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uschen\Dropbox\Indonesia\Info-Nudge\Interventions\1 Handbooks\Baseline regressions\Baseline_data\Dofile\Data analysis\"/>
    </mc:Choice>
  </mc:AlternateContent>
  <bookViews>
    <workbookView xWindow="0" yWindow="0" windowWidth="16380" windowHeight="8190" tabRatio="991"/>
  </bookViews>
  <sheets>
    <sheet name="Sheet2" sheetId="1" r:id="rId1"/>
    <sheet name="Sheet3" sheetId="2" r:id="rId2"/>
    <sheet name="Sheet4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U8" i="1" l="1"/>
  <c r="AA52" i="2"/>
  <c r="X52" i="2"/>
  <c r="U52" i="2"/>
  <c r="R52" i="2"/>
  <c r="O52" i="2"/>
  <c r="L52" i="2"/>
  <c r="I52" i="2"/>
  <c r="F52" i="2"/>
  <c r="AB52" i="2" s="1"/>
  <c r="AA51" i="2"/>
  <c r="X51" i="2"/>
  <c r="U51" i="2"/>
  <c r="R51" i="2"/>
  <c r="O51" i="2"/>
  <c r="L51" i="2"/>
  <c r="I51" i="2"/>
  <c r="F51" i="2"/>
  <c r="AB51" i="2" s="1"/>
  <c r="AA50" i="2"/>
  <c r="X50" i="2"/>
  <c r="U50" i="2"/>
  <c r="R50" i="2"/>
  <c r="O50" i="2"/>
  <c r="L50" i="2"/>
  <c r="I50" i="2"/>
  <c r="F50" i="2"/>
  <c r="AB50" i="2" s="1"/>
  <c r="AA49" i="2"/>
  <c r="X49" i="2"/>
  <c r="U49" i="2"/>
  <c r="R49" i="2"/>
  <c r="O49" i="2"/>
  <c r="L49" i="2"/>
  <c r="I49" i="2"/>
  <c r="F49" i="2"/>
  <c r="AB49" i="2" s="1"/>
  <c r="AA48" i="2"/>
  <c r="X48" i="2"/>
  <c r="U48" i="2"/>
  <c r="R48" i="2"/>
  <c r="O48" i="2"/>
  <c r="L48" i="2"/>
  <c r="I48" i="2"/>
  <c r="F48" i="2"/>
  <c r="AB48" i="2" s="1"/>
  <c r="AA47" i="2"/>
  <c r="X47" i="2"/>
  <c r="U47" i="2"/>
  <c r="R47" i="2"/>
  <c r="O47" i="2"/>
  <c r="L47" i="2"/>
  <c r="I47" i="2"/>
  <c r="F47" i="2"/>
  <c r="AB47" i="2" s="1"/>
  <c r="AA46" i="2"/>
  <c r="X46" i="2"/>
  <c r="U46" i="2"/>
  <c r="R46" i="2"/>
  <c r="O46" i="2"/>
  <c r="L46" i="2"/>
  <c r="I46" i="2"/>
  <c r="F46" i="2"/>
  <c r="AB46" i="2" s="1"/>
  <c r="AA45" i="2"/>
  <c r="X45" i="2"/>
  <c r="U45" i="2"/>
  <c r="R45" i="2"/>
  <c r="O45" i="2"/>
  <c r="L45" i="2"/>
  <c r="I45" i="2"/>
  <c r="F45" i="2"/>
  <c r="AB45" i="2" s="1"/>
  <c r="AA43" i="2"/>
  <c r="X43" i="2"/>
  <c r="U43" i="2"/>
  <c r="R43" i="2"/>
  <c r="O43" i="2"/>
  <c r="L43" i="2"/>
  <c r="I43" i="2"/>
  <c r="F43" i="2"/>
  <c r="AB43" i="2" s="1"/>
  <c r="AA42" i="2"/>
  <c r="X42" i="2"/>
  <c r="U42" i="2"/>
  <c r="R42" i="2"/>
  <c r="O42" i="2"/>
  <c r="L42" i="2"/>
  <c r="I42" i="2"/>
  <c r="F42" i="2"/>
  <c r="AB42" i="2" s="1"/>
  <c r="AA41" i="2"/>
  <c r="X41" i="2"/>
  <c r="U41" i="2"/>
  <c r="R41" i="2"/>
  <c r="O41" i="2"/>
  <c r="L41" i="2"/>
  <c r="I41" i="2"/>
  <c r="F41" i="2"/>
  <c r="AB41" i="2" s="1"/>
  <c r="AA40" i="2"/>
  <c r="X40" i="2"/>
  <c r="U40" i="2"/>
  <c r="R40" i="2"/>
  <c r="O40" i="2"/>
  <c r="L40" i="2"/>
  <c r="I40" i="2"/>
  <c r="F40" i="2"/>
  <c r="AB40" i="2" s="1"/>
  <c r="AA39" i="2"/>
  <c r="X39" i="2"/>
  <c r="U39" i="2"/>
  <c r="R39" i="2"/>
  <c r="O39" i="2"/>
  <c r="L39" i="2"/>
  <c r="I39" i="2"/>
  <c r="F39" i="2"/>
  <c r="AB39" i="2" s="1"/>
  <c r="AA38" i="2"/>
  <c r="X38" i="2"/>
  <c r="U38" i="2"/>
  <c r="R38" i="2"/>
  <c r="O38" i="2"/>
  <c r="L38" i="2"/>
  <c r="I38" i="2"/>
  <c r="F38" i="2"/>
  <c r="AB38" i="2" s="1"/>
  <c r="AA37" i="2"/>
  <c r="X37" i="2"/>
  <c r="U37" i="2"/>
  <c r="R37" i="2"/>
  <c r="O37" i="2"/>
  <c r="L37" i="2"/>
  <c r="I37" i="2"/>
  <c r="F37" i="2"/>
  <c r="AB37" i="2" s="1"/>
  <c r="AA35" i="2"/>
  <c r="X35" i="2"/>
  <c r="U35" i="2"/>
  <c r="R35" i="2"/>
  <c r="O35" i="2"/>
  <c r="L35" i="2"/>
  <c r="I35" i="2"/>
  <c r="F35" i="2"/>
  <c r="AB35" i="2" s="1"/>
  <c r="AA34" i="2"/>
  <c r="X34" i="2"/>
  <c r="U34" i="2"/>
  <c r="R34" i="2"/>
  <c r="O34" i="2"/>
  <c r="L34" i="2"/>
  <c r="I34" i="2"/>
  <c r="F34" i="2"/>
  <c r="AB34" i="2" s="1"/>
  <c r="AA33" i="2"/>
  <c r="X33" i="2"/>
  <c r="U33" i="2"/>
  <c r="R33" i="2"/>
  <c r="O33" i="2"/>
  <c r="L33" i="2"/>
  <c r="I33" i="2"/>
  <c r="F33" i="2"/>
  <c r="AB33" i="2" s="1"/>
  <c r="AA28" i="2"/>
  <c r="X28" i="2"/>
  <c r="U28" i="2"/>
  <c r="R28" i="2"/>
  <c r="O28" i="2"/>
  <c r="L28" i="2"/>
  <c r="I28" i="2"/>
  <c r="F28" i="2"/>
  <c r="AB28" i="2" s="1"/>
  <c r="AA27" i="2"/>
  <c r="X27" i="2"/>
  <c r="U27" i="2"/>
  <c r="R27" i="2"/>
  <c r="O27" i="2"/>
  <c r="L27" i="2"/>
  <c r="I27" i="2"/>
  <c r="F27" i="2"/>
  <c r="AB27" i="2" s="1"/>
  <c r="AA26" i="2"/>
  <c r="X26" i="2"/>
  <c r="U26" i="2"/>
  <c r="R26" i="2"/>
  <c r="O26" i="2"/>
  <c r="L26" i="2"/>
  <c r="I26" i="2"/>
  <c r="F26" i="2"/>
  <c r="AB26" i="2" s="1"/>
  <c r="AA25" i="2"/>
  <c r="X25" i="2"/>
  <c r="U25" i="2"/>
  <c r="R25" i="2"/>
  <c r="O25" i="2"/>
  <c r="L25" i="2"/>
  <c r="I25" i="2"/>
  <c r="F25" i="2"/>
  <c r="AB25" i="2" s="1"/>
  <c r="AA24" i="2"/>
  <c r="X24" i="2"/>
  <c r="U24" i="2"/>
  <c r="R24" i="2"/>
  <c r="O24" i="2"/>
  <c r="L24" i="2"/>
  <c r="I24" i="2"/>
  <c r="F24" i="2"/>
  <c r="AB24" i="2" s="1"/>
  <c r="AA23" i="2"/>
  <c r="X23" i="2"/>
  <c r="U23" i="2"/>
  <c r="R23" i="2"/>
  <c r="O23" i="2"/>
  <c r="L23" i="2"/>
  <c r="I23" i="2"/>
  <c r="F23" i="2"/>
  <c r="AB23" i="2" s="1"/>
  <c r="AA22" i="2"/>
  <c r="X22" i="2"/>
  <c r="U22" i="2"/>
  <c r="R22" i="2"/>
  <c r="O22" i="2"/>
  <c r="L22" i="2"/>
  <c r="I22" i="2"/>
  <c r="F22" i="2"/>
  <c r="AB22" i="2" s="1"/>
  <c r="AA21" i="2"/>
  <c r="X21" i="2"/>
  <c r="U21" i="2"/>
  <c r="R21" i="2"/>
  <c r="O21" i="2"/>
  <c r="L21" i="2"/>
  <c r="I21" i="2"/>
  <c r="F21" i="2"/>
  <c r="AB21" i="2" s="1"/>
  <c r="AA19" i="2"/>
  <c r="X19" i="2"/>
  <c r="U19" i="2"/>
  <c r="R19" i="2"/>
  <c r="O19" i="2"/>
  <c r="L19" i="2"/>
  <c r="I19" i="2"/>
  <c r="F19" i="2"/>
  <c r="AB19" i="2" s="1"/>
  <c r="AA18" i="2"/>
  <c r="X18" i="2"/>
  <c r="U18" i="2"/>
  <c r="R18" i="2"/>
  <c r="O18" i="2"/>
  <c r="L18" i="2"/>
  <c r="I18" i="2"/>
  <c r="F18" i="2"/>
  <c r="AB18" i="2" s="1"/>
  <c r="AA17" i="2"/>
  <c r="X17" i="2"/>
  <c r="U17" i="2"/>
  <c r="R17" i="2"/>
  <c r="O17" i="2"/>
  <c r="L17" i="2"/>
  <c r="I17" i="2"/>
  <c r="F17" i="2"/>
  <c r="AB17" i="2" s="1"/>
  <c r="AA16" i="2"/>
  <c r="X16" i="2"/>
  <c r="U16" i="2"/>
  <c r="R16" i="2"/>
  <c r="O16" i="2"/>
  <c r="L16" i="2"/>
  <c r="I16" i="2"/>
  <c r="F16" i="2"/>
  <c r="AB16" i="2" s="1"/>
  <c r="AA15" i="2"/>
  <c r="X15" i="2"/>
  <c r="U15" i="2"/>
  <c r="R15" i="2"/>
  <c r="O15" i="2"/>
  <c r="L15" i="2"/>
  <c r="I15" i="2"/>
  <c r="F15" i="2"/>
  <c r="AB15" i="2" s="1"/>
  <c r="AA14" i="2"/>
  <c r="X14" i="2"/>
  <c r="U14" i="2"/>
  <c r="R14" i="2"/>
  <c r="O14" i="2"/>
  <c r="L14" i="2"/>
  <c r="I14" i="2"/>
  <c r="F14" i="2"/>
  <c r="AB14" i="2" s="1"/>
  <c r="AA13" i="2"/>
  <c r="X13" i="2"/>
  <c r="U13" i="2"/>
  <c r="R13" i="2"/>
  <c r="O13" i="2"/>
  <c r="L13" i="2"/>
  <c r="I13" i="2"/>
  <c r="F13" i="2"/>
  <c r="AB13" i="2" s="1"/>
  <c r="AA11" i="2"/>
  <c r="X11" i="2"/>
  <c r="U11" i="2"/>
  <c r="R11" i="2"/>
  <c r="O11" i="2"/>
  <c r="L11" i="2"/>
  <c r="I11" i="2"/>
  <c r="F11" i="2"/>
  <c r="AB11" i="2" s="1"/>
  <c r="AA10" i="2"/>
  <c r="X10" i="2"/>
  <c r="U10" i="2"/>
  <c r="R10" i="2"/>
  <c r="O10" i="2"/>
  <c r="L10" i="2"/>
  <c r="I10" i="2"/>
  <c r="F10" i="2"/>
  <c r="AB10" i="2" s="1"/>
  <c r="AA9" i="2"/>
  <c r="X9" i="2"/>
  <c r="U9" i="2"/>
  <c r="R9" i="2"/>
  <c r="O9" i="2"/>
  <c r="L9" i="2"/>
  <c r="I9" i="2"/>
  <c r="F9" i="2"/>
  <c r="AB9" i="2" s="1"/>
  <c r="AB183" i="1"/>
  <c r="Y183" i="1"/>
  <c r="V183" i="1"/>
  <c r="S183" i="1"/>
  <c r="P183" i="1"/>
  <c r="M183" i="1"/>
  <c r="J183" i="1"/>
  <c r="G183" i="1"/>
  <c r="AC183" i="1" s="1"/>
  <c r="AB182" i="1"/>
  <c r="Y182" i="1"/>
  <c r="V182" i="1"/>
  <c r="S182" i="1"/>
  <c r="P182" i="1"/>
  <c r="M182" i="1"/>
  <c r="J182" i="1"/>
  <c r="G182" i="1"/>
  <c r="AC182" i="1" s="1"/>
  <c r="AB181" i="1"/>
  <c r="Y181" i="1"/>
  <c r="V181" i="1"/>
  <c r="S181" i="1"/>
  <c r="P181" i="1"/>
  <c r="M181" i="1"/>
  <c r="J181" i="1"/>
  <c r="G181" i="1"/>
  <c r="AC181" i="1" s="1"/>
  <c r="AB180" i="1"/>
  <c r="Y180" i="1"/>
  <c r="V180" i="1"/>
  <c r="S180" i="1"/>
  <c r="P180" i="1"/>
  <c r="M180" i="1"/>
  <c r="J180" i="1"/>
  <c r="G180" i="1"/>
  <c r="AC180" i="1" s="1"/>
  <c r="AB179" i="1"/>
  <c r="Y179" i="1"/>
  <c r="V179" i="1"/>
  <c r="S179" i="1"/>
  <c r="P179" i="1"/>
  <c r="M179" i="1"/>
  <c r="J179" i="1"/>
  <c r="G179" i="1"/>
  <c r="AC179" i="1" s="1"/>
  <c r="AB178" i="1"/>
  <c r="Y178" i="1"/>
  <c r="V178" i="1"/>
  <c r="S178" i="1"/>
  <c r="P178" i="1"/>
  <c r="M178" i="1"/>
  <c r="J178" i="1"/>
  <c r="G178" i="1"/>
  <c r="AC178" i="1" s="1"/>
  <c r="AB177" i="1"/>
  <c r="Y177" i="1"/>
  <c r="V177" i="1"/>
  <c r="S177" i="1"/>
  <c r="P177" i="1"/>
  <c r="M177" i="1"/>
  <c r="J177" i="1"/>
  <c r="G177" i="1"/>
  <c r="AC177" i="1" s="1"/>
  <c r="AB176" i="1"/>
  <c r="Y176" i="1"/>
  <c r="V176" i="1"/>
  <c r="S176" i="1"/>
  <c r="P176" i="1"/>
  <c r="M176" i="1"/>
  <c r="J176" i="1"/>
  <c r="G176" i="1"/>
  <c r="AC176" i="1" s="1"/>
  <c r="AB174" i="1"/>
  <c r="Y174" i="1"/>
  <c r="V174" i="1"/>
  <c r="S174" i="1"/>
  <c r="P174" i="1"/>
  <c r="M174" i="1"/>
  <c r="J174" i="1"/>
  <c r="G174" i="1"/>
  <c r="AC174" i="1" s="1"/>
  <c r="AB173" i="1"/>
  <c r="Y173" i="1"/>
  <c r="V173" i="1"/>
  <c r="S173" i="1"/>
  <c r="P173" i="1"/>
  <c r="M173" i="1"/>
  <c r="J173" i="1"/>
  <c r="G173" i="1"/>
  <c r="AC173" i="1" s="1"/>
  <c r="AB172" i="1"/>
  <c r="Y172" i="1"/>
  <c r="V172" i="1"/>
  <c r="S172" i="1"/>
  <c r="P172" i="1"/>
  <c r="M172" i="1"/>
  <c r="J172" i="1"/>
  <c r="G172" i="1"/>
  <c r="AC172" i="1" s="1"/>
  <c r="AB171" i="1"/>
  <c r="Y171" i="1"/>
  <c r="V171" i="1"/>
  <c r="S171" i="1"/>
  <c r="P171" i="1"/>
  <c r="M171" i="1"/>
  <c r="J171" i="1"/>
  <c r="G171" i="1"/>
  <c r="AC171" i="1" s="1"/>
  <c r="AB170" i="1"/>
  <c r="Y170" i="1"/>
  <c r="V170" i="1"/>
  <c r="S170" i="1"/>
  <c r="P170" i="1"/>
  <c r="M170" i="1"/>
  <c r="J170" i="1"/>
  <c r="G170" i="1"/>
  <c r="AC170" i="1" s="1"/>
  <c r="AB169" i="1"/>
  <c r="Y169" i="1"/>
  <c r="V169" i="1"/>
  <c r="S169" i="1"/>
  <c r="P169" i="1"/>
  <c r="M169" i="1"/>
  <c r="J169" i="1"/>
  <c r="G169" i="1"/>
  <c r="AC169" i="1" s="1"/>
  <c r="AB168" i="1"/>
  <c r="Y168" i="1"/>
  <c r="V168" i="1"/>
  <c r="S168" i="1"/>
  <c r="P168" i="1"/>
  <c r="M168" i="1"/>
  <c r="J168" i="1"/>
  <c r="G168" i="1"/>
  <c r="AC168" i="1" s="1"/>
  <c r="AB166" i="1"/>
  <c r="Y166" i="1"/>
  <c r="V166" i="1"/>
  <c r="S166" i="1"/>
  <c r="P166" i="1"/>
  <c r="M166" i="1"/>
  <c r="J166" i="1"/>
  <c r="G166" i="1"/>
  <c r="AC166" i="1" s="1"/>
  <c r="AB165" i="1"/>
  <c r="Y165" i="1"/>
  <c r="V165" i="1"/>
  <c r="S165" i="1"/>
  <c r="P165" i="1"/>
  <c r="M165" i="1"/>
  <c r="J165" i="1"/>
  <c r="G165" i="1"/>
  <c r="AC165" i="1" s="1"/>
  <c r="AB164" i="1"/>
  <c r="Y164" i="1"/>
  <c r="V164" i="1"/>
  <c r="S164" i="1"/>
  <c r="P164" i="1"/>
  <c r="M164" i="1"/>
  <c r="J164" i="1"/>
  <c r="G164" i="1"/>
  <c r="AC164" i="1" s="1"/>
  <c r="AW157" i="1"/>
  <c r="AT157" i="1"/>
  <c r="AO157" i="1"/>
  <c r="AN157" i="1"/>
  <c r="AM157" i="1"/>
  <c r="BB157" i="1" s="1"/>
  <c r="AL157" i="1"/>
  <c r="AB157" i="1"/>
  <c r="Y157" i="1"/>
  <c r="V157" i="1"/>
  <c r="S157" i="1"/>
  <c r="P157" i="1"/>
  <c r="M157" i="1"/>
  <c r="J157" i="1"/>
  <c r="G157" i="1"/>
  <c r="AW156" i="1"/>
  <c r="AT156" i="1"/>
  <c r="AO156" i="1"/>
  <c r="AN156" i="1"/>
  <c r="AM156" i="1"/>
  <c r="AL156" i="1"/>
  <c r="BB156" i="1" s="1"/>
  <c r="AB156" i="1"/>
  <c r="Y156" i="1"/>
  <c r="V156" i="1"/>
  <c r="S156" i="1"/>
  <c r="P156" i="1"/>
  <c r="M156" i="1"/>
  <c r="J156" i="1"/>
  <c r="G156" i="1"/>
  <c r="AC156" i="1" s="1"/>
  <c r="AW155" i="1"/>
  <c r="AT155" i="1"/>
  <c r="AO155" i="1"/>
  <c r="AN155" i="1"/>
  <c r="AM155" i="1"/>
  <c r="AL155" i="1"/>
  <c r="BB155" i="1" s="1"/>
  <c r="AB155" i="1"/>
  <c r="Y155" i="1"/>
  <c r="V155" i="1"/>
  <c r="S155" i="1"/>
  <c r="P155" i="1"/>
  <c r="M155" i="1"/>
  <c r="J155" i="1"/>
  <c r="G155" i="1"/>
  <c r="AW154" i="1"/>
  <c r="AT154" i="1"/>
  <c r="AO154" i="1"/>
  <c r="AN154" i="1"/>
  <c r="AM154" i="1"/>
  <c r="AL154" i="1"/>
  <c r="AB154" i="1"/>
  <c r="Y154" i="1"/>
  <c r="V154" i="1"/>
  <c r="S154" i="1"/>
  <c r="P154" i="1"/>
  <c r="M154" i="1"/>
  <c r="J154" i="1"/>
  <c r="G154" i="1"/>
  <c r="AW151" i="1"/>
  <c r="AT151" i="1"/>
  <c r="AO151" i="1"/>
  <c r="AN151" i="1"/>
  <c r="AM151" i="1"/>
  <c r="BB151" i="1" s="1"/>
  <c r="AL151" i="1"/>
  <c r="AB151" i="1"/>
  <c r="Y151" i="1"/>
  <c r="V151" i="1"/>
  <c r="S151" i="1"/>
  <c r="P151" i="1"/>
  <c r="M151" i="1"/>
  <c r="J151" i="1"/>
  <c r="G151" i="1"/>
  <c r="AC151" i="1" s="1"/>
  <c r="AW150" i="1"/>
  <c r="AT150" i="1"/>
  <c r="AO150" i="1"/>
  <c r="AN150" i="1"/>
  <c r="AM150" i="1"/>
  <c r="AL150" i="1"/>
  <c r="BB150" i="1" s="1"/>
  <c r="AB150" i="1"/>
  <c r="Y150" i="1"/>
  <c r="V150" i="1"/>
  <c r="S150" i="1"/>
  <c r="P150" i="1"/>
  <c r="M150" i="1"/>
  <c r="J150" i="1"/>
  <c r="G150" i="1"/>
  <c r="AC150" i="1" s="1"/>
  <c r="AW149" i="1"/>
  <c r="AT149" i="1"/>
  <c r="AO149" i="1"/>
  <c r="AN149" i="1"/>
  <c r="AM149" i="1"/>
  <c r="AL149" i="1"/>
  <c r="AB149" i="1"/>
  <c r="Y149" i="1"/>
  <c r="V149" i="1"/>
  <c r="S149" i="1"/>
  <c r="P149" i="1"/>
  <c r="M149" i="1"/>
  <c r="J149" i="1"/>
  <c r="G149" i="1"/>
  <c r="AC149" i="1" s="1"/>
  <c r="AW148" i="1"/>
  <c r="AT148" i="1"/>
  <c r="AO148" i="1"/>
  <c r="AN148" i="1"/>
  <c r="AM148" i="1"/>
  <c r="AL148" i="1"/>
  <c r="AB148" i="1"/>
  <c r="Y148" i="1"/>
  <c r="V148" i="1"/>
  <c r="S148" i="1"/>
  <c r="P148" i="1"/>
  <c r="M148" i="1"/>
  <c r="J148" i="1"/>
  <c r="G148" i="1"/>
  <c r="BB147" i="1"/>
  <c r="AW147" i="1"/>
  <c r="AT147" i="1"/>
  <c r="AO147" i="1"/>
  <c r="AN147" i="1"/>
  <c r="AM147" i="1"/>
  <c r="AL147" i="1"/>
  <c r="AB147" i="1"/>
  <c r="Y147" i="1"/>
  <c r="V147" i="1"/>
  <c r="S147" i="1"/>
  <c r="P147" i="1"/>
  <c r="M147" i="1"/>
  <c r="J147" i="1"/>
  <c r="G147" i="1"/>
  <c r="AW146" i="1"/>
  <c r="AT146" i="1"/>
  <c r="AO146" i="1"/>
  <c r="AN146" i="1"/>
  <c r="AM146" i="1"/>
  <c r="AL146" i="1"/>
  <c r="BB146" i="1" s="1"/>
  <c r="AB146" i="1"/>
  <c r="Y146" i="1"/>
  <c r="V146" i="1"/>
  <c r="S146" i="1"/>
  <c r="P146" i="1"/>
  <c r="M146" i="1"/>
  <c r="J146" i="1"/>
  <c r="G146" i="1"/>
  <c r="AC146" i="1" s="1"/>
  <c r="AW145" i="1"/>
  <c r="AT145" i="1"/>
  <c r="AO145" i="1"/>
  <c r="AN145" i="1"/>
  <c r="AM145" i="1"/>
  <c r="AL145" i="1"/>
  <c r="BB145" i="1" s="1"/>
  <c r="AB145" i="1"/>
  <c r="Y145" i="1"/>
  <c r="V145" i="1"/>
  <c r="S145" i="1"/>
  <c r="P145" i="1"/>
  <c r="M145" i="1"/>
  <c r="J145" i="1"/>
  <c r="G145" i="1"/>
  <c r="AW144" i="1"/>
  <c r="AT144" i="1"/>
  <c r="AO144" i="1"/>
  <c r="AN144" i="1"/>
  <c r="AM144" i="1"/>
  <c r="AL144" i="1"/>
  <c r="AB144" i="1"/>
  <c r="Y144" i="1"/>
  <c r="V144" i="1"/>
  <c r="S144" i="1"/>
  <c r="P144" i="1"/>
  <c r="M144" i="1"/>
  <c r="J144" i="1"/>
  <c r="G144" i="1"/>
  <c r="AC144" i="1" s="1"/>
  <c r="BB142" i="1"/>
  <c r="AW142" i="1"/>
  <c r="AT142" i="1"/>
  <c r="AO142" i="1"/>
  <c r="AN142" i="1"/>
  <c r="AM142" i="1"/>
  <c r="AL142" i="1"/>
  <c r="AB142" i="1"/>
  <c r="Y142" i="1"/>
  <c r="V142" i="1"/>
  <c r="S142" i="1"/>
  <c r="P142" i="1"/>
  <c r="M142" i="1"/>
  <c r="J142" i="1"/>
  <c r="G142" i="1"/>
  <c r="AC142" i="1" s="1"/>
  <c r="AW141" i="1"/>
  <c r="AT141" i="1"/>
  <c r="AO141" i="1"/>
  <c r="AN141" i="1"/>
  <c r="AM141" i="1"/>
  <c r="AL141" i="1"/>
  <c r="BB141" i="1" s="1"/>
  <c r="AB141" i="1"/>
  <c r="Y141" i="1"/>
  <c r="V141" i="1"/>
  <c r="S141" i="1"/>
  <c r="P141" i="1"/>
  <c r="M141" i="1"/>
  <c r="J141" i="1"/>
  <c r="G141" i="1"/>
  <c r="AC141" i="1" s="1"/>
  <c r="AW140" i="1"/>
  <c r="AT140" i="1"/>
  <c r="AO140" i="1"/>
  <c r="AN140" i="1"/>
  <c r="AM140" i="1"/>
  <c r="AL140" i="1"/>
  <c r="AB140" i="1"/>
  <c r="Y140" i="1"/>
  <c r="V140" i="1"/>
  <c r="S140" i="1"/>
  <c r="P140" i="1"/>
  <c r="M140" i="1"/>
  <c r="J140" i="1"/>
  <c r="G140" i="1"/>
  <c r="AC140" i="1" s="1"/>
  <c r="AW139" i="1"/>
  <c r="AT139" i="1"/>
  <c r="AO139" i="1"/>
  <c r="AN139" i="1"/>
  <c r="AM139" i="1"/>
  <c r="AL139" i="1"/>
  <c r="BB139" i="1" s="1"/>
  <c r="AB139" i="1"/>
  <c r="Y139" i="1"/>
  <c r="V139" i="1"/>
  <c r="S139" i="1"/>
  <c r="P139" i="1"/>
  <c r="M139" i="1"/>
  <c r="J139" i="1"/>
  <c r="G139" i="1"/>
  <c r="AC139" i="1" s="1"/>
  <c r="AW138" i="1"/>
  <c r="AT138" i="1"/>
  <c r="AO138" i="1"/>
  <c r="AN138" i="1"/>
  <c r="AM138" i="1"/>
  <c r="BB138" i="1" s="1"/>
  <c r="AL138" i="1"/>
  <c r="AB138" i="1"/>
  <c r="Y138" i="1"/>
  <c r="V138" i="1"/>
  <c r="S138" i="1"/>
  <c r="P138" i="1"/>
  <c r="M138" i="1"/>
  <c r="J138" i="1"/>
  <c r="G138" i="1"/>
  <c r="AW137" i="1"/>
  <c r="AT137" i="1"/>
  <c r="AO137" i="1"/>
  <c r="AN137" i="1"/>
  <c r="AM137" i="1"/>
  <c r="AL137" i="1"/>
  <c r="BB137" i="1" s="1"/>
  <c r="AB137" i="1"/>
  <c r="Y137" i="1"/>
  <c r="V137" i="1"/>
  <c r="S137" i="1"/>
  <c r="P137" i="1"/>
  <c r="M137" i="1"/>
  <c r="J137" i="1"/>
  <c r="G137" i="1"/>
  <c r="AC137" i="1" s="1"/>
  <c r="AW136" i="1"/>
  <c r="AT136" i="1"/>
  <c r="AO136" i="1"/>
  <c r="AN136" i="1"/>
  <c r="AM136" i="1"/>
  <c r="AL136" i="1"/>
  <c r="BB136" i="1" s="1"/>
  <c r="AB136" i="1"/>
  <c r="Y136" i="1"/>
  <c r="V136" i="1"/>
  <c r="S136" i="1"/>
  <c r="P136" i="1"/>
  <c r="M136" i="1"/>
  <c r="J136" i="1"/>
  <c r="G136" i="1"/>
  <c r="AC136" i="1" s="1"/>
  <c r="AW134" i="1"/>
  <c r="AT134" i="1"/>
  <c r="AO134" i="1"/>
  <c r="AN134" i="1"/>
  <c r="AM134" i="1"/>
  <c r="AL134" i="1"/>
  <c r="AB134" i="1"/>
  <c r="Y134" i="1"/>
  <c r="V134" i="1"/>
  <c r="S134" i="1"/>
  <c r="P134" i="1"/>
  <c r="M134" i="1"/>
  <c r="J134" i="1"/>
  <c r="G134" i="1"/>
  <c r="AC134" i="1" s="1"/>
  <c r="AW133" i="1"/>
  <c r="AT133" i="1"/>
  <c r="AO133" i="1"/>
  <c r="AN133" i="1"/>
  <c r="AM133" i="1"/>
  <c r="BB133" i="1" s="1"/>
  <c r="AL133" i="1"/>
  <c r="AB133" i="1"/>
  <c r="Y133" i="1"/>
  <c r="V133" i="1"/>
  <c r="S133" i="1"/>
  <c r="P133" i="1"/>
  <c r="M133" i="1"/>
  <c r="J133" i="1"/>
  <c r="G133" i="1"/>
  <c r="BB132" i="1"/>
  <c r="AW132" i="1"/>
  <c r="AT132" i="1"/>
  <c r="AO132" i="1"/>
  <c r="AN132" i="1"/>
  <c r="AM132" i="1"/>
  <c r="AL132" i="1"/>
  <c r="AB132" i="1"/>
  <c r="Y132" i="1"/>
  <c r="V132" i="1"/>
  <c r="S132" i="1"/>
  <c r="P132" i="1"/>
  <c r="M132" i="1"/>
  <c r="J132" i="1"/>
  <c r="G132" i="1"/>
  <c r="AC132" i="1" s="1"/>
  <c r="AW127" i="1"/>
  <c r="AT127" i="1"/>
  <c r="AO127" i="1"/>
  <c r="AN127" i="1"/>
  <c r="AM127" i="1"/>
  <c r="AL127" i="1"/>
  <c r="BB127" i="1" s="1"/>
  <c r="AB127" i="1"/>
  <c r="Y127" i="1"/>
  <c r="V127" i="1"/>
  <c r="S127" i="1"/>
  <c r="P127" i="1"/>
  <c r="M127" i="1"/>
  <c r="J127" i="1"/>
  <c r="G127" i="1"/>
  <c r="AC127" i="1" s="1"/>
  <c r="AW126" i="1"/>
  <c r="AT126" i="1"/>
  <c r="AO126" i="1"/>
  <c r="AN126" i="1"/>
  <c r="AM126" i="1"/>
  <c r="AL126" i="1"/>
  <c r="BB126" i="1" s="1"/>
  <c r="AB126" i="1"/>
  <c r="Y126" i="1"/>
  <c r="V126" i="1"/>
  <c r="S126" i="1"/>
  <c r="P126" i="1"/>
  <c r="M126" i="1"/>
  <c r="J126" i="1"/>
  <c r="G126" i="1"/>
  <c r="BB125" i="1"/>
  <c r="AW125" i="1"/>
  <c r="AT125" i="1"/>
  <c r="AO125" i="1"/>
  <c r="AN125" i="1"/>
  <c r="AM125" i="1"/>
  <c r="AL125" i="1"/>
  <c r="AB125" i="1"/>
  <c r="Y125" i="1"/>
  <c r="V125" i="1"/>
  <c r="S125" i="1"/>
  <c r="P125" i="1"/>
  <c r="M125" i="1"/>
  <c r="J125" i="1"/>
  <c r="G125" i="1"/>
  <c r="AW124" i="1"/>
  <c r="AT124" i="1"/>
  <c r="AO124" i="1"/>
  <c r="AN124" i="1"/>
  <c r="AM124" i="1"/>
  <c r="AL124" i="1"/>
  <c r="BB124" i="1" s="1"/>
  <c r="AB124" i="1"/>
  <c r="Y124" i="1"/>
  <c r="V124" i="1"/>
  <c r="S124" i="1"/>
  <c r="P124" i="1"/>
  <c r="M124" i="1"/>
  <c r="J124" i="1"/>
  <c r="G124" i="1"/>
  <c r="AC124" i="1" s="1"/>
  <c r="AW123" i="1"/>
  <c r="AT123" i="1"/>
  <c r="AO123" i="1"/>
  <c r="AN123" i="1"/>
  <c r="AM123" i="1"/>
  <c r="AL123" i="1"/>
  <c r="BB123" i="1" s="1"/>
  <c r="AB123" i="1"/>
  <c r="Y123" i="1"/>
  <c r="V123" i="1"/>
  <c r="S123" i="1"/>
  <c r="P123" i="1"/>
  <c r="M123" i="1"/>
  <c r="J123" i="1"/>
  <c r="G123" i="1"/>
  <c r="AC123" i="1" s="1"/>
  <c r="AW122" i="1"/>
  <c r="AT122" i="1"/>
  <c r="AO122" i="1"/>
  <c r="AN122" i="1"/>
  <c r="AM122" i="1"/>
  <c r="AL122" i="1"/>
  <c r="AB122" i="1"/>
  <c r="Y122" i="1"/>
  <c r="V122" i="1"/>
  <c r="S122" i="1"/>
  <c r="P122" i="1"/>
  <c r="M122" i="1"/>
  <c r="J122" i="1"/>
  <c r="G122" i="1"/>
  <c r="AC122" i="1" s="1"/>
  <c r="AW121" i="1"/>
  <c r="AT121" i="1"/>
  <c r="AO121" i="1"/>
  <c r="AN121" i="1"/>
  <c r="AM121" i="1"/>
  <c r="BB121" i="1" s="1"/>
  <c r="AL121" i="1"/>
  <c r="AB121" i="1"/>
  <c r="Y121" i="1"/>
  <c r="V121" i="1"/>
  <c r="S121" i="1"/>
  <c r="P121" i="1"/>
  <c r="M121" i="1"/>
  <c r="J121" i="1"/>
  <c r="G121" i="1"/>
  <c r="BB120" i="1"/>
  <c r="AW120" i="1"/>
  <c r="AT120" i="1"/>
  <c r="AO120" i="1"/>
  <c r="AN120" i="1"/>
  <c r="AM120" i="1"/>
  <c r="AL120" i="1"/>
  <c r="AB120" i="1"/>
  <c r="Y120" i="1"/>
  <c r="V120" i="1"/>
  <c r="S120" i="1"/>
  <c r="P120" i="1"/>
  <c r="M120" i="1"/>
  <c r="J120" i="1"/>
  <c r="G120" i="1"/>
  <c r="AC120" i="1" s="1"/>
  <c r="AW119" i="1"/>
  <c r="AT119" i="1"/>
  <c r="AO119" i="1"/>
  <c r="AN119" i="1"/>
  <c r="AM119" i="1"/>
  <c r="AL119" i="1"/>
  <c r="BB119" i="1" s="1"/>
  <c r="AB119" i="1"/>
  <c r="Y119" i="1"/>
  <c r="V119" i="1"/>
  <c r="S119" i="1"/>
  <c r="P119" i="1"/>
  <c r="M119" i="1"/>
  <c r="J119" i="1"/>
  <c r="G119" i="1"/>
  <c r="AC119" i="1" s="1"/>
  <c r="AW118" i="1"/>
  <c r="AT118" i="1"/>
  <c r="AO118" i="1"/>
  <c r="AN118" i="1"/>
  <c r="AM118" i="1"/>
  <c r="BB118" i="1" s="1"/>
  <c r="AL118" i="1"/>
  <c r="AB118" i="1"/>
  <c r="Y118" i="1"/>
  <c r="V118" i="1"/>
  <c r="S118" i="1"/>
  <c r="P118" i="1"/>
  <c r="M118" i="1"/>
  <c r="J118" i="1"/>
  <c r="G118" i="1"/>
  <c r="AW117" i="1"/>
  <c r="AT117" i="1"/>
  <c r="AO117" i="1"/>
  <c r="AN117" i="1"/>
  <c r="AM117" i="1"/>
  <c r="AL117" i="1"/>
  <c r="AB117" i="1"/>
  <c r="Y117" i="1"/>
  <c r="V117" i="1"/>
  <c r="S117" i="1"/>
  <c r="P117" i="1"/>
  <c r="M117" i="1"/>
  <c r="J117" i="1"/>
  <c r="G117" i="1"/>
  <c r="BB116" i="1"/>
  <c r="AW116" i="1"/>
  <c r="AT116" i="1"/>
  <c r="AO116" i="1"/>
  <c r="AN116" i="1"/>
  <c r="AM116" i="1"/>
  <c r="AL116" i="1"/>
  <c r="AB116" i="1"/>
  <c r="Y116" i="1"/>
  <c r="V116" i="1"/>
  <c r="S116" i="1"/>
  <c r="P116" i="1"/>
  <c r="M116" i="1"/>
  <c r="J116" i="1"/>
  <c r="G116" i="1"/>
  <c r="AC116" i="1" s="1"/>
  <c r="AW115" i="1"/>
  <c r="AT115" i="1"/>
  <c r="AO115" i="1"/>
  <c r="AN115" i="1"/>
  <c r="AM115" i="1"/>
  <c r="AL115" i="1"/>
  <c r="BB115" i="1" s="1"/>
  <c r="AB115" i="1"/>
  <c r="Y115" i="1"/>
  <c r="V115" i="1"/>
  <c r="S115" i="1"/>
  <c r="P115" i="1"/>
  <c r="M115" i="1"/>
  <c r="J115" i="1"/>
  <c r="G115" i="1"/>
  <c r="AW114" i="1"/>
  <c r="AT114" i="1"/>
  <c r="AO114" i="1"/>
  <c r="BB114" i="1" s="1"/>
  <c r="AN114" i="1"/>
  <c r="AM114" i="1"/>
  <c r="AL114" i="1"/>
  <c r="AB114" i="1"/>
  <c r="Y114" i="1"/>
  <c r="V114" i="1"/>
  <c r="S114" i="1"/>
  <c r="P114" i="1"/>
  <c r="M114" i="1"/>
  <c r="J114" i="1"/>
  <c r="G114" i="1"/>
  <c r="AW113" i="1"/>
  <c r="AT113" i="1"/>
  <c r="AO113" i="1"/>
  <c r="AN113" i="1"/>
  <c r="AM113" i="1"/>
  <c r="AL113" i="1"/>
  <c r="AB113" i="1"/>
  <c r="Y113" i="1"/>
  <c r="V113" i="1"/>
  <c r="S113" i="1"/>
  <c r="P113" i="1"/>
  <c r="M113" i="1"/>
  <c r="J113" i="1"/>
  <c r="G113" i="1"/>
  <c r="AC113" i="1" s="1"/>
  <c r="BB112" i="1"/>
  <c r="AW112" i="1"/>
  <c r="AT112" i="1"/>
  <c r="AO112" i="1"/>
  <c r="AN112" i="1"/>
  <c r="AM112" i="1"/>
  <c r="AL112" i="1"/>
  <c r="AB112" i="1"/>
  <c r="Y112" i="1"/>
  <c r="V112" i="1"/>
  <c r="S112" i="1"/>
  <c r="P112" i="1"/>
  <c r="M112" i="1"/>
  <c r="J112" i="1"/>
  <c r="G112" i="1"/>
  <c r="AW111" i="1"/>
  <c r="AT111" i="1"/>
  <c r="AO111" i="1"/>
  <c r="AN111" i="1"/>
  <c r="AM111" i="1"/>
  <c r="AL111" i="1"/>
  <c r="AB111" i="1"/>
  <c r="Y111" i="1"/>
  <c r="V111" i="1"/>
  <c r="S111" i="1"/>
  <c r="P111" i="1"/>
  <c r="M111" i="1"/>
  <c r="J111" i="1"/>
  <c r="G111" i="1"/>
  <c r="AC111" i="1" s="1"/>
  <c r="AW110" i="1"/>
  <c r="AT110" i="1"/>
  <c r="AO110" i="1"/>
  <c r="AN110" i="1"/>
  <c r="AM110" i="1"/>
  <c r="BB110" i="1" s="1"/>
  <c r="AL110" i="1"/>
  <c r="AB110" i="1"/>
  <c r="Y110" i="1"/>
  <c r="V110" i="1"/>
  <c r="S110" i="1"/>
  <c r="P110" i="1"/>
  <c r="M110" i="1"/>
  <c r="J110" i="1"/>
  <c r="G110" i="1"/>
  <c r="AW109" i="1"/>
  <c r="AT109" i="1"/>
  <c r="AO109" i="1"/>
  <c r="AN109" i="1"/>
  <c r="AM109" i="1"/>
  <c r="AL109" i="1"/>
  <c r="BB109" i="1" s="1"/>
  <c r="AB109" i="1"/>
  <c r="Y109" i="1"/>
  <c r="V109" i="1"/>
  <c r="S109" i="1"/>
  <c r="P109" i="1"/>
  <c r="M109" i="1"/>
  <c r="J109" i="1"/>
  <c r="G109" i="1"/>
  <c r="AC109" i="1" s="1"/>
  <c r="AW107" i="1"/>
  <c r="AT107" i="1"/>
  <c r="AO107" i="1"/>
  <c r="AN107" i="1"/>
  <c r="AM107" i="1"/>
  <c r="BB107" i="1" s="1"/>
  <c r="AL107" i="1"/>
  <c r="AB107" i="1"/>
  <c r="Y107" i="1"/>
  <c r="V107" i="1"/>
  <c r="S107" i="1"/>
  <c r="P107" i="1"/>
  <c r="M107" i="1"/>
  <c r="J107" i="1"/>
  <c r="G107" i="1"/>
  <c r="AC107" i="1" s="1"/>
  <c r="AW106" i="1"/>
  <c r="AT106" i="1"/>
  <c r="AO106" i="1"/>
  <c r="AN106" i="1"/>
  <c r="AM106" i="1"/>
  <c r="AL106" i="1"/>
  <c r="BB106" i="1" s="1"/>
  <c r="AB106" i="1"/>
  <c r="Y106" i="1"/>
  <c r="V106" i="1"/>
  <c r="S106" i="1"/>
  <c r="P106" i="1"/>
  <c r="M106" i="1"/>
  <c r="J106" i="1"/>
  <c r="G106" i="1"/>
  <c r="AW105" i="1"/>
  <c r="AT105" i="1"/>
  <c r="AO105" i="1"/>
  <c r="BB105" i="1" s="1"/>
  <c r="AN105" i="1"/>
  <c r="AM105" i="1"/>
  <c r="AL105" i="1"/>
  <c r="AB105" i="1"/>
  <c r="Y105" i="1"/>
  <c r="V105" i="1"/>
  <c r="S105" i="1"/>
  <c r="P105" i="1"/>
  <c r="M105" i="1"/>
  <c r="J105" i="1"/>
  <c r="G105" i="1"/>
  <c r="AW104" i="1"/>
  <c r="AT104" i="1"/>
  <c r="AO104" i="1"/>
  <c r="AN104" i="1"/>
  <c r="AM104" i="1"/>
  <c r="AL104" i="1"/>
  <c r="AB104" i="1"/>
  <c r="Y104" i="1"/>
  <c r="V104" i="1"/>
  <c r="S104" i="1"/>
  <c r="P104" i="1"/>
  <c r="M104" i="1"/>
  <c r="J104" i="1"/>
  <c r="G104" i="1"/>
  <c r="AC104" i="1" s="1"/>
  <c r="BB103" i="1"/>
  <c r="AW103" i="1"/>
  <c r="AT103" i="1"/>
  <c r="AO103" i="1"/>
  <c r="AN103" i="1"/>
  <c r="AM103" i="1"/>
  <c r="AL103" i="1"/>
  <c r="AB103" i="1"/>
  <c r="Y103" i="1"/>
  <c r="V103" i="1"/>
  <c r="S103" i="1"/>
  <c r="P103" i="1"/>
  <c r="M103" i="1"/>
  <c r="J103" i="1"/>
  <c r="G103" i="1"/>
  <c r="AW102" i="1"/>
  <c r="AT102" i="1"/>
  <c r="AO102" i="1"/>
  <c r="AN102" i="1"/>
  <c r="AM102" i="1"/>
  <c r="AL102" i="1"/>
  <c r="AB102" i="1"/>
  <c r="Y102" i="1"/>
  <c r="V102" i="1"/>
  <c r="S102" i="1"/>
  <c r="P102" i="1"/>
  <c r="M102" i="1"/>
  <c r="J102" i="1"/>
  <c r="G102" i="1"/>
  <c r="AC102" i="1" s="1"/>
  <c r="AW101" i="1"/>
  <c r="AT101" i="1"/>
  <c r="AO101" i="1"/>
  <c r="AN101" i="1"/>
  <c r="AM101" i="1"/>
  <c r="BB101" i="1" s="1"/>
  <c r="AL101" i="1"/>
  <c r="AB101" i="1"/>
  <c r="Y101" i="1"/>
  <c r="V101" i="1"/>
  <c r="S101" i="1"/>
  <c r="P101" i="1"/>
  <c r="M101" i="1"/>
  <c r="J101" i="1"/>
  <c r="G101" i="1"/>
  <c r="AW100" i="1"/>
  <c r="AT100" i="1"/>
  <c r="AO100" i="1"/>
  <c r="AN100" i="1"/>
  <c r="AM100" i="1"/>
  <c r="AL100" i="1"/>
  <c r="BB100" i="1" s="1"/>
  <c r="AB100" i="1"/>
  <c r="Y100" i="1"/>
  <c r="V100" i="1"/>
  <c r="S100" i="1"/>
  <c r="P100" i="1"/>
  <c r="M100" i="1"/>
  <c r="J100" i="1"/>
  <c r="G100" i="1"/>
  <c r="AC100" i="1" s="1"/>
  <c r="AW99" i="1"/>
  <c r="AT99" i="1"/>
  <c r="AO99" i="1"/>
  <c r="AN99" i="1"/>
  <c r="AM99" i="1"/>
  <c r="BB99" i="1" s="1"/>
  <c r="AL99" i="1"/>
  <c r="AB99" i="1"/>
  <c r="Y99" i="1"/>
  <c r="V99" i="1"/>
  <c r="S99" i="1"/>
  <c r="P99" i="1"/>
  <c r="M99" i="1"/>
  <c r="J99" i="1"/>
  <c r="G99" i="1"/>
  <c r="AC99" i="1" s="1"/>
  <c r="AW98" i="1"/>
  <c r="AT98" i="1"/>
  <c r="AO98" i="1"/>
  <c r="AN98" i="1"/>
  <c r="AM98" i="1"/>
  <c r="AL98" i="1"/>
  <c r="BB98" i="1" s="1"/>
  <c r="AB98" i="1"/>
  <c r="Y98" i="1"/>
  <c r="V98" i="1"/>
  <c r="S98" i="1"/>
  <c r="P98" i="1"/>
  <c r="M98" i="1"/>
  <c r="J98" i="1"/>
  <c r="G98" i="1"/>
  <c r="AC98" i="1" s="1"/>
  <c r="BB97" i="1"/>
  <c r="AW97" i="1"/>
  <c r="AT97" i="1"/>
  <c r="AO97" i="1"/>
  <c r="AN97" i="1"/>
  <c r="AM97" i="1"/>
  <c r="AL97" i="1"/>
  <c r="AB97" i="1"/>
  <c r="Y97" i="1"/>
  <c r="V97" i="1"/>
  <c r="S97" i="1"/>
  <c r="P97" i="1"/>
  <c r="M97" i="1"/>
  <c r="J97" i="1"/>
  <c r="G97" i="1"/>
  <c r="AW96" i="1"/>
  <c r="AT96" i="1"/>
  <c r="AO96" i="1"/>
  <c r="AN96" i="1"/>
  <c r="AM96" i="1"/>
  <c r="AL96" i="1"/>
  <c r="BB96" i="1" s="1"/>
  <c r="AB96" i="1"/>
  <c r="Y96" i="1"/>
  <c r="V96" i="1"/>
  <c r="S96" i="1"/>
  <c r="P96" i="1"/>
  <c r="M96" i="1"/>
  <c r="J96" i="1"/>
  <c r="G96" i="1"/>
  <c r="AC96" i="1" s="1"/>
  <c r="AW95" i="1"/>
  <c r="AT95" i="1"/>
  <c r="AO95" i="1"/>
  <c r="AN95" i="1"/>
  <c r="AM95" i="1"/>
  <c r="AL95" i="1"/>
  <c r="BB95" i="1" s="1"/>
  <c r="AB95" i="1"/>
  <c r="Y95" i="1"/>
  <c r="V95" i="1"/>
  <c r="S95" i="1"/>
  <c r="P95" i="1"/>
  <c r="M95" i="1"/>
  <c r="J95" i="1"/>
  <c r="G95" i="1"/>
  <c r="AC95" i="1" s="1"/>
  <c r="AW94" i="1"/>
  <c r="AT94" i="1"/>
  <c r="AO94" i="1"/>
  <c r="AN94" i="1"/>
  <c r="AM94" i="1"/>
  <c r="AL94" i="1"/>
  <c r="AB94" i="1"/>
  <c r="Y94" i="1"/>
  <c r="V94" i="1"/>
  <c r="S94" i="1"/>
  <c r="P94" i="1"/>
  <c r="M94" i="1"/>
  <c r="J94" i="1"/>
  <c r="G94" i="1"/>
  <c r="AC94" i="1" s="1"/>
  <c r="AW93" i="1"/>
  <c r="AT93" i="1"/>
  <c r="AO93" i="1"/>
  <c r="AN93" i="1"/>
  <c r="AM93" i="1"/>
  <c r="BB93" i="1" s="1"/>
  <c r="AL93" i="1"/>
  <c r="AB93" i="1"/>
  <c r="Y93" i="1"/>
  <c r="V93" i="1"/>
  <c r="S93" i="1"/>
  <c r="P93" i="1"/>
  <c r="M93" i="1"/>
  <c r="J93" i="1"/>
  <c r="G93" i="1"/>
  <c r="AW92" i="1"/>
  <c r="AT92" i="1"/>
  <c r="AO92" i="1"/>
  <c r="AN92" i="1"/>
  <c r="AM92" i="1"/>
  <c r="AL92" i="1"/>
  <c r="BB92" i="1" s="1"/>
  <c r="AB92" i="1"/>
  <c r="Y92" i="1"/>
  <c r="V92" i="1"/>
  <c r="S92" i="1"/>
  <c r="P92" i="1"/>
  <c r="M92" i="1"/>
  <c r="J92" i="1"/>
  <c r="G92" i="1"/>
  <c r="AC92" i="1" s="1"/>
  <c r="AW91" i="1"/>
  <c r="AT91" i="1"/>
  <c r="AO91" i="1"/>
  <c r="AN91" i="1"/>
  <c r="AM91" i="1"/>
  <c r="AL91" i="1"/>
  <c r="BB91" i="1" s="1"/>
  <c r="AB91" i="1"/>
  <c r="Y91" i="1"/>
  <c r="V91" i="1"/>
  <c r="S91" i="1"/>
  <c r="P91" i="1"/>
  <c r="M91" i="1"/>
  <c r="J91" i="1"/>
  <c r="G91" i="1"/>
  <c r="AC91" i="1" s="1"/>
  <c r="AW90" i="1"/>
  <c r="AT90" i="1"/>
  <c r="AO90" i="1"/>
  <c r="AN90" i="1"/>
  <c r="AM90" i="1"/>
  <c r="BB90" i="1" s="1"/>
  <c r="AL90" i="1"/>
  <c r="AB90" i="1"/>
  <c r="Y90" i="1"/>
  <c r="V90" i="1"/>
  <c r="S90" i="1"/>
  <c r="P90" i="1"/>
  <c r="M90" i="1"/>
  <c r="J90" i="1"/>
  <c r="G90" i="1"/>
  <c r="AW89" i="1"/>
  <c r="AT89" i="1"/>
  <c r="AO89" i="1"/>
  <c r="AN89" i="1"/>
  <c r="AM89" i="1"/>
  <c r="BB89" i="1" s="1"/>
  <c r="AL89" i="1"/>
  <c r="AB89" i="1"/>
  <c r="Y89" i="1"/>
  <c r="V89" i="1"/>
  <c r="S89" i="1"/>
  <c r="P89" i="1"/>
  <c r="M89" i="1"/>
  <c r="J89" i="1"/>
  <c r="G89" i="1"/>
  <c r="AW83" i="1"/>
  <c r="AT83" i="1"/>
  <c r="AO83" i="1"/>
  <c r="AN83" i="1"/>
  <c r="AM83" i="1"/>
  <c r="AL83" i="1"/>
  <c r="BB83" i="1" s="1"/>
  <c r="AB83" i="1"/>
  <c r="Y83" i="1"/>
  <c r="V83" i="1"/>
  <c r="S83" i="1"/>
  <c r="P83" i="1"/>
  <c r="M83" i="1"/>
  <c r="J83" i="1"/>
  <c r="G83" i="1"/>
  <c r="AC83" i="1" s="1"/>
  <c r="AW81" i="1"/>
  <c r="AO81" i="1"/>
  <c r="AN81" i="1"/>
  <c r="AM81" i="1"/>
  <c r="AL81" i="1"/>
  <c r="BB81" i="1" s="1"/>
  <c r="AB81" i="1"/>
  <c r="Y81" i="1"/>
  <c r="V81" i="1"/>
  <c r="S81" i="1"/>
  <c r="P81" i="1"/>
  <c r="M81" i="1"/>
  <c r="J81" i="1"/>
  <c r="G81" i="1"/>
  <c r="AW80" i="1"/>
  <c r="AT80" i="1"/>
  <c r="AO80" i="1"/>
  <c r="AN80" i="1"/>
  <c r="AM80" i="1"/>
  <c r="BB80" i="1" s="1"/>
  <c r="AL80" i="1"/>
  <c r="AB80" i="1"/>
  <c r="Y80" i="1"/>
  <c r="V80" i="1"/>
  <c r="S80" i="1"/>
  <c r="P80" i="1"/>
  <c r="M80" i="1"/>
  <c r="J80" i="1"/>
  <c r="G80" i="1"/>
  <c r="AW79" i="1"/>
  <c r="AT79" i="1"/>
  <c r="AO79" i="1"/>
  <c r="AN79" i="1"/>
  <c r="AM79" i="1"/>
  <c r="AL79" i="1"/>
  <c r="BB79" i="1" s="1"/>
  <c r="AB79" i="1"/>
  <c r="Y79" i="1"/>
  <c r="V79" i="1"/>
  <c r="S79" i="1"/>
  <c r="P79" i="1"/>
  <c r="M79" i="1"/>
  <c r="J79" i="1"/>
  <c r="G79" i="1"/>
  <c r="AC79" i="1" s="1"/>
  <c r="AW78" i="1"/>
  <c r="AT78" i="1"/>
  <c r="AO78" i="1"/>
  <c r="AN78" i="1"/>
  <c r="AM78" i="1"/>
  <c r="AL78" i="1"/>
  <c r="BB78" i="1" s="1"/>
  <c r="AB78" i="1"/>
  <c r="Y78" i="1"/>
  <c r="V78" i="1"/>
  <c r="S78" i="1"/>
  <c r="P78" i="1"/>
  <c r="M78" i="1"/>
  <c r="J78" i="1"/>
  <c r="G78" i="1"/>
  <c r="AW77" i="1"/>
  <c r="AT77" i="1"/>
  <c r="AO77" i="1"/>
  <c r="AN77" i="1"/>
  <c r="AM77" i="1"/>
  <c r="AL77" i="1"/>
  <c r="AB77" i="1"/>
  <c r="Y77" i="1"/>
  <c r="V77" i="1"/>
  <c r="S77" i="1"/>
  <c r="P77" i="1"/>
  <c r="M77" i="1"/>
  <c r="J77" i="1"/>
  <c r="G77" i="1"/>
  <c r="BB76" i="1"/>
  <c r="AW76" i="1"/>
  <c r="AT76" i="1"/>
  <c r="AO76" i="1"/>
  <c r="AN76" i="1"/>
  <c r="AM76" i="1"/>
  <c r="AL76" i="1"/>
  <c r="AB76" i="1"/>
  <c r="Y76" i="1"/>
  <c r="V76" i="1"/>
  <c r="S76" i="1"/>
  <c r="P76" i="1"/>
  <c r="M76" i="1"/>
  <c r="J76" i="1"/>
  <c r="G76" i="1"/>
  <c r="AC76" i="1" s="1"/>
  <c r="AW73" i="1"/>
  <c r="AT73" i="1"/>
  <c r="AO73" i="1"/>
  <c r="AN73" i="1"/>
  <c r="AM73" i="1"/>
  <c r="AL73" i="1"/>
  <c r="BB73" i="1" s="1"/>
  <c r="AB73" i="1"/>
  <c r="Y73" i="1"/>
  <c r="V73" i="1"/>
  <c r="S73" i="1"/>
  <c r="P73" i="1"/>
  <c r="M73" i="1"/>
  <c r="J73" i="1"/>
  <c r="G73" i="1"/>
  <c r="AC73" i="1" s="1"/>
  <c r="AW72" i="1"/>
  <c r="AT72" i="1"/>
  <c r="AO72" i="1"/>
  <c r="AN72" i="1"/>
  <c r="AM72" i="1"/>
  <c r="AL72" i="1"/>
  <c r="AB72" i="1"/>
  <c r="Y72" i="1"/>
  <c r="V72" i="1"/>
  <c r="S72" i="1"/>
  <c r="P72" i="1"/>
  <c r="M72" i="1"/>
  <c r="J72" i="1"/>
  <c r="G72" i="1"/>
  <c r="AC72" i="1" s="1"/>
  <c r="AW71" i="1"/>
  <c r="AT71" i="1"/>
  <c r="AO71" i="1"/>
  <c r="AN71" i="1"/>
  <c r="AM71" i="1"/>
  <c r="AL71" i="1"/>
  <c r="AB71" i="1"/>
  <c r="Y71" i="1"/>
  <c r="V71" i="1"/>
  <c r="S71" i="1"/>
  <c r="P71" i="1"/>
  <c r="M71" i="1"/>
  <c r="J71" i="1"/>
  <c r="G71" i="1"/>
  <c r="AC71" i="1" s="1"/>
  <c r="AW70" i="1"/>
  <c r="AT70" i="1"/>
  <c r="AO70" i="1"/>
  <c r="AN70" i="1"/>
  <c r="AM70" i="1"/>
  <c r="AL70" i="1"/>
  <c r="BB70" i="1" s="1"/>
  <c r="AB70" i="1"/>
  <c r="Y70" i="1"/>
  <c r="V70" i="1"/>
  <c r="S70" i="1"/>
  <c r="P70" i="1"/>
  <c r="M70" i="1"/>
  <c r="J70" i="1"/>
  <c r="G70" i="1"/>
  <c r="AC70" i="1" s="1"/>
  <c r="AW69" i="1"/>
  <c r="AT69" i="1"/>
  <c r="AO69" i="1"/>
  <c r="AN69" i="1"/>
  <c r="AM69" i="1"/>
  <c r="AL69" i="1"/>
  <c r="BB69" i="1" s="1"/>
  <c r="AB69" i="1"/>
  <c r="Y69" i="1"/>
  <c r="V69" i="1"/>
  <c r="S69" i="1"/>
  <c r="P69" i="1"/>
  <c r="M69" i="1"/>
  <c r="J69" i="1"/>
  <c r="G69" i="1"/>
  <c r="AC69" i="1" s="1"/>
  <c r="AW68" i="1"/>
  <c r="AT68" i="1"/>
  <c r="AO68" i="1"/>
  <c r="AN68" i="1"/>
  <c r="AM68" i="1"/>
  <c r="BB68" i="1" s="1"/>
  <c r="AL68" i="1"/>
  <c r="AB68" i="1"/>
  <c r="Y68" i="1"/>
  <c r="V68" i="1"/>
  <c r="S68" i="1"/>
  <c r="P68" i="1"/>
  <c r="M68" i="1"/>
  <c r="J68" i="1"/>
  <c r="G68" i="1"/>
  <c r="AC68" i="1" s="1"/>
  <c r="AW67" i="1"/>
  <c r="AT67" i="1"/>
  <c r="AO67" i="1"/>
  <c r="AN67" i="1"/>
  <c r="AM67" i="1"/>
  <c r="AL67" i="1"/>
  <c r="BB67" i="1" s="1"/>
  <c r="AB67" i="1"/>
  <c r="Y67" i="1"/>
  <c r="V67" i="1"/>
  <c r="S67" i="1"/>
  <c r="P67" i="1"/>
  <c r="M67" i="1"/>
  <c r="J67" i="1"/>
  <c r="G67" i="1"/>
  <c r="AC67" i="1" s="1"/>
  <c r="AW66" i="1"/>
  <c r="AT66" i="1"/>
  <c r="AO66" i="1"/>
  <c r="AN66" i="1"/>
  <c r="AM66" i="1"/>
  <c r="BB66" i="1" s="1"/>
  <c r="AL66" i="1"/>
  <c r="AB66" i="1"/>
  <c r="Y66" i="1"/>
  <c r="V66" i="1"/>
  <c r="S66" i="1"/>
  <c r="P66" i="1"/>
  <c r="M66" i="1"/>
  <c r="J66" i="1"/>
  <c r="G66" i="1"/>
  <c r="AC66" i="1" s="1"/>
  <c r="AW63" i="1"/>
  <c r="AT63" i="1"/>
  <c r="AO63" i="1"/>
  <c r="AN63" i="1"/>
  <c r="AM63" i="1"/>
  <c r="AL63" i="1"/>
  <c r="BB63" i="1" s="1"/>
  <c r="AB63" i="1"/>
  <c r="Y63" i="1"/>
  <c r="V63" i="1"/>
  <c r="S63" i="1"/>
  <c r="P63" i="1"/>
  <c r="M63" i="1"/>
  <c r="J63" i="1"/>
  <c r="G63" i="1"/>
  <c r="AC63" i="1" s="1"/>
  <c r="AW62" i="1"/>
  <c r="AT62" i="1"/>
  <c r="AO62" i="1"/>
  <c r="AN62" i="1"/>
  <c r="AM62" i="1"/>
  <c r="BB62" i="1" s="1"/>
  <c r="AL62" i="1"/>
  <c r="AB62" i="1"/>
  <c r="Y62" i="1"/>
  <c r="V62" i="1"/>
  <c r="S62" i="1"/>
  <c r="P62" i="1"/>
  <c r="M62" i="1"/>
  <c r="J62" i="1"/>
  <c r="G62" i="1"/>
  <c r="AC62" i="1" s="1"/>
  <c r="AW61" i="1"/>
  <c r="AT61" i="1"/>
  <c r="AO61" i="1"/>
  <c r="AN61" i="1"/>
  <c r="AM61" i="1"/>
  <c r="AL61" i="1"/>
  <c r="BB61" i="1" s="1"/>
  <c r="AB61" i="1"/>
  <c r="Y61" i="1"/>
  <c r="V61" i="1"/>
  <c r="S61" i="1"/>
  <c r="P61" i="1"/>
  <c r="M61" i="1"/>
  <c r="J61" i="1"/>
  <c r="G61" i="1"/>
  <c r="AC61" i="1" s="1"/>
  <c r="AW60" i="1"/>
  <c r="AT60" i="1"/>
  <c r="AO60" i="1"/>
  <c r="AN60" i="1"/>
  <c r="AM60" i="1"/>
  <c r="BB60" i="1" s="1"/>
  <c r="AL60" i="1"/>
  <c r="AB60" i="1"/>
  <c r="Y60" i="1"/>
  <c r="V60" i="1"/>
  <c r="S60" i="1"/>
  <c r="P60" i="1"/>
  <c r="M60" i="1"/>
  <c r="J60" i="1"/>
  <c r="G60" i="1"/>
  <c r="AC60" i="1" s="1"/>
  <c r="AW59" i="1"/>
  <c r="AT59" i="1"/>
  <c r="AO59" i="1"/>
  <c r="AN59" i="1"/>
  <c r="AM59" i="1"/>
  <c r="AL59" i="1"/>
  <c r="BB59" i="1" s="1"/>
  <c r="AB59" i="1"/>
  <c r="Y59" i="1"/>
  <c r="V59" i="1"/>
  <c r="S59" i="1"/>
  <c r="P59" i="1"/>
  <c r="M59" i="1"/>
  <c r="J59" i="1"/>
  <c r="G59" i="1"/>
  <c r="AC59" i="1" s="1"/>
  <c r="AW57" i="1"/>
  <c r="AT57" i="1"/>
  <c r="AO57" i="1"/>
  <c r="AN57" i="1"/>
  <c r="AM57" i="1"/>
  <c r="BB57" i="1" s="1"/>
  <c r="AB57" i="1"/>
  <c r="Y57" i="1"/>
  <c r="V57" i="1"/>
  <c r="S57" i="1"/>
  <c r="P57" i="1"/>
  <c r="M57" i="1"/>
  <c r="J57" i="1"/>
  <c r="G57" i="1"/>
  <c r="AC57" i="1" s="1"/>
  <c r="AW56" i="1"/>
  <c r="AT56" i="1"/>
  <c r="AO56" i="1"/>
  <c r="AN56" i="1"/>
  <c r="AM56" i="1"/>
  <c r="BB56" i="1" s="1"/>
  <c r="AL56" i="1"/>
  <c r="AB56" i="1"/>
  <c r="Y56" i="1"/>
  <c r="V56" i="1"/>
  <c r="S56" i="1"/>
  <c r="P56" i="1"/>
  <c r="M56" i="1"/>
  <c r="J56" i="1"/>
  <c r="G56" i="1"/>
  <c r="AC56" i="1" s="1"/>
  <c r="AW55" i="1"/>
  <c r="AT55" i="1"/>
  <c r="AO55" i="1"/>
  <c r="AN55" i="1"/>
  <c r="AM55" i="1"/>
  <c r="AL55" i="1"/>
  <c r="BB55" i="1" s="1"/>
  <c r="AB55" i="1"/>
  <c r="Y55" i="1"/>
  <c r="V55" i="1"/>
  <c r="S55" i="1"/>
  <c r="P55" i="1"/>
  <c r="M55" i="1"/>
  <c r="J55" i="1"/>
  <c r="G55" i="1"/>
  <c r="AC55" i="1" s="1"/>
  <c r="AW54" i="1"/>
  <c r="AT54" i="1"/>
  <c r="AO54" i="1"/>
  <c r="AN54" i="1"/>
  <c r="AM54" i="1"/>
  <c r="AL54" i="1"/>
  <c r="AB54" i="1"/>
  <c r="Y54" i="1"/>
  <c r="V54" i="1"/>
  <c r="S54" i="1"/>
  <c r="P54" i="1"/>
  <c r="M54" i="1"/>
  <c r="J54" i="1"/>
  <c r="G54" i="1"/>
  <c r="AC54" i="1" s="1"/>
  <c r="AW53" i="1"/>
  <c r="AT53" i="1"/>
  <c r="AO53" i="1"/>
  <c r="AN53" i="1"/>
  <c r="AM53" i="1"/>
  <c r="AL53" i="1"/>
  <c r="AB53" i="1"/>
  <c r="Y53" i="1"/>
  <c r="V53" i="1"/>
  <c r="S53" i="1"/>
  <c r="P53" i="1"/>
  <c r="M53" i="1"/>
  <c r="J53" i="1"/>
  <c r="G53" i="1"/>
  <c r="AC53" i="1" s="1"/>
  <c r="BB52" i="1"/>
  <c r="AW52" i="1"/>
  <c r="AT52" i="1"/>
  <c r="AO52" i="1"/>
  <c r="AN52" i="1"/>
  <c r="AM52" i="1"/>
  <c r="AL52" i="1"/>
  <c r="AB52" i="1"/>
  <c r="Y52" i="1"/>
  <c r="V52" i="1"/>
  <c r="S52" i="1"/>
  <c r="P52" i="1"/>
  <c r="M52" i="1"/>
  <c r="J52" i="1"/>
  <c r="G52" i="1"/>
  <c r="AW51" i="1"/>
  <c r="AT51" i="1"/>
  <c r="AO51" i="1"/>
  <c r="AN51" i="1"/>
  <c r="AM51" i="1"/>
  <c r="AL51" i="1"/>
  <c r="BB51" i="1" s="1"/>
  <c r="AB51" i="1"/>
  <c r="Y51" i="1"/>
  <c r="V51" i="1"/>
  <c r="S51" i="1"/>
  <c r="P51" i="1"/>
  <c r="M51" i="1"/>
  <c r="J51" i="1"/>
  <c r="G51" i="1"/>
  <c r="AC51" i="1" s="1"/>
  <c r="AW50" i="1"/>
  <c r="AT50" i="1"/>
  <c r="AO50" i="1"/>
  <c r="AN50" i="1"/>
  <c r="AM50" i="1"/>
  <c r="AL50" i="1"/>
  <c r="AB50" i="1"/>
  <c r="Y50" i="1"/>
  <c r="V50" i="1"/>
  <c r="S50" i="1"/>
  <c r="P50" i="1"/>
  <c r="M50" i="1"/>
  <c r="J50" i="1"/>
  <c r="G50" i="1"/>
  <c r="AC50" i="1" s="1"/>
  <c r="AW49" i="1"/>
  <c r="AT49" i="1"/>
  <c r="AO49" i="1"/>
  <c r="AN49" i="1"/>
  <c r="AM49" i="1"/>
  <c r="AL49" i="1"/>
  <c r="BB49" i="1" s="1"/>
  <c r="AB49" i="1"/>
  <c r="Y49" i="1"/>
  <c r="V49" i="1"/>
  <c r="S49" i="1"/>
  <c r="P49" i="1"/>
  <c r="M49" i="1"/>
  <c r="J49" i="1"/>
  <c r="G49" i="1"/>
  <c r="AC49" i="1" s="1"/>
  <c r="AW48" i="1"/>
  <c r="AT48" i="1"/>
  <c r="AO48" i="1"/>
  <c r="AN48" i="1"/>
  <c r="AM48" i="1"/>
  <c r="BB48" i="1" s="1"/>
  <c r="AL48" i="1"/>
  <c r="AB48" i="1"/>
  <c r="Y48" i="1"/>
  <c r="V48" i="1"/>
  <c r="S48" i="1"/>
  <c r="P48" i="1"/>
  <c r="M48" i="1"/>
  <c r="J48" i="1"/>
  <c r="G48" i="1"/>
  <c r="AW47" i="1"/>
  <c r="AT47" i="1"/>
  <c r="AO47" i="1"/>
  <c r="AN47" i="1"/>
  <c r="AM47" i="1"/>
  <c r="AL47" i="1"/>
  <c r="BB47" i="1" s="1"/>
  <c r="AB47" i="1"/>
  <c r="Y47" i="1"/>
  <c r="V47" i="1"/>
  <c r="S47" i="1"/>
  <c r="P47" i="1"/>
  <c r="M47" i="1"/>
  <c r="J47" i="1"/>
  <c r="G47" i="1"/>
  <c r="AC47" i="1" s="1"/>
  <c r="AW46" i="1"/>
  <c r="AT46" i="1"/>
  <c r="AO46" i="1"/>
  <c r="AN46" i="1"/>
  <c r="AM46" i="1"/>
  <c r="BB46" i="1" s="1"/>
  <c r="AL46" i="1"/>
  <c r="AB46" i="1"/>
  <c r="Y46" i="1"/>
  <c r="V46" i="1"/>
  <c r="S46" i="1"/>
  <c r="P46" i="1"/>
  <c r="M46" i="1"/>
  <c r="J46" i="1"/>
  <c r="G46" i="1"/>
  <c r="AC46" i="1" s="1"/>
  <c r="AW45" i="1"/>
  <c r="AT45" i="1"/>
  <c r="AO45" i="1"/>
  <c r="AN45" i="1"/>
  <c r="AM45" i="1"/>
  <c r="AL45" i="1"/>
  <c r="BB45" i="1" s="1"/>
  <c r="AB45" i="1"/>
  <c r="Y45" i="1"/>
  <c r="V45" i="1"/>
  <c r="S45" i="1"/>
  <c r="P45" i="1"/>
  <c r="M45" i="1"/>
  <c r="J45" i="1"/>
  <c r="G45" i="1"/>
  <c r="AW44" i="1"/>
  <c r="AT44" i="1"/>
  <c r="AO44" i="1"/>
  <c r="AN44" i="1"/>
  <c r="AM44" i="1"/>
  <c r="BB44" i="1" s="1"/>
  <c r="AL44" i="1"/>
  <c r="AB44" i="1"/>
  <c r="Y44" i="1"/>
  <c r="V44" i="1"/>
  <c r="S44" i="1"/>
  <c r="P44" i="1"/>
  <c r="M44" i="1"/>
  <c r="J44" i="1"/>
  <c r="G44" i="1"/>
  <c r="AW42" i="1"/>
  <c r="AT42" i="1"/>
  <c r="AO42" i="1"/>
  <c r="AN42" i="1"/>
  <c r="AM42" i="1"/>
  <c r="AL42" i="1"/>
  <c r="BB42" i="1" s="1"/>
  <c r="AB42" i="1"/>
  <c r="Y42" i="1"/>
  <c r="V42" i="1"/>
  <c r="S42" i="1"/>
  <c r="P42" i="1"/>
  <c r="M42" i="1"/>
  <c r="J42" i="1"/>
  <c r="G42" i="1"/>
  <c r="AC42" i="1" s="1"/>
  <c r="AW41" i="1"/>
  <c r="AT41" i="1"/>
  <c r="AO41" i="1"/>
  <c r="AN41" i="1"/>
  <c r="AM41" i="1"/>
  <c r="BB41" i="1" s="1"/>
  <c r="AL41" i="1"/>
  <c r="AB41" i="1"/>
  <c r="Y41" i="1"/>
  <c r="V41" i="1"/>
  <c r="S41" i="1"/>
  <c r="P41" i="1"/>
  <c r="M41" i="1"/>
  <c r="J41" i="1"/>
  <c r="G41" i="1"/>
  <c r="AW40" i="1"/>
  <c r="AT40" i="1"/>
  <c r="AO40" i="1"/>
  <c r="AN40" i="1"/>
  <c r="AM40" i="1"/>
  <c r="AL40" i="1"/>
  <c r="BB40" i="1" s="1"/>
  <c r="AB40" i="1"/>
  <c r="Y40" i="1"/>
  <c r="V40" i="1"/>
  <c r="S40" i="1"/>
  <c r="P40" i="1"/>
  <c r="M40" i="1"/>
  <c r="J40" i="1"/>
  <c r="G40" i="1"/>
  <c r="AC40" i="1" s="1"/>
  <c r="AW39" i="1"/>
  <c r="AT39" i="1"/>
  <c r="AO39" i="1"/>
  <c r="AN39" i="1"/>
  <c r="AM39" i="1"/>
  <c r="BB39" i="1" s="1"/>
  <c r="AL39" i="1"/>
  <c r="AB39" i="1"/>
  <c r="Y39" i="1"/>
  <c r="V39" i="1"/>
  <c r="S39" i="1"/>
  <c r="P39" i="1"/>
  <c r="M39" i="1"/>
  <c r="J39" i="1"/>
  <c r="G39" i="1"/>
  <c r="AC39" i="1" s="1"/>
  <c r="AW38" i="1"/>
  <c r="AT38" i="1"/>
  <c r="AO38" i="1"/>
  <c r="AN38" i="1"/>
  <c r="AM38" i="1"/>
  <c r="AL38" i="1"/>
  <c r="AB38" i="1"/>
  <c r="Y38" i="1"/>
  <c r="V38" i="1"/>
  <c r="S38" i="1"/>
  <c r="P38" i="1"/>
  <c r="M38" i="1"/>
  <c r="J38" i="1"/>
  <c r="G38" i="1"/>
  <c r="AC38" i="1" s="1"/>
  <c r="AW37" i="1"/>
  <c r="AT37" i="1"/>
  <c r="AO37" i="1"/>
  <c r="AN37" i="1"/>
  <c r="AM37" i="1"/>
  <c r="BB37" i="1" s="1"/>
  <c r="AL37" i="1"/>
  <c r="AB37" i="1"/>
  <c r="Y37" i="1"/>
  <c r="V37" i="1"/>
  <c r="S37" i="1"/>
  <c r="P37" i="1"/>
  <c r="M37" i="1"/>
  <c r="J37" i="1"/>
  <c r="G37" i="1"/>
  <c r="AC37" i="1" s="1"/>
  <c r="AW36" i="1"/>
  <c r="AT36" i="1"/>
  <c r="AO36" i="1"/>
  <c r="AN36" i="1"/>
  <c r="AM36" i="1"/>
  <c r="AL36" i="1"/>
  <c r="BB36" i="1" s="1"/>
  <c r="AB36" i="1"/>
  <c r="Y36" i="1"/>
  <c r="V36" i="1"/>
  <c r="S36" i="1"/>
  <c r="P36" i="1"/>
  <c r="M36" i="1"/>
  <c r="J36" i="1"/>
  <c r="G36" i="1"/>
  <c r="AC36" i="1" s="1"/>
  <c r="AW35" i="1"/>
  <c r="AT35" i="1"/>
  <c r="AO35" i="1"/>
  <c r="AN35" i="1"/>
  <c r="AM35" i="1"/>
  <c r="BB35" i="1" s="1"/>
  <c r="AL35" i="1"/>
  <c r="AB35" i="1"/>
  <c r="Y35" i="1"/>
  <c r="V35" i="1"/>
  <c r="S35" i="1"/>
  <c r="P35" i="1"/>
  <c r="M35" i="1"/>
  <c r="J35" i="1"/>
  <c r="G35" i="1"/>
  <c r="AC35" i="1" s="1"/>
  <c r="AW32" i="1"/>
  <c r="AT32" i="1"/>
  <c r="AO32" i="1"/>
  <c r="AN32" i="1"/>
  <c r="AM32" i="1"/>
  <c r="BB32" i="1" s="1"/>
  <c r="AB32" i="1"/>
  <c r="Y32" i="1"/>
  <c r="V32" i="1"/>
  <c r="S32" i="1"/>
  <c r="P32" i="1"/>
  <c r="M32" i="1"/>
  <c r="J32" i="1"/>
  <c r="G32" i="1"/>
  <c r="AC32" i="1" s="1"/>
  <c r="AW31" i="1"/>
  <c r="AT31" i="1"/>
  <c r="AO31" i="1"/>
  <c r="AN31" i="1"/>
  <c r="AM31" i="1"/>
  <c r="AL31" i="1"/>
  <c r="BB31" i="1" s="1"/>
  <c r="AB31" i="1"/>
  <c r="Y31" i="1"/>
  <c r="V31" i="1"/>
  <c r="S31" i="1"/>
  <c r="P31" i="1"/>
  <c r="M31" i="1"/>
  <c r="J31" i="1"/>
  <c r="G31" i="1"/>
  <c r="AC31" i="1" s="1"/>
  <c r="AW30" i="1"/>
  <c r="AT30" i="1"/>
  <c r="AO30" i="1"/>
  <c r="AN30" i="1"/>
  <c r="AM30" i="1"/>
  <c r="BB30" i="1" s="1"/>
  <c r="AL30" i="1"/>
  <c r="AB30" i="1"/>
  <c r="Y30" i="1"/>
  <c r="V30" i="1"/>
  <c r="S30" i="1"/>
  <c r="P30" i="1"/>
  <c r="M30" i="1"/>
  <c r="J30" i="1"/>
  <c r="G30" i="1"/>
  <c r="AC30" i="1" s="1"/>
  <c r="AW29" i="1"/>
  <c r="AT29" i="1"/>
  <c r="AO29" i="1"/>
  <c r="AN29" i="1"/>
  <c r="AM29" i="1"/>
  <c r="BB29" i="1" s="1"/>
  <c r="AL29" i="1"/>
  <c r="AB29" i="1"/>
  <c r="Y29" i="1"/>
  <c r="V29" i="1"/>
  <c r="S29" i="1"/>
  <c r="P29" i="1"/>
  <c r="M29" i="1"/>
  <c r="J29" i="1"/>
  <c r="G29" i="1"/>
  <c r="AC29" i="1" s="1"/>
  <c r="AW28" i="1"/>
  <c r="AO28" i="1"/>
  <c r="AN28" i="1"/>
  <c r="AM28" i="1"/>
  <c r="AL28" i="1"/>
  <c r="BB28" i="1" s="1"/>
  <c r="AB28" i="1"/>
  <c r="Y28" i="1"/>
  <c r="V28" i="1"/>
  <c r="S28" i="1"/>
  <c r="P28" i="1"/>
  <c r="M28" i="1"/>
  <c r="J28" i="1"/>
  <c r="G28" i="1"/>
  <c r="AC28" i="1" s="1"/>
  <c r="AW26" i="1"/>
  <c r="AT26" i="1"/>
  <c r="AO26" i="1"/>
  <c r="AN26" i="1"/>
  <c r="AM26" i="1"/>
  <c r="BB26" i="1" s="1"/>
  <c r="AL26" i="1"/>
  <c r="AB26" i="1"/>
  <c r="Y26" i="1"/>
  <c r="V26" i="1"/>
  <c r="S26" i="1"/>
  <c r="P26" i="1"/>
  <c r="M26" i="1"/>
  <c r="J26" i="1"/>
  <c r="G26" i="1"/>
  <c r="AC26" i="1" s="1"/>
  <c r="AW25" i="1"/>
  <c r="AT25" i="1"/>
  <c r="AO25" i="1"/>
  <c r="AN25" i="1"/>
  <c r="AM25" i="1"/>
  <c r="BB25" i="1" s="1"/>
  <c r="AL25" i="1"/>
  <c r="AB25" i="1"/>
  <c r="Y25" i="1"/>
  <c r="V25" i="1"/>
  <c r="S25" i="1"/>
  <c r="P25" i="1"/>
  <c r="M25" i="1"/>
  <c r="J25" i="1"/>
  <c r="G25" i="1"/>
  <c r="AC25" i="1" s="1"/>
  <c r="AW24" i="1"/>
  <c r="AT24" i="1"/>
  <c r="AO24" i="1"/>
  <c r="AN24" i="1"/>
  <c r="AM24" i="1"/>
  <c r="BB24" i="1" s="1"/>
  <c r="AL24" i="1"/>
  <c r="AB24" i="1"/>
  <c r="Y24" i="1"/>
  <c r="V24" i="1"/>
  <c r="S24" i="1"/>
  <c r="P24" i="1"/>
  <c r="M24" i="1"/>
  <c r="J24" i="1"/>
  <c r="G24" i="1"/>
  <c r="AC24" i="1" s="1"/>
  <c r="AW21" i="1"/>
  <c r="AT21" i="1"/>
  <c r="AO21" i="1"/>
  <c r="AN21" i="1"/>
  <c r="AM21" i="1"/>
  <c r="AL21" i="1"/>
  <c r="BB21" i="1" s="1"/>
  <c r="AB21" i="1"/>
  <c r="Y21" i="1"/>
  <c r="V21" i="1"/>
  <c r="S21" i="1"/>
  <c r="P21" i="1"/>
  <c r="M21" i="1"/>
  <c r="J21" i="1"/>
  <c r="G21" i="1"/>
  <c r="AC21" i="1" s="1"/>
  <c r="AW20" i="1"/>
  <c r="AO20" i="1"/>
  <c r="AN20" i="1"/>
  <c r="AM20" i="1"/>
  <c r="AL20" i="1"/>
  <c r="BB20" i="1" s="1"/>
  <c r="AB20" i="1"/>
  <c r="Y20" i="1"/>
  <c r="V20" i="1"/>
  <c r="S20" i="1"/>
  <c r="P20" i="1"/>
  <c r="M20" i="1"/>
  <c r="J20" i="1"/>
  <c r="G20" i="1"/>
  <c r="AC20" i="1" s="1"/>
  <c r="AW19" i="1"/>
  <c r="AT19" i="1"/>
  <c r="AO19" i="1"/>
  <c r="AN19" i="1"/>
  <c r="AM19" i="1"/>
  <c r="BB19" i="1" s="1"/>
  <c r="AL19" i="1"/>
  <c r="AB19" i="1"/>
  <c r="Y19" i="1"/>
  <c r="V19" i="1"/>
  <c r="S19" i="1"/>
  <c r="P19" i="1"/>
  <c r="M19" i="1"/>
  <c r="J19" i="1"/>
  <c r="G19" i="1"/>
  <c r="AC19" i="1" s="1"/>
  <c r="AW18" i="1"/>
  <c r="AT18" i="1"/>
  <c r="AO18" i="1"/>
  <c r="AN18" i="1"/>
  <c r="AM18" i="1"/>
  <c r="AL18" i="1"/>
  <c r="BB18" i="1" s="1"/>
  <c r="AC18" i="1"/>
  <c r="AH18" i="1" s="1"/>
  <c r="AB18" i="1"/>
  <c r="Y18" i="1"/>
  <c r="V18" i="1"/>
  <c r="S18" i="1"/>
  <c r="P18" i="1"/>
  <c r="M18" i="1"/>
  <c r="J18" i="1"/>
  <c r="G18" i="1"/>
  <c r="AW17" i="1"/>
  <c r="AT17" i="1"/>
  <c r="AO17" i="1"/>
  <c r="AN17" i="1"/>
  <c r="AM17" i="1"/>
  <c r="BB17" i="1" s="1"/>
  <c r="AL17" i="1"/>
  <c r="AB17" i="1"/>
  <c r="Y17" i="1"/>
  <c r="V17" i="1"/>
  <c r="S17" i="1"/>
  <c r="P17" i="1"/>
  <c r="M17" i="1"/>
  <c r="J17" i="1"/>
  <c r="G17" i="1"/>
  <c r="AC17" i="1" s="1"/>
  <c r="AW16" i="1"/>
  <c r="AT16" i="1"/>
  <c r="AO16" i="1"/>
  <c r="AN16" i="1"/>
  <c r="AM16" i="1"/>
  <c r="BB16" i="1" s="1"/>
  <c r="AL16" i="1"/>
  <c r="AB16" i="1"/>
  <c r="Y16" i="1"/>
  <c r="V16" i="1"/>
  <c r="S16" i="1"/>
  <c r="P16" i="1"/>
  <c r="M16" i="1"/>
  <c r="J16" i="1"/>
  <c r="G16" i="1"/>
  <c r="AC16" i="1" s="1"/>
  <c r="AO15" i="1"/>
  <c r="AW14" i="1"/>
  <c r="AT14" i="1"/>
  <c r="AO14" i="1"/>
  <c r="AN14" i="1"/>
  <c r="AM14" i="1"/>
  <c r="AB14" i="1"/>
  <c r="Y14" i="1"/>
  <c r="V14" i="1"/>
  <c r="S14" i="1"/>
  <c r="P14" i="1"/>
  <c r="M14" i="1"/>
  <c r="J14" i="1"/>
  <c r="G14" i="1"/>
  <c r="AC14" i="1" s="1"/>
  <c r="AW13" i="1"/>
  <c r="AT13" i="1"/>
  <c r="AO13" i="1"/>
  <c r="AN13" i="1"/>
  <c r="AM13" i="1"/>
  <c r="AL13" i="1"/>
  <c r="BB13" i="1" s="1"/>
  <c r="AB13" i="1"/>
  <c r="Y13" i="1"/>
  <c r="V13" i="1"/>
  <c r="S13" i="1"/>
  <c r="P13" i="1"/>
  <c r="M13" i="1"/>
  <c r="J13" i="1"/>
  <c r="G13" i="1"/>
  <c r="AC13" i="1" s="1"/>
  <c r="AW12" i="1"/>
  <c r="AT12" i="1"/>
  <c r="AO12" i="1"/>
  <c r="AN12" i="1"/>
  <c r="AM12" i="1"/>
  <c r="AL12" i="1"/>
  <c r="BB12" i="1" s="1"/>
  <c r="AB12" i="1"/>
  <c r="Y12" i="1"/>
  <c r="V12" i="1"/>
  <c r="S12" i="1"/>
  <c r="P12" i="1"/>
  <c r="M12" i="1"/>
  <c r="J12" i="1"/>
  <c r="G12" i="1"/>
  <c r="AC12" i="1" s="1"/>
  <c r="AW11" i="1"/>
  <c r="AT11" i="1"/>
  <c r="AO11" i="1"/>
  <c r="AN11" i="1"/>
  <c r="AM11" i="1"/>
  <c r="BB11" i="1" s="1"/>
  <c r="AL11" i="1"/>
  <c r="AB11" i="1"/>
  <c r="Y11" i="1"/>
  <c r="V11" i="1"/>
  <c r="S11" i="1"/>
  <c r="P11" i="1"/>
  <c r="M11" i="1"/>
  <c r="J11" i="1"/>
  <c r="G11" i="1"/>
  <c r="AC11" i="1" s="1"/>
  <c r="AW10" i="1"/>
  <c r="AT10" i="1"/>
  <c r="AO10" i="1"/>
  <c r="AN10" i="1"/>
  <c r="AM10" i="1"/>
  <c r="AL10" i="1"/>
  <c r="BB10" i="1" s="1"/>
  <c r="AB10" i="1"/>
  <c r="Y10" i="1"/>
  <c r="V10" i="1"/>
  <c r="S10" i="1"/>
  <c r="P10" i="1"/>
  <c r="M10" i="1"/>
  <c r="J10" i="1"/>
  <c r="G10" i="1"/>
  <c r="AC10" i="1" s="1"/>
  <c r="AW9" i="1"/>
  <c r="AT9" i="1"/>
  <c r="AO9" i="1"/>
  <c r="AN9" i="1"/>
  <c r="AM9" i="1"/>
  <c r="AL9" i="1"/>
  <c r="BB9" i="1" s="1"/>
  <c r="AB9" i="1"/>
  <c r="Y9" i="1"/>
  <c r="V9" i="1"/>
  <c r="S9" i="1"/>
  <c r="P9" i="1"/>
  <c r="M9" i="1"/>
  <c r="J9" i="1"/>
  <c r="G9" i="1"/>
  <c r="AC9" i="1" s="1"/>
  <c r="AW8" i="1"/>
  <c r="AT8" i="1"/>
  <c r="AO8" i="1"/>
  <c r="AN8" i="1"/>
  <c r="AN159" i="1" s="1"/>
  <c r="AM8" i="1"/>
  <c r="AL8" i="1"/>
  <c r="AB8" i="1"/>
  <c r="Y8" i="1"/>
  <c r="V8" i="1"/>
  <c r="S8" i="1"/>
  <c r="P8" i="1"/>
  <c r="M8" i="1"/>
  <c r="J8" i="1"/>
  <c r="G8" i="1"/>
  <c r="AC8" i="1" s="1"/>
  <c r="BB14" i="1" l="1"/>
  <c r="AG29" i="1"/>
  <c r="AF29" i="1"/>
  <c r="AH29" i="1"/>
  <c r="AH9" i="1"/>
  <c r="AG9" i="1"/>
  <c r="AF9" i="1"/>
  <c r="AZ9" i="1" s="1"/>
  <c r="AF11" i="1"/>
  <c r="AH11" i="1"/>
  <c r="AG11" i="1"/>
  <c r="AH13" i="1"/>
  <c r="AG13" i="1"/>
  <c r="AF13" i="1"/>
  <c r="AG16" i="1"/>
  <c r="AF16" i="1"/>
  <c r="AH16" i="1"/>
  <c r="AF24" i="1"/>
  <c r="AZ24" i="1" s="1"/>
  <c r="AH24" i="1"/>
  <c r="AG24" i="1"/>
  <c r="AH26" i="1"/>
  <c r="AG26" i="1"/>
  <c r="AF26" i="1"/>
  <c r="AH36" i="1"/>
  <c r="AG36" i="1"/>
  <c r="AF36" i="1"/>
  <c r="AG38" i="1"/>
  <c r="AF38" i="1"/>
  <c r="AZ38" i="1" s="1"/>
  <c r="AH38" i="1"/>
  <c r="AH40" i="1"/>
  <c r="AG40" i="1"/>
  <c r="AF40" i="1"/>
  <c r="AZ40" i="1" s="1"/>
  <c r="AG42" i="1"/>
  <c r="AF42" i="1"/>
  <c r="AH42" i="1"/>
  <c r="AG47" i="1"/>
  <c r="AF47" i="1"/>
  <c r="AH47" i="1"/>
  <c r="AG51" i="1"/>
  <c r="AF51" i="1"/>
  <c r="AZ51" i="1" s="1"/>
  <c r="AH51" i="1"/>
  <c r="AG20" i="1"/>
  <c r="AF20" i="1"/>
  <c r="AZ20" i="1" s="1"/>
  <c r="AH20" i="1"/>
  <c r="AH30" i="1"/>
  <c r="AG30" i="1"/>
  <c r="AF30" i="1"/>
  <c r="AZ30" i="1" s="1"/>
  <c r="AF32" i="1"/>
  <c r="AZ32" i="1" s="1"/>
  <c r="AH32" i="1"/>
  <c r="AG32" i="1"/>
  <c r="AG55" i="1"/>
  <c r="AF55" i="1"/>
  <c r="AH55" i="1"/>
  <c r="AF19" i="1"/>
  <c r="AZ19" i="1" s="1"/>
  <c r="AH19" i="1"/>
  <c r="AG19" i="1"/>
  <c r="AH31" i="1"/>
  <c r="AG31" i="1"/>
  <c r="AF31" i="1"/>
  <c r="AG8" i="1"/>
  <c r="AF8" i="1"/>
  <c r="AH8" i="1"/>
  <c r="AH10" i="1"/>
  <c r="AG10" i="1"/>
  <c r="AF10" i="1"/>
  <c r="AG12" i="1"/>
  <c r="AF12" i="1"/>
  <c r="AH12" i="1"/>
  <c r="AH14" i="1"/>
  <c r="AG14" i="1"/>
  <c r="AF14" i="1"/>
  <c r="AG17" i="1"/>
  <c r="AF17" i="1"/>
  <c r="AH17" i="1"/>
  <c r="AH21" i="1"/>
  <c r="AG21" i="1"/>
  <c r="AF21" i="1"/>
  <c r="AG25" i="1"/>
  <c r="AF25" i="1"/>
  <c r="AH25" i="1"/>
  <c r="AH28" i="1"/>
  <c r="AG28" i="1"/>
  <c r="AF28" i="1"/>
  <c r="AH35" i="1"/>
  <c r="AG35" i="1"/>
  <c r="AF35" i="1"/>
  <c r="AZ35" i="1" s="1"/>
  <c r="AF37" i="1"/>
  <c r="AZ37" i="1" s="1"/>
  <c r="AH37" i="1"/>
  <c r="AG37" i="1"/>
  <c r="AG39" i="1"/>
  <c r="AF39" i="1"/>
  <c r="AH39" i="1"/>
  <c r="AL159" i="1"/>
  <c r="AT160" i="1"/>
  <c r="AT162" i="1"/>
  <c r="AF18" i="1"/>
  <c r="AC41" i="1"/>
  <c r="AC44" i="1"/>
  <c r="BB50" i="1"/>
  <c r="BB53" i="1"/>
  <c r="AF79" i="1"/>
  <c r="AZ79" i="1" s="1"/>
  <c r="AH79" i="1"/>
  <c r="AG79" i="1"/>
  <c r="AW160" i="1"/>
  <c r="AW162" i="1"/>
  <c r="AM159" i="1"/>
  <c r="BB8" i="1"/>
  <c r="AG18" i="1"/>
  <c r="BB38" i="1"/>
  <c r="AU42" i="1"/>
  <c r="AC45" i="1"/>
  <c r="AF46" i="1"/>
  <c r="AG46" i="1"/>
  <c r="AH46" i="1"/>
  <c r="AC48" i="1"/>
  <c r="BB54" i="1"/>
  <c r="AH60" i="1"/>
  <c r="AG60" i="1"/>
  <c r="AF60" i="1"/>
  <c r="AF62" i="1"/>
  <c r="AH62" i="1"/>
  <c r="AG62" i="1"/>
  <c r="AH66" i="1"/>
  <c r="AG66" i="1"/>
  <c r="AF66" i="1"/>
  <c r="AZ66" i="1" s="1"/>
  <c r="AF68" i="1"/>
  <c r="AH68" i="1"/>
  <c r="AG68" i="1"/>
  <c r="AH70" i="1"/>
  <c r="AG70" i="1"/>
  <c r="AF70" i="1"/>
  <c r="AF83" i="1"/>
  <c r="AH83" i="1"/>
  <c r="AG83" i="1"/>
  <c r="AF92" i="1"/>
  <c r="AH92" i="1"/>
  <c r="AG92" i="1"/>
  <c r="AF96" i="1"/>
  <c r="AH96" i="1"/>
  <c r="AG96" i="1"/>
  <c r="AX42" i="1"/>
  <c r="AH49" i="1"/>
  <c r="AF49" i="1"/>
  <c r="AZ49" i="1" s="1"/>
  <c r="AG49" i="1"/>
  <c r="AF50" i="1"/>
  <c r="AG50" i="1"/>
  <c r="AH50" i="1"/>
  <c r="AC52" i="1"/>
  <c r="AH57" i="1"/>
  <c r="AG57" i="1"/>
  <c r="AF57" i="1"/>
  <c r="AZ57" i="1" s="1"/>
  <c r="AF102" i="1"/>
  <c r="AH102" i="1"/>
  <c r="AG102" i="1"/>
  <c r="AX8" i="1"/>
  <c r="AU49" i="1"/>
  <c r="AU51" i="1"/>
  <c r="AH53" i="1"/>
  <c r="AF53" i="1"/>
  <c r="AG53" i="1"/>
  <c r="AF54" i="1"/>
  <c r="AZ54" i="1" s="1"/>
  <c r="AG54" i="1"/>
  <c r="AH54" i="1"/>
  <c r="AH56" i="1"/>
  <c r="AG56" i="1"/>
  <c r="AF56" i="1"/>
  <c r="AG59" i="1"/>
  <c r="AF59" i="1"/>
  <c r="AH59" i="1"/>
  <c r="AH61" i="1"/>
  <c r="AG61" i="1"/>
  <c r="AF61" i="1"/>
  <c r="AZ61" i="1" s="1"/>
  <c r="AG63" i="1"/>
  <c r="AF63" i="1"/>
  <c r="AH63" i="1"/>
  <c r="AH67" i="1"/>
  <c r="AG67" i="1"/>
  <c r="AF67" i="1"/>
  <c r="AZ67" i="1" s="1"/>
  <c r="AG69" i="1"/>
  <c r="AF69" i="1"/>
  <c r="AH69" i="1"/>
  <c r="AF73" i="1"/>
  <c r="AH73" i="1"/>
  <c r="AG73" i="1"/>
  <c r="AF111" i="1"/>
  <c r="AH111" i="1"/>
  <c r="AG111" i="1"/>
  <c r="AX76" i="1"/>
  <c r="AU92" i="1"/>
  <c r="AH94" i="1"/>
  <c r="AF94" i="1"/>
  <c r="AG94" i="1"/>
  <c r="AG95" i="1"/>
  <c r="AF95" i="1"/>
  <c r="AZ95" i="1" s="1"/>
  <c r="AH95" i="1"/>
  <c r="AC97" i="1"/>
  <c r="AH104" i="1"/>
  <c r="AF104" i="1"/>
  <c r="AZ104" i="1" s="1"/>
  <c r="AG104" i="1"/>
  <c r="AG107" i="1"/>
  <c r="AH107" i="1"/>
  <c r="AF107" i="1"/>
  <c r="AZ107" i="1" s="1"/>
  <c r="AF122" i="1"/>
  <c r="AH122" i="1"/>
  <c r="AG122" i="1"/>
  <c r="AG127" i="1"/>
  <c r="AF127" i="1"/>
  <c r="AH127" i="1"/>
  <c r="AH141" i="1"/>
  <c r="AG141" i="1"/>
  <c r="AF141" i="1"/>
  <c r="AH150" i="1"/>
  <c r="AG150" i="1"/>
  <c r="AF150" i="1"/>
  <c r="AZ150" i="1" s="1"/>
  <c r="AH71" i="1"/>
  <c r="AF71" i="1"/>
  <c r="AG71" i="1"/>
  <c r="AG72" i="1"/>
  <c r="AF72" i="1"/>
  <c r="AH72" i="1"/>
  <c r="AG76" i="1"/>
  <c r="AH76" i="1"/>
  <c r="AF76" i="1"/>
  <c r="AX89" i="1"/>
  <c r="AX90" i="1"/>
  <c r="AF98" i="1"/>
  <c r="AH98" i="1"/>
  <c r="AG98" i="1"/>
  <c r="AX104" i="1"/>
  <c r="AH113" i="1"/>
  <c r="AF113" i="1"/>
  <c r="AG113" i="1"/>
  <c r="AG116" i="1"/>
  <c r="AH116" i="1"/>
  <c r="AF116" i="1"/>
  <c r="AF119" i="1"/>
  <c r="AH119" i="1"/>
  <c r="AG119" i="1"/>
  <c r="AH124" i="1"/>
  <c r="AG124" i="1"/>
  <c r="AF124" i="1"/>
  <c r="AZ124" i="1" s="1"/>
  <c r="BB71" i="1"/>
  <c r="BB72" i="1"/>
  <c r="AC77" i="1"/>
  <c r="AC78" i="1"/>
  <c r="AC80" i="1"/>
  <c r="AC89" i="1"/>
  <c r="AX93" i="1"/>
  <c r="BB94" i="1"/>
  <c r="AH100" i="1"/>
  <c r="AF100" i="1"/>
  <c r="AG100" i="1"/>
  <c r="AC106" i="1"/>
  <c r="AX113" i="1"/>
  <c r="AX117" i="1"/>
  <c r="AH142" i="1"/>
  <c r="AG142" i="1"/>
  <c r="AF142" i="1"/>
  <c r="BB77" i="1"/>
  <c r="AU79" i="1"/>
  <c r="AC81" i="1"/>
  <c r="AC90" i="1"/>
  <c r="AG91" i="1"/>
  <c r="AF91" i="1"/>
  <c r="AH91" i="1"/>
  <c r="AC93" i="1"/>
  <c r="AX97" i="1"/>
  <c r="AG99" i="1"/>
  <c r="AH99" i="1"/>
  <c r="AF99" i="1"/>
  <c r="AZ99" i="1" s="1"/>
  <c r="AH109" i="1"/>
  <c r="AF109" i="1"/>
  <c r="AG109" i="1"/>
  <c r="AC115" i="1"/>
  <c r="AU115" i="1"/>
  <c r="AG123" i="1"/>
  <c r="AF123" i="1"/>
  <c r="AH123" i="1"/>
  <c r="AU123" i="1"/>
  <c r="BB102" i="1"/>
  <c r="AU102" i="1"/>
  <c r="AC103" i="1"/>
  <c r="BB111" i="1"/>
  <c r="AU111" i="1"/>
  <c r="AC112" i="1"/>
  <c r="AC117" i="1"/>
  <c r="AC118" i="1"/>
  <c r="AH120" i="1"/>
  <c r="AG120" i="1"/>
  <c r="AF120" i="1"/>
  <c r="AG140" i="1"/>
  <c r="AF140" i="1"/>
  <c r="AZ140" i="1" s="1"/>
  <c r="AH140" i="1"/>
  <c r="AH146" i="1"/>
  <c r="AG146" i="1"/>
  <c r="AF146" i="1"/>
  <c r="AZ146" i="1" s="1"/>
  <c r="BB104" i="1"/>
  <c r="AU104" i="1"/>
  <c r="BD104" i="1" s="1"/>
  <c r="AC105" i="1"/>
  <c r="BB113" i="1"/>
  <c r="AU113" i="1"/>
  <c r="AC114" i="1"/>
  <c r="BB117" i="1"/>
  <c r="AU117" i="1"/>
  <c r="AU119" i="1"/>
  <c r="AH132" i="1"/>
  <c r="AG132" i="1"/>
  <c r="AF132" i="1"/>
  <c r="AZ132" i="1" s="1"/>
  <c r="AH137" i="1"/>
  <c r="AG137" i="1"/>
  <c r="AF137" i="1"/>
  <c r="AZ137" i="1" s="1"/>
  <c r="AF139" i="1"/>
  <c r="AH139" i="1"/>
  <c r="AG139" i="1"/>
  <c r="AU100" i="1"/>
  <c r="AC101" i="1"/>
  <c r="AC110" i="1"/>
  <c r="AX115" i="1"/>
  <c r="AF134" i="1"/>
  <c r="AH134" i="1"/>
  <c r="AG134" i="1"/>
  <c r="AG136" i="1"/>
  <c r="AF136" i="1"/>
  <c r="AH136" i="1"/>
  <c r="AU136" i="1"/>
  <c r="AH156" i="1"/>
  <c r="AG156" i="1"/>
  <c r="AF156" i="1"/>
  <c r="AZ156" i="1" s="1"/>
  <c r="BB122" i="1"/>
  <c r="AU122" i="1"/>
  <c r="AC126" i="1"/>
  <c r="AX132" i="1"/>
  <c r="BB134" i="1"/>
  <c r="AX139" i="1"/>
  <c r="AX141" i="1"/>
  <c r="BB144" i="1"/>
  <c r="AU145" i="1"/>
  <c r="AU146" i="1"/>
  <c r="AC148" i="1"/>
  <c r="AG149" i="1"/>
  <c r="AF149" i="1"/>
  <c r="AH149" i="1"/>
  <c r="AH151" i="1"/>
  <c r="AG151" i="1"/>
  <c r="AF151" i="1"/>
  <c r="AZ151" i="1" s="1"/>
  <c r="AX157" i="1"/>
  <c r="AC125" i="1"/>
  <c r="AC138" i="1"/>
  <c r="AX142" i="1"/>
  <c r="BB148" i="1"/>
  <c r="BB149" i="1"/>
  <c r="AC154" i="1"/>
  <c r="AC155" i="1"/>
  <c r="AC157" i="1"/>
  <c r="AC121" i="1"/>
  <c r="AX121" i="1"/>
  <c r="AC133" i="1"/>
  <c r="BB140" i="1"/>
  <c r="AU140" i="1"/>
  <c r="AF144" i="1"/>
  <c r="AH144" i="1"/>
  <c r="AG144" i="1"/>
  <c r="AC145" i="1"/>
  <c r="AC147" i="1"/>
  <c r="AX151" i="1"/>
  <c r="BB154" i="1"/>
  <c r="AG155" i="1" l="1"/>
  <c r="AF155" i="1"/>
  <c r="AH155" i="1"/>
  <c r="AG101" i="1"/>
  <c r="AF101" i="1"/>
  <c r="AH101" i="1"/>
  <c r="AG103" i="1"/>
  <c r="AH103" i="1"/>
  <c r="AF103" i="1"/>
  <c r="AZ103" i="1" s="1"/>
  <c r="AG78" i="1"/>
  <c r="AF78" i="1"/>
  <c r="AH78" i="1"/>
  <c r="AH48" i="1"/>
  <c r="AG48" i="1"/>
  <c r="AF48" i="1"/>
  <c r="AZ48" i="1" s="1"/>
  <c r="AH45" i="1"/>
  <c r="AF45" i="1"/>
  <c r="AG45" i="1"/>
  <c r="AX156" i="1"/>
  <c r="AX150" i="1"/>
  <c r="AX137" i="1"/>
  <c r="AX149" i="1"/>
  <c r="AX140" i="1"/>
  <c r="BD140" i="1" s="1"/>
  <c r="AX155" i="1"/>
  <c r="AX136" i="1"/>
  <c r="AX126" i="1"/>
  <c r="AX123" i="1"/>
  <c r="BD123" i="1" s="1"/>
  <c r="AX116" i="1"/>
  <c r="AX145" i="1"/>
  <c r="AX118" i="1"/>
  <c r="AX107" i="1"/>
  <c r="AX99" i="1"/>
  <c r="AX122" i="1"/>
  <c r="AX112" i="1"/>
  <c r="AX103" i="1"/>
  <c r="AX96" i="1"/>
  <c r="AX92" i="1"/>
  <c r="AX83" i="1"/>
  <c r="AX79" i="1"/>
  <c r="BD79" i="1" s="1"/>
  <c r="AX73" i="1"/>
  <c r="AX127" i="1"/>
  <c r="AX110" i="1"/>
  <c r="AX101" i="1"/>
  <c r="AX70" i="1"/>
  <c r="AX95" i="1"/>
  <c r="AX66" i="1"/>
  <c r="AX60" i="1"/>
  <c r="AX56" i="1"/>
  <c r="AX52" i="1"/>
  <c r="AX48" i="1"/>
  <c r="AX44" i="1"/>
  <c r="AX114" i="1"/>
  <c r="AX91" i="1"/>
  <c r="AX134" i="1"/>
  <c r="AX105" i="1"/>
  <c r="AX81" i="1"/>
  <c r="AX78" i="1"/>
  <c r="AX68" i="1"/>
  <c r="AX62" i="1"/>
  <c r="AX57" i="1"/>
  <c r="AX72" i="1"/>
  <c r="AX41" i="1"/>
  <c r="AX38" i="1"/>
  <c r="AX35" i="1"/>
  <c r="AX30" i="1"/>
  <c r="AX26" i="1"/>
  <c r="AX20" i="1"/>
  <c r="AX17" i="1"/>
  <c r="AX54" i="1"/>
  <c r="AX36" i="1"/>
  <c r="AX31" i="1"/>
  <c r="AX21" i="1"/>
  <c r="AX18" i="1"/>
  <c r="AX13" i="1"/>
  <c r="AX50" i="1"/>
  <c r="AX37" i="1"/>
  <c r="AX28" i="1"/>
  <c r="AX24" i="1"/>
  <c r="AX19" i="1"/>
  <c r="AX9" i="1"/>
  <c r="AX46" i="1"/>
  <c r="AX39" i="1"/>
  <c r="AX12" i="1"/>
  <c r="AX61" i="1"/>
  <c r="AH44" i="1"/>
  <c r="AG44" i="1"/>
  <c r="AF44" i="1"/>
  <c r="AZ44" i="1" s="1"/>
  <c r="AU154" i="1"/>
  <c r="AU148" i="1"/>
  <c r="AU157" i="1"/>
  <c r="AU138" i="1"/>
  <c r="AU147" i="1"/>
  <c r="AU142" i="1"/>
  <c r="AU125" i="1"/>
  <c r="AU118" i="1"/>
  <c r="AU112" i="1"/>
  <c r="AU103" i="1"/>
  <c r="AU151" i="1"/>
  <c r="BD151" i="1" s="1"/>
  <c r="AU133" i="1"/>
  <c r="AU116" i="1"/>
  <c r="AU107" i="1"/>
  <c r="AU99" i="1"/>
  <c r="BD99" i="1" s="1"/>
  <c r="AU94" i="1"/>
  <c r="BD94" i="1" s="1"/>
  <c r="AU90" i="1"/>
  <c r="AU77" i="1"/>
  <c r="AU71" i="1"/>
  <c r="AU121" i="1"/>
  <c r="AU114" i="1"/>
  <c r="AU105" i="1"/>
  <c r="AU81" i="1"/>
  <c r="AU78" i="1"/>
  <c r="AU72" i="1"/>
  <c r="AU101" i="1"/>
  <c r="AU76" i="1"/>
  <c r="AU68" i="1"/>
  <c r="BD68" i="1" s="1"/>
  <c r="AU62" i="1"/>
  <c r="AU57" i="1"/>
  <c r="BD57" i="1" s="1"/>
  <c r="AU54" i="1"/>
  <c r="BD54" i="1" s="1"/>
  <c r="AU50" i="1"/>
  <c r="BD50" i="1" s="1"/>
  <c r="AU46" i="1"/>
  <c r="AU41" i="1"/>
  <c r="AU97" i="1"/>
  <c r="AU93" i="1"/>
  <c r="AU70" i="1"/>
  <c r="AU66" i="1"/>
  <c r="BD66" i="1" s="1"/>
  <c r="AU60" i="1"/>
  <c r="AU56" i="1"/>
  <c r="BD56" i="1" s="1"/>
  <c r="AU110" i="1"/>
  <c r="AU89" i="1"/>
  <c r="AU80" i="1"/>
  <c r="AU48" i="1"/>
  <c r="BD48" i="1" s="1"/>
  <c r="AU40" i="1"/>
  <c r="AU37" i="1"/>
  <c r="BD37" i="1" s="1"/>
  <c r="AU28" i="1"/>
  <c r="AU24" i="1"/>
  <c r="BD24" i="1" s="1"/>
  <c r="AU19" i="1"/>
  <c r="AU44" i="1"/>
  <c r="AU39" i="1"/>
  <c r="AU32" i="1"/>
  <c r="BD32" i="1" s="1"/>
  <c r="AU29" i="1"/>
  <c r="AU25" i="1"/>
  <c r="AU16" i="1"/>
  <c r="AU14" i="1"/>
  <c r="BD14" i="1" s="1"/>
  <c r="AU11" i="1"/>
  <c r="AU35" i="1"/>
  <c r="BD35" i="1" s="1"/>
  <c r="AU30" i="1"/>
  <c r="BD30" i="1" s="1"/>
  <c r="AU26" i="1"/>
  <c r="BD26" i="1" s="1"/>
  <c r="AU20" i="1"/>
  <c r="AU17" i="1"/>
  <c r="AU52" i="1"/>
  <c r="AZ39" i="1"/>
  <c r="AZ28" i="1"/>
  <c r="AZ25" i="1"/>
  <c r="AU18" i="1"/>
  <c r="AZ47" i="1"/>
  <c r="AZ36" i="1"/>
  <c r="AZ26" i="1"/>
  <c r="AU9" i="1"/>
  <c r="BD9" i="1" s="1"/>
  <c r="AU31" i="1"/>
  <c r="BD31" i="1" s="1"/>
  <c r="AH133" i="1"/>
  <c r="AF133" i="1"/>
  <c r="AG133" i="1"/>
  <c r="BD122" i="1"/>
  <c r="AG112" i="1"/>
  <c r="AH112" i="1"/>
  <c r="AF112" i="1"/>
  <c r="AZ112" i="1" s="1"/>
  <c r="AF154" i="1"/>
  <c r="AH154" i="1"/>
  <c r="AG154" i="1"/>
  <c r="AH138" i="1"/>
  <c r="AG138" i="1"/>
  <c r="AF138" i="1"/>
  <c r="AZ149" i="1"/>
  <c r="AG110" i="1"/>
  <c r="AF110" i="1"/>
  <c r="AH110" i="1"/>
  <c r="AF115" i="1"/>
  <c r="AH115" i="1"/>
  <c r="AG115" i="1"/>
  <c r="AG93" i="1"/>
  <c r="AH93" i="1"/>
  <c r="AF93" i="1"/>
  <c r="AX14" i="1"/>
  <c r="AU12" i="1"/>
  <c r="BD12" i="1" s="1"/>
  <c r="AU10" i="1"/>
  <c r="AX16" i="1"/>
  <c r="AU13" i="1"/>
  <c r="AH147" i="1"/>
  <c r="AG147" i="1"/>
  <c r="AF147" i="1"/>
  <c r="AZ144" i="1"/>
  <c r="AU139" i="1"/>
  <c r="BD139" i="1" s="1"/>
  <c r="AH121" i="1"/>
  <c r="AF121" i="1"/>
  <c r="AG121" i="1"/>
  <c r="AU150" i="1"/>
  <c r="BD150" i="1" s="1"/>
  <c r="AX146" i="1"/>
  <c r="BD146" i="1" s="1"/>
  <c r="AX125" i="1"/>
  <c r="AU144" i="1"/>
  <c r="AX138" i="1"/>
  <c r="AU127" i="1"/>
  <c r="AX120" i="1"/>
  <c r="AZ136" i="1"/>
  <c r="AZ134" i="1"/>
  <c r="AU109" i="1"/>
  <c r="AX98" i="1"/>
  <c r="AZ139" i="1"/>
  <c r="AX111" i="1"/>
  <c r="BD111" i="1" s="1"/>
  <c r="AX102" i="1"/>
  <c r="AU120" i="1"/>
  <c r="AG118" i="1"/>
  <c r="AF118" i="1"/>
  <c r="AZ118" i="1" s="1"/>
  <c r="AH118" i="1"/>
  <c r="AZ123" i="1"/>
  <c r="AU83" i="1"/>
  <c r="AX71" i="1"/>
  <c r="AX124" i="1"/>
  <c r="AU106" i="1"/>
  <c r="AG89" i="1"/>
  <c r="AH89" i="1"/>
  <c r="AF89" i="1"/>
  <c r="AU73" i="1"/>
  <c r="AZ119" i="1"/>
  <c r="AU98" i="1"/>
  <c r="AU96" i="1"/>
  <c r="AX80" i="1"/>
  <c r="AZ71" i="1"/>
  <c r="AG97" i="1"/>
  <c r="AH97" i="1"/>
  <c r="AF97" i="1"/>
  <c r="AU91" i="1"/>
  <c r="AZ73" i="1"/>
  <c r="AZ53" i="1"/>
  <c r="AX47" i="1"/>
  <c r="AZ50" i="1"/>
  <c r="AU47" i="1"/>
  <c r="BD47" i="1" s="1"/>
  <c r="AZ92" i="1"/>
  <c r="AZ70" i="1"/>
  <c r="AZ60" i="1"/>
  <c r="AU38" i="1"/>
  <c r="BD38" i="1" s="1"/>
  <c r="AX67" i="1"/>
  <c r="AU55" i="1"/>
  <c r="AX40" i="1"/>
  <c r="AU21" i="1"/>
  <c r="AZ14" i="1"/>
  <c r="AZ10" i="1"/>
  <c r="AZ8" i="1"/>
  <c r="AX11" i="1"/>
  <c r="AX25" i="1"/>
  <c r="AZ13" i="1"/>
  <c r="AZ29" i="1"/>
  <c r="BD136" i="1"/>
  <c r="BD113" i="1"/>
  <c r="AH90" i="1"/>
  <c r="AF90" i="1"/>
  <c r="AG90" i="1"/>
  <c r="AZ100" i="1"/>
  <c r="AH77" i="1"/>
  <c r="AF77" i="1"/>
  <c r="AG77" i="1"/>
  <c r="AZ98" i="1"/>
  <c r="BD92" i="1"/>
  <c r="AZ69" i="1"/>
  <c r="AZ63" i="1"/>
  <c r="AZ59" i="1"/>
  <c r="AZ83" i="1"/>
  <c r="AZ62" i="1"/>
  <c r="AX55" i="1"/>
  <c r="AX69" i="1"/>
  <c r="AX59" i="1"/>
  <c r="AX51" i="1"/>
  <c r="BD51" i="1" s="1"/>
  <c r="AF41" i="1"/>
  <c r="AG41" i="1"/>
  <c r="AH41" i="1"/>
  <c r="AX32" i="1"/>
  <c r="AX154" i="1"/>
  <c r="AG145" i="1"/>
  <c r="AF145" i="1"/>
  <c r="AZ145" i="1" s="1"/>
  <c r="BD145" i="1" s="1"/>
  <c r="AH145" i="1"/>
  <c r="AU141" i="1"/>
  <c r="AX133" i="1"/>
  <c r="AH157" i="1"/>
  <c r="AG157" i="1"/>
  <c r="AF157" i="1"/>
  <c r="AU149" i="1"/>
  <c r="BD149" i="1" s="1"/>
  <c r="AX144" i="1"/>
  <c r="AH125" i="1"/>
  <c r="AF125" i="1"/>
  <c r="AG125" i="1"/>
  <c r="AF148" i="1"/>
  <c r="AZ148" i="1" s="1"/>
  <c r="AH148" i="1"/>
  <c r="AG148" i="1"/>
  <c r="AU134" i="1"/>
  <c r="AF126" i="1"/>
  <c r="AZ126" i="1" s="1"/>
  <c r="AH126" i="1"/>
  <c r="AG126" i="1"/>
  <c r="AU156" i="1"/>
  <c r="AX148" i="1"/>
  <c r="AU126" i="1"/>
  <c r="AX106" i="1"/>
  <c r="AU155" i="1"/>
  <c r="AU137" i="1"/>
  <c r="BD137" i="1" s="1"/>
  <c r="AU132" i="1"/>
  <c r="BD132" i="1" s="1"/>
  <c r="AU124" i="1"/>
  <c r="BD124" i="1" s="1"/>
  <c r="AG114" i="1"/>
  <c r="AF114" i="1"/>
  <c r="AZ114" i="1" s="1"/>
  <c r="AH114" i="1"/>
  <c r="AG105" i="1"/>
  <c r="AF105" i="1"/>
  <c r="AH105" i="1"/>
  <c r="AX147" i="1"/>
  <c r="AZ120" i="1"/>
  <c r="AH117" i="1"/>
  <c r="AF117" i="1"/>
  <c r="AZ117" i="1" s="1"/>
  <c r="BD117" i="1" s="1"/>
  <c r="AG117" i="1"/>
  <c r="AX109" i="1"/>
  <c r="AX100" i="1"/>
  <c r="BD100" i="1" s="1"/>
  <c r="AZ109" i="1"/>
  <c r="AZ91" i="1"/>
  <c r="AH81" i="1"/>
  <c r="AF81" i="1"/>
  <c r="AG81" i="1"/>
  <c r="AZ142" i="1"/>
  <c r="AX119" i="1"/>
  <c r="BD119" i="1" s="1"/>
  <c r="AF106" i="1"/>
  <c r="AH106" i="1"/>
  <c r="AG106" i="1"/>
  <c r="AX94" i="1"/>
  <c r="AG80" i="1"/>
  <c r="AH80" i="1"/>
  <c r="AH159" i="1" s="1"/>
  <c r="AF80" i="1"/>
  <c r="AZ116" i="1"/>
  <c r="AZ113" i="1"/>
  <c r="AU95" i="1"/>
  <c r="BD95" i="1" s="1"/>
  <c r="AZ76" i="1"/>
  <c r="AZ72" i="1"/>
  <c r="AZ141" i="1"/>
  <c r="AZ127" i="1"/>
  <c r="AZ122" i="1"/>
  <c r="AZ94" i="1"/>
  <c r="AX77" i="1"/>
  <c r="AZ111" i="1"/>
  <c r="AU69" i="1"/>
  <c r="BD69" i="1" s="1"/>
  <c r="AU67" i="1"/>
  <c r="BD67" i="1" s="1"/>
  <c r="AU63" i="1"/>
  <c r="BD63" i="1" s="1"/>
  <c r="AU61" i="1"/>
  <c r="BD61" i="1" s="1"/>
  <c r="AU59" i="1"/>
  <c r="AZ56" i="1"/>
  <c r="AX45" i="1"/>
  <c r="AZ102" i="1"/>
  <c r="BD102" i="1" s="1"/>
  <c r="AH52" i="1"/>
  <c r="AG52" i="1"/>
  <c r="AF52" i="1"/>
  <c r="AZ52" i="1" s="1"/>
  <c r="AU45" i="1"/>
  <c r="AZ96" i="1"/>
  <c r="AZ68" i="1"/>
  <c r="AX53" i="1"/>
  <c r="AZ46" i="1"/>
  <c r="AX63" i="1"/>
  <c r="AU53" i="1"/>
  <c r="AX49" i="1"/>
  <c r="BD49" i="1" s="1"/>
  <c r="AZ18" i="1"/>
  <c r="AZ21" i="1"/>
  <c r="AZ17" i="1"/>
  <c r="AZ12" i="1"/>
  <c r="AG159" i="1"/>
  <c r="AZ31" i="1"/>
  <c r="AZ55" i="1"/>
  <c r="AX10" i="1"/>
  <c r="AZ42" i="1"/>
  <c r="BD42" i="1" s="1"/>
  <c r="AU36" i="1"/>
  <c r="BD36" i="1" s="1"/>
  <c r="AX29" i="1"/>
  <c r="AZ16" i="1"/>
  <c r="AZ11" i="1"/>
  <c r="BD98" i="1" l="1"/>
  <c r="BD121" i="1"/>
  <c r="BD118" i="1"/>
  <c r="BD53" i="1"/>
  <c r="BD59" i="1"/>
  <c r="AZ80" i="1"/>
  <c r="BD126" i="1"/>
  <c r="AZ41" i="1"/>
  <c r="BD21" i="1"/>
  <c r="BD8" i="1"/>
  <c r="BD96" i="1"/>
  <c r="AZ89" i="1"/>
  <c r="BD109" i="1"/>
  <c r="BD127" i="1"/>
  <c r="BD10" i="1"/>
  <c r="AZ115" i="1"/>
  <c r="BD115" i="1" s="1"/>
  <c r="AZ110" i="1"/>
  <c r="BD110" i="1" s="1"/>
  <c r="AZ154" i="1"/>
  <c r="BD20" i="1"/>
  <c r="BD11" i="1"/>
  <c r="BD29" i="1"/>
  <c r="BD19" i="1"/>
  <c r="BD40" i="1"/>
  <c r="BD70" i="1"/>
  <c r="BD46" i="1"/>
  <c r="BD62" i="1"/>
  <c r="BD72" i="1"/>
  <c r="BD114" i="1"/>
  <c r="BD90" i="1"/>
  <c r="BD116" i="1"/>
  <c r="BD112" i="1"/>
  <c r="BD154" i="1"/>
  <c r="AZ106" i="1"/>
  <c r="AZ81" i="1"/>
  <c r="AZ105" i="1"/>
  <c r="BD156" i="1"/>
  <c r="BD134" i="1"/>
  <c r="BD55" i="1"/>
  <c r="BD91" i="1"/>
  <c r="BD83" i="1"/>
  <c r="BD144" i="1"/>
  <c r="BD13" i="1"/>
  <c r="BD18" i="1"/>
  <c r="BD52" i="1"/>
  <c r="BD16" i="1"/>
  <c r="BD39" i="1"/>
  <c r="BD28" i="1"/>
  <c r="BD80" i="1"/>
  <c r="BD60" i="1"/>
  <c r="BD76" i="1"/>
  <c r="BD81" i="1"/>
  <c r="BD71" i="1"/>
  <c r="BD157" i="1"/>
  <c r="AZ78" i="1"/>
  <c r="BD78" i="1" s="1"/>
  <c r="AZ101" i="1"/>
  <c r="AZ155" i="1"/>
  <c r="BD155" i="1" s="1"/>
  <c r="AF159" i="1"/>
  <c r="AZ125" i="1"/>
  <c r="BD125" i="1" s="1"/>
  <c r="AZ157" i="1"/>
  <c r="BD141" i="1"/>
  <c r="AZ77" i="1"/>
  <c r="BD77" i="1" s="1"/>
  <c r="AZ90" i="1"/>
  <c r="AZ97" i="1"/>
  <c r="BD97" i="1" s="1"/>
  <c r="BD73" i="1"/>
  <c r="BD106" i="1"/>
  <c r="BD120" i="1"/>
  <c r="AZ121" i="1"/>
  <c r="AZ147" i="1"/>
  <c r="BD147" i="1" s="1"/>
  <c r="AZ93" i="1"/>
  <c r="BD93" i="1" s="1"/>
  <c r="AZ138" i="1"/>
  <c r="BD138" i="1" s="1"/>
  <c r="AZ133" i="1"/>
  <c r="BD133" i="1" s="1"/>
  <c r="BD17" i="1"/>
  <c r="BD25" i="1"/>
  <c r="BD44" i="1"/>
  <c r="BD89" i="1"/>
  <c r="BD41" i="1"/>
  <c r="BD101" i="1"/>
  <c r="BD105" i="1"/>
  <c r="BD107" i="1"/>
  <c r="BD103" i="1"/>
  <c r="BD142" i="1"/>
  <c r="BD148" i="1"/>
  <c r="AZ45" i="1"/>
  <c r="BD45" i="1" s="1"/>
  <c r="AH160" i="1" l="1"/>
  <c r="AG160" i="1"/>
  <c r="AF160" i="1"/>
</calcChain>
</file>

<file path=xl/sharedStrings.xml><?xml version="1.0" encoding="utf-8"?>
<sst xmlns="http://schemas.openxmlformats.org/spreadsheetml/2006/main" count="768" uniqueCount="371">
  <si>
    <t>Sales</t>
  </si>
  <si>
    <t>Profits</t>
  </si>
  <si>
    <t>Type</t>
  </si>
  <si>
    <t>Customers</t>
  </si>
  <si>
    <t>monthly</t>
  </si>
  <si>
    <t>Time horizon</t>
  </si>
  <si>
    <t>norm day</t>
  </si>
  <si>
    <t>composite</t>
  </si>
  <si>
    <t>Data</t>
  </si>
  <si>
    <t>Self-rep</t>
  </si>
  <si>
    <t>top prods</t>
  </si>
  <si>
    <t>IHS</t>
  </si>
  <si>
    <t>Transformation</t>
  </si>
  <si>
    <t>none</t>
  </si>
  <si>
    <t>Sig score</t>
  </si>
  <si>
    <t>Frequency</t>
  </si>
  <si>
    <t>Coef</t>
  </si>
  <si>
    <t>Sig</t>
  </si>
  <si>
    <t>Freq</t>
  </si>
  <si>
    <t>Score</t>
  </si>
  <si>
    <t>P&gt;t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</si>
  <si>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</si>
  <si>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</si>
  <si>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</si>
  <si>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</si>
  <si>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</si>
  <si>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</si>
  <si>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</si>
  <si>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</si>
  <si>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Total score</t>
  </si>
  <si>
    <t>8 points</t>
  </si>
  <si>
    <t>7 points</t>
  </si>
  <si>
    <t>6 points</t>
  </si>
  <si>
    <t>% yes</t>
  </si>
  <si>
    <t>&lt;= 10%</t>
  </si>
  <si>
    <t>&gt;10 &amp; &lt;=15%</t>
  </si>
  <si>
    <t>&gt;15 &amp; &lt;=20%</t>
  </si>
  <si>
    <t>ABS</t>
  </si>
  <si>
    <t>&gt;=p80</t>
  </si>
  <si>
    <t>&gt;=p75</t>
  </si>
  <si>
    <t>&gt;=6p</t>
  </si>
  <si>
    <t>&lt;=25%</t>
  </si>
  <si>
    <t>P75/P75/=6/p75</t>
  </si>
  <si>
    <t>Marketing</t>
  </si>
  <si>
    <t>Visited competitor, see prices</t>
  </si>
  <si>
    <t>practice_McKandW_M1</t>
  </si>
  <si>
    <t>Visited competitor, see products</t>
  </si>
  <si>
    <t>practice_McKandW_M2</t>
  </si>
  <si>
    <t>Asked custom, new products</t>
  </si>
  <si>
    <t>practice_McKandW_M3</t>
  </si>
  <si>
    <t>Talked to former custom, why quit buying</t>
  </si>
  <si>
    <t>practice_McKandW_M4</t>
  </si>
  <si>
    <t>Asked supplier, well-selling products</t>
  </si>
  <si>
    <t>practice_McKandW_M5</t>
  </si>
  <si>
    <t>Attracted customer w special offer</t>
  </si>
  <si>
    <t>practice_McKandW_M6</t>
  </si>
  <si>
    <t>Advertised</t>
  </si>
  <si>
    <t>practice_McKandW_M7</t>
  </si>
  <si>
    <t>2</t>
  </si>
  <si>
    <t>practice_price_comp</t>
  </si>
  <si>
    <t>practice_sales_comp</t>
  </si>
  <si>
    <t>practice_discuss_newprod</t>
  </si>
  <si>
    <t>practice_discuss_suppl</t>
  </si>
  <si>
    <t>practice_discuss_bestsell</t>
  </si>
  <si>
    <t>practice_price_discount</t>
  </si>
  <si>
    <t>36</t>
  </si>
  <si>
    <t>Stocking-up</t>
  </si>
  <si>
    <t>Negotiated w supplier, lower price</t>
  </si>
  <si>
    <t>practice_McKandW_B1</t>
  </si>
  <si>
    <t>Compared supplier, qual/quant of prods</t>
  </si>
  <si>
    <t>practice_McKandW_B2</t>
  </si>
  <si>
    <t>Did not run out of stock</t>
  </si>
  <si>
    <t>practice_McKandW_B3</t>
  </si>
  <si>
    <t>67</t>
  </si>
  <si>
    <t>firm_stockout_wklyall</t>
  </si>
  <si>
    <t>firm_stockup_lateany</t>
  </si>
  <si>
    <t>firm_stockup_fixall</t>
  </si>
  <si>
    <t>firm_stockup_wklyall</t>
  </si>
  <si>
    <t>firm_stockup_dailyall</t>
  </si>
  <si>
    <t>5</t>
  </si>
  <si>
    <t>Record-keeping</t>
  </si>
  <si>
    <t>Kept written business records</t>
  </si>
  <si>
    <t>practice_McKandW_R1</t>
  </si>
  <si>
    <t>Recorded every purchase and sale</t>
  </si>
  <si>
    <t>practice_McKandW_R2</t>
  </si>
  <si>
    <t>Can use records, see cash on hand</t>
  </si>
  <si>
    <t>practice_McKandW_R3</t>
  </si>
  <si>
    <t>Uses records, check sales of part prod</t>
  </si>
  <si>
    <t>practice_McKandW_R4</t>
  </si>
  <si>
    <t>Works out cost to business of main prods</t>
  </si>
  <si>
    <t>practice_McKandW_R5</t>
  </si>
  <si>
    <t>Knows prods w most profit per item sell.</t>
  </si>
  <si>
    <t>practice_McKandW_R6</t>
  </si>
  <si>
    <t>Written monthly expenses budget</t>
  </si>
  <si>
    <t>practice_McKandW_R7</t>
  </si>
  <si>
    <t>Can use records, pay back hypoth. loan</t>
  </si>
  <si>
    <t>practice_McKandW_R8</t>
  </si>
  <si>
    <t>21</t>
  </si>
  <si>
    <t>practice_rec_ledger</t>
  </si>
  <si>
    <t>practice_rec_receipts</t>
  </si>
  <si>
    <t>practice_rec_twicewkly</t>
  </si>
  <si>
    <t>practice_rec_suppl</t>
  </si>
  <si>
    <t>practice_rec_brands</t>
  </si>
  <si>
    <t>practice_rec_prods</t>
  </si>
  <si>
    <t>practice_rec_sales</t>
  </si>
  <si>
    <t>practice_rec_assets</t>
  </si>
  <si>
    <t>practice_rec_stock</t>
  </si>
  <si>
    <t>practice_rec_accpay_suppl</t>
  </si>
  <si>
    <t>practice_rec_accpay_loan</t>
  </si>
  <si>
    <t>practice_rec_costs</t>
  </si>
  <si>
    <t>practice_rec_accrec_custom</t>
  </si>
  <si>
    <t>practice_rec_accrec_fam</t>
  </si>
  <si>
    <t>10</t>
  </si>
  <si>
    <t>practice_profit_nocosts</t>
  </si>
  <si>
    <t>practice_profit_allcosts</t>
  </si>
  <si>
    <t>practice_profit_any_daily</t>
  </si>
  <si>
    <t>practice_inventory_profit</t>
  </si>
  <si>
    <t>practice_inventory_supplprice</t>
  </si>
  <si>
    <t>Planning</t>
  </si>
  <si>
    <t>Reviews and analyses fin perform</t>
  </si>
  <si>
    <t>practice_McKandW_F1</t>
  </si>
  <si>
    <t>Sets sales target over next year</t>
  </si>
  <si>
    <t>practice_McKandW_F2</t>
  </si>
  <si>
    <t>Compares target w sales at least mthly</t>
  </si>
  <si>
    <t>practice_McKandW_F3</t>
  </si>
  <si>
    <t>Cost budget, next yr</t>
  </si>
  <si>
    <t>practice_McKandW_F4</t>
  </si>
  <si>
    <t>Annual profit and loss statement</t>
  </si>
  <si>
    <t>practice_McKandW_F5</t>
  </si>
  <si>
    <t>Annual cash-flow statement</t>
  </si>
  <si>
    <t>practice_McKandW_F6</t>
  </si>
  <si>
    <t>Annual balance sheet</t>
  </si>
  <si>
    <t>practice_McKandW_F7</t>
  </si>
  <si>
    <t>Annual income and expenditure sheet</t>
  </si>
  <si>
    <t>practice_McKandW_F8</t>
  </si>
  <si>
    <t>Product management</t>
  </si>
  <si>
    <t>sales_normday_top3share_abovep80</t>
  </si>
  <si>
    <t>practice_prods_new5</t>
  </si>
  <si>
    <t>+ practice_prods_new1</t>
  </si>
  <si>
    <t>prods_dispose</t>
  </si>
  <si>
    <t>practice_inventory_demand</t>
  </si>
  <si>
    <t>practice_inventory_space</t>
  </si>
  <si>
    <t>practice_price_demand</t>
  </si>
  <si>
    <t>sales_normday_top3share_abovemd</t>
  </si>
  <si>
    <t>(+ above vars</t>
  </si>
  <si>
    <t>Assortment</t>
  </si>
  <si>
    <t>Top7 prod w pos daily sales</t>
  </si>
  <si>
    <t>topprods_rice_1</t>
  </si>
  <si>
    <t>topprods_flour_1</t>
  </si>
  <si>
    <t>topprods_eggs_1</t>
  </si>
  <si>
    <t>topprods_noodles_1</t>
  </si>
  <si>
    <t>topprods_oil_1</t>
  </si>
  <si>
    <t>topprods_saltsugar_1</t>
  </si>
  <si>
    <t>topprods_bread_1</t>
  </si>
  <si>
    <t>topprods_coffeetea_1</t>
  </si>
  <si>
    <t>topprods_homecooked_1</t>
  </si>
  <si>
    <t>topprods_snacks_1</t>
  </si>
  <si>
    <t>topprods_freshdrinks_1</t>
  </si>
  <si>
    <t>topprods_softdrinks_1</t>
  </si>
  <si>
    <t>topprods_sanitary_1</t>
  </si>
  <si>
    <t>topprods_cleaning_1</t>
  </si>
  <si>
    <t>topprods_baby_1</t>
  </si>
  <si>
    <t>topprods_tobacco_1</t>
  </si>
  <si>
    <t>topprods_meds_1</t>
  </si>
  <si>
    <t>topprods_gaspetrol_1</t>
  </si>
  <si>
    <t>topprods_phone_1</t>
  </si>
  <si>
    <t>Top7 prod w daily sales</t>
  </si>
  <si>
    <t>topprods_rice_p80</t>
  </si>
  <si>
    <t>in top 80th perc of sample</t>
  </si>
  <si>
    <t>topprods_flour_p80</t>
  </si>
  <si>
    <t>topprods_eggs_p80</t>
  </si>
  <si>
    <t>topprods_noodles_p80</t>
  </si>
  <si>
    <t>topprods_oil_p80</t>
  </si>
  <si>
    <t>topprods_saltsugar_p80</t>
  </si>
  <si>
    <t>topprods_bread_p80</t>
  </si>
  <si>
    <t>topprods_coffeetea_p80</t>
  </si>
  <si>
    <t>topprods_homecooked_p80</t>
  </si>
  <si>
    <t>topprods_snacks_p80</t>
  </si>
  <si>
    <t>topprods_freshdrinks_p80</t>
  </si>
  <si>
    <t>topprods_softdrinks_p80</t>
  </si>
  <si>
    <t>topprods_sanitary_p80</t>
  </si>
  <si>
    <t>topprods_cleaning_p80</t>
  </si>
  <si>
    <t>topprods_baby_p80</t>
  </si>
  <si>
    <t>topprods_tobacco_p80</t>
  </si>
  <si>
    <t>topprods_meds_p80</t>
  </si>
  <si>
    <t>topprods_gaspetrol_p80</t>
  </si>
  <si>
    <t>topprods_phone_p80</t>
  </si>
  <si>
    <t>Decision-making</t>
  </si>
  <si>
    <t>Counterparts</t>
  </si>
  <si>
    <t>practice_discuss_fam</t>
  </si>
  <si>
    <t>practice_discuss_busifriend</t>
  </si>
  <si>
    <t>practice_decide_any</t>
  </si>
  <si>
    <t>Discussion topics</t>
  </si>
  <si>
    <t>practice_discuss_sales</t>
  </si>
  <si>
    <t>practice_discuss_sellprice</t>
  </si>
  <si>
    <t>practice_discuss_finance</t>
  </si>
  <si>
    <t>practice_discuss_buyprice</t>
  </si>
  <si>
    <t>practice_discuss_practice</t>
  </si>
  <si>
    <t>practice_discuss_plan</t>
  </si>
  <si>
    <t>Decision subjects</t>
  </si>
  <si>
    <t>practice_decide_sales</t>
  </si>
  <si>
    <t>practice_decide_sellprice</t>
  </si>
  <si>
    <t>practice_decide_bestsell</t>
  </si>
  <si>
    <t>practice_decide_finance</t>
  </si>
  <si>
    <t>practice_decide_buyprice</t>
  </si>
  <si>
    <t>practice_decide_newprod</t>
  </si>
  <si>
    <t>practice_decide_practice</t>
  </si>
  <si>
    <t>practice_decide_plan</t>
  </si>
  <si>
    <t>Finance</t>
  </si>
  <si>
    <t>practice_trade</t>
  </si>
  <si>
    <t>practice_trade_int</t>
  </si>
  <si>
    <t>finances_separate</t>
  </si>
  <si>
    <t>owner_loan_obtain_1</t>
  </si>
  <si>
    <t>Total</t>
  </si>
  <si>
    <t>1. Coef: &gt;p75(sales, prof), 2. Freq: &gt;p75, 3. Sig &gt;=6p</t>
  </si>
  <si>
    <t>Total (cum)</t>
  </si>
  <si>
    <t>md</t>
  </si>
  <si>
    <t>Extension: Decision-making vars controlled w business-partner dummy</t>
  </si>
  <si>
    <t>p80</t>
  </si>
  <si>
    <t>Controlling for business partner (dummy)</t>
  </si>
  <si>
    <t>Robust</t>
  </si>
  <si>
    <t>sales_normday_topprods_ihs_~n</t>
  </si>
  <si>
    <t>Coef.</t>
  </si>
  <si>
    <t>Std.</t>
  </si>
  <si>
    <t>Err.</t>
  </si>
  <si>
    <t>t</t>
  </si>
  <si>
    <t>[95%</t>
  </si>
  <si>
    <t>Conf.</t>
  </si>
  <si>
    <t>Interval]</t>
  </si>
  <si>
    <t>1.practice_discuss_fam</t>
  </si>
  <si>
    <t>1.practice_discuss_busifriend</t>
  </si>
  <si>
    <t>1.practice_decide_any</t>
  </si>
  <si>
    <t>labour_total</t>
  </si>
  <si>
    <t>firm_space_cont</t>
  </si>
  <si>
    <t>busipart_fam_1</t>
  </si>
  <si>
    <t>_cons</t>
  </si>
  <si>
    <t>profit_normday_ihs_win</t>
  </si>
  <si>
    <t>firm_custom_total</t>
  </si>
  <si>
    <t>Stocking up</t>
  </si>
  <si>
    <t>'+'</t>
  </si>
  <si>
    <t>Product management (products, inventory and pricing)</t>
  </si>
  <si>
    <t>General firm characteristics</t>
  </si>
  <si>
    <t>M1</t>
  </si>
  <si>
    <t>M2</t>
  </si>
  <si>
    <t>M3</t>
  </si>
  <si>
    <t>M4</t>
  </si>
  <si>
    <t>M5</t>
  </si>
  <si>
    <t>M6</t>
  </si>
  <si>
    <t>M7</t>
  </si>
  <si>
    <t>B1</t>
  </si>
  <si>
    <t>B2</t>
  </si>
  <si>
    <t>B3</t>
  </si>
  <si>
    <t>visit comp</t>
  </si>
  <si>
    <t>asked cus</t>
  </si>
  <si>
    <t>former cus</t>
  </si>
  <si>
    <t>asked suppl</t>
  </si>
  <si>
    <t>special</t>
  </si>
  <si>
    <t>advertise</t>
  </si>
  <si>
    <t>Negotiate</t>
  </si>
  <si>
    <t>Compare</t>
  </si>
  <si>
    <t>Not run</t>
  </si>
  <si>
    <t>formal_reg</t>
  </si>
  <si>
    <t>open_net_abovemd</t>
  </si>
  <si>
    <t>prices</t>
  </si>
  <si>
    <t>prods</t>
  </si>
  <si>
    <t>new prods</t>
  </si>
  <si>
    <t>why quit</t>
  </si>
  <si>
    <t>best selling</t>
  </si>
  <si>
    <t>offer</t>
  </si>
  <si>
    <t>w suppl</t>
  </si>
  <si>
    <t>suppls</t>
  </si>
  <si>
    <t>oos</t>
  </si>
  <si>
    <t>practice_prods_new1</t>
  </si>
  <si>
    <t>open_net_abovep80</t>
  </si>
  <si>
    <t>price_comp</t>
  </si>
  <si>
    <t>price_discount</t>
  </si>
  <si>
    <t>stockout_wklyall</t>
  </si>
  <si>
    <t>stockup_fixall</t>
  </si>
  <si>
    <t>sales_comp</t>
  </si>
  <si>
    <t>stockup_lateany</t>
  </si>
  <si>
    <t>stockup_wklyall</t>
  </si>
  <si>
    <t>practice_discuss_bestsell_wkly</t>
  </si>
  <si>
    <t>stockup_dailyall</t>
  </si>
  <si>
    <t>firm_formal_reg</t>
  </si>
  <si>
    <t>firm_open_net_abovemd</t>
  </si>
  <si>
    <t>Record keeping</t>
  </si>
  <si>
    <t>R1</t>
  </si>
  <si>
    <t>R2</t>
  </si>
  <si>
    <t>R3</t>
  </si>
  <si>
    <t>R4</t>
  </si>
  <si>
    <t>R5</t>
  </si>
  <si>
    <t>R6</t>
  </si>
  <si>
    <t>R7</t>
  </si>
  <si>
    <t>R8</t>
  </si>
  <si>
    <t>F1</t>
  </si>
  <si>
    <t>F2</t>
  </si>
  <si>
    <t>F3</t>
  </si>
  <si>
    <t>F4</t>
  </si>
  <si>
    <t>F5</t>
  </si>
  <si>
    <t>F6</t>
  </si>
  <si>
    <t>F7</t>
  </si>
  <si>
    <t>F8</t>
  </si>
  <si>
    <t>Written</t>
  </si>
  <si>
    <t>Evry purch</t>
  </si>
  <si>
    <t>Rec to see</t>
  </si>
  <si>
    <t>Cost of</t>
  </si>
  <si>
    <t>Knows most</t>
  </si>
  <si>
    <t>Expense</t>
  </si>
  <si>
    <t>Rec whether</t>
  </si>
  <si>
    <t>Review fin</t>
  </si>
  <si>
    <t>Set sales</t>
  </si>
  <si>
    <t>Comp sales</t>
  </si>
  <si>
    <t>Cost budg</t>
  </si>
  <si>
    <t>Ann prof</t>
  </si>
  <si>
    <t>Ann</t>
  </si>
  <si>
    <t>Ann</t>
  </si>
  <si>
    <t>Ann inc and</t>
  </si>
  <si>
    <t>Discussion topics</t>
  </si>
  <si>
    <t>Decision topics</t>
  </si>
  <si>
    <t>Counterparts</t>
  </si>
  <si>
    <t>records</t>
  </si>
  <si>
    <t>and sale</t>
  </si>
  <si>
    <t>cash on hand</t>
  </si>
  <si>
    <t>prod's sales</t>
  </si>
  <si>
    <t>main prods</t>
  </si>
  <si>
    <t>prof prods</t>
  </si>
  <si>
    <t>budget</t>
  </si>
  <si>
    <t>pay hyp loan</t>
  </si>
  <si>
    <t>perform</t>
  </si>
  <si>
    <t>target</t>
  </si>
  <si>
    <t>target mthly</t>
  </si>
  <si>
    <t>next yr</t>
  </si>
  <si>
    <t>and loss</t>
  </si>
  <si>
    <t>cash-flow</t>
  </si>
  <si>
    <t>balance</t>
  </si>
  <si>
    <t>expenditure</t>
  </si>
  <si>
    <t>rec_ledger</t>
  </si>
  <si>
    <t>rec_suppl</t>
  </si>
  <si>
    <t>profit_nocosts</t>
  </si>
  <si>
    <t>inventory_profit</t>
  </si>
  <si>
    <t>loan_apply</t>
  </si>
  <si>
    <t>rec_receipts</t>
  </si>
  <si>
    <t>rec_brands</t>
  </si>
  <si>
    <t>profit_allcosts</t>
  </si>
  <si>
    <t>inventory_supplprice</t>
  </si>
  <si>
    <t>loan_obtain</t>
  </si>
  <si>
    <t>rec_twicewkly</t>
  </si>
  <si>
    <t>rec_prods</t>
  </si>
  <si>
    <t>profit_any_daily</t>
  </si>
  <si>
    <t>rec_sales</t>
  </si>
  <si>
    <t>rec_assets</t>
  </si>
  <si>
    <t>rec_stock</t>
  </si>
  <si>
    <t>rec_accpay_suppl</t>
  </si>
  <si>
    <t>rec_accpay_loan</t>
  </si>
  <si>
    <t>rec_costs</t>
  </si>
  <si>
    <t>rec_accrec_custom</t>
  </si>
  <si>
    <t>rec_accrec_fam</t>
  </si>
  <si>
    <t>Other</t>
  </si>
  <si>
    <t>credit_trade</t>
  </si>
  <si>
    <t>credit_trade_int</t>
  </si>
  <si>
    <t>Sales and profits without IHS transformations and without winsorisation</t>
  </si>
  <si>
    <t>Tree diagramm</t>
  </si>
  <si>
    <t>26 vars of McK and W</t>
  </si>
  <si>
    <t>Put ours to their 26 vars → separate regressions</t>
  </si>
  <si>
    <t>take sub-scores</t>
  </si>
  <si>
    <t>+ add McK and W to table but not to the new reg</t>
  </si>
  <si>
    <t>Composite indicator</t>
  </si>
  <si>
    <t>table: McK, ours, and together</t>
  </si>
  <si>
    <t>Separate excel file, ranked as per reg analysis</t>
  </si>
  <si>
    <t>+ McK and W score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</si>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</sst>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B2B2B2"/>
        <bgColor rgb="FF969696"/>
      </patternFill>
    </fill>
    <fill>
      <patternFill patternType="solid">
        <fgColor rgb="FFFF3333"/>
        <bgColor rgb="FFFF6600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6" borderId="0" xfId="0" applyFont="1" applyFill="1"/>
    <xf numFmtId="0" fontId="0" fillId="5" borderId="0" xfId="0" applyFont="1" applyFill="1"/>
    <xf numFmtId="0" fontId="0" fillId="4" borderId="0" xfId="0" applyFont="1" applyFill="1"/>
    <xf numFmtId="0" fontId="0" fillId="4" borderId="0" xfId="0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4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/>
    <xf numFmtId="0" fontId="0" fillId="3" borderId="2" xfId="0" applyFill="1" applyBorder="1" applyAlignment="1">
      <alignment horizontal="center"/>
    </xf>
    <xf numFmtId="0" fontId="0" fillId="8" borderId="0" xfId="0" applyFont="1" applyFill="1"/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1" xfId="0" applyFont="1" applyBorder="1"/>
    <xf numFmtId="0" fontId="0" fillId="5" borderId="2" xfId="0" applyFont="1" applyFill="1" applyBorder="1"/>
    <xf numFmtId="0" fontId="0" fillId="8" borderId="2" xfId="0" applyFont="1" applyFill="1" applyBorder="1"/>
    <xf numFmtId="0" fontId="0" fillId="7" borderId="0" xfId="0" applyFill="1" applyAlignment="1">
      <alignment horizontal="center"/>
    </xf>
    <xf numFmtId="0" fontId="0" fillId="0" borderId="2" xfId="0" applyBorder="1"/>
    <xf numFmtId="49" fontId="0" fillId="0" borderId="0" xfId="0" applyNumberFormat="1" applyAlignment="1">
      <alignment horizontal="left"/>
    </xf>
    <xf numFmtId="0" fontId="0" fillId="2" borderId="2" xfId="0" applyFill="1" applyBorder="1"/>
    <xf numFmtId="0" fontId="0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9" borderId="2" xfId="0" applyFill="1" applyBorder="1"/>
    <xf numFmtId="0" fontId="0" fillId="9" borderId="0" xfId="0" applyFill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ont="1" applyFill="1"/>
    <xf numFmtId="0" fontId="0" fillId="9" borderId="0" xfId="0" applyFont="1" applyFill="1" applyBorder="1"/>
    <xf numFmtId="0" fontId="0" fillId="2" borderId="1" xfId="0" applyFill="1" applyBorder="1"/>
    <xf numFmtId="0" fontId="0" fillId="9" borderId="1" xfId="0" applyFont="1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2" fontId="0" fillId="0" borderId="0" xfId="0" applyNumberFormat="1" applyFon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83"/>
  <sheetViews>
    <sheetView tabSelected="1" topLeftCell="A125" zoomScale="65" zoomScaleNormal="65" workbookViewId="0">
      <selection activeCell="D187" sqref="D187"/>
    </sheetView>
  </sheetViews>
  <sheetFormatPr defaultRowHeight="12.75" x14ac:dyDescent="0.2"/>
  <cols>
    <col min="2" max="2" width="22.5703125"/>
    <col min="3" max="3" width="31.7109375"/>
    <col min="4" max="4" width="29.85546875"/>
    <col min="5" max="6" width="6.140625"/>
    <col min="8" max="8" width="8.42578125"/>
    <col min="9" max="9" width="6.140625"/>
    <col min="11" max="12" width="6.140625"/>
    <col min="14" max="14" width="6.140625"/>
    <col min="17" max="17" width="8.28515625"/>
    <col min="18" max="18" width="6.140625"/>
    <col min="20" max="21" width="6.140625"/>
    <col min="23" max="24" width="6.140625"/>
    <col min="26" max="27" width="6.140625"/>
    <col min="29" max="29" width="12.140625"/>
    <col min="31" max="31" width="10.28515625"/>
    <col min="37" max="37" width="10.28515625"/>
    <col min="38" max="38" width="9.28515625"/>
    <col min="39" max="39" width="12.7109375"/>
    <col min="40" max="40" width="10.5703125"/>
    <col min="44" max="44" width="32.140625"/>
    <col min="45" max="45" width="6.42578125"/>
    <col min="46" max="47" width="6.140625"/>
    <col min="48" max="49" width="6.42578125"/>
    <col min="53" max="53" width="10.7109375"/>
  </cols>
  <sheetData>
    <row r="1" spans="2:73" x14ac:dyDescent="0.2">
      <c r="D1" s="1"/>
      <c r="E1" s="2"/>
      <c r="F1" s="3"/>
      <c r="G1" s="3"/>
      <c r="H1" s="2"/>
      <c r="I1" s="3"/>
      <c r="J1" s="3"/>
      <c r="K1" s="2"/>
      <c r="L1" s="3"/>
      <c r="M1" s="3"/>
      <c r="N1" s="2"/>
      <c r="O1" s="3"/>
      <c r="P1" s="3"/>
      <c r="Q1" s="2"/>
      <c r="R1" s="3"/>
      <c r="S1" s="3"/>
      <c r="T1" s="2"/>
      <c r="U1" s="3"/>
      <c r="V1" s="3"/>
      <c r="W1" s="2"/>
      <c r="X1" s="3"/>
      <c r="Y1" s="3"/>
      <c r="Z1" s="3"/>
      <c r="AA1" s="4"/>
      <c r="AB1" s="4"/>
      <c r="AC1" s="4"/>
      <c r="AD1" s="4"/>
      <c r="AE1" s="4"/>
      <c r="AF1" s="4"/>
      <c r="AG1" s="4"/>
      <c r="AS1" s="5" t="s">
        <v>0</v>
      </c>
      <c r="AV1" s="5" t="s">
        <v>1</v>
      </c>
    </row>
    <row r="2" spans="2:73" x14ac:dyDescent="0.2">
      <c r="D2" s="1" t="s">
        <v>2</v>
      </c>
      <c r="E2" s="5" t="s">
        <v>0</v>
      </c>
      <c r="F2" s="6"/>
      <c r="G2" s="6"/>
      <c r="H2" s="2" t="s">
        <v>0</v>
      </c>
      <c r="I2" s="3"/>
      <c r="J2" s="3"/>
      <c r="K2" s="5" t="s">
        <v>1</v>
      </c>
      <c r="L2" s="6"/>
      <c r="M2" s="6"/>
      <c r="N2" s="2" t="s">
        <v>1</v>
      </c>
      <c r="O2" s="3"/>
      <c r="P2" s="3"/>
      <c r="Q2" s="5" t="s">
        <v>0</v>
      </c>
      <c r="R2" s="6"/>
      <c r="S2" s="6"/>
      <c r="T2" s="2" t="s">
        <v>0</v>
      </c>
      <c r="U2" s="3"/>
      <c r="V2" s="3"/>
      <c r="W2" s="5" t="s">
        <v>1</v>
      </c>
      <c r="X2" s="6"/>
      <c r="Y2" s="6"/>
      <c r="Z2" s="2" t="s">
        <v>3</v>
      </c>
      <c r="AA2" s="4"/>
      <c r="AB2" s="4"/>
      <c r="AC2" s="7"/>
      <c r="AD2" s="4"/>
      <c r="AE2" s="4"/>
      <c r="AF2" s="4"/>
      <c r="AG2" s="4"/>
      <c r="AS2" s="5" t="s">
        <v>4</v>
      </c>
      <c r="AV2" s="5" t="s">
        <v>4</v>
      </c>
    </row>
    <row r="3" spans="2:73" x14ac:dyDescent="0.2">
      <c r="D3" s="1" t="s">
        <v>5</v>
      </c>
      <c r="E3" s="5" t="s">
        <v>4</v>
      </c>
      <c r="F3" s="5"/>
      <c r="G3" s="5"/>
      <c r="H3" s="2" t="s">
        <v>4</v>
      </c>
      <c r="I3" s="2"/>
      <c r="J3" s="2"/>
      <c r="K3" s="5" t="s">
        <v>4</v>
      </c>
      <c r="L3" s="5"/>
      <c r="M3" s="5"/>
      <c r="N3" s="2" t="s">
        <v>4</v>
      </c>
      <c r="O3" s="2"/>
      <c r="P3" s="2"/>
      <c r="Q3" s="5" t="s">
        <v>6</v>
      </c>
      <c r="R3" s="5"/>
      <c r="S3" s="5"/>
      <c r="T3" s="2" t="s">
        <v>6</v>
      </c>
      <c r="U3" s="2"/>
      <c r="V3" s="2"/>
      <c r="W3" s="5" t="s">
        <v>6</v>
      </c>
      <c r="X3" s="5"/>
      <c r="Y3" s="5"/>
      <c r="Z3" s="8" t="s">
        <v>6</v>
      </c>
      <c r="AA3" s="4"/>
      <c r="AB3" s="4"/>
      <c r="AC3" s="7"/>
      <c r="AD3" s="4"/>
      <c r="AE3" s="4"/>
      <c r="AF3" s="4"/>
      <c r="AG3" s="4"/>
      <c r="AS3" s="5" t="s">
        <v>7</v>
      </c>
      <c r="AV3" s="5" t="s">
        <v>7</v>
      </c>
    </row>
    <row r="4" spans="2:73" x14ac:dyDescent="0.2">
      <c r="D4" s="9" t="s">
        <v>8</v>
      </c>
      <c r="E4" s="5" t="s">
        <v>7</v>
      </c>
      <c r="F4" s="5"/>
      <c r="G4" s="5"/>
      <c r="H4" s="2" t="s">
        <v>7</v>
      </c>
      <c r="I4" s="2"/>
      <c r="J4" s="2"/>
      <c r="K4" s="5" t="s">
        <v>7</v>
      </c>
      <c r="L4" s="5"/>
      <c r="M4" s="5"/>
      <c r="N4" s="2" t="s">
        <v>7</v>
      </c>
      <c r="O4" s="2"/>
      <c r="P4" s="2"/>
      <c r="Q4" s="5" t="s">
        <v>9</v>
      </c>
      <c r="R4" s="5"/>
      <c r="S4" s="5"/>
      <c r="T4" s="2" t="s">
        <v>10</v>
      </c>
      <c r="U4" s="2"/>
      <c r="V4" s="2"/>
      <c r="W4" s="5" t="s">
        <v>9</v>
      </c>
      <c r="X4" s="5"/>
      <c r="Y4" s="5"/>
      <c r="Z4" s="2" t="s">
        <v>9</v>
      </c>
      <c r="AA4" s="4"/>
      <c r="AB4" s="4"/>
      <c r="AC4" s="7"/>
      <c r="AD4" s="4"/>
      <c r="AE4" s="4"/>
      <c r="AF4" s="4"/>
      <c r="AG4" s="4"/>
      <c r="AS4" s="5" t="s">
        <v>11</v>
      </c>
      <c r="AV4" s="5" t="s">
        <v>11</v>
      </c>
    </row>
    <row r="5" spans="2:73" x14ac:dyDescent="0.2">
      <c r="D5" s="1" t="s">
        <v>12</v>
      </c>
      <c r="E5" s="5" t="s">
        <v>11</v>
      </c>
      <c r="F5" s="5"/>
      <c r="G5" s="5"/>
      <c r="H5" s="2" t="s">
        <v>13</v>
      </c>
      <c r="I5" s="2"/>
      <c r="J5" s="2"/>
      <c r="K5" s="5" t="s">
        <v>11</v>
      </c>
      <c r="L5" s="5"/>
      <c r="M5" s="5"/>
      <c r="N5" s="2" t="s">
        <v>13</v>
      </c>
      <c r="O5" s="2"/>
      <c r="P5" s="2"/>
      <c r="Q5" s="5" t="s">
        <v>11</v>
      </c>
      <c r="R5" s="5"/>
      <c r="S5" s="5"/>
      <c r="T5" s="8" t="s">
        <v>11</v>
      </c>
      <c r="U5" s="2"/>
      <c r="V5" s="2"/>
      <c r="W5" s="5" t="s">
        <v>11</v>
      </c>
      <c r="X5" s="5"/>
      <c r="Y5" s="5"/>
      <c r="Z5" s="2" t="s">
        <v>13</v>
      </c>
      <c r="AA5" s="4"/>
      <c r="AB5" s="4"/>
      <c r="AC5" s="7"/>
      <c r="AD5" s="4"/>
      <c r="AE5" s="8" t="s">
        <v>14</v>
      </c>
      <c r="AF5" s="4"/>
      <c r="AG5" s="4"/>
      <c r="AK5" s="8" t="s">
        <v>15</v>
      </c>
      <c r="AS5" s="10"/>
      <c r="AV5" s="11"/>
    </row>
    <row r="6" spans="2:73" x14ac:dyDescent="0.2">
      <c r="E6" s="11"/>
      <c r="F6" s="11"/>
      <c r="G6" s="11"/>
      <c r="H6" s="4"/>
      <c r="I6" s="4"/>
      <c r="J6" s="4"/>
      <c r="K6" s="11"/>
      <c r="L6" s="11"/>
      <c r="M6" s="11"/>
      <c r="N6" s="4"/>
      <c r="O6" s="4"/>
      <c r="P6" s="4"/>
      <c r="Q6" s="11"/>
      <c r="R6" s="11"/>
      <c r="S6" s="11"/>
      <c r="T6" s="4"/>
      <c r="U6" s="4"/>
      <c r="V6" s="4"/>
      <c r="W6" s="11"/>
      <c r="X6" s="11"/>
      <c r="Y6" s="11"/>
      <c r="Z6" s="4"/>
      <c r="AA6" s="4"/>
      <c r="AB6" s="4"/>
      <c r="AC6" s="7"/>
      <c r="AD6" s="4"/>
      <c r="AE6" s="4"/>
      <c r="AF6" s="4"/>
      <c r="AG6" s="4"/>
      <c r="AR6" s="12"/>
      <c r="AS6" s="13" t="s">
        <v>16</v>
      </c>
      <c r="AT6" s="14"/>
      <c r="AU6" s="14"/>
      <c r="AV6" s="15" t="s">
        <v>16</v>
      </c>
      <c r="AW6" s="12"/>
      <c r="AX6" s="12"/>
      <c r="AY6" s="12"/>
      <c r="AZ6" s="14" t="s">
        <v>17</v>
      </c>
      <c r="BA6" s="14"/>
      <c r="BB6" s="14" t="s">
        <v>18</v>
      </c>
      <c r="BC6" s="12"/>
      <c r="BD6" s="14" t="s">
        <v>19</v>
      </c>
      <c r="BE6" s="12"/>
    </row>
    <row r="7" spans="2:73" x14ac:dyDescent="0.2">
      <c r="B7" s="12"/>
      <c r="C7" s="12"/>
      <c r="D7" s="12"/>
      <c r="E7" s="16" t="s">
        <v>16</v>
      </c>
      <c r="F7" s="16" t="s">
        <v>20</v>
      </c>
      <c r="G7" s="15" t="s">
        <v>21</v>
      </c>
      <c r="H7" s="17" t="s">
        <v>16</v>
      </c>
      <c r="I7" s="17" t="s">
        <v>20</v>
      </c>
      <c r="J7" s="18" t="s">
        <v>22</v>
      </c>
      <c r="K7" s="16" t="s">
        <v>16</v>
      </c>
      <c r="L7" s="16" t="s">
        <v>20</v>
      </c>
      <c r="M7" s="15" t="s">
        <v>23</v>
      </c>
      <c r="N7" s="17" t="s">
        <v>16</v>
      </c>
      <c r="O7" s="17" t="s">
        <v>20</v>
      </c>
      <c r="P7" s="18" t="s">
        <v>24</v>
      </c>
      <c r="Q7" s="16" t="s">
        <v>16</v>
      </c>
      <c r="R7" s="16" t="s">
        <v>20</v>
      </c>
      <c r="S7" s="15" t="s">
        <v>25</v>
      </c>
      <c r="T7" s="17" t="s">
        <v>16</v>
      </c>
      <c r="U7" s="17" t="s">
        <v>20</v>
      </c>
      <c r="V7" s="18" t="s">
        <v>26</v>
      </c>
      <c r="W7" s="16"/>
      <c r="X7" s="16"/>
      <c r="Y7" s="15" t="s">
        <v>27</v>
      </c>
      <c r="Z7" s="17" t="s">
        <v>16</v>
      </c>
      <c r="AA7" s="17" t="s">
        <v>20</v>
      </c>
      <c r="AB7" s="18" t="s">
        <v>28</v>
      </c>
      <c r="AC7" s="19" t="s">
        <v>29</v>
      </c>
      <c r="AD7" s="3"/>
      <c r="AF7" s="20" t="s">
        <v>30</v>
      </c>
      <c r="AG7" s="21" t="s">
        <v>31</v>
      </c>
      <c r="AH7" s="22" t="s">
        <v>32</v>
      </c>
      <c r="AK7" s="23" t="s">
        <v>33</v>
      </c>
      <c r="AL7" s="24" t="s">
        <v>34</v>
      </c>
      <c r="AM7" s="25" t="s">
        <v>35</v>
      </c>
      <c r="AN7" s="26" t="s">
        <v>36</v>
      </c>
      <c r="AS7" s="10"/>
      <c r="AT7" s="27" t="s">
        <v>37</v>
      </c>
      <c r="AU7" s="27" t="s">
        <v>38</v>
      </c>
      <c r="AV7" s="28"/>
      <c r="AW7" s="27" t="s">
        <v>37</v>
      </c>
      <c r="AX7" s="27" t="s">
        <v>39</v>
      </c>
      <c r="AZ7" s="27" t="s">
        <v>40</v>
      </c>
      <c r="BA7" s="27"/>
      <c r="BB7" s="27" t="s">
        <v>41</v>
      </c>
      <c r="BC7" s="27"/>
      <c r="BD7" s="27" t="s">
        <v>42</v>
      </c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2:73" x14ac:dyDescent="0.2">
      <c r="B8" s="8" t="s">
        <v>43</v>
      </c>
      <c r="C8" s="29" t="s">
        <v>44</v>
      </c>
      <c r="D8" s="29" t="s">
        <v>45</v>
      </c>
      <c r="E8" s="6">
        <v>-0.1520319</v>
      </c>
      <c r="F8" s="6">
        <v>9.2999999999999999E-2</v>
      </c>
      <c r="G8" s="11">
        <f>IF(Sheet2!F8&lt;=0.1,1,0)</f>
        <v>1</v>
      </c>
      <c r="H8" s="3">
        <v>-285.09320000000002</v>
      </c>
      <c r="I8" s="3">
        <v>0.122</v>
      </c>
      <c r="J8" s="4">
        <f>IF(Sheet2!I8&lt;=0.1,1,0)</f>
        <v>0</v>
      </c>
      <c r="K8" s="6">
        <v>-0.20528689999999999</v>
      </c>
      <c r="L8" s="6">
        <v>2.1999999999999999E-2</v>
      </c>
      <c r="M8" s="11">
        <f>IF(Sheet2!L8&lt;=0.1,1,0)</f>
        <v>1</v>
      </c>
      <c r="N8" s="3">
        <v>-21.275680000000001</v>
      </c>
      <c r="O8" s="3">
        <v>0.189</v>
      </c>
      <c r="P8" s="4">
        <f>IF(Sheet2!O8&lt;=0.1,1,0)</f>
        <v>0</v>
      </c>
      <c r="Q8" s="6">
        <v>-0.2299416</v>
      </c>
      <c r="R8" s="6">
        <v>2.7E-2</v>
      </c>
      <c r="S8" s="11">
        <f>IF(Sheet2!R8&lt;=0.1,1,0)</f>
        <v>1</v>
      </c>
      <c r="T8" s="3">
        <v>-8.7141999999999997E-2</v>
      </c>
      <c r="U8" s="3">
        <v>0.30299999999999999</v>
      </c>
      <c r="V8" s="4">
        <f>IF(Sheet2!U8&lt;=0.1,1,0)</f>
        <v>0</v>
      </c>
      <c r="W8" s="6">
        <v>-0.17099549999999999</v>
      </c>
      <c r="X8" s="6">
        <v>4.9000000000000002E-2</v>
      </c>
      <c r="Y8" s="11">
        <f>IF(Sheet2!X8&lt;=0.1,1,0)</f>
        <v>1</v>
      </c>
      <c r="Z8" s="3">
        <v>-5.408944</v>
      </c>
      <c r="AA8" s="3">
        <v>5.8000000000000003E-2</v>
      </c>
      <c r="AB8" s="30">
        <f>IF(Sheet2!AA8&lt;=0.1,1,0)</f>
        <v>1</v>
      </c>
      <c r="AC8" s="7">
        <f>Sheet2!G8+Sheet2!J8+Sheet2!M8+Sheet2!P8+Sheet2!S8+Sheet2!V8+Sheet2!Y8+Sheet2!AB8</f>
        <v>5</v>
      </c>
      <c r="AF8" s="4">
        <f>IF(Sheet2!AC8&gt;7,1,0)</f>
        <v>0</v>
      </c>
      <c r="AG8" s="4">
        <f>IF(Sheet2!AC8=7,1,0)</f>
        <v>0</v>
      </c>
      <c r="AH8" s="23">
        <f>IF(Sheet2!AC8=6,1,0)</f>
        <v>0</v>
      </c>
      <c r="AK8" s="23">
        <v>24</v>
      </c>
      <c r="AL8" s="23">
        <f>IF(OR(AND(Sheet2!H8&gt;0, Sheet2!AK8&lt;=10), AND(Sheet2!H8&lt;0, Sheet2!AK8&gt;=90)),1,0)</f>
        <v>0</v>
      </c>
      <c r="AM8" s="23">
        <f>IF(OR(AND(Sheet2!H8&gt;0, Sheet2!AK8&gt;10, Sheet2!AK8&lt;=15), AND(Sheet2!H8&lt;0, Sheet2!AK8&lt;90,Sheet2!AK8&gt;=85)),1,0)</f>
        <v>0</v>
      </c>
      <c r="AN8" s="23">
        <f>IF(OR(AND(Sheet2!H8&gt;0, Sheet2!AK8&gt;15, Sheet2!AK8&lt;=20), AND(Sheet2!H8&lt;0, Sheet2!AK8&lt;85,Sheet2!AK8&gt;=80)),1,0)</f>
        <v>0</v>
      </c>
      <c r="AO8" s="23">
        <f>IF(OR(AND(Sheet2!H8&gt;0, Sheet2!AK8&gt;20, Sheet2!AK8&lt;=25), AND(Sheet2!H8&lt;0, Sheet2!AK8&lt;80,Sheet2!AK8&gt;=75)),1,0)</f>
        <v>0</v>
      </c>
      <c r="AR8" s="29" t="s">
        <v>45</v>
      </c>
      <c r="AS8" s="6">
        <v>-0.1520319</v>
      </c>
      <c r="AT8" s="3">
        <f>ABS(Sheet2!AS8)</f>
        <v>0.1520319</v>
      </c>
      <c r="AU8" s="4">
        <f>IF(Sheet2!AT8&gt;=Sheet2!$AT$162,1,0)</f>
        <v>0</v>
      </c>
      <c r="AV8" s="6">
        <v>-0.20528689999999999</v>
      </c>
      <c r="AW8" s="3">
        <f>ABS(Sheet2!AV8)</f>
        <v>0.20528689999999999</v>
      </c>
      <c r="AX8" s="4">
        <f>IF(Sheet2!AW8&gt;=Sheet2!$AW$162,1,0)</f>
        <v>0</v>
      </c>
      <c r="AY8" s="4"/>
      <c r="AZ8" s="4">
        <f>IF(OR(Sheet2!AF8=1,Sheet2!AG8=1,Sheet2!AH8=1),1,0)</f>
        <v>0</v>
      </c>
      <c r="BA8" s="4"/>
      <c r="BB8" s="23">
        <f>IF(OR(Sheet2!AL8=1,Sheet2!AM8=1,Sheet2!AN8=1,Sheet2!AO8=1),1,0)</f>
        <v>0</v>
      </c>
      <c r="BC8" s="4"/>
      <c r="BD8" s="4">
        <f>IF(AND(Sheet2!AU8=1,Sheet2!AX8=1,Sheet2!AZ8=1,Sheet2!BB8=1),1,0)</f>
        <v>0</v>
      </c>
      <c r="BE8" s="4"/>
      <c r="BF8" s="4"/>
      <c r="BG8" s="4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2:73" x14ac:dyDescent="0.2">
      <c r="C9" t="s">
        <v>46</v>
      </c>
      <c r="D9" t="s">
        <v>47</v>
      </c>
      <c r="E9" s="6">
        <v>-0.15093719999999999</v>
      </c>
      <c r="F9" s="6">
        <v>9.2999999999999999E-2</v>
      </c>
      <c r="G9" s="11">
        <f>IF(Sheet2!F9&lt;=0.1,1,0)</f>
        <v>1</v>
      </c>
      <c r="H9" s="3">
        <v>-103.5184</v>
      </c>
      <c r="I9" s="3">
        <v>0.59699999999999998</v>
      </c>
      <c r="J9" s="4">
        <f>IF(Sheet2!I9&lt;=0.1,1,0)</f>
        <v>0</v>
      </c>
      <c r="K9" s="6">
        <v>2.28433E-2</v>
      </c>
      <c r="L9" s="6">
        <v>0.79100000000000004</v>
      </c>
      <c r="M9" s="11">
        <f>IF(Sheet2!L9&lt;=0.1,1,0)</f>
        <v>0</v>
      </c>
      <c r="N9" s="3">
        <v>2.5840049999999999</v>
      </c>
      <c r="O9" s="3">
        <v>0.875</v>
      </c>
      <c r="P9" s="4">
        <f>IF(Sheet2!O9&lt;=0.1,1,0)</f>
        <v>0</v>
      </c>
      <c r="Q9" s="6">
        <v>-0.1340885</v>
      </c>
      <c r="R9" s="6">
        <v>0.17699999999999999</v>
      </c>
      <c r="S9" s="11">
        <f>IF(Sheet2!R9&lt;=0.1,1,0)</f>
        <v>0</v>
      </c>
      <c r="T9" s="3">
        <v>-0.12775639999999999</v>
      </c>
      <c r="U9" s="3">
        <v>0.13900000000000001</v>
      </c>
      <c r="V9" s="4">
        <f>IF(Sheet2!U9&lt;=0.1,1,0)</f>
        <v>0</v>
      </c>
      <c r="W9" s="6">
        <v>2.4052299999999999E-2</v>
      </c>
      <c r="X9" s="6">
        <v>0.77500000000000002</v>
      </c>
      <c r="Y9" s="11">
        <f>IF(Sheet2!X9&lt;=0.1,1,0)</f>
        <v>0</v>
      </c>
      <c r="Z9" s="3">
        <v>0.70683830000000003</v>
      </c>
      <c r="AA9" s="3">
        <v>0.83499999999999996</v>
      </c>
      <c r="AB9" s="30">
        <f>IF(Sheet2!AA9&lt;=0.1,1,0)</f>
        <v>0</v>
      </c>
      <c r="AC9" s="7">
        <f>Sheet2!G9+Sheet2!J9+Sheet2!M9+Sheet2!P9+Sheet2!S9+Sheet2!V9+Sheet2!Y9+Sheet2!AB9</f>
        <v>1</v>
      </c>
      <c r="AD9" s="3"/>
      <c r="AF9" s="4">
        <f>IF(Sheet2!AC9&gt;7,1,0)</f>
        <v>0</v>
      </c>
      <c r="AG9" s="4">
        <f>IF(Sheet2!AC9=7,1,0)</f>
        <v>0</v>
      </c>
      <c r="AH9" s="23">
        <f>IF(Sheet2!AC9=6,1,0)</f>
        <v>0</v>
      </c>
      <c r="AK9" s="23">
        <v>24</v>
      </c>
      <c r="AL9" s="23">
        <f>IF(OR(AND(Sheet2!H9&gt;0, Sheet2!AK9&lt;=10), AND(Sheet2!H9&lt;0, Sheet2!AK9&gt;=90)),1,0)</f>
        <v>0</v>
      </c>
      <c r="AM9" s="23">
        <f>IF(OR(AND(Sheet2!H9&gt;0, Sheet2!AK9&gt;10, Sheet2!AK9&lt;=15), AND(Sheet2!H9&lt;0, Sheet2!AK9&lt;90,Sheet2!AK9&gt;=85)),1,0)</f>
        <v>0</v>
      </c>
      <c r="AN9" s="23">
        <f>IF(OR(AND(Sheet2!H9&gt;0, Sheet2!AK9&gt;15, Sheet2!AK9&lt;=20), AND(Sheet2!H9&lt;0, Sheet2!AK9&lt;85,Sheet2!AK9&gt;=80)),1,0)</f>
        <v>0</v>
      </c>
      <c r="AO9" s="23">
        <f>IF(OR(AND(Sheet2!H9&gt;0, Sheet2!AK9&gt;20, Sheet2!AK9&lt;=25), AND(Sheet2!H9&lt;0, Sheet2!AK9&lt;80,Sheet2!AK9&gt;=75)),1,0)</f>
        <v>0</v>
      </c>
      <c r="AR9" s="29" t="s">
        <v>47</v>
      </c>
      <c r="AS9" s="6">
        <v>-0.15093719999999999</v>
      </c>
      <c r="AT9" s="3">
        <f>ABS(Sheet2!AS9)</f>
        <v>0.15093719999999999</v>
      </c>
      <c r="AU9" s="4">
        <f>IF(Sheet2!AT9&gt;=Sheet2!$AT$162,1,0)</f>
        <v>0</v>
      </c>
      <c r="AV9" s="6">
        <v>2.28433E-2</v>
      </c>
      <c r="AW9" s="3">
        <f>ABS(Sheet2!AV9)</f>
        <v>2.28433E-2</v>
      </c>
      <c r="AX9" s="4">
        <f>IF(Sheet2!AW9&gt;=Sheet2!$AW$162,1,0)</f>
        <v>0</v>
      </c>
      <c r="AY9" s="4"/>
      <c r="AZ9" s="4">
        <f>IF(OR(Sheet2!AF9=1,Sheet2!AG9=1,Sheet2!AH9=1),1,0)</f>
        <v>0</v>
      </c>
      <c r="BA9" s="4"/>
      <c r="BB9" s="23">
        <f>IF(OR(Sheet2!AL9=1,Sheet2!AM9=1,Sheet2!AN9=1,Sheet2!AO9=1),1,0)</f>
        <v>0</v>
      </c>
      <c r="BC9" s="4"/>
      <c r="BD9" s="4">
        <f>IF(AND(Sheet2!AU9=1,Sheet2!AX9=1,Sheet2!AZ9=1,Sheet2!BB9=1),1,0)</f>
        <v>0</v>
      </c>
      <c r="BE9" s="4"/>
      <c r="BF9" s="4"/>
      <c r="BG9" s="4"/>
      <c r="BH9" s="3"/>
      <c r="BI9" s="3"/>
    </row>
    <row r="10" spans="2:73" x14ac:dyDescent="0.2">
      <c r="C10" s="29" t="s">
        <v>48</v>
      </c>
      <c r="D10" s="31" t="s">
        <v>49</v>
      </c>
      <c r="E10" s="6">
        <v>0.1893822</v>
      </c>
      <c r="F10" s="6">
        <v>2E-3</v>
      </c>
      <c r="G10" s="11">
        <f>IF(Sheet2!F10&lt;=0.1,1,0)</f>
        <v>1</v>
      </c>
      <c r="H10" s="3">
        <v>227.6764</v>
      </c>
      <c r="I10" s="3">
        <v>8.4000000000000005E-2</v>
      </c>
      <c r="J10" s="4">
        <f>IF(Sheet2!I10&lt;=0.1,1,0)</f>
        <v>1</v>
      </c>
      <c r="K10" s="6">
        <v>0.1801701</v>
      </c>
      <c r="L10" s="6">
        <v>3.0000000000000001E-3</v>
      </c>
      <c r="M10" s="11">
        <f>IF(Sheet2!L10&lt;=0.1,1,0)</f>
        <v>1</v>
      </c>
      <c r="N10" s="3">
        <v>21.1218</v>
      </c>
      <c r="O10" s="3">
        <v>7.5999999999999998E-2</v>
      </c>
      <c r="P10" s="4">
        <f>IF(Sheet2!O10&lt;=0.1,1,0)</f>
        <v>1</v>
      </c>
      <c r="Q10" s="6">
        <v>0.20764830000000001</v>
      </c>
      <c r="R10" s="6">
        <v>2E-3</v>
      </c>
      <c r="S10" s="11">
        <f>IF(Sheet2!R10&lt;=0.1,1,0)</f>
        <v>1</v>
      </c>
      <c r="T10" s="3">
        <v>0.2005316</v>
      </c>
      <c r="U10" s="3">
        <v>1E-3</v>
      </c>
      <c r="V10" s="4">
        <f>IF(Sheet2!U10&lt;=0.1,1,0)</f>
        <v>1</v>
      </c>
      <c r="W10" s="6">
        <v>0.1805349</v>
      </c>
      <c r="X10" s="6">
        <v>2E-3</v>
      </c>
      <c r="Y10" s="11">
        <f>IF(Sheet2!X10&lt;=0.1,1,0)</f>
        <v>1</v>
      </c>
      <c r="Z10" s="3">
        <v>6.2977210000000001</v>
      </c>
      <c r="AA10" s="3">
        <v>1.2E-2</v>
      </c>
      <c r="AB10" s="30">
        <f>IF(Sheet2!AA10&lt;=0.1,1,0)</f>
        <v>1</v>
      </c>
      <c r="AC10" s="7">
        <f>Sheet2!G10+Sheet2!J10+Sheet2!M10+Sheet2!P10+Sheet2!S10+Sheet2!V10+Sheet2!Y10+Sheet2!AB10</f>
        <v>8</v>
      </c>
      <c r="AD10" s="3"/>
      <c r="AF10" s="4">
        <f>IF(Sheet2!AC10&gt;7,1,0)</f>
        <v>1</v>
      </c>
      <c r="AG10" s="4">
        <f>IF(Sheet2!AC10=7,1,0)</f>
        <v>0</v>
      </c>
      <c r="AH10" s="4">
        <f>IF(Sheet2!AC10=6,1,0)</f>
        <v>0</v>
      </c>
      <c r="AK10" s="23">
        <v>21</v>
      </c>
      <c r="AL10" s="23">
        <f>IF(OR(AND(Sheet2!H10&gt;0, Sheet2!AK10&lt;=10), AND(Sheet2!H10&lt;0, Sheet2!AK10&gt;=90)),1,0)</f>
        <v>0</v>
      </c>
      <c r="AM10" s="23">
        <f>IF(OR(AND(Sheet2!H10&gt;0, Sheet2!AK10&gt;10, Sheet2!AK10&lt;=15), AND(Sheet2!H10&lt;0, Sheet2!AK10&lt;90,Sheet2!AK10&gt;=85)),1,0)</f>
        <v>0</v>
      </c>
      <c r="AN10" s="23">
        <f>IF(OR(AND(Sheet2!H10&gt;0, Sheet2!AK10&gt;15, Sheet2!AK10&lt;=20), AND(Sheet2!H10&lt;0, Sheet2!AK10&lt;85,Sheet2!AK10&gt;=80)),1,0)</f>
        <v>0</v>
      </c>
      <c r="AO10" s="23">
        <f>IF(OR(AND(Sheet2!H10&gt;0, Sheet2!AK10&gt;20, Sheet2!AK10&lt;=25), AND(Sheet2!H10&lt;0, Sheet2!AK10&lt;80,Sheet2!AK10&gt;=75)),1,0)</f>
        <v>1</v>
      </c>
      <c r="AP10" s="3"/>
      <c r="AQ10" s="3"/>
      <c r="AR10" s="29" t="s">
        <v>49</v>
      </c>
      <c r="AS10" s="6">
        <v>0.1893822</v>
      </c>
      <c r="AT10" s="3">
        <f>ABS(Sheet2!AS10)</f>
        <v>0.1893822</v>
      </c>
      <c r="AU10" s="4">
        <f>IF(Sheet2!AT10&gt;=Sheet2!$AT$162,1,0)</f>
        <v>0</v>
      </c>
      <c r="AV10" s="6">
        <v>0.1801701</v>
      </c>
      <c r="AW10" s="3">
        <f>ABS(Sheet2!AV10)</f>
        <v>0.1801701</v>
      </c>
      <c r="AX10" s="4">
        <f>IF(Sheet2!AW10&gt;=Sheet2!$AW$162,1,0)</f>
        <v>0</v>
      </c>
      <c r="AY10" s="4"/>
      <c r="AZ10" s="4">
        <f>IF(OR(Sheet2!AF10=1,Sheet2!AG10=1,Sheet2!AH10=1),1,0)</f>
        <v>1</v>
      </c>
      <c r="BA10" s="4"/>
      <c r="BB10" s="23">
        <f>IF(OR(Sheet2!AL10=1,Sheet2!AM10=1,Sheet2!AN10=1,Sheet2!AO10=1),1,0)</f>
        <v>1</v>
      </c>
      <c r="BC10" s="4"/>
      <c r="BD10" s="4">
        <f>IF(AND(Sheet2!AU10=1,Sheet2!AX10=1,Sheet2!AZ10=1,Sheet2!BB10=1),1,0)</f>
        <v>0</v>
      </c>
      <c r="BE10" s="4"/>
      <c r="BF10" s="4"/>
      <c r="BG10" s="4"/>
      <c r="BH10" s="3"/>
      <c r="BI10" s="3"/>
      <c r="BJ10" s="3"/>
      <c r="BK10" s="3"/>
      <c r="BL10" s="3"/>
      <c r="BM10" s="3"/>
    </row>
    <row r="11" spans="2:73" x14ac:dyDescent="0.2">
      <c r="C11" s="29" t="s">
        <v>50</v>
      </c>
      <c r="D11" s="32" t="s">
        <v>51</v>
      </c>
      <c r="E11" s="6">
        <v>0.24474870000000001</v>
      </c>
      <c r="F11" s="6">
        <v>1E-3</v>
      </c>
      <c r="G11" s="11">
        <f>IF(Sheet2!F11&lt;=0.1,1,0)</f>
        <v>1</v>
      </c>
      <c r="H11" s="3">
        <v>512.1721</v>
      </c>
      <c r="I11" s="3">
        <v>4.0000000000000001E-3</v>
      </c>
      <c r="J11" s="4">
        <f>IF(Sheet2!I11&lt;=0.1,1,0)</f>
        <v>1</v>
      </c>
      <c r="K11" s="6">
        <v>0.2255434</v>
      </c>
      <c r="L11" s="6">
        <v>2E-3</v>
      </c>
      <c r="M11" s="11">
        <f>IF(Sheet2!L11&lt;=0.1,1,0)</f>
        <v>1</v>
      </c>
      <c r="N11" s="3">
        <v>47.432340000000003</v>
      </c>
      <c r="O11" s="3">
        <v>2E-3</v>
      </c>
      <c r="P11" s="4">
        <f>IF(Sheet2!O11&lt;=0.1,1,0)</f>
        <v>1</v>
      </c>
      <c r="Q11" s="6">
        <v>0.2245135</v>
      </c>
      <c r="R11" s="6">
        <v>6.0000000000000001E-3</v>
      </c>
      <c r="S11" s="11">
        <f>IF(Sheet2!R11&lt;=0.1,1,0)</f>
        <v>1</v>
      </c>
      <c r="T11" s="3">
        <v>0.1948397</v>
      </c>
      <c r="U11" s="3">
        <v>6.0000000000000001E-3</v>
      </c>
      <c r="V11" s="4">
        <f>IF(Sheet2!U11&lt;=0.1,1,0)</f>
        <v>1</v>
      </c>
      <c r="W11" s="6">
        <v>0.19920959999999999</v>
      </c>
      <c r="X11" s="6">
        <v>5.0000000000000001E-3</v>
      </c>
      <c r="Y11" s="11">
        <f>IF(Sheet2!X11&lt;=0.1,1,0)</f>
        <v>1</v>
      </c>
      <c r="Z11" s="3">
        <v>3.2706460000000002</v>
      </c>
      <c r="AA11" s="3">
        <v>0.36</v>
      </c>
      <c r="AB11" s="30">
        <f>IF(Sheet2!AA11&lt;=0.1,1,0)</f>
        <v>0</v>
      </c>
      <c r="AC11" s="7">
        <f>Sheet2!G11+Sheet2!J11+Sheet2!M11+Sheet2!P11+Sheet2!S11+Sheet2!V11+Sheet2!Y11+Sheet2!AB11</f>
        <v>7</v>
      </c>
      <c r="AD11" s="3"/>
      <c r="AF11" s="4">
        <f>IF(Sheet2!AC11&gt;7,1,0)</f>
        <v>0</v>
      </c>
      <c r="AG11" s="7">
        <f>IF(Sheet2!AC11=7,1,0)</f>
        <v>1</v>
      </c>
      <c r="AH11" s="23">
        <f>IF(Sheet2!AC11=6,1,0)</f>
        <v>0</v>
      </c>
      <c r="AK11" s="23">
        <v>14</v>
      </c>
      <c r="AL11" s="23">
        <f>IF(OR(AND(Sheet2!H11&gt;0, Sheet2!AK11&lt;=10), AND(Sheet2!H11&lt;0, Sheet2!AK11&gt;=90)),1,0)</f>
        <v>0</v>
      </c>
      <c r="AM11" s="23">
        <f>IF(OR(AND(Sheet2!H11&gt;0, Sheet2!AK11&gt;10, Sheet2!AK11&lt;=15), AND(Sheet2!H11&lt;0, Sheet2!AK11&lt;90,Sheet2!AK11&gt;=85)),1,0)</f>
        <v>1</v>
      </c>
      <c r="AN11" s="23">
        <f>IF(OR(AND(Sheet2!H11&gt;0, Sheet2!AK11&gt;15, Sheet2!AK11&lt;=20), AND(Sheet2!H11&lt;0, Sheet2!AK11&lt;85,Sheet2!AK11&gt;=80)),1,0)</f>
        <v>0</v>
      </c>
      <c r="AO11" s="23">
        <f>IF(OR(AND(Sheet2!H11&gt;0, Sheet2!AK11&gt;20, Sheet2!AK11&lt;=25), AND(Sheet2!H11&lt;0, Sheet2!AK11&lt;80,Sheet2!AK11&gt;=75)),1,0)</f>
        <v>0</v>
      </c>
      <c r="AP11" s="3"/>
      <c r="AQ11" s="3"/>
      <c r="AR11" s="33" t="s">
        <v>51</v>
      </c>
      <c r="AS11" s="6">
        <v>0.24474870000000001</v>
      </c>
      <c r="AT11" s="3">
        <f>ABS(Sheet2!AS11)</f>
        <v>0.24474870000000001</v>
      </c>
      <c r="AU11" s="4">
        <f>IF(Sheet2!AT11&gt;=Sheet2!$AT$162,1,0)</f>
        <v>1</v>
      </c>
      <c r="AV11" s="6">
        <v>0.2255434</v>
      </c>
      <c r="AW11" s="3">
        <f>ABS(Sheet2!AV11)</f>
        <v>0.2255434</v>
      </c>
      <c r="AX11" s="4">
        <f>IF(Sheet2!AW11&gt;=Sheet2!$AW$162,1,0)</f>
        <v>1</v>
      </c>
      <c r="AY11" s="4"/>
      <c r="AZ11" s="4">
        <f>IF(OR(Sheet2!AF11=1,Sheet2!AG11=1,Sheet2!AH11=1),1,0)</f>
        <v>1</v>
      </c>
      <c r="BA11" s="4"/>
      <c r="BB11" s="23">
        <f>IF(OR(Sheet2!AL11=1,Sheet2!AM11=1,Sheet2!AN11=1,Sheet2!AO11=1),1,0)</f>
        <v>1</v>
      </c>
      <c r="BC11" s="4"/>
      <c r="BD11" s="34">
        <f>IF(AND(Sheet2!AU11=1,Sheet2!AX11=1,Sheet2!AZ11=1,Sheet2!BB11=1),1,0)</f>
        <v>1</v>
      </c>
      <c r="BE11" s="4"/>
      <c r="BF11" s="4"/>
      <c r="BG11" s="4"/>
      <c r="BJ11" s="3"/>
      <c r="BK11" s="3"/>
      <c r="BL11" s="3"/>
      <c r="BM11" s="3"/>
    </row>
    <row r="12" spans="2:73" x14ac:dyDescent="0.2">
      <c r="C12" t="s">
        <v>52</v>
      </c>
      <c r="D12" s="29" t="s">
        <v>53</v>
      </c>
      <c r="E12" s="6">
        <v>-2.2834199999999999E-2</v>
      </c>
      <c r="F12" s="6">
        <v>0.70599999999999996</v>
      </c>
      <c r="G12" s="11">
        <f>IF(Sheet2!F12&lt;=0.1,1,0)</f>
        <v>0</v>
      </c>
      <c r="H12" s="3">
        <v>-111.4144</v>
      </c>
      <c r="I12" s="3">
        <v>0.38500000000000001</v>
      </c>
      <c r="J12" s="4">
        <f>IF(Sheet2!I12&lt;=0.1,1,0)</f>
        <v>0</v>
      </c>
      <c r="K12" s="6">
        <v>3.3504699999999998E-2</v>
      </c>
      <c r="L12" s="6">
        <v>0.59099999999999997</v>
      </c>
      <c r="M12" s="11">
        <f>IF(Sheet2!L12&lt;=0.1,1,0)</f>
        <v>0</v>
      </c>
      <c r="N12" s="3">
        <v>6.9675739999999999</v>
      </c>
      <c r="O12" s="3">
        <v>0.56100000000000005</v>
      </c>
      <c r="P12" s="4">
        <f>IF(Sheet2!O12&lt;=0.1,1,0)</f>
        <v>0</v>
      </c>
      <c r="Q12" s="6">
        <v>-6.3440899999999995E-2</v>
      </c>
      <c r="R12" s="6">
        <v>0.33100000000000002</v>
      </c>
      <c r="S12" s="11">
        <f>IF(Sheet2!R12&lt;=0.1,1,0)</f>
        <v>0</v>
      </c>
      <c r="T12" s="3">
        <v>1.9653400000000001E-2</v>
      </c>
      <c r="U12" s="3">
        <v>0.73799999999999999</v>
      </c>
      <c r="V12" s="4">
        <f>IF(Sheet2!U12&lt;=0.1,1,0)</f>
        <v>0</v>
      </c>
      <c r="W12" s="6">
        <v>7.6163999999999996E-2</v>
      </c>
      <c r="X12" s="6">
        <v>0.20499999999999999</v>
      </c>
      <c r="Y12" s="11">
        <f>IF(Sheet2!X12&lt;=0.1,1,0)</f>
        <v>0</v>
      </c>
      <c r="Z12" s="3">
        <v>0.66475340000000005</v>
      </c>
      <c r="AA12" s="3">
        <v>0.76</v>
      </c>
      <c r="AB12" s="30">
        <f>IF(Sheet2!AA12&lt;=0.1,1,0)</f>
        <v>0</v>
      </c>
      <c r="AC12" s="7">
        <f>Sheet2!G12+Sheet2!J12+Sheet2!M12+Sheet2!P12+Sheet2!S12+Sheet2!V12+Sheet2!Y12+Sheet2!AB12</f>
        <v>0</v>
      </c>
      <c r="AD12" s="3"/>
      <c r="AF12" s="4">
        <f>IF(Sheet2!AC12&gt;7,1,0)</f>
        <v>0</v>
      </c>
      <c r="AG12" s="4">
        <f>IF(Sheet2!AC12=7,1,0)</f>
        <v>0</v>
      </c>
      <c r="AH12" s="23">
        <f>IF(Sheet2!AC12=6,1,0)</f>
        <v>0</v>
      </c>
      <c r="AK12" s="23">
        <v>22</v>
      </c>
      <c r="AL12" s="23">
        <f>IF(OR(AND(Sheet2!H12&gt;0, Sheet2!AK12&lt;=10), AND(Sheet2!H12&lt;0, Sheet2!AK12&gt;=90)),1,0)</f>
        <v>0</v>
      </c>
      <c r="AM12" s="23">
        <f>IF(OR(AND(Sheet2!H12&gt;0, Sheet2!AK12&gt;10, Sheet2!AK12&lt;=15), AND(Sheet2!H12&lt;0, Sheet2!AK12&lt;90,Sheet2!AK12&gt;=85)),1,0)</f>
        <v>0</v>
      </c>
      <c r="AN12" s="23">
        <f>IF(OR(AND(Sheet2!H12&gt;0, Sheet2!AK12&gt;15, Sheet2!AK12&lt;=20), AND(Sheet2!H12&lt;0, Sheet2!AK12&lt;85,Sheet2!AK12&gt;=80)),1,0)</f>
        <v>0</v>
      </c>
      <c r="AO12" s="23">
        <f>IF(OR(AND(Sheet2!H12&gt;0, Sheet2!AK12&gt;20, Sheet2!AK12&lt;=25), AND(Sheet2!H12&lt;0, Sheet2!AK12&lt;80,Sheet2!AK12&gt;=75)),1,0)</f>
        <v>0</v>
      </c>
      <c r="AP12" s="3"/>
      <c r="AQ12" s="3"/>
      <c r="AR12" s="29" t="s">
        <v>53</v>
      </c>
      <c r="AS12" s="6">
        <v>-2.2834199999999999E-2</v>
      </c>
      <c r="AT12" s="3">
        <f>ABS(Sheet2!AS12)</f>
        <v>2.2834199999999999E-2</v>
      </c>
      <c r="AU12" s="4">
        <f>IF(Sheet2!AT12&gt;=Sheet2!$AT$162,1,0)</f>
        <v>0</v>
      </c>
      <c r="AV12" s="6">
        <v>3.3504699999999998E-2</v>
      </c>
      <c r="AW12" s="3">
        <f>ABS(Sheet2!AV12)</f>
        <v>3.3504699999999998E-2</v>
      </c>
      <c r="AX12" s="4">
        <f>IF(Sheet2!AW12&gt;=Sheet2!$AW$162,1,0)</f>
        <v>0</v>
      </c>
      <c r="AY12" s="4"/>
      <c r="AZ12" s="4">
        <f>IF(OR(Sheet2!AF12=1,Sheet2!AG12=1,Sheet2!AH12=1),1,0)</f>
        <v>0</v>
      </c>
      <c r="BA12" s="4"/>
      <c r="BB12" s="23">
        <f>IF(OR(Sheet2!AL12=1,Sheet2!AM12=1,Sheet2!AN12=1,Sheet2!AO12=1),1,0)</f>
        <v>0</v>
      </c>
      <c r="BC12" s="4"/>
      <c r="BD12" s="4">
        <f>IF(AND(Sheet2!AU12=1,Sheet2!AX12=1,Sheet2!AZ12=1,Sheet2!BB12=1),1,0)</f>
        <v>0</v>
      </c>
      <c r="BE12" s="4"/>
      <c r="BF12" s="4"/>
      <c r="BG12" s="4"/>
      <c r="BH12" s="3"/>
      <c r="BI12" s="3"/>
      <c r="BJ12" s="3"/>
      <c r="BK12" s="3"/>
      <c r="BL12" s="3"/>
      <c r="BM12" s="3"/>
    </row>
    <row r="13" spans="2:73" x14ac:dyDescent="0.2">
      <c r="C13" s="29" t="s">
        <v>54</v>
      </c>
      <c r="D13" s="29" t="s">
        <v>55</v>
      </c>
      <c r="E13" s="6">
        <v>0.15990360000000001</v>
      </c>
      <c r="F13" s="6">
        <v>3.7999999999999999E-2</v>
      </c>
      <c r="G13" s="11">
        <f>IF(Sheet2!F13&lt;=0.1,1,0)</f>
        <v>1</v>
      </c>
      <c r="H13" s="3">
        <v>342.23099999999999</v>
      </c>
      <c r="I13" s="3">
        <v>0.06</v>
      </c>
      <c r="J13" s="4">
        <f>IF(Sheet2!I13&lt;=0.1,1,0)</f>
        <v>1</v>
      </c>
      <c r="K13" s="6">
        <v>3.4143399999999997E-2</v>
      </c>
      <c r="L13" s="6">
        <v>0.66300000000000003</v>
      </c>
      <c r="M13" s="11">
        <f>IF(Sheet2!L13&lt;=0.1,1,0)</f>
        <v>0</v>
      </c>
      <c r="N13" s="3">
        <v>12.266299999999999</v>
      </c>
      <c r="O13" s="3">
        <v>0.42399999999999999</v>
      </c>
      <c r="P13" s="4">
        <f>IF(Sheet2!O13&lt;=0.1,1,0)</f>
        <v>0</v>
      </c>
      <c r="Q13" s="6">
        <v>0.1476652</v>
      </c>
      <c r="R13" s="6">
        <v>9.2999999999999999E-2</v>
      </c>
      <c r="S13" s="11">
        <f>IF(Sheet2!R13&lt;=0.1,1,0)</f>
        <v>1</v>
      </c>
      <c r="T13" s="3">
        <v>0.15204809999999999</v>
      </c>
      <c r="U13" s="3">
        <v>3.5999999999999997E-2</v>
      </c>
      <c r="V13" s="4">
        <f>IF(Sheet2!U13&lt;=0.1,1,0)</f>
        <v>1</v>
      </c>
      <c r="W13" s="6">
        <v>2.6893899999999998E-2</v>
      </c>
      <c r="X13" s="6">
        <v>0.72599999999999998</v>
      </c>
      <c r="Y13" s="11">
        <f>IF(Sheet2!X13&lt;=0.1,1,0)</f>
        <v>0</v>
      </c>
      <c r="Z13" s="3">
        <v>11.43885</v>
      </c>
      <c r="AA13" s="3">
        <v>1.2999999999999999E-2</v>
      </c>
      <c r="AB13" s="30">
        <f>IF(Sheet2!AA13&lt;=0.1,1,0)</f>
        <v>1</v>
      </c>
      <c r="AC13" s="7">
        <f>Sheet2!G13+Sheet2!J13+Sheet2!M13+Sheet2!P13+Sheet2!S13+Sheet2!V13+Sheet2!Y13+Sheet2!AB13</f>
        <v>5</v>
      </c>
      <c r="AD13" s="3"/>
      <c r="AF13" s="4">
        <f>IF(Sheet2!AC13&gt;7,1,0)</f>
        <v>0</v>
      </c>
      <c r="AG13" s="4">
        <f>IF(Sheet2!AC13=7,1,0)</f>
        <v>0</v>
      </c>
      <c r="AH13" s="23">
        <f>IF(Sheet2!AC13=6,1,0)</f>
        <v>0</v>
      </c>
      <c r="AK13" s="23">
        <v>11</v>
      </c>
      <c r="AL13" s="23">
        <f>IF(OR(AND(Sheet2!H13&gt;0, Sheet2!AK13&lt;=10), AND(Sheet2!H13&lt;0, Sheet2!AK13&gt;=90)),1,0)</f>
        <v>0</v>
      </c>
      <c r="AM13" s="23">
        <f>IF(OR(AND(Sheet2!H13&gt;0, Sheet2!AK13&gt;10, Sheet2!AK13&lt;=15), AND(Sheet2!H13&lt;0, Sheet2!AK13&lt;90,Sheet2!AK13&gt;=85)),1,0)</f>
        <v>1</v>
      </c>
      <c r="AN13" s="23">
        <f>IF(OR(AND(Sheet2!H13&gt;0, Sheet2!AK13&gt;15, Sheet2!AK13&lt;=20), AND(Sheet2!H13&lt;0, Sheet2!AK13&lt;85,Sheet2!AK13&gt;=80)),1,0)</f>
        <v>0</v>
      </c>
      <c r="AO13" s="23">
        <f>IF(OR(AND(Sheet2!H13&gt;0, Sheet2!AK13&gt;20, Sheet2!AK13&lt;=25), AND(Sheet2!H13&lt;0, Sheet2!AK13&lt;80,Sheet2!AK13&gt;=75)),1,0)</f>
        <v>0</v>
      </c>
      <c r="AP13" s="3"/>
      <c r="AQ13" s="3"/>
      <c r="AR13" s="29" t="s">
        <v>55</v>
      </c>
      <c r="AS13" s="6">
        <v>0.15990360000000001</v>
      </c>
      <c r="AT13" s="3">
        <f>ABS(Sheet2!AS13)</f>
        <v>0.15990360000000001</v>
      </c>
      <c r="AU13" s="4">
        <f>IF(Sheet2!AT13&gt;=Sheet2!$AT$162,1,0)</f>
        <v>0</v>
      </c>
      <c r="AV13" s="6">
        <v>3.4143399999999997E-2</v>
      </c>
      <c r="AW13" s="3">
        <f>ABS(Sheet2!AV13)</f>
        <v>3.4143399999999997E-2</v>
      </c>
      <c r="AX13" s="4">
        <f>IF(Sheet2!AW13&gt;=Sheet2!$AW$162,1,0)</f>
        <v>0</v>
      </c>
      <c r="AY13" s="4"/>
      <c r="AZ13" s="4">
        <f>IF(OR(Sheet2!AF13=1,Sheet2!AG13=1,Sheet2!AH13=1),1,0)</f>
        <v>0</v>
      </c>
      <c r="BA13" s="4"/>
      <c r="BB13" s="23">
        <f>IF(OR(Sheet2!AL13=1,Sheet2!AM13=1,Sheet2!AN13=1,Sheet2!AO13=1),1,0)</f>
        <v>1</v>
      </c>
      <c r="BC13" s="4"/>
      <c r="BD13" s="4">
        <f>IF(AND(Sheet2!AU13=1,Sheet2!AX13=1,Sheet2!AZ13=1,Sheet2!BB13=1),1,0)</f>
        <v>0</v>
      </c>
      <c r="BE13" s="4"/>
      <c r="BF13" s="4"/>
      <c r="BG13" s="4"/>
      <c r="BH13" s="3"/>
      <c r="BI13" s="3"/>
      <c r="BJ13" s="3"/>
      <c r="BK13" s="3"/>
      <c r="BL13" s="3"/>
      <c r="BM13" s="3"/>
    </row>
    <row r="14" spans="2:73" x14ac:dyDescent="0.2">
      <c r="C14" t="s">
        <v>56</v>
      </c>
      <c r="D14" s="29" t="s">
        <v>57</v>
      </c>
      <c r="E14" s="6">
        <v>0.27484989999999998</v>
      </c>
      <c r="F14" s="6">
        <v>9.1999999999999998E-2</v>
      </c>
      <c r="G14" s="11">
        <f>IF(Sheet2!F14&lt;=0.1,1,0)</f>
        <v>1</v>
      </c>
      <c r="H14" s="3">
        <v>543.9117</v>
      </c>
      <c r="I14" s="3">
        <v>0.154</v>
      </c>
      <c r="J14" s="4">
        <f>IF(Sheet2!I14&lt;=0.1,1,0)</f>
        <v>0</v>
      </c>
      <c r="K14" s="6">
        <v>5.6048599999999997E-2</v>
      </c>
      <c r="L14" s="6">
        <v>0.68300000000000005</v>
      </c>
      <c r="M14" s="11">
        <f>IF(Sheet2!L14&lt;=0.1,1,0)</f>
        <v>0</v>
      </c>
      <c r="N14" s="3">
        <v>-14.513439999999999</v>
      </c>
      <c r="O14" s="3">
        <v>0.55400000000000005</v>
      </c>
      <c r="P14" s="4">
        <f>IF(Sheet2!O14&lt;=0.1,1,0)</f>
        <v>0</v>
      </c>
      <c r="Q14" s="6">
        <v>0.25119540000000001</v>
      </c>
      <c r="R14" s="6">
        <v>0.151</v>
      </c>
      <c r="S14" s="11">
        <f>IF(Sheet2!R14&lt;=0.1,1,0)</f>
        <v>0</v>
      </c>
      <c r="T14" s="3">
        <v>0.39702870000000001</v>
      </c>
      <c r="U14" s="3">
        <v>8.9999999999999993E-3</v>
      </c>
      <c r="V14" s="4">
        <f>IF(Sheet2!U14&lt;=0.1,1,0)</f>
        <v>1</v>
      </c>
      <c r="W14" s="6">
        <v>7.9559299999999999E-2</v>
      </c>
      <c r="X14" s="6">
        <v>0.54500000000000004</v>
      </c>
      <c r="Y14" s="11">
        <f>IF(Sheet2!X14&lt;=0.1,1,0)</f>
        <v>0</v>
      </c>
      <c r="Z14" s="3">
        <v>15.007529999999999</v>
      </c>
      <c r="AA14" s="3">
        <v>0.16400000000000001</v>
      </c>
      <c r="AB14" s="30">
        <f>IF(Sheet2!AA14&lt;=0.1,1,0)</f>
        <v>0</v>
      </c>
      <c r="AC14" s="7">
        <f>Sheet2!G14+Sheet2!J14+Sheet2!M14+Sheet2!P14+Sheet2!S14+Sheet2!V14+Sheet2!Y14+Sheet2!AB14</f>
        <v>2</v>
      </c>
      <c r="AD14" s="3"/>
      <c r="AF14" s="4">
        <f>IF(Sheet2!AC14&gt;7,1,0)</f>
        <v>0</v>
      </c>
      <c r="AG14" s="4">
        <f>IF(Sheet2!AC14=7,1,0)</f>
        <v>0</v>
      </c>
      <c r="AH14" s="23">
        <f>IF(Sheet2!AC14=6,1,0)</f>
        <v>0</v>
      </c>
      <c r="AK14" s="35" t="s">
        <v>58</v>
      </c>
      <c r="AL14" s="23">
        <v>1</v>
      </c>
      <c r="AM14" s="23">
        <f>IF(OR(AND(Sheet2!H14&gt;0, Sheet2!AK14&gt;10, Sheet2!AK14&lt;=15), AND(Sheet2!H14&lt;0, Sheet2!AK14&lt;90,Sheet2!AK14&gt;=85)),1,0)</f>
        <v>0</v>
      </c>
      <c r="AN14" s="23">
        <f>IF(OR(AND(Sheet2!H14&gt;0, Sheet2!AK14&gt;15, Sheet2!AK14&lt;=20), AND(Sheet2!H14&lt;0, Sheet2!AK14&lt;85,Sheet2!AK14&gt;=80)),1,0)</f>
        <v>0</v>
      </c>
      <c r="AO14" s="23">
        <f>IF(OR(AND(Sheet2!H14&gt;0, Sheet2!AK14&gt;20, Sheet2!AK14&lt;=25), AND(Sheet2!H14&lt;0, Sheet2!AK14&lt;80,Sheet2!AK14&gt;=75)),1,0)</f>
        <v>0</v>
      </c>
      <c r="AP14" s="3"/>
      <c r="AQ14" s="3"/>
      <c r="AR14" s="29" t="s">
        <v>57</v>
      </c>
      <c r="AS14" s="6">
        <v>0.27484989999999998</v>
      </c>
      <c r="AT14" s="3">
        <f>ABS(Sheet2!AS14)</f>
        <v>0.27484989999999998</v>
      </c>
      <c r="AU14" s="4">
        <f>IF(Sheet2!AT14&gt;=Sheet2!$AT$162,1,0)</f>
        <v>1</v>
      </c>
      <c r="AV14" s="6">
        <v>5.6048599999999997E-2</v>
      </c>
      <c r="AW14" s="3">
        <f>ABS(Sheet2!AV14)</f>
        <v>5.6048599999999997E-2</v>
      </c>
      <c r="AX14" s="4">
        <f>IF(Sheet2!AW14&gt;=Sheet2!$AW$162,1,0)</f>
        <v>0</v>
      </c>
      <c r="AY14" s="4"/>
      <c r="AZ14" s="4">
        <f>IF(OR(Sheet2!AF14=1,Sheet2!AG14=1,Sheet2!AH14=1),1,0)</f>
        <v>0</v>
      </c>
      <c r="BA14" s="4"/>
      <c r="BB14" s="23">
        <f>IF(OR(Sheet2!AL14=1,Sheet2!AM14=1,Sheet2!AN14=1,Sheet2!AO14=1),1,0)</f>
        <v>1</v>
      </c>
      <c r="BC14" s="4"/>
      <c r="BD14" s="4">
        <f>IF(AND(Sheet2!AU14=1,Sheet2!AX14=1,Sheet2!AZ14=1,Sheet2!BB14=1),1,0)</f>
        <v>0</v>
      </c>
      <c r="BE14" s="4"/>
      <c r="BF14" s="4"/>
      <c r="BG14" s="4"/>
      <c r="BH14" s="3"/>
      <c r="BI14" s="3"/>
      <c r="BJ14" s="3"/>
      <c r="BK14" s="3"/>
      <c r="BL14" s="3"/>
      <c r="BM14" s="3"/>
    </row>
    <row r="15" spans="2:73" x14ac:dyDescent="0.2">
      <c r="E15" s="6"/>
      <c r="F15" s="6"/>
      <c r="G15" s="11"/>
      <c r="H15" s="3"/>
      <c r="I15" s="3"/>
      <c r="J15" s="4"/>
      <c r="K15" s="6"/>
      <c r="L15" s="6"/>
      <c r="M15" s="11"/>
      <c r="N15" s="3"/>
      <c r="O15" s="3"/>
      <c r="P15" s="4"/>
      <c r="Q15" s="6"/>
      <c r="R15" s="6"/>
      <c r="S15" s="11"/>
      <c r="T15" s="3"/>
      <c r="U15" s="3"/>
      <c r="V15" s="4"/>
      <c r="W15" s="6"/>
      <c r="X15" s="6"/>
      <c r="Y15" s="11"/>
      <c r="Z15" s="3"/>
      <c r="AA15" s="3"/>
      <c r="AB15" s="30"/>
      <c r="AC15" s="7"/>
      <c r="AD15" s="3"/>
      <c r="AF15" s="4"/>
      <c r="AG15" s="4"/>
      <c r="AH15" s="23"/>
      <c r="AK15" s="23"/>
      <c r="AL15" s="23"/>
      <c r="AM15" s="23"/>
      <c r="AN15" s="23"/>
      <c r="AO15" s="23">
        <f>IF(OR(AND(Sheet2!H15&gt;0, Sheet2!AK15&gt;20, Sheet2!AK15&lt;=25), AND(Sheet2!H15&lt;0, Sheet2!AK15&lt;80,Sheet2!AK15&gt;=75)),1,0)</f>
        <v>0</v>
      </c>
      <c r="AS15" s="6"/>
      <c r="AT15" s="3"/>
      <c r="AU15" s="4"/>
      <c r="AV15" s="6"/>
      <c r="AW15" s="3"/>
      <c r="AX15" s="4"/>
      <c r="AY15" s="4"/>
      <c r="AZ15" s="4"/>
      <c r="BA15" s="4"/>
      <c r="BB15" s="23"/>
      <c r="BC15" s="4"/>
      <c r="BD15" s="4"/>
      <c r="BE15" s="4"/>
      <c r="BF15" s="4"/>
      <c r="BG15" s="4"/>
      <c r="BH15" s="3"/>
      <c r="BI15" s="3"/>
    </row>
    <row r="16" spans="2:73" x14ac:dyDescent="0.2">
      <c r="D16" t="s">
        <v>59</v>
      </c>
      <c r="E16" s="6">
        <v>4.7593900000000001E-2</v>
      </c>
      <c r="F16" s="6">
        <v>0.44700000000000001</v>
      </c>
      <c r="G16" s="11">
        <f>IF(Sheet2!F16&lt;=0.1,1,0)</f>
        <v>0</v>
      </c>
      <c r="H16" s="3">
        <v>174.0701</v>
      </c>
      <c r="I16" s="3">
        <v>0.23</v>
      </c>
      <c r="J16" s="4">
        <f>IF(Sheet2!I16&lt;=0.1,1,0)</f>
        <v>0</v>
      </c>
      <c r="K16" s="6">
        <v>8.2980799999999993E-2</v>
      </c>
      <c r="L16" s="6">
        <v>0.17100000000000001</v>
      </c>
      <c r="M16" s="11">
        <f>IF(Sheet2!L16&lt;=0.1,1,0)</f>
        <v>0</v>
      </c>
      <c r="N16" s="3">
        <v>12.364050000000001</v>
      </c>
      <c r="O16" s="3">
        <v>0.30199999999999999</v>
      </c>
      <c r="P16" s="4">
        <f>IF(Sheet2!O16&lt;=0.1,1,0)</f>
        <v>0</v>
      </c>
      <c r="Q16" s="6">
        <v>6.8875400000000003E-2</v>
      </c>
      <c r="R16" s="6">
        <v>0.31</v>
      </c>
      <c r="S16" s="11">
        <f>IF(Sheet2!R16&lt;=0.1,1,0)</f>
        <v>0</v>
      </c>
      <c r="T16" s="3">
        <v>3.2642900000000002E-2</v>
      </c>
      <c r="U16" s="3">
        <v>0.58299999999999996</v>
      </c>
      <c r="V16" s="4">
        <f>IF(Sheet2!U16&lt;=0.1,1,0)</f>
        <v>0</v>
      </c>
      <c r="W16" s="6">
        <v>8.8738499999999998E-2</v>
      </c>
      <c r="X16" s="6">
        <v>0.13300000000000001</v>
      </c>
      <c r="Y16" s="11">
        <f>IF(Sheet2!X16&lt;=0.1,1,0)</f>
        <v>0</v>
      </c>
      <c r="Z16" s="3">
        <v>5.6676719999999996</v>
      </c>
      <c r="AA16" s="3">
        <v>6.2E-2</v>
      </c>
      <c r="AB16" s="30">
        <f>IF(Sheet2!AA16&lt;=0.1,1,0)</f>
        <v>1</v>
      </c>
      <c r="AC16" s="7">
        <f>Sheet2!G16+Sheet2!J16+Sheet2!M16+Sheet2!P16+Sheet2!S16+Sheet2!V16+Sheet2!Y16+Sheet2!AB16</f>
        <v>1</v>
      </c>
      <c r="AD16" s="3"/>
      <c r="AF16" s="4">
        <f>IF(Sheet2!AC16&gt;7,1,0)</f>
        <v>0</v>
      </c>
      <c r="AG16" s="4">
        <f>IF(Sheet2!AC16=7,1,0)</f>
        <v>0</v>
      </c>
      <c r="AH16" s="23">
        <f>IF(Sheet2!AC16=6,1,0)</f>
        <v>0</v>
      </c>
      <c r="AK16" s="23">
        <v>21</v>
      </c>
      <c r="AL16" s="23">
        <f>IF(OR(AND(Sheet2!H16&gt;0, Sheet2!AK16&lt;=10), AND(Sheet2!H16&lt;0, Sheet2!AK16&gt;=90)),1,0)</f>
        <v>0</v>
      </c>
      <c r="AM16" s="23">
        <f>IF(OR(AND(Sheet2!H16&gt;0, Sheet2!AK16&gt;10, Sheet2!AK16&lt;=15), AND(Sheet2!H16&lt;0, Sheet2!AK16&lt;90,Sheet2!AK16&gt;=85)),1,0)</f>
        <v>0</v>
      </c>
      <c r="AN16" s="23">
        <f>IF(OR(AND(Sheet2!H16&gt;0, Sheet2!AK16&gt;15, Sheet2!AK16&lt;=20), AND(Sheet2!H16&lt;0, Sheet2!AK16&lt;85,Sheet2!AK16&gt;=80)),1,0)</f>
        <v>0</v>
      </c>
      <c r="AO16" s="23">
        <f>IF(OR(AND(Sheet2!H16&gt;0, Sheet2!AK16&gt;20, Sheet2!AK16&lt;=25), AND(Sheet2!H16&lt;0, Sheet2!AK16&lt;80,Sheet2!AK16&gt;=75)),1,0)</f>
        <v>1</v>
      </c>
      <c r="AR16" s="29" t="s">
        <v>59</v>
      </c>
      <c r="AS16" s="6">
        <v>4.7593900000000001E-2</v>
      </c>
      <c r="AT16" s="3">
        <f>ABS(Sheet2!AS16)</f>
        <v>4.7593900000000001E-2</v>
      </c>
      <c r="AU16" s="4">
        <f>IF(Sheet2!AT16&gt;=Sheet2!$AT$162,1,0)</f>
        <v>0</v>
      </c>
      <c r="AV16" s="6">
        <v>8.2980799999999993E-2</v>
      </c>
      <c r="AW16" s="3">
        <f>ABS(Sheet2!AV16)</f>
        <v>8.2980799999999993E-2</v>
      </c>
      <c r="AX16" s="4">
        <f>IF(Sheet2!AW16&gt;=Sheet2!$AW$162,1,0)</f>
        <v>0</v>
      </c>
      <c r="AY16" s="4"/>
      <c r="AZ16" s="4">
        <f>IF(OR(Sheet2!AF16=1,Sheet2!AG16=1,Sheet2!AH16=1),1,0)</f>
        <v>0</v>
      </c>
      <c r="BA16" s="4"/>
      <c r="BB16" s="23">
        <f>IF(OR(Sheet2!AL16=1,Sheet2!AM16=1,Sheet2!AN16=1,Sheet2!AO16=1),1,0)</f>
        <v>1</v>
      </c>
      <c r="BC16" s="4"/>
      <c r="BD16" s="4">
        <f>IF(AND(Sheet2!AU16=1,Sheet2!AX16=1,Sheet2!AZ16=1,Sheet2!BB16=1),1,0)</f>
        <v>0</v>
      </c>
      <c r="BE16" s="4"/>
      <c r="BF16" s="4"/>
      <c r="BG16" s="4"/>
      <c r="BH16" s="3"/>
      <c r="BI16" s="3"/>
    </row>
    <row r="17" spans="2:65" x14ac:dyDescent="0.2">
      <c r="D17" s="29" t="s">
        <v>60</v>
      </c>
      <c r="E17" s="6">
        <v>-0.20397290000000001</v>
      </c>
      <c r="F17" s="6">
        <v>0</v>
      </c>
      <c r="G17" s="11">
        <f>IF(Sheet2!F17&lt;=0.1,1,0)</f>
        <v>1</v>
      </c>
      <c r="H17" s="3">
        <v>-375.53680000000003</v>
      </c>
      <c r="I17" s="3">
        <v>0</v>
      </c>
      <c r="J17" s="4">
        <f>IF(Sheet2!I17&lt;=0.1,1,0)</f>
        <v>1</v>
      </c>
      <c r="K17" s="6">
        <v>-7.8204099999999999E-2</v>
      </c>
      <c r="L17" s="6">
        <v>0.16</v>
      </c>
      <c r="M17" s="11">
        <f>IF(Sheet2!L17&lt;=0.1,1,0)</f>
        <v>0</v>
      </c>
      <c r="N17" s="3">
        <v>-8.3576180000000004</v>
      </c>
      <c r="O17" s="3">
        <v>0.42</v>
      </c>
      <c r="P17" s="4">
        <f>IF(Sheet2!O17&lt;=0.1,1,0)</f>
        <v>0</v>
      </c>
      <c r="Q17" s="6">
        <v>-0.21639459999999999</v>
      </c>
      <c r="R17" s="6">
        <v>0</v>
      </c>
      <c r="S17" s="11">
        <f>IF(Sheet2!R17&lt;=0.1,1,0)</f>
        <v>1</v>
      </c>
      <c r="T17" s="3">
        <v>-0.1539885</v>
      </c>
      <c r="U17" s="3">
        <v>4.0000000000000001E-3</v>
      </c>
      <c r="V17" s="4">
        <f>IF(Sheet2!U17&lt;=0.1,1,0)</f>
        <v>1</v>
      </c>
      <c r="W17" s="6">
        <v>-6.8771100000000002E-2</v>
      </c>
      <c r="X17" s="6">
        <v>0.191</v>
      </c>
      <c r="Y17" s="11">
        <f>IF(Sheet2!X17&lt;=0.1,1,0)</f>
        <v>0</v>
      </c>
      <c r="Z17" s="3">
        <v>-2.870679</v>
      </c>
      <c r="AA17" s="3">
        <v>0.16700000000000001</v>
      </c>
      <c r="AB17" s="30">
        <f>IF(Sheet2!AA17&lt;=0.1,1,0)</f>
        <v>0</v>
      </c>
      <c r="AC17" s="7">
        <f>Sheet2!G17+Sheet2!J17+Sheet2!M17+Sheet2!P17+Sheet2!S17+Sheet2!V17+Sheet2!Y17+Sheet2!AB17</f>
        <v>4</v>
      </c>
      <c r="AD17" s="3"/>
      <c r="AF17" s="4">
        <f>IF(Sheet2!AC17&gt;7,1,0)</f>
        <v>0</v>
      </c>
      <c r="AG17" s="4">
        <f>IF(Sheet2!AC17=7,1,0)</f>
        <v>0</v>
      </c>
      <c r="AH17" s="23">
        <f>IF(Sheet2!AC17=6,1,0)</f>
        <v>0</v>
      </c>
      <c r="AK17" s="23">
        <v>28</v>
      </c>
      <c r="AL17" s="23">
        <f>IF(OR(AND(Sheet2!H17&gt;0, Sheet2!AK17&lt;=10), AND(Sheet2!H17&lt;0, Sheet2!AK17&gt;=90)),1,0)</f>
        <v>0</v>
      </c>
      <c r="AM17" s="23">
        <f>IF(OR(AND(Sheet2!H17&gt;0, Sheet2!AK17&gt;10, Sheet2!AK17&lt;=15), AND(Sheet2!H17&lt;0, Sheet2!AK17&lt;90,Sheet2!AK17&gt;=85)),1,0)</f>
        <v>0</v>
      </c>
      <c r="AN17" s="23">
        <f>IF(OR(AND(Sheet2!H17&gt;0, Sheet2!AK17&gt;15, Sheet2!AK17&lt;=20), AND(Sheet2!H17&lt;0, Sheet2!AK17&lt;85,Sheet2!AK17&gt;=80)),1,0)</f>
        <v>0</v>
      </c>
      <c r="AO17" s="23">
        <f>IF(OR(AND(Sheet2!H17&gt;0, Sheet2!AK17&gt;20, Sheet2!AK17&lt;=25), AND(Sheet2!H17&lt;0, Sheet2!AK17&lt;80,Sheet2!AK17&gt;=75)),1,0)</f>
        <v>0</v>
      </c>
      <c r="AR17" s="29" t="s">
        <v>60</v>
      </c>
      <c r="AS17" s="6">
        <v>-0.20397290000000001</v>
      </c>
      <c r="AT17" s="3">
        <f>ABS(Sheet2!AS17)</f>
        <v>0.20397290000000001</v>
      </c>
      <c r="AU17" s="4">
        <f>IF(Sheet2!AT17&gt;=Sheet2!$AT$162,1,0)</f>
        <v>0</v>
      </c>
      <c r="AV17" s="6">
        <v>-7.8204099999999999E-2</v>
      </c>
      <c r="AW17" s="3">
        <f>ABS(Sheet2!AV17)</f>
        <v>7.8204099999999999E-2</v>
      </c>
      <c r="AX17" s="4">
        <f>IF(Sheet2!AW17&gt;=Sheet2!$AW$162,1,0)</f>
        <v>0</v>
      </c>
      <c r="AY17" s="4"/>
      <c r="AZ17" s="4">
        <f>IF(OR(Sheet2!AF17=1,Sheet2!AG17=1,Sheet2!AH17=1),1,0)</f>
        <v>0</v>
      </c>
      <c r="BA17" s="4"/>
      <c r="BB17" s="23">
        <f>IF(OR(Sheet2!AL17=1,Sheet2!AM17=1,Sheet2!AN17=1,Sheet2!AO17=1),1,0)</f>
        <v>0</v>
      </c>
      <c r="BC17" s="4"/>
      <c r="BD17" s="4">
        <f>IF(AND(Sheet2!AU17=1,Sheet2!AX17=1,Sheet2!AZ17=1,Sheet2!BB17=1),1,0)</f>
        <v>0</v>
      </c>
      <c r="BE17" s="4"/>
      <c r="BF17" s="4"/>
      <c r="BG17" s="4"/>
    </row>
    <row r="18" spans="2:65" x14ac:dyDescent="0.2">
      <c r="D18" t="s">
        <v>61</v>
      </c>
      <c r="E18" s="6">
        <v>-7.2614000000000003E-3</v>
      </c>
      <c r="F18" s="6">
        <v>0.94</v>
      </c>
      <c r="G18" s="11">
        <f>IF(Sheet2!F18&lt;=0.1,1,0)</f>
        <v>0</v>
      </c>
      <c r="H18" s="3">
        <v>-61.731589999999997</v>
      </c>
      <c r="I18" s="3">
        <v>0.77400000000000002</v>
      </c>
      <c r="J18" s="4">
        <f>IF(Sheet2!I18&lt;=0.1,1,0)</f>
        <v>0</v>
      </c>
      <c r="K18" s="6">
        <v>2.4492799999999999E-2</v>
      </c>
      <c r="L18" s="6">
        <v>0.79700000000000004</v>
      </c>
      <c r="M18" s="11">
        <f>IF(Sheet2!L18&lt;=0.1,1,0)</f>
        <v>0</v>
      </c>
      <c r="N18" s="3">
        <v>1.5115559999999999</v>
      </c>
      <c r="O18" s="3">
        <v>0.93600000000000005</v>
      </c>
      <c r="P18" s="4">
        <f>IF(Sheet2!O18&lt;=0.1,1,0)</f>
        <v>0</v>
      </c>
      <c r="Q18" s="6">
        <v>-4.3851800000000003E-2</v>
      </c>
      <c r="R18" s="6">
        <v>0.68100000000000005</v>
      </c>
      <c r="S18" s="11">
        <f>IF(Sheet2!R18&lt;=0.1,1,0)</f>
        <v>0</v>
      </c>
      <c r="T18" s="3">
        <v>9.0150999999999995E-2</v>
      </c>
      <c r="U18" s="3">
        <v>0.29699999999999999</v>
      </c>
      <c r="V18" s="4">
        <f>IF(Sheet2!U18&lt;=0.1,1,0)</f>
        <v>0</v>
      </c>
      <c r="W18" s="6">
        <v>8.0679200000000006E-2</v>
      </c>
      <c r="X18" s="6">
        <v>0.38100000000000001</v>
      </c>
      <c r="Y18" s="11">
        <f>IF(Sheet2!X18&lt;=0.1,1,0)</f>
        <v>0</v>
      </c>
      <c r="Z18" s="3">
        <v>-3.0075690000000002</v>
      </c>
      <c r="AA18" s="3">
        <v>0.154</v>
      </c>
      <c r="AB18" s="30">
        <f>IF(Sheet2!AA18&lt;=0.1,1,0)</f>
        <v>0</v>
      </c>
      <c r="AC18" s="7">
        <f>Sheet2!G18+Sheet2!J18+Sheet2!M18+Sheet2!P18+Sheet2!S18+Sheet2!V18+Sheet2!Y18+Sheet2!AB18</f>
        <v>0</v>
      </c>
      <c r="AD18" s="3"/>
      <c r="AF18" s="4">
        <f>IF(Sheet2!AC18&gt;7,1,0)</f>
        <v>0</v>
      </c>
      <c r="AG18" s="4">
        <f>IF(Sheet2!AC18=7,1,0)</f>
        <v>0</v>
      </c>
      <c r="AH18" s="23">
        <f>IF(Sheet2!AC18=6,1,0)</f>
        <v>0</v>
      </c>
      <c r="AK18" s="23">
        <v>6</v>
      </c>
      <c r="AL18" s="23">
        <f>IF(OR(AND(Sheet2!H18&gt;0, Sheet2!AK18&lt;=10), AND(Sheet2!H18&lt;0, Sheet2!AK18&gt;=90)),1,0)</f>
        <v>0</v>
      </c>
      <c r="AM18" s="23">
        <f>IF(OR(AND(Sheet2!H18&gt;0, Sheet2!AK18&gt;10, Sheet2!AK18&lt;=15), AND(Sheet2!H18&lt;0, Sheet2!AK18&lt;90,Sheet2!AK18&gt;=85)),1,0)</f>
        <v>0</v>
      </c>
      <c r="AN18" s="23">
        <f>IF(OR(AND(Sheet2!H18&gt;0, Sheet2!AK18&gt;15, Sheet2!AK18&lt;=20), AND(Sheet2!H18&lt;0, Sheet2!AK18&lt;85,Sheet2!AK18&gt;=80)),1,0)</f>
        <v>0</v>
      </c>
      <c r="AO18" s="23">
        <f>IF(OR(AND(Sheet2!H18&gt;0, Sheet2!AK18&gt;20, Sheet2!AK18&lt;=25), AND(Sheet2!H18&lt;0, Sheet2!AK18&lt;80,Sheet2!AK18&gt;=75)),1,0)</f>
        <v>0</v>
      </c>
      <c r="AR18" s="29" t="s">
        <v>61</v>
      </c>
      <c r="AS18" s="6">
        <v>-7.2614000000000003E-3</v>
      </c>
      <c r="AT18" s="3">
        <f>ABS(Sheet2!AS18)</f>
        <v>7.2614000000000003E-3</v>
      </c>
      <c r="AU18" s="4">
        <f>IF(Sheet2!AT18&gt;=Sheet2!$AT$162,1,0)</f>
        <v>0</v>
      </c>
      <c r="AV18" s="6">
        <v>2.4492799999999999E-2</v>
      </c>
      <c r="AW18" s="3">
        <f>ABS(Sheet2!AV18)</f>
        <v>2.4492799999999999E-2</v>
      </c>
      <c r="AX18" s="4">
        <f>IF(Sheet2!AW18&gt;=Sheet2!$AW$162,1,0)</f>
        <v>0</v>
      </c>
      <c r="AY18" s="4"/>
      <c r="AZ18" s="4">
        <f>IF(OR(Sheet2!AF18=1,Sheet2!AG18=1,Sheet2!AH18=1),1,0)</f>
        <v>0</v>
      </c>
      <c r="BA18" s="4"/>
      <c r="BB18" s="23">
        <f>IF(OR(Sheet2!AL18=1,Sheet2!AM18=1,Sheet2!AN18=1,Sheet2!AO18=1),1,0)</f>
        <v>0</v>
      </c>
      <c r="BC18" s="4"/>
      <c r="BD18" s="4">
        <f>IF(AND(Sheet2!AU18=1,Sheet2!AX18=1,Sheet2!AZ18=1,Sheet2!BB18=1),1,0)</f>
        <v>0</v>
      </c>
      <c r="BE18" s="4"/>
      <c r="BF18" s="4"/>
      <c r="BG18" s="4"/>
    </row>
    <row r="19" spans="2:65" x14ac:dyDescent="0.2">
      <c r="D19" t="s">
        <v>62</v>
      </c>
      <c r="E19" s="6">
        <v>-0.1356849</v>
      </c>
      <c r="F19" s="6">
        <v>0.41</v>
      </c>
      <c r="G19" s="11">
        <f>IF(Sheet2!F19&lt;=0.1,1,0)</f>
        <v>0</v>
      </c>
      <c r="H19" s="3">
        <v>-354.8913</v>
      </c>
      <c r="I19" s="3">
        <v>0.114</v>
      </c>
      <c r="J19" s="4">
        <f>IF(Sheet2!I19&lt;=0.1,1,0)</f>
        <v>0</v>
      </c>
      <c r="K19" s="6">
        <v>7.1262099999999995E-2</v>
      </c>
      <c r="L19" s="6">
        <v>0.64900000000000002</v>
      </c>
      <c r="M19" s="11">
        <f>IF(Sheet2!L19&lt;=0.1,1,0)</f>
        <v>0</v>
      </c>
      <c r="N19" s="3">
        <v>3.0100920000000002</v>
      </c>
      <c r="O19" s="3">
        <v>0.93300000000000005</v>
      </c>
      <c r="P19" s="4">
        <f>IF(Sheet2!O19&lt;=0.1,1,0)</f>
        <v>0</v>
      </c>
      <c r="Q19" s="6">
        <v>-0.11408450000000001</v>
      </c>
      <c r="R19" s="6">
        <v>0.55600000000000005</v>
      </c>
      <c r="S19" s="11">
        <f>IF(Sheet2!R19&lt;=0.1,1,0)</f>
        <v>0</v>
      </c>
      <c r="T19" s="3">
        <v>-4.1561000000000002E-3</v>
      </c>
      <c r="U19" s="3">
        <v>0.98099999999999998</v>
      </c>
      <c r="V19" s="4">
        <f>IF(Sheet2!U19&lt;=0.1,1,0)</f>
        <v>0</v>
      </c>
      <c r="W19" s="6">
        <v>0.11819590000000001</v>
      </c>
      <c r="X19" s="6">
        <v>0.45900000000000002</v>
      </c>
      <c r="Y19" s="11">
        <f>IF(Sheet2!X19&lt;=0.1,1,0)</f>
        <v>0</v>
      </c>
      <c r="Z19" s="3">
        <v>-5.2754750000000001</v>
      </c>
      <c r="AA19" s="3">
        <v>0.27400000000000002</v>
      </c>
      <c r="AB19" s="30">
        <f>IF(Sheet2!AA19&lt;=0.1,1,0)</f>
        <v>0</v>
      </c>
      <c r="AC19" s="7">
        <f>Sheet2!G19+Sheet2!J19+Sheet2!M19+Sheet2!P19+Sheet2!S19+Sheet2!V19+Sheet2!Y19+Sheet2!AB19</f>
        <v>0</v>
      </c>
      <c r="AD19" s="3"/>
      <c r="AF19" s="4">
        <f>IF(Sheet2!AC19&gt;7,1,0)</f>
        <v>0</v>
      </c>
      <c r="AG19" s="4">
        <f>IF(Sheet2!AC19=7,1,0)</f>
        <v>0</v>
      </c>
      <c r="AH19" s="23">
        <f>IF(Sheet2!AC19=6,1,0)</f>
        <v>0</v>
      </c>
      <c r="AK19" s="23">
        <v>2</v>
      </c>
      <c r="AL19" s="23">
        <f>IF(OR(AND(Sheet2!H19&gt;0, Sheet2!AK19&lt;=10), AND(Sheet2!H19&lt;0, Sheet2!AK19&gt;=90)),1,0)</f>
        <v>0</v>
      </c>
      <c r="AM19" s="23">
        <f>IF(OR(AND(Sheet2!H19&gt;0, Sheet2!AK19&gt;10, Sheet2!AK19&lt;=15), AND(Sheet2!H19&lt;0, Sheet2!AK19&lt;90,Sheet2!AK19&gt;=85)),1,0)</f>
        <v>0</v>
      </c>
      <c r="AN19" s="23">
        <f>IF(OR(AND(Sheet2!H19&gt;0, Sheet2!AK19&gt;15, Sheet2!AK19&lt;=20), AND(Sheet2!H19&lt;0, Sheet2!AK19&lt;85,Sheet2!AK19&gt;=80)),1,0)</f>
        <v>0</v>
      </c>
      <c r="AO19" s="23">
        <f>IF(OR(AND(Sheet2!H19&gt;0, Sheet2!AK19&gt;20, Sheet2!AK19&lt;=25), AND(Sheet2!H19&lt;0, Sheet2!AK19&lt;80,Sheet2!AK19&gt;=75)),1,0)</f>
        <v>0</v>
      </c>
      <c r="AR19" s="29" t="s">
        <v>62</v>
      </c>
      <c r="AS19" s="6">
        <v>-0.1356849</v>
      </c>
      <c r="AT19" s="3">
        <f>ABS(Sheet2!AS19)</f>
        <v>0.1356849</v>
      </c>
      <c r="AU19" s="4">
        <f>IF(Sheet2!AT19&gt;=Sheet2!$AT$162,1,0)</f>
        <v>0</v>
      </c>
      <c r="AV19" s="6">
        <v>7.1262099999999995E-2</v>
      </c>
      <c r="AW19" s="3">
        <f>ABS(Sheet2!AV19)</f>
        <v>7.1262099999999995E-2</v>
      </c>
      <c r="AX19" s="4">
        <f>IF(Sheet2!AW19&gt;=Sheet2!$AW$162,1,0)</f>
        <v>0</v>
      </c>
      <c r="AY19" s="4"/>
      <c r="AZ19" s="4">
        <f>IF(OR(Sheet2!AF19=1,Sheet2!AG19=1,Sheet2!AH19=1),1,0)</f>
        <v>0</v>
      </c>
      <c r="BA19" s="4"/>
      <c r="BB19" s="23">
        <f>IF(OR(Sheet2!AL19=1,Sheet2!AM19=1,Sheet2!AN19=1,Sheet2!AO19=1),1,0)</f>
        <v>0</v>
      </c>
      <c r="BC19" s="4"/>
      <c r="BD19" s="4">
        <f>IF(AND(Sheet2!AU19=1,Sheet2!AX19=1,Sheet2!AZ19=1,Sheet2!BB19=1),1,0)</f>
        <v>0</v>
      </c>
      <c r="BE19" s="4"/>
      <c r="BF19" s="4"/>
      <c r="BG19" s="4"/>
    </row>
    <row r="20" spans="2:65" x14ac:dyDescent="0.2">
      <c r="D20" t="s">
        <v>63</v>
      </c>
      <c r="E20" s="6">
        <v>-0.12410880000000001</v>
      </c>
      <c r="F20" s="6">
        <v>0.09</v>
      </c>
      <c r="G20" s="11">
        <f>IF(Sheet2!F20&lt;=0.1,1,0)</f>
        <v>1</v>
      </c>
      <c r="H20" s="3">
        <v>-323.3381</v>
      </c>
      <c r="I20" s="3">
        <v>1.7000000000000001E-2</v>
      </c>
      <c r="J20" s="4">
        <f>IF(Sheet2!I20&lt;=0.1,1,0)</f>
        <v>1</v>
      </c>
      <c r="K20" s="6">
        <v>3.6630999999999999E-3</v>
      </c>
      <c r="L20" s="6">
        <v>0.96</v>
      </c>
      <c r="M20" s="11">
        <f>IF(Sheet2!L20&lt;=0.1,1,0)</f>
        <v>0</v>
      </c>
      <c r="N20" s="3">
        <v>-4.8979670000000004</v>
      </c>
      <c r="O20" s="3">
        <v>0.70299999999999996</v>
      </c>
      <c r="P20" s="4">
        <f>IF(Sheet2!O20&lt;=0.1,1,0)</f>
        <v>0</v>
      </c>
      <c r="Q20" s="6">
        <v>-0.15274879999999999</v>
      </c>
      <c r="R20" s="6">
        <v>6.3E-2</v>
      </c>
      <c r="S20" s="11">
        <f>IF(Sheet2!R20&lt;=0.1,1,0)</f>
        <v>1</v>
      </c>
      <c r="T20" s="3">
        <v>-4.8897999999999997E-2</v>
      </c>
      <c r="U20" s="3">
        <v>0.47899999999999998</v>
      </c>
      <c r="V20" s="4">
        <f>IF(Sheet2!U20&lt;=0.1,1,0)</f>
        <v>0</v>
      </c>
      <c r="W20" s="6">
        <v>1.2193300000000001E-2</v>
      </c>
      <c r="X20" s="6">
        <v>0.86199999999999999</v>
      </c>
      <c r="Y20" s="11">
        <f>IF(Sheet2!X20&lt;=0.1,1,0)</f>
        <v>0</v>
      </c>
      <c r="Z20" s="3">
        <v>-0.80605300000000002</v>
      </c>
      <c r="AA20" s="3">
        <v>0.746</v>
      </c>
      <c r="AB20" s="30">
        <f>IF(Sheet2!AA20&lt;=0.1,1,0)</f>
        <v>0</v>
      </c>
      <c r="AC20" s="7">
        <f>Sheet2!G20+Sheet2!J20+Sheet2!M20+Sheet2!P20+Sheet2!S20+Sheet2!V20+Sheet2!Y20+Sheet2!AB20</f>
        <v>3</v>
      </c>
      <c r="AD20" s="3"/>
      <c r="AF20" s="4">
        <f>IF(Sheet2!AC20&gt;7,1,0)</f>
        <v>0</v>
      </c>
      <c r="AG20" s="4">
        <f>IF(Sheet2!AC20=7,1,0)</f>
        <v>0</v>
      </c>
      <c r="AH20" s="23">
        <f>IF(Sheet2!AC20=6,1,0)</f>
        <v>0</v>
      </c>
      <c r="AK20" s="23">
        <v>13</v>
      </c>
      <c r="AL20" s="23">
        <f>IF(OR(AND(Sheet2!H20&gt;0, Sheet2!AK20&lt;=10), AND(Sheet2!H20&lt;0, Sheet2!AK20&gt;=90)),1,0)</f>
        <v>0</v>
      </c>
      <c r="AM20" s="23">
        <f>IF(OR(AND(Sheet2!H20&gt;0, Sheet2!AK20&gt;10, Sheet2!AK20&lt;=15), AND(Sheet2!H20&lt;0, Sheet2!AK20&lt;90,Sheet2!AK20&gt;=85)),1,0)</f>
        <v>0</v>
      </c>
      <c r="AN20" s="23">
        <f>IF(OR(AND(Sheet2!H20&gt;0, Sheet2!AK20&gt;15, Sheet2!AK20&lt;=20), AND(Sheet2!H20&lt;0, Sheet2!AK20&lt;85,Sheet2!AK20&gt;=80)),1,0)</f>
        <v>0</v>
      </c>
      <c r="AO20" s="23">
        <f>IF(OR(AND(Sheet2!H20&gt;0, Sheet2!AK20&gt;20, Sheet2!AK20&lt;=25), AND(Sheet2!H20&lt;0, Sheet2!AK20&lt;80,Sheet2!AK20&gt;=75)),1,0)</f>
        <v>0</v>
      </c>
      <c r="AR20" s="29" t="s">
        <v>63</v>
      </c>
      <c r="AS20" s="6">
        <v>-0.12410880000000001</v>
      </c>
      <c r="AT20" s="3">
        <v>0</v>
      </c>
      <c r="AU20" s="4">
        <f>IF(Sheet2!AT20&gt;=Sheet2!$AT$162,1,0)</f>
        <v>0</v>
      </c>
      <c r="AV20" s="6">
        <v>3.6630999999999999E-3</v>
      </c>
      <c r="AW20" s="3">
        <f>ABS(Sheet2!AV20)</f>
        <v>3.6630999999999999E-3</v>
      </c>
      <c r="AX20" s="4">
        <f>IF(Sheet2!AW20&gt;=Sheet2!$AW$162,1,0)</f>
        <v>0</v>
      </c>
      <c r="AY20" s="4"/>
      <c r="AZ20" s="4">
        <f>IF(OR(Sheet2!AF20=1,Sheet2!AG20=1,Sheet2!AH20=1),1,0)</f>
        <v>0</v>
      </c>
      <c r="BA20" s="4"/>
      <c r="BB20" s="23">
        <f>IF(OR(Sheet2!AL20=1,Sheet2!AM20=1,Sheet2!AN20=1,Sheet2!AO20=1),1,0)</f>
        <v>0</v>
      </c>
      <c r="BC20" s="4"/>
      <c r="BD20" s="4">
        <f>IF(AND(Sheet2!AU20=1,Sheet2!AX20=1,Sheet2!AZ20=1,Sheet2!BB20=1),1,0)</f>
        <v>0</v>
      </c>
      <c r="BE20" s="4"/>
      <c r="BF20" s="4"/>
      <c r="BG20" s="4"/>
    </row>
    <row r="21" spans="2:65" x14ac:dyDescent="0.2">
      <c r="B21" s="12"/>
      <c r="C21" s="12"/>
      <c r="D21" s="36" t="s">
        <v>64</v>
      </c>
      <c r="E21" s="6">
        <v>0.40092729999999999</v>
      </c>
      <c r="F21" s="37">
        <v>0</v>
      </c>
      <c r="G21" s="11">
        <f>IF(Sheet2!F21&lt;=0.1,1,0)</f>
        <v>1</v>
      </c>
      <c r="H21" s="38">
        <v>681.82920000000001</v>
      </c>
      <c r="I21" s="38">
        <v>0</v>
      </c>
      <c r="J21" s="4">
        <f>IF(Sheet2!I21&lt;=0.1,1,0)</f>
        <v>1</v>
      </c>
      <c r="K21" s="37">
        <v>0.29405599999999998</v>
      </c>
      <c r="L21" s="37">
        <v>0</v>
      </c>
      <c r="M21" s="11">
        <f>IF(Sheet2!L21&lt;=0.1,1,0)</f>
        <v>1</v>
      </c>
      <c r="N21" s="38">
        <v>43.255560000000003</v>
      </c>
      <c r="O21" s="38">
        <v>0</v>
      </c>
      <c r="P21" s="4">
        <f>IF(Sheet2!O21&lt;=0.1,1,0)</f>
        <v>1</v>
      </c>
      <c r="Q21" s="37">
        <v>0.3683881</v>
      </c>
      <c r="R21" s="37">
        <v>0</v>
      </c>
      <c r="S21" s="11">
        <f>IF(Sheet2!R21&lt;=0.1,1,0)</f>
        <v>1</v>
      </c>
      <c r="T21" s="38">
        <v>0.35211350000000002</v>
      </c>
      <c r="U21" s="38">
        <v>0</v>
      </c>
      <c r="V21" s="4">
        <f>IF(Sheet2!U21&lt;=0.1,1,0)</f>
        <v>1</v>
      </c>
      <c r="W21" s="37">
        <v>0.26006610000000002</v>
      </c>
      <c r="X21" s="37">
        <v>0</v>
      </c>
      <c r="Y21" s="11">
        <f>IF(Sheet2!X21&lt;=0.1,1,0)</f>
        <v>1</v>
      </c>
      <c r="Z21" s="38">
        <v>7.4626849999999996</v>
      </c>
      <c r="AA21" s="3">
        <v>0</v>
      </c>
      <c r="AB21" s="30">
        <f>IF(Sheet2!AA21&lt;=0.1,1,0)</f>
        <v>1</v>
      </c>
      <c r="AC21" s="39">
        <f>Sheet2!G21+Sheet2!J21+Sheet2!M21+Sheet2!P21+Sheet2!S21+Sheet2!V21+Sheet2!Y21+Sheet2!AB21</f>
        <v>8</v>
      </c>
      <c r="AD21" s="3"/>
      <c r="AF21" s="4">
        <f>IF(Sheet2!AC21&gt;7,1,0)</f>
        <v>1</v>
      </c>
      <c r="AG21" s="4">
        <f>IF(Sheet2!AC21=7,1,0)</f>
        <v>0</v>
      </c>
      <c r="AH21" s="23">
        <f>IF(Sheet2!AC21=6,1,0)</f>
        <v>0</v>
      </c>
      <c r="AK21" s="35" t="s">
        <v>65</v>
      </c>
      <c r="AL21" s="23">
        <f>IF(OR(AND(Sheet2!H21&gt;0, Sheet2!AK21&lt;=10), AND(Sheet2!H21&lt;0, Sheet2!AK21&gt;=90)),1,0)</f>
        <v>0</v>
      </c>
      <c r="AM21" s="23">
        <f>IF(OR(AND(Sheet2!H21&gt;0, Sheet2!AK21&gt;10, Sheet2!AK21&lt;=15), AND(Sheet2!H21&lt;0, Sheet2!AK21&lt;90,Sheet2!AK21&gt;=85)),1,0)</f>
        <v>0</v>
      </c>
      <c r="AN21" s="23">
        <f>IF(OR(AND(Sheet2!H21&gt;0, Sheet2!AK21&gt;15, Sheet2!AK21&lt;=20), AND(Sheet2!H21&lt;0, Sheet2!AK21&lt;85,Sheet2!AK21&gt;=80)),1,0)</f>
        <v>0</v>
      </c>
      <c r="AO21" s="23">
        <f>IF(OR(AND(Sheet2!H21&gt;0, Sheet2!AK21&gt;20, Sheet2!AK21&lt;=25), AND(Sheet2!H21&lt;0, Sheet2!AK21&lt;80,Sheet2!AK21&gt;=75)),1,0)</f>
        <v>0</v>
      </c>
      <c r="AR21" s="40" t="s">
        <v>64</v>
      </c>
      <c r="AS21" s="37">
        <v>0.40092729999999999</v>
      </c>
      <c r="AT21" s="38">
        <f>ABS(Sheet2!AS21)</f>
        <v>0.40092729999999999</v>
      </c>
      <c r="AU21" s="41">
        <f>IF(Sheet2!AT21&gt;=Sheet2!$AT$162,1,0)</f>
        <v>1</v>
      </c>
      <c r="AV21" s="37">
        <v>0.29405599999999998</v>
      </c>
      <c r="AW21" s="38">
        <f>ABS(Sheet2!AV21)</f>
        <v>0.29405599999999998</v>
      </c>
      <c r="AX21" s="41">
        <f>IF(Sheet2!AW21&gt;=Sheet2!$AW$162,1,0)</f>
        <v>1</v>
      </c>
      <c r="AY21" s="42"/>
      <c r="AZ21" s="41">
        <f>IF(OR(Sheet2!AF21=1,Sheet2!AG21=1,Sheet2!AH21=1),1,0)</f>
        <v>1</v>
      </c>
      <c r="BA21" s="42"/>
      <c r="BB21" s="43">
        <f>IF(OR(Sheet2!AL21=1,Sheet2!AM21=1,Sheet2!AN21=1,Sheet2!AO21=1),1,0)</f>
        <v>0</v>
      </c>
      <c r="BC21" s="42"/>
      <c r="BD21" s="42">
        <f>IF(AND(Sheet2!AU21=1,Sheet2!AX21=1,Sheet2!AZ21=1,Sheet2!BB21=1),1,0)</f>
        <v>0</v>
      </c>
      <c r="BE21" s="42"/>
      <c r="BF21" s="4"/>
      <c r="BG21" s="4"/>
    </row>
    <row r="22" spans="2:65" x14ac:dyDescent="0.2">
      <c r="E22" s="44"/>
      <c r="F22" s="44"/>
      <c r="G22" s="11"/>
      <c r="H22" s="45"/>
      <c r="I22" s="45"/>
      <c r="J22" s="4"/>
      <c r="K22" s="44"/>
      <c r="L22" s="44"/>
      <c r="M22" s="11"/>
      <c r="N22" s="45"/>
      <c r="O22" s="45"/>
      <c r="P22" s="4"/>
      <c r="Q22" s="44"/>
      <c r="R22" s="44"/>
      <c r="S22" s="11"/>
      <c r="T22" s="45"/>
      <c r="U22" s="45"/>
      <c r="V22" s="4"/>
      <c r="W22" s="44"/>
      <c r="X22" s="44"/>
      <c r="Y22" s="11"/>
      <c r="Z22" s="45"/>
      <c r="AA22" s="45"/>
      <c r="AB22" s="30"/>
      <c r="AC22" s="7"/>
      <c r="AD22" s="3"/>
      <c r="AF22" s="4"/>
      <c r="AG22" s="4"/>
      <c r="AH22" s="4"/>
      <c r="AK22" s="23"/>
      <c r="AL22" s="23"/>
      <c r="AM22" s="23"/>
      <c r="AN22" s="23"/>
      <c r="AO22" s="23"/>
      <c r="AS22" s="44"/>
      <c r="AT22" s="3"/>
      <c r="AU22" s="4"/>
      <c r="AV22" s="44"/>
      <c r="AW22" s="3"/>
      <c r="AX22" s="4"/>
      <c r="AY22" s="4"/>
      <c r="AZ22" s="4"/>
      <c r="BA22" s="4"/>
      <c r="BB22" s="23"/>
      <c r="BC22" s="4"/>
      <c r="BD22" s="4"/>
      <c r="BE22" s="4"/>
      <c r="BF22" s="4"/>
      <c r="BG22" s="4"/>
    </row>
    <row r="23" spans="2:65" x14ac:dyDescent="0.2">
      <c r="E23" s="6"/>
      <c r="F23" s="6"/>
      <c r="G23" s="11"/>
      <c r="H23" s="3"/>
      <c r="I23" s="3"/>
      <c r="J23" s="4"/>
      <c r="K23" s="6"/>
      <c r="L23" s="6"/>
      <c r="M23" s="11"/>
      <c r="N23" s="3"/>
      <c r="O23" s="3"/>
      <c r="P23" s="4"/>
      <c r="Q23" s="6"/>
      <c r="R23" s="6"/>
      <c r="S23" s="11"/>
      <c r="T23" s="3"/>
      <c r="U23" s="3"/>
      <c r="V23" s="4"/>
      <c r="W23" s="6"/>
      <c r="X23" s="6"/>
      <c r="Y23" s="11"/>
      <c r="Z23" s="3"/>
      <c r="AA23" s="3"/>
      <c r="AB23" s="30"/>
      <c r="AC23" s="7"/>
      <c r="AD23" s="3"/>
      <c r="AF23" s="4"/>
      <c r="AG23" s="4"/>
      <c r="AH23" s="4"/>
      <c r="AK23" s="23"/>
      <c r="AL23" s="23"/>
      <c r="AM23" s="23"/>
      <c r="AN23" s="23"/>
      <c r="AO23" s="23"/>
      <c r="AR23" s="12"/>
      <c r="AS23" s="37"/>
      <c r="AT23" s="38"/>
      <c r="AU23" s="42"/>
      <c r="AV23" s="37"/>
      <c r="AW23" s="38"/>
      <c r="AX23" s="42"/>
      <c r="AY23" s="42"/>
      <c r="AZ23" s="42"/>
      <c r="BA23" s="42"/>
      <c r="BB23" s="46"/>
      <c r="BC23" s="42"/>
      <c r="BD23" s="42"/>
      <c r="BE23" s="42"/>
      <c r="BF23" s="4"/>
      <c r="BG23" s="4"/>
    </row>
    <row r="24" spans="2:65" x14ac:dyDescent="0.2">
      <c r="B24" s="47" t="s">
        <v>66</v>
      </c>
      <c r="C24" s="48" t="s">
        <v>67</v>
      </c>
      <c r="D24" s="48" t="s">
        <v>68</v>
      </c>
      <c r="E24" s="44">
        <v>8.7479899999999999E-2</v>
      </c>
      <c r="F24" s="44">
        <v>0.22600000000000001</v>
      </c>
      <c r="G24" s="11">
        <f>IF(Sheet2!F24&lt;=0.1,1,0)</f>
        <v>0</v>
      </c>
      <c r="H24" s="45">
        <v>407.95139999999998</v>
      </c>
      <c r="I24" s="45">
        <v>0.02</v>
      </c>
      <c r="J24" s="4">
        <f>IF(Sheet2!I24&lt;=0.1,1,0)</f>
        <v>1</v>
      </c>
      <c r="K24" s="44">
        <v>6.3049599999999997E-2</v>
      </c>
      <c r="L24" s="44">
        <v>0.36599999999999999</v>
      </c>
      <c r="M24" s="11">
        <f>IF(Sheet2!L24&lt;=0.1,1,0)</f>
        <v>0</v>
      </c>
      <c r="N24" s="45">
        <v>19.574459999999998</v>
      </c>
      <c r="O24" s="45">
        <v>0.16800000000000001</v>
      </c>
      <c r="P24" s="4">
        <f>IF(Sheet2!O24&lt;=0.1,1,0)</f>
        <v>0</v>
      </c>
      <c r="Q24" s="44">
        <v>8.4491800000000006E-2</v>
      </c>
      <c r="R24" s="44">
        <v>0.28199999999999997</v>
      </c>
      <c r="S24" s="11">
        <f>IF(Sheet2!R24&lt;=0.1,1,0)</f>
        <v>0</v>
      </c>
      <c r="T24" s="45">
        <v>9.3010399999999993E-2</v>
      </c>
      <c r="U24" s="45">
        <v>-3.8666800000000001E-2</v>
      </c>
      <c r="V24" s="4">
        <f>IF(Sheet2!U24&lt;=0.1,1,0)</f>
        <v>1</v>
      </c>
      <c r="W24" s="44">
        <v>7.73234E-2</v>
      </c>
      <c r="X24" s="44">
        <v>0.24199999999999999</v>
      </c>
      <c r="Y24" s="11">
        <f>IF(Sheet2!X24&lt;=0.1,1,0)</f>
        <v>0</v>
      </c>
      <c r="Z24" s="45">
        <v>2.825923</v>
      </c>
      <c r="AA24" s="45">
        <v>0.32900000000000001</v>
      </c>
      <c r="AB24" s="30">
        <f>IF(Sheet2!AA24&lt;=0.1,1,0)</f>
        <v>0</v>
      </c>
      <c r="AC24" s="49">
        <f>Sheet2!G24+Sheet2!J24+Sheet2!M24+Sheet2!P24+Sheet2!S24+Sheet2!V24+Sheet2!Y24+Sheet2!AB24</f>
        <v>2</v>
      </c>
      <c r="AD24" s="3"/>
      <c r="AF24" s="4">
        <f>IF(Sheet2!AC24&gt;7,1,0)</f>
        <v>0</v>
      </c>
      <c r="AG24" s="4">
        <f>IF(Sheet2!AC24=7,1,0)</f>
        <v>0</v>
      </c>
      <c r="AH24" s="23">
        <f>IF(Sheet2!AC24=6,1,0)</f>
        <v>0</v>
      </c>
      <c r="AK24" s="23">
        <v>16</v>
      </c>
      <c r="AL24" s="23">
        <f>IF(OR(AND(Sheet2!H24&gt;0, Sheet2!AK24&lt;=10), AND(Sheet2!H24&lt;0, Sheet2!AK24&gt;=90)),1,0)</f>
        <v>0</v>
      </c>
      <c r="AM24" s="23">
        <f>IF(OR(AND(Sheet2!H24&gt;0, Sheet2!AK24&gt;10, Sheet2!AK24&lt;=15), AND(Sheet2!H24&lt;0, Sheet2!AK24&lt;90,Sheet2!AK24&gt;=85)),1,0)</f>
        <v>0</v>
      </c>
      <c r="AN24" s="23">
        <f>IF(OR(AND(Sheet2!H24&gt;0, Sheet2!AK24&gt;15, Sheet2!AK24&lt;=20), AND(Sheet2!H24&lt;0, Sheet2!AK24&lt;85,Sheet2!AK24&gt;=80)),1,0)</f>
        <v>1</v>
      </c>
      <c r="AO24" s="23">
        <f>IF(OR(AND(Sheet2!H24&gt;0, Sheet2!AK24&gt;20, Sheet2!AK24&lt;=25), AND(Sheet2!H24&lt;0, Sheet2!AK24&lt;80,Sheet2!AK24&gt;=75)),1,0)</f>
        <v>0</v>
      </c>
      <c r="AR24" s="48" t="s">
        <v>68</v>
      </c>
      <c r="AS24" s="44">
        <v>8.7479899999999999E-2</v>
      </c>
      <c r="AT24" s="3">
        <f>ABS(Sheet2!AS24)</f>
        <v>8.7479899999999999E-2</v>
      </c>
      <c r="AU24" s="4">
        <f>IF(Sheet2!AT24&gt;=Sheet2!$AT$162,1,0)</f>
        <v>0</v>
      </c>
      <c r="AV24" s="44">
        <v>6.3049599999999997E-2</v>
      </c>
      <c r="AW24" s="3">
        <f>ABS(Sheet2!AV24)</f>
        <v>6.3049599999999997E-2</v>
      </c>
      <c r="AX24" s="4">
        <f>IF(Sheet2!AW24&gt;=Sheet2!$AW$162,1,0)</f>
        <v>0</v>
      </c>
      <c r="AY24" s="4"/>
      <c r="AZ24" s="4">
        <f>IF(OR(Sheet2!AF24=1,Sheet2!AG24=1,Sheet2!AH24=1),1,0)</f>
        <v>0</v>
      </c>
      <c r="BA24" s="4"/>
      <c r="BB24" s="23">
        <f>IF(OR(Sheet2!AL24=1,Sheet2!AM24=1,Sheet2!AN24=1,Sheet2!AO24=1),1,0)</f>
        <v>1</v>
      </c>
      <c r="BC24" s="4"/>
      <c r="BD24" s="4">
        <f>IF(AND(Sheet2!AU24=1,Sheet2!AX24=1,Sheet2!AZ24=1,Sheet2!BB24=1),1,0)</f>
        <v>0</v>
      </c>
      <c r="BE24" s="4"/>
      <c r="BF24" s="4"/>
      <c r="BG24" s="4"/>
    </row>
    <row r="25" spans="2:65" x14ac:dyDescent="0.2">
      <c r="C25" s="29" t="s">
        <v>69</v>
      </c>
      <c r="D25" s="31" t="s">
        <v>70</v>
      </c>
      <c r="E25" s="6">
        <v>0.1946601</v>
      </c>
      <c r="F25" s="6">
        <v>0</v>
      </c>
      <c r="G25" s="11">
        <f>IF(Sheet2!F25&lt;=0.1,1,0)</f>
        <v>1</v>
      </c>
      <c r="H25" s="3">
        <v>162.88640000000001</v>
      </c>
      <c r="I25" s="3">
        <v>0.123</v>
      </c>
      <c r="J25" s="4">
        <f>IF(Sheet2!I25&lt;=0.1,1,0)</f>
        <v>0</v>
      </c>
      <c r="K25" s="6">
        <v>0.15871959999999999</v>
      </c>
      <c r="L25" s="6">
        <v>2E-3</v>
      </c>
      <c r="M25" s="11">
        <f>IF(Sheet2!L25&lt;=0.1,1,0)</f>
        <v>1</v>
      </c>
      <c r="N25" s="3">
        <v>23.97138</v>
      </c>
      <c r="O25" s="3">
        <v>0.01</v>
      </c>
      <c r="P25" s="4">
        <f>IF(Sheet2!O25&lt;=0.1,1,0)</f>
        <v>1</v>
      </c>
      <c r="Q25" s="6">
        <v>0.15864210000000001</v>
      </c>
      <c r="R25" s="6">
        <v>4.0000000000000001E-3</v>
      </c>
      <c r="S25" s="11">
        <f>IF(Sheet2!R25&lt;=0.1,1,0)</f>
        <v>1</v>
      </c>
      <c r="T25" s="3">
        <v>0.17588000000000001</v>
      </c>
      <c r="U25" s="3">
        <v>8.1947800000000001E-2</v>
      </c>
      <c r="V25" s="4">
        <f>IF(Sheet2!U25&lt;=0.1,1,0)</f>
        <v>1</v>
      </c>
      <c r="W25" s="6">
        <v>0.13019149999999999</v>
      </c>
      <c r="X25" s="6">
        <v>7.0000000000000001E-3</v>
      </c>
      <c r="Y25" s="11">
        <f>IF(Sheet2!X25&lt;=0.1,1,0)</f>
        <v>1</v>
      </c>
      <c r="Z25" s="3">
        <v>5.9274060000000004</v>
      </c>
      <c r="AA25" s="3">
        <v>0</v>
      </c>
      <c r="AB25" s="30">
        <f>IF(Sheet2!AA25&lt;=0.1,1,0)</f>
        <v>1</v>
      </c>
      <c r="AC25" s="7">
        <f>Sheet2!G25+Sheet2!J25+Sheet2!M25+Sheet2!P25+Sheet2!S25+Sheet2!V25+Sheet2!Y25+Sheet2!AB25</f>
        <v>7</v>
      </c>
      <c r="AD25" s="3"/>
      <c r="AF25" s="4">
        <f>IF(Sheet2!AC25&gt;7,1,0)</f>
        <v>0</v>
      </c>
      <c r="AG25" s="4">
        <f>IF(Sheet2!AC25=7,1,0)</f>
        <v>1</v>
      </c>
      <c r="AH25" s="23">
        <f>IF(Sheet2!AC25=6,1,0)</f>
        <v>0</v>
      </c>
      <c r="AK25" s="23">
        <v>55</v>
      </c>
      <c r="AL25" s="23">
        <f>IF(OR(AND(Sheet2!H25&gt;0, Sheet2!AK25&lt;=10), AND(Sheet2!H25&lt;0, Sheet2!AK25&gt;=90)),1,0)</f>
        <v>0</v>
      </c>
      <c r="AM25" s="23">
        <f>IF(OR(AND(Sheet2!H25&gt;0, Sheet2!AK25&gt;10, Sheet2!AK25&lt;=15), AND(Sheet2!H25&lt;0, Sheet2!AK25&lt;90,Sheet2!AK25&gt;=85)),1,0)</f>
        <v>0</v>
      </c>
      <c r="AN25" s="23">
        <f>IF(OR(AND(Sheet2!H25&gt;0, Sheet2!AK25&gt;15, Sheet2!AK25&lt;=20), AND(Sheet2!H25&lt;0, Sheet2!AK25&lt;85,Sheet2!AK25&gt;=80)),1,0)</f>
        <v>0</v>
      </c>
      <c r="AO25" s="23">
        <f>IF(OR(AND(Sheet2!H25&gt;0, Sheet2!AK25&gt;20, Sheet2!AK25&lt;=25), AND(Sheet2!H25&lt;0, Sheet2!AK25&lt;80,Sheet2!AK25&gt;=75)),1,0)</f>
        <v>0</v>
      </c>
      <c r="AR25" s="29" t="s">
        <v>70</v>
      </c>
      <c r="AS25" s="6">
        <v>0.1946601</v>
      </c>
      <c r="AT25" s="3">
        <f>ABS(Sheet2!AS25)</f>
        <v>0.1946601</v>
      </c>
      <c r="AU25" s="4">
        <f>IF(Sheet2!AT25&gt;=Sheet2!$AT$162,1,0)</f>
        <v>0</v>
      </c>
      <c r="AV25" s="6">
        <v>0.15871959999999999</v>
      </c>
      <c r="AW25" s="3">
        <f>ABS(Sheet2!AV25)</f>
        <v>0.15871959999999999</v>
      </c>
      <c r="AX25" s="4">
        <f>IF(Sheet2!AW25&gt;=Sheet2!$AW$162,1,0)</f>
        <v>0</v>
      </c>
      <c r="AY25" s="4"/>
      <c r="AZ25" s="4">
        <f>IF(OR(Sheet2!AF25=1,Sheet2!AG25=1,Sheet2!AH25=1),1,0)</f>
        <v>1</v>
      </c>
      <c r="BA25" s="4"/>
      <c r="BB25" s="23">
        <f>IF(OR(Sheet2!AL25=1,Sheet2!AM25=1,Sheet2!AN25=1,Sheet2!AO25=1),1,0)</f>
        <v>0</v>
      </c>
      <c r="BC25" s="4"/>
      <c r="BD25" s="4">
        <f>IF(AND(Sheet2!AU25=1,Sheet2!AX25=1,Sheet2!AZ25=1,Sheet2!BB25=1),1,0)</f>
        <v>0</v>
      </c>
      <c r="BE25" s="4"/>
      <c r="BF25" s="4"/>
      <c r="BG25" s="4"/>
    </row>
    <row r="26" spans="2:65" x14ac:dyDescent="0.2">
      <c r="C26" t="s">
        <v>71</v>
      </c>
      <c r="D26" t="s">
        <v>72</v>
      </c>
      <c r="E26" s="6">
        <v>3.2975499999999998E-2</v>
      </c>
      <c r="F26" s="6">
        <v>0.52700000000000002</v>
      </c>
      <c r="G26" s="11">
        <f>IF(Sheet2!F26&lt;=0.1,1,0)</f>
        <v>0</v>
      </c>
      <c r="H26" s="3">
        <v>117.85980000000001</v>
      </c>
      <c r="I26" s="3">
        <v>0.27200000000000002</v>
      </c>
      <c r="J26" s="4">
        <f>IF(Sheet2!I26&lt;=0.1,1,0)</f>
        <v>0</v>
      </c>
      <c r="K26" s="6">
        <v>0.1022141</v>
      </c>
      <c r="L26" s="6">
        <v>5.3999999999999999E-2</v>
      </c>
      <c r="M26" s="11">
        <f>IF(Sheet2!L26&lt;=0.1,1,0)</f>
        <v>1</v>
      </c>
      <c r="N26" s="3">
        <v>11.860279999999999</v>
      </c>
      <c r="O26" s="3">
        <v>0.216</v>
      </c>
      <c r="P26" s="4">
        <f>IF(Sheet2!O26&lt;=0.1,1,0)</f>
        <v>0</v>
      </c>
      <c r="Q26" s="6">
        <v>4.9214899999999999E-2</v>
      </c>
      <c r="R26" s="6">
        <v>0.39</v>
      </c>
      <c r="S26" s="11">
        <f>IF(Sheet2!R26&lt;=0.1,1,0)</f>
        <v>0</v>
      </c>
      <c r="T26" s="3">
        <v>3.5648199999999998E-2</v>
      </c>
      <c r="U26" s="3">
        <v>-6.19001E-2</v>
      </c>
      <c r="V26" s="4">
        <f>IF(Sheet2!U26&lt;=0.1,1,0)</f>
        <v>1</v>
      </c>
      <c r="W26" s="6">
        <v>9.9600900000000006E-2</v>
      </c>
      <c r="X26" s="6">
        <v>5.0999999999999997E-2</v>
      </c>
      <c r="Y26" s="11">
        <f>IF(Sheet2!X26&lt;=0.1,1,0)</f>
        <v>1</v>
      </c>
      <c r="Z26" s="3">
        <v>0.90996790000000005</v>
      </c>
      <c r="AA26" s="3">
        <v>0.59799999999999998</v>
      </c>
      <c r="AB26" s="30">
        <f>IF(Sheet2!AA26&lt;=0.1,1,0)</f>
        <v>0</v>
      </c>
      <c r="AC26" s="7">
        <f>Sheet2!G26+Sheet2!J26+Sheet2!M26+Sheet2!P26+Sheet2!S26+Sheet2!V26+Sheet2!Y26+Sheet2!AB26</f>
        <v>3</v>
      </c>
      <c r="AD26" s="3"/>
      <c r="AF26" s="4">
        <f>IF(Sheet2!AC26&gt;7,1,0)</f>
        <v>0</v>
      </c>
      <c r="AG26" s="4">
        <f>IF(Sheet2!AC26=7,1,0)</f>
        <v>0</v>
      </c>
      <c r="AH26" s="23">
        <f>IF(Sheet2!AC26=6,1,0)</f>
        <v>0</v>
      </c>
      <c r="AK26" s="35" t="s">
        <v>73</v>
      </c>
      <c r="AL26" s="23">
        <f>IF(OR(AND(Sheet2!H26&gt;0, Sheet2!AK26&lt;=10), AND(Sheet2!H26&lt;0, Sheet2!AK26&gt;=90)),1,0)</f>
        <v>0</v>
      </c>
      <c r="AM26" s="23">
        <f>IF(OR(AND(Sheet2!H26&gt;0, Sheet2!AK26&gt;10, Sheet2!AK26&lt;=15), AND(Sheet2!H26&lt;0, Sheet2!AK26&lt;90,Sheet2!AK26&gt;=85)),1,0)</f>
        <v>0</v>
      </c>
      <c r="AN26" s="23">
        <f>IF(OR(AND(Sheet2!H26&gt;0, Sheet2!AK26&gt;15, Sheet2!AK26&lt;=20), AND(Sheet2!H26&lt;0, Sheet2!AK26&lt;85,Sheet2!AK26&gt;=80)),1,0)</f>
        <v>0</v>
      </c>
      <c r="AO26" s="23">
        <f>IF(OR(AND(Sheet2!H26&gt;0, Sheet2!AK26&gt;20, Sheet2!AK26&lt;=25), AND(Sheet2!H26&lt;0, Sheet2!AK26&lt;80,Sheet2!AK26&gt;=75)),1,0)</f>
        <v>0</v>
      </c>
      <c r="AR26" s="29" t="s">
        <v>72</v>
      </c>
      <c r="AS26" s="6">
        <v>3.2975499999999998E-2</v>
      </c>
      <c r="AT26" s="3">
        <f>ABS(Sheet2!AS26)</f>
        <v>3.2975499999999998E-2</v>
      </c>
      <c r="AU26" s="4">
        <f>IF(Sheet2!AT26&gt;=Sheet2!$AT$162,1,0)</f>
        <v>0</v>
      </c>
      <c r="AV26" s="6">
        <v>0.1022141</v>
      </c>
      <c r="AW26" s="3">
        <f>ABS(Sheet2!AV26)</f>
        <v>0.1022141</v>
      </c>
      <c r="AX26" s="4">
        <f>IF(Sheet2!AW26&gt;=Sheet2!$AW$162,1,0)</f>
        <v>0</v>
      </c>
      <c r="AY26" s="4"/>
      <c r="AZ26" s="4">
        <f>IF(OR(Sheet2!AF26=1,Sheet2!AG26=1,Sheet2!AH26=1),1,0)</f>
        <v>0</v>
      </c>
      <c r="BA26" s="4"/>
      <c r="BB26" s="23">
        <f>IF(OR(Sheet2!AL26=1,Sheet2!AM26=1,Sheet2!AN26=1,Sheet2!AO26=1),1,0)</f>
        <v>0</v>
      </c>
      <c r="BC26" s="4"/>
      <c r="BD26" s="4">
        <f>IF(AND(Sheet2!AU26=1,Sheet2!AX26=1,Sheet2!AZ26=1,Sheet2!BB26=1),1,0)</f>
        <v>0</v>
      </c>
      <c r="BE26" s="4"/>
      <c r="BF26" s="4"/>
      <c r="BG26" s="4"/>
    </row>
    <row r="27" spans="2:65" x14ac:dyDescent="0.2">
      <c r="E27" s="6"/>
      <c r="F27" s="6"/>
      <c r="G27" s="11"/>
      <c r="H27" s="3"/>
      <c r="I27" s="3"/>
      <c r="J27" s="4"/>
      <c r="K27" s="6"/>
      <c r="L27" s="6"/>
      <c r="M27" s="11"/>
      <c r="N27" s="3"/>
      <c r="O27" s="3"/>
      <c r="P27" s="4"/>
      <c r="Q27" s="6"/>
      <c r="R27" s="6"/>
      <c r="S27" s="11"/>
      <c r="T27" s="3"/>
      <c r="U27" s="3"/>
      <c r="V27" s="4"/>
      <c r="W27" s="6"/>
      <c r="X27" s="6"/>
      <c r="Y27" s="11"/>
      <c r="Z27" s="3"/>
      <c r="AA27" s="3"/>
      <c r="AB27" s="30"/>
      <c r="AC27" s="7"/>
      <c r="AD27" s="3"/>
      <c r="AF27" s="4"/>
      <c r="AG27" s="4"/>
      <c r="AH27" s="23"/>
      <c r="AK27" s="23"/>
      <c r="AL27" s="23"/>
      <c r="AM27" s="23"/>
      <c r="AN27" s="23"/>
      <c r="AO27" s="23"/>
      <c r="AS27" s="6"/>
      <c r="AT27" s="3"/>
      <c r="AU27" s="4"/>
      <c r="AV27" s="6"/>
      <c r="AW27" s="3"/>
      <c r="AX27" s="4"/>
      <c r="AY27" s="4"/>
      <c r="AZ27" s="4"/>
      <c r="BA27" s="4"/>
      <c r="BB27" s="23"/>
      <c r="BC27" s="4"/>
      <c r="BD27" s="4"/>
      <c r="BE27" s="4"/>
      <c r="BF27" s="4"/>
      <c r="BG27" s="4"/>
    </row>
    <row r="28" spans="2:65" x14ac:dyDescent="0.2">
      <c r="D28" t="s">
        <v>74</v>
      </c>
      <c r="E28" s="6">
        <v>4.4529699999999998E-2</v>
      </c>
      <c r="F28" s="6">
        <v>0.46300000000000002</v>
      </c>
      <c r="G28" s="11">
        <f>IF(Sheet2!F28&lt;=0.1,1,0)</f>
        <v>0</v>
      </c>
      <c r="H28" s="3">
        <v>66.505799999999994</v>
      </c>
      <c r="I28" s="3">
        <v>0.60599999999999998</v>
      </c>
      <c r="J28" s="4">
        <f>IF(Sheet2!I28&lt;=0.1,1,0)</f>
        <v>0</v>
      </c>
      <c r="K28" s="6">
        <v>3.4126E-3</v>
      </c>
      <c r="L28" s="6">
        <v>0.95599999999999996</v>
      </c>
      <c r="M28" s="11">
        <f>IF(Sheet2!L28&lt;=0.1,1,0)</f>
        <v>0</v>
      </c>
      <c r="N28" s="3">
        <v>3.6162540000000001</v>
      </c>
      <c r="O28" s="3">
        <v>0.75600000000000001</v>
      </c>
      <c r="P28" s="4">
        <f>IF(Sheet2!O28&lt;=0.1,1,0)</f>
        <v>0</v>
      </c>
      <c r="Q28" s="6">
        <v>2.49412E-2</v>
      </c>
      <c r="R28" s="6">
        <v>0.71099999999999997</v>
      </c>
      <c r="S28" s="11">
        <f>IF(Sheet2!R28&lt;=0.1,1,0)</f>
        <v>0</v>
      </c>
      <c r="T28" s="3">
        <v>1.29493E-2</v>
      </c>
      <c r="U28" s="3">
        <v>0.82199999999999995</v>
      </c>
      <c r="V28" s="4">
        <f>IF(Sheet2!U28&lt;=0.1,1,0)</f>
        <v>0</v>
      </c>
      <c r="W28" s="6">
        <v>5.8040599999999998E-2</v>
      </c>
      <c r="X28" s="6">
        <v>0.81399999999999995</v>
      </c>
      <c r="Y28" s="11">
        <f>IF(Sheet2!X28&lt;=0.1,1,0)</f>
        <v>0</v>
      </c>
      <c r="Z28" s="3">
        <v>-2.0071469999999998</v>
      </c>
      <c r="AA28" s="3">
        <v>0.34200000000000003</v>
      </c>
      <c r="AB28" s="30">
        <f>IF(Sheet2!AA28&lt;=0.1,1,0)</f>
        <v>0</v>
      </c>
      <c r="AC28" s="7">
        <f>Sheet2!G28+Sheet2!J28+Sheet2!M28+Sheet2!P28+Sheet2!S28+Sheet2!V28+Sheet2!Y28+Sheet2!AB28</f>
        <v>0</v>
      </c>
      <c r="AD28" s="3"/>
      <c r="AF28" s="4">
        <f>IF(Sheet2!AC28&gt;7,1,0)</f>
        <v>0</v>
      </c>
      <c r="AG28" s="4">
        <f>IF(Sheet2!AC28=7,1,0)</f>
        <v>0</v>
      </c>
      <c r="AH28" s="23">
        <f>IF(Sheet2!AC28=6,1,0)</f>
        <v>0</v>
      </c>
      <c r="AK28" s="23">
        <v>19</v>
      </c>
      <c r="AL28" s="23">
        <f>IF(OR(AND(Sheet2!H28&gt;0, Sheet2!AK28&lt;=10), AND(Sheet2!H28&lt;0, Sheet2!AK28&gt;=90)),1,0)</f>
        <v>0</v>
      </c>
      <c r="AM28" s="23">
        <f>IF(OR(AND(Sheet2!H28&gt;0, Sheet2!AK28&gt;10, Sheet2!AK28&lt;=15), AND(Sheet2!H28&lt;0, Sheet2!AK28&lt;90,Sheet2!AK28&gt;=85)),1,0)</f>
        <v>0</v>
      </c>
      <c r="AN28" s="23">
        <f>IF(OR(AND(Sheet2!H28&gt;0, Sheet2!AK28&gt;15, Sheet2!AK28&lt;=20), AND(Sheet2!H28&lt;0, Sheet2!AK28&lt;85,Sheet2!AK28&gt;=80)),1,0)</f>
        <v>1</v>
      </c>
      <c r="AO28" s="23">
        <f>IF(OR(AND(Sheet2!H28&gt;0, Sheet2!AK28&gt;20, Sheet2!AK28&lt;=25), AND(Sheet2!H28&lt;0, Sheet2!AK28&lt;80,Sheet2!AK28&gt;=75)),1,0)</f>
        <v>0</v>
      </c>
      <c r="AR28" s="29" t="s">
        <v>74</v>
      </c>
      <c r="AS28" s="6">
        <v>4.4529699999999998E-2</v>
      </c>
      <c r="AT28" s="3">
        <v>0</v>
      </c>
      <c r="AU28" s="4">
        <f>IF(Sheet2!AT28&gt;=Sheet2!$AT$162,1,0)</f>
        <v>0</v>
      </c>
      <c r="AV28" s="6">
        <v>3.4126E-3</v>
      </c>
      <c r="AW28" s="3">
        <f>ABS(Sheet2!AV28)</f>
        <v>3.4126E-3</v>
      </c>
      <c r="AX28" s="4">
        <f>IF(Sheet2!AW28&gt;=Sheet2!$AW$162,1,0)</f>
        <v>0</v>
      </c>
      <c r="AY28" s="4"/>
      <c r="AZ28" s="4">
        <f>IF(OR(Sheet2!AF28=1,Sheet2!AG28=1,Sheet2!AH28=1),1,0)</f>
        <v>0</v>
      </c>
      <c r="BA28" s="4"/>
      <c r="BB28" s="23">
        <f>IF(OR(Sheet2!AL28=1,Sheet2!AM28=1,Sheet2!AN28=1,Sheet2!AO28=1),1,0)</f>
        <v>1</v>
      </c>
      <c r="BC28" s="4"/>
      <c r="BD28" s="4">
        <f>IF(AND(Sheet2!AU28=1,Sheet2!AX28=1,Sheet2!AZ28=1,Sheet2!BB28=1),1,0)</f>
        <v>0</v>
      </c>
      <c r="BE28" s="4"/>
      <c r="BF28" s="4"/>
      <c r="BG28" s="4"/>
    </row>
    <row r="29" spans="2:65" x14ac:dyDescent="0.2">
      <c r="D29" s="33" t="s">
        <v>75</v>
      </c>
      <c r="E29" s="6">
        <v>-0.2499883</v>
      </c>
      <c r="F29" s="6">
        <v>0</v>
      </c>
      <c r="G29" s="11">
        <f>IF(Sheet2!F29&lt;=0.1,1,0)</f>
        <v>1</v>
      </c>
      <c r="H29" s="3">
        <v>-294.94900000000001</v>
      </c>
      <c r="I29" s="3">
        <v>2.8000000000000001E-2</v>
      </c>
      <c r="J29" s="4">
        <f>IF(Sheet2!I29&lt;=0.1,1,0)</f>
        <v>1</v>
      </c>
      <c r="K29" s="6">
        <v>-0.26638000000000001</v>
      </c>
      <c r="L29" s="6">
        <v>0</v>
      </c>
      <c r="M29" s="11">
        <f>IF(Sheet2!L29&lt;=0.1,1,0)</f>
        <v>1</v>
      </c>
      <c r="N29" s="3">
        <v>-36.905880000000003</v>
      </c>
      <c r="O29" s="3">
        <v>1E-3</v>
      </c>
      <c r="P29" s="4">
        <f>IF(Sheet2!O29&lt;=0.1,1,0)</f>
        <v>1</v>
      </c>
      <c r="Q29" s="6">
        <v>-0.27788420000000003</v>
      </c>
      <c r="R29" s="6">
        <v>0</v>
      </c>
      <c r="S29" s="11">
        <f>IF(Sheet2!R29&lt;=0.1,1,0)</f>
        <v>1</v>
      </c>
      <c r="T29" s="3">
        <v>-0.2817788</v>
      </c>
      <c r="U29" s="3">
        <v>0</v>
      </c>
      <c r="V29" s="4">
        <f>IF(Sheet2!U29&lt;=0.1,1,0)</f>
        <v>1</v>
      </c>
      <c r="W29" s="6">
        <v>6.4891900000000002E-2</v>
      </c>
      <c r="X29" s="6">
        <v>0</v>
      </c>
      <c r="Y29" s="11">
        <f>IF(Sheet2!X29&lt;=0.1,1,0)</f>
        <v>1</v>
      </c>
      <c r="Z29" s="3">
        <v>-7.4969849999999996</v>
      </c>
      <c r="AA29" s="3">
        <v>0</v>
      </c>
      <c r="AB29" s="30">
        <f>IF(Sheet2!AA29&lt;=0.1,1,0)</f>
        <v>1</v>
      </c>
      <c r="AC29" s="7">
        <f>Sheet2!G29+Sheet2!J29+Sheet2!M29+Sheet2!P29+Sheet2!S29+Sheet2!V29+Sheet2!Y29+Sheet2!AB29</f>
        <v>8</v>
      </c>
      <c r="AD29" s="3"/>
      <c r="AF29" s="4">
        <f>IF(Sheet2!AC29&gt;7,1,0)</f>
        <v>1</v>
      </c>
      <c r="AG29" s="4">
        <f>IF(Sheet2!AC29=7,1,0)</f>
        <v>0</v>
      </c>
      <c r="AH29" s="23">
        <f>IF(Sheet2!AC29=6,1,0)</f>
        <v>0</v>
      </c>
      <c r="AK29" s="23">
        <v>16</v>
      </c>
      <c r="AL29" s="23">
        <f>IF(OR(AND(Sheet2!H29&gt;0, Sheet2!AK29&lt;=10), AND(Sheet2!H29&lt;0, Sheet2!AK29&gt;=90)),1,0)</f>
        <v>0</v>
      </c>
      <c r="AM29" s="23">
        <f>IF(OR(AND(Sheet2!H29&gt;0, Sheet2!AK29&gt;10, Sheet2!AK29&lt;=15), AND(Sheet2!H29&lt;0, Sheet2!AK29&lt;90,Sheet2!AK29&gt;=85)),1,0)</f>
        <v>0</v>
      </c>
      <c r="AN29" s="23">
        <f>IF(OR(AND(Sheet2!H29&gt;0, Sheet2!AK29&gt;15, Sheet2!AK29&lt;=20), AND(Sheet2!H29&lt;0, Sheet2!AK29&lt;85,Sheet2!AK29&gt;=80)),1,0)</f>
        <v>0</v>
      </c>
      <c r="AO29" s="23">
        <f>IF(OR(AND(Sheet2!H29&gt;0, Sheet2!AK29&gt;20, Sheet2!AK29&lt;=25), AND(Sheet2!H29&lt;0, Sheet2!AK29&lt;80,Sheet2!AK29&gt;=75)),1,0)</f>
        <v>0</v>
      </c>
      <c r="AR29" s="50" t="s">
        <v>75</v>
      </c>
      <c r="AS29" s="6">
        <v>-0.2499883</v>
      </c>
      <c r="AT29" s="3">
        <f>ABS(Sheet2!AS29)</f>
        <v>0.2499883</v>
      </c>
      <c r="AU29" s="51">
        <f>IF(Sheet2!AT29&gt;=Sheet2!$AT$162,1,0)</f>
        <v>1</v>
      </c>
      <c r="AV29" s="6">
        <v>-0.26638000000000001</v>
      </c>
      <c r="AW29" s="3">
        <f>ABS(Sheet2!AV29)</f>
        <v>0.26638000000000001</v>
      </c>
      <c r="AX29" s="51">
        <f>IF(Sheet2!AW29&gt;=Sheet2!$AW$162,1,0)</f>
        <v>1</v>
      </c>
      <c r="AY29" s="4"/>
      <c r="AZ29" s="51">
        <f>IF(OR(Sheet2!AF29=1,Sheet2!AG29=1,Sheet2!AH29=1),1,0)</f>
        <v>1</v>
      </c>
      <c r="BA29" s="4"/>
      <c r="BB29" s="52">
        <f>IF(OR(Sheet2!AL29=1,Sheet2!AM29=1,Sheet2!AN29=1,Sheet2!AO29=1),1,0)</f>
        <v>0</v>
      </c>
      <c r="BC29" s="4"/>
      <c r="BD29" s="4">
        <f>IF(AND(Sheet2!AU29=1,Sheet2!AX29=1,Sheet2!AZ29=1,Sheet2!BB29=1),1,0)</f>
        <v>0</v>
      </c>
      <c r="BE29" s="4"/>
      <c r="BF29" s="4"/>
      <c r="BG29" s="4"/>
    </row>
    <row r="30" spans="2:65" x14ac:dyDescent="0.2">
      <c r="D30" s="31" t="s">
        <v>76</v>
      </c>
      <c r="E30" s="6">
        <v>0.26330940000000003</v>
      </c>
      <c r="F30" s="6">
        <v>3.5000000000000003E-2</v>
      </c>
      <c r="G30" s="11">
        <f>IF(Sheet2!F30&lt;=0.1,1,0)</f>
        <v>1</v>
      </c>
      <c r="H30" s="3">
        <v>810.66539999999998</v>
      </c>
      <c r="I30" s="3">
        <v>3.7999999999999999E-2</v>
      </c>
      <c r="J30" s="4">
        <f>IF(Sheet2!I30&lt;=0.1,1,0)</f>
        <v>1</v>
      </c>
      <c r="K30" s="6">
        <v>0.24723300000000001</v>
      </c>
      <c r="L30" s="6">
        <v>3.9E-2</v>
      </c>
      <c r="M30" s="11">
        <f>IF(Sheet2!L30&lt;=0.1,1,0)</f>
        <v>1</v>
      </c>
      <c r="N30" s="3">
        <v>62.516379999999998</v>
      </c>
      <c r="O30" s="3">
        <v>3.6999999999999998E-2</v>
      </c>
      <c r="P30" s="4">
        <f>IF(Sheet2!O30&lt;=0.1,1,0)</f>
        <v>1</v>
      </c>
      <c r="Q30" s="6">
        <v>0.2172414</v>
      </c>
      <c r="R30" s="6">
        <v>0.106</v>
      </c>
      <c r="S30" s="11">
        <f>IF(Sheet2!R30&lt;=0.1,1,0)</f>
        <v>0</v>
      </c>
      <c r="T30" s="3">
        <v>0.31076740000000003</v>
      </c>
      <c r="U30" s="3">
        <v>1.4999999999999999E-2</v>
      </c>
      <c r="V30" s="4">
        <f>IF(Sheet2!U30&lt;=0.1,1,0)</f>
        <v>1</v>
      </c>
      <c r="W30" s="6">
        <v>0.12252929999999999</v>
      </c>
      <c r="X30" s="6">
        <v>2.7E-2</v>
      </c>
      <c r="Y30" s="11">
        <f>IF(Sheet2!X30&lt;=0.1,1,0)</f>
        <v>1</v>
      </c>
      <c r="Z30" s="3">
        <v>1.3448310000000001</v>
      </c>
      <c r="AA30" s="3">
        <v>0.68799999999999994</v>
      </c>
      <c r="AB30" s="30">
        <f>IF(Sheet2!AA30&lt;=0.1,1,0)</f>
        <v>0</v>
      </c>
      <c r="AC30" s="7">
        <f>Sheet2!G30+Sheet2!J30+Sheet2!M30+Sheet2!P30+Sheet2!S30+Sheet2!V30+Sheet2!Y30+Sheet2!AB30</f>
        <v>6</v>
      </c>
      <c r="AD30" s="3"/>
      <c r="AF30" s="4">
        <f>IF(Sheet2!AC30&gt;7,1,0)</f>
        <v>0</v>
      </c>
      <c r="AG30" s="4">
        <f>IF(Sheet2!AC30=7,1,0)</f>
        <v>0</v>
      </c>
      <c r="AH30" s="24">
        <f>IF(Sheet2!AC30=6,1,0)</f>
        <v>1</v>
      </c>
      <c r="AK30" s="23">
        <v>4</v>
      </c>
      <c r="AL30" s="23">
        <f>IF(OR(AND(Sheet2!H30&gt;0, Sheet2!AK30&lt;=10), AND(Sheet2!H30&lt;0, Sheet2!AK30&gt;=90)),1,0)</f>
        <v>1</v>
      </c>
      <c r="AM30" s="23">
        <f>IF(OR(AND(Sheet2!H30&gt;0, Sheet2!AK30&gt;10, Sheet2!AK30&lt;=15), AND(Sheet2!H30&lt;0, Sheet2!AK30&lt;90,Sheet2!AK30&gt;=85)),1,0)</f>
        <v>0</v>
      </c>
      <c r="AN30" s="23">
        <f>IF(OR(AND(Sheet2!H30&gt;0, Sheet2!AK30&gt;15, Sheet2!AK30&lt;=20), AND(Sheet2!H30&lt;0, Sheet2!AK30&lt;85,Sheet2!AK30&gt;=80)),1,0)</f>
        <v>0</v>
      </c>
      <c r="AO30" s="23">
        <f>IF(OR(AND(Sheet2!H30&gt;0, Sheet2!AK30&gt;20, Sheet2!AK30&lt;=25), AND(Sheet2!H30&lt;0, Sheet2!AK30&lt;80,Sheet2!AK30&gt;=75)),1,0)</f>
        <v>0</v>
      </c>
      <c r="AR30" s="33" t="s">
        <v>76</v>
      </c>
      <c r="AS30" s="6">
        <v>0.26330940000000003</v>
      </c>
      <c r="AT30" s="3">
        <f>ABS(Sheet2!AS30)</f>
        <v>0.26330940000000003</v>
      </c>
      <c r="AU30" s="4">
        <f>IF(Sheet2!AT30&gt;=Sheet2!$AT$162,1,0)</f>
        <v>1</v>
      </c>
      <c r="AV30" s="6">
        <v>0.24723300000000001</v>
      </c>
      <c r="AW30" s="3">
        <f>ABS(Sheet2!AV30)</f>
        <v>0.24723300000000001</v>
      </c>
      <c r="AX30" s="4">
        <f>IF(Sheet2!AW30&gt;=Sheet2!$AW$162,1,0)</f>
        <v>1</v>
      </c>
      <c r="AY30" s="4"/>
      <c r="AZ30" s="4">
        <f>IF(OR(Sheet2!AF30=1,Sheet2!AG30=1,Sheet2!AH30=1),1,0)</f>
        <v>1</v>
      </c>
      <c r="BA30" s="4"/>
      <c r="BB30" s="23">
        <f>IF(OR(Sheet2!AL30=1,Sheet2!AM30=1,Sheet2!AN30=1,Sheet2!AO30=1),1,0)</f>
        <v>1</v>
      </c>
      <c r="BC30" s="4"/>
      <c r="BD30" s="34">
        <f>IF(AND(Sheet2!AU30=1,Sheet2!AX30=1,Sheet2!AZ30=1,Sheet2!BB30=1),1,0)</f>
        <v>1</v>
      </c>
      <c r="BE30" s="4"/>
      <c r="BF30" s="4"/>
      <c r="BG30" s="4"/>
    </row>
    <row r="31" spans="2:65" x14ac:dyDescent="0.2">
      <c r="D31" s="33" t="s">
        <v>77</v>
      </c>
      <c r="E31" s="6">
        <v>-0.48342790000000002</v>
      </c>
      <c r="F31" s="6">
        <v>0</v>
      </c>
      <c r="G31" s="11">
        <f>IF(Sheet2!F31&lt;=0.1,1,0)</f>
        <v>1</v>
      </c>
      <c r="H31" s="3">
        <v>-582.93859999999995</v>
      </c>
      <c r="I31" s="3">
        <v>0</v>
      </c>
      <c r="J31" s="4">
        <f>IF(Sheet2!I31&lt;=0.1,1,0)</f>
        <v>1</v>
      </c>
      <c r="K31" s="6">
        <v>-0.36648570000000003</v>
      </c>
      <c r="L31" s="6">
        <v>0</v>
      </c>
      <c r="M31" s="11">
        <f>IF(Sheet2!L31&lt;=0.1,1,0)</f>
        <v>1</v>
      </c>
      <c r="N31" s="3">
        <v>-47.522799999999997</v>
      </c>
      <c r="O31" s="3">
        <v>0</v>
      </c>
      <c r="P31" s="4">
        <f>IF(Sheet2!O31&lt;=0.1,1,0)</f>
        <v>1</v>
      </c>
      <c r="Q31" s="6">
        <v>-0.49117509999999998</v>
      </c>
      <c r="R31" s="6">
        <v>0</v>
      </c>
      <c r="S31" s="11">
        <f>IF(Sheet2!R31&lt;=0.1,1,0)</f>
        <v>1</v>
      </c>
      <c r="T31" s="3">
        <v>-0.49891000000000002</v>
      </c>
      <c r="U31" s="3">
        <v>0</v>
      </c>
      <c r="V31" s="4">
        <f>IF(Sheet2!U31&lt;=0.1,1,0)</f>
        <v>1</v>
      </c>
      <c r="W31" s="6">
        <v>7.8954499999999997E-2</v>
      </c>
      <c r="X31" s="6">
        <v>0</v>
      </c>
      <c r="Y31" s="11">
        <f>IF(Sheet2!X31&lt;=0.1,1,0)</f>
        <v>1</v>
      </c>
      <c r="Z31" s="3">
        <v>-9.8993169999999999</v>
      </c>
      <c r="AA31" s="3">
        <v>0</v>
      </c>
      <c r="AB31" s="30">
        <f>IF(Sheet2!AA31&lt;=0.1,1,0)</f>
        <v>1</v>
      </c>
      <c r="AC31" s="7">
        <f>Sheet2!G31+Sheet2!J31+Sheet2!M31+Sheet2!P31+Sheet2!S31+Sheet2!V31+Sheet2!Y31+Sheet2!AB31</f>
        <v>8</v>
      </c>
      <c r="AD31" s="3"/>
      <c r="AF31" s="4">
        <f>IF(Sheet2!AC31&gt;7,1,0)</f>
        <v>1</v>
      </c>
      <c r="AG31" s="4">
        <f>IF(Sheet2!AC31=7,1,0)</f>
        <v>0</v>
      </c>
      <c r="AH31" s="23">
        <f>IF(Sheet2!AC31=6,1,0)</f>
        <v>0</v>
      </c>
      <c r="AK31" s="23">
        <v>10</v>
      </c>
      <c r="AL31" s="23">
        <f>IF(OR(AND(Sheet2!H31&gt;0, Sheet2!AK31&lt;=10), AND(Sheet2!H31&lt;0, Sheet2!AK31&gt;=90)),1,0)</f>
        <v>0</v>
      </c>
      <c r="AM31" s="23">
        <f>IF(OR(AND(Sheet2!H31&gt;0, Sheet2!AK31&gt;10, Sheet2!AK31&lt;=15), AND(Sheet2!H31&lt;0, Sheet2!AK31&lt;90,Sheet2!AK31&gt;=85)),1,0)</f>
        <v>0</v>
      </c>
      <c r="AN31" s="23">
        <f>IF(OR(AND(Sheet2!H31&gt;0, Sheet2!AK31&gt;15, Sheet2!AK31&lt;=20), AND(Sheet2!H31&lt;0, Sheet2!AK31&lt;85,Sheet2!AK31&gt;=80)),1,0)</f>
        <v>0</v>
      </c>
      <c r="AO31" s="23">
        <f>IF(OR(AND(Sheet2!H31&gt;0, Sheet2!AK31&gt;20, Sheet2!AK31&lt;=25), AND(Sheet2!H31&lt;0, Sheet2!AK31&lt;80,Sheet2!AK31&gt;=75)),1,0)</f>
        <v>0</v>
      </c>
      <c r="AR31" s="50" t="s">
        <v>77</v>
      </c>
      <c r="AS31" s="6">
        <v>-0.48342790000000002</v>
      </c>
      <c r="AT31" s="3">
        <f>ABS(Sheet2!AS31)</f>
        <v>0.48342790000000002</v>
      </c>
      <c r="AU31" s="51">
        <f>IF(Sheet2!AT31&gt;=Sheet2!$AT$162,1,0)</f>
        <v>1</v>
      </c>
      <c r="AV31" s="6">
        <v>-0.36648570000000003</v>
      </c>
      <c r="AW31" s="3">
        <f>ABS(Sheet2!AV31)</f>
        <v>0.36648570000000003</v>
      </c>
      <c r="AX31" s="51">
        <f>IF(Sheet2!AW31&gt;=Sheet2!$AW$162,1,0)</f>
        <v>1</v>
      </c>
      <c r="AY31" s="4"/>
      <c r="AZ31" s="51">
        <f>IF(OR(Sheet2!AF31=1,Sheet2!AG31=1,Sheet2!AH31=1),1,0)</f>
        <v>1</v>
      </c>
      <c r="BA31" s="4"/>
      <c r="BB31" s="52">
        <f>IF(OR(Sheet2!AL31=1,Sheet2!AM31=1,Sheet2!AN31=1,Sheet2!AO31=1),1,0)</f>
        <v>0</v>
      </c>
      <c r="BC31" s="4"/>
      <c r="BD31" s="4">
        <f>IF(AND(Sheet2!AU31=1,Sheet2!AX31=1,Sheet2!AZ31=1,Sheet2!BB31=1),1,0)</f>
        <v>0</v>
      </c>
      <c r="BE31" s="4"/>
      <c r="BF31" s="4"/>
      <c r="BG31" s="4"/>
    </row>
    <row r="32" spans="2:65" x14ac:dyDescent="0.2">
      <c r="B32" s="12"/>
      <c r="C32" s="12"/>
      <c r="D32" s="53" t="s">
        <v>78</v>
      </c>
      <c r="E32" s="37">
        <v>0.3230034</v>
      </c>
      <c r="F32" s="37">
        <v>2E-3</v>
      </c>
      <c r="G32" s="11">
        <f>IF(Sheet2!F32&lt;=0.1,1,0)</f>
        <v>1</v>
      </c>
      <c r="H32" s="38">
        <v>652.83019999999999</v>
      </c>
      <c r="I32" s="38">
        <v>2.5000000000000001E-2</v>
      </c>
      <c r="J32" s="4">
        <f>IF(Sheet2!I32&lt;=0.1,1,0)</f>
        <v>1</v>
      </c>
      <c r="K32" s="37">
        <v>0.1868389</v>
      </c>
      <c r="L32" s="37">
        <v>8.4000000000000005E-2</v>
      </c>
      <c r="M32" s="11">
        <f>IF(Sheet2!L32&lt;=0.1,1,0)</f>
        <v>1</v>
      </c>
      <c r="N32" s="38">
        <v>34.490540000000003</v>
      </c>
      <c r="O32" s="38">
        <v>0.14199999999999999</v>
      </c>
      <c r="P32" s="4">
        <f>IF(Sheet2!O32&lt;=0.1,1,0)</f>
        <v>0</v>
      </c>
      <c r="Q32" s="37">
        <v>0.26707209999999998</v>
      </c>
      <c r="R32" s="37">
        <v>2.3E-2</v>
      </c>
      <c r="S32" s="11">
        <f>IF(Sheet2!R32&lt;=0.1,1,0)</f>
        <v>1</v>
      </c>
      <c r="T32" s="38">
        <v>0.41159230000000002</v>
      </c>
      <c r="U32" s="38">
        <v>0</v>
      </c>
      <c r="V32" s="4">
        <f>IF(Sheet2!U32&lt;=0.1,1,0)</f>
        <v>1</v>
      </c>
      <c r="W32" s="37">
        <v>0.1028613</v>
      </c>
      <c r="X32" s="37">
        <v>0.05</v>
      </c>
      <c r="Y32" s="11">
        <f>IF(Sheet2!X32&lt;=0.1,1,0)</f>
        <v>1</v>
      </c>
      <c r="Z32" s="38">
        <v>5.6007819999999997</v>
      </c>
      <c r="AA32" s="38">
        <v>0.13900000000000001</v>
      </c>
      <c r="AB32" s="30">
        <f>IF(Sheet2!AA32&lt;=0.1,1,0)</f>
        <v>0</v>
      </c>
      <c r="AC32" s="39">
        <f>Sheet2!G32+Sheet2!J32+Sheet2!M32+Sheet2!P32+Sheet2!S32+Sheet2!V32+Sheet2!Y32+Sheet2!AB32</f>
        <v>6</v>
      </c>
      <c r="AD32" s="3"/>
      <c r="AF32" s="4">
        <f>IF(Sheet2!AC32&gt;7,1,0)</f>
        <v>0</v>
      </c>
      <c r="AG32" s="4">
        <f>IF(Sheet2!AC32=7,1,0)</f>
        <v>0</v>
      </c>
      <c r="AH32" s="23">
        <f>IF(Sheet2!AC32=6,1,0)</f>
        <v>1</v>
      </c>
      <c r="AK32" s="35" t="s">
        <v>79</v>
      </c>
      <c r="AL32" s="23">
        <v>1</v>
      </c>
      <c r="AM32" s="23">
        <f>IF(OR(AND(Sheet2!H32&gt;0, Sheet2!AK32&gt;10, Sheet2!AK32&lt;=15), AND(Sheet2!H32&lt;0, Sheet2!AK32&lt;90,Sheet2!AK32&gt;=85)),1,0)</f>
        <v>0</v>
      </c>
      <c r="AN32" s="23">
        <f>IF(OR(AND(Sheet2!H32&gt;0, Sheet2!AK32&gt;15, Sheet2!AK32&lt;=20), AND(Sheet2!H32&lt;0, Sheet2!AK32&lt;85,Sheet2!AK32&gt;=80)),1,0)</f>
        <v>0</v>
      </c>
      <c r="AO32" s="23">
        <f>IF(OR(AND(Sheet2!H32&gt;0, Sheet2!AK32&gt;20, Sheet2!AK32&lt;=25), AND(Sheet2!H32&lt;0, Sheet2!AK32&lt;80,Sheet2!AK32&gt;=75)),1,0)</f>
        <v>0</v>
      </c>
      <c r="AP32" s="3"/>
      <c r="AQ32" s="3"/>
      <c r="AR32" s="53" t="s">
        <v>78</v>
      </c>
      <c r="AS32" s="37">
        <v>0.3230034</v>
      </c>
      <c r="AT32" s="38">
        <f>ABS(Sheet2!AS32)</f>
        <v>0.3230034</v>
      </c>
      <c r="AU32" s="42">
        <f>IF(Sheet2!AT32&gt;=Sheet2!$AT$162,1,0)</f>
        <v>1</v>
      </c>
      <c r="AV32" s="37">
        <v>0.1868389</v>
      </c>
      <c r="AW32" s="38">
        <f>ABS(Sheet2!AV32)</f>
        <v>0.1868389</v>
      </c>
      <c r="AX32" s="42">
        <f>IF(Sheet2!AW32&gt;=Sheet2!$AW$162,1,0)</f>
        <v>0</v>
      </c>
      <c r="AY32" s="42"/>
      <c r="AZ32" s="42">
        <f>IF(OR(Sheet2!AF32=1,Sheet2!AG32=1,Sheet2!AH32=1),1,0)</f>
        <v>1</v>
      </c>
      <c r="BA32" s="42"/>
      <c r="BB32" s="46">
        <f>IF(OR(Sheet2!AL32=1,Sheet2!AM32=1,Sheet2!AN32=1,Sheet2!AO32=1),1,0)</f>
        <v>1</v>
      </c>
      <c r="BC32" s="42"/>
      <c r="BD32" s="42">
        <f>IF(AND(Sheet2!AU32=1,Sheet2!AX32=1,Sheet2!AZ32=1,Sheet2!BB32=1),1,0)</f>
        <v>0</v>
      </c>
      <c r="BE32" s="42"/>
      <c r="BF32" s="4"/>
      <c r="BG32" s="4"/>
      <c r="BJ32" s="3"/>
      <c r="BK32" s="3"/>
      <c r="BL32" s="3"/>
      <c r="BM32" s="3"/>
    </row>
    <row r="33" spans="2:65" x14ac:dyDescent="0.2">
      <c r="E33" s="6"/>
      <c r="F33" s="6"/>
      <c r="G33" s="11"/>
      <c r="H33" s="3"/>
      <c r="I33" s="3"/>
      <c r="J33" s="4"/>
      <c r="K33" s="6"/>
      <c r="L33" s="6"/>
      <c r="M33" s="11"/>
      <c r="N33" s="3"/>
      <c r="O33" s="3"/>
      <c r="P33" s="4"/>
      <c r="Q33" s="6"/>
      <c r="R33" s="6"/>
      <c r="S33" s="11"/>
      <c r="T33" s="3"/>
      <c r="U33" s="3"/>
      <c r="V33" s="4"/>
      <c r="W33" s="6"/>
      <c r="X33" s="6"/>
      <c r="Y33" s="11"/>
      <c r="Z33" s="3"/>
      <c r="AA33" s="3"/>
      <c r="AB33" s="30"/>
      <c r="AC33" s="7"/>
      <c r="AD33" s="3"/>
      <c r="AF33" s="4"/>
      <c r="AG33" s="4"/>
      <c r="AH33" s="4"/>
      <c r="AK33" s="23"/>
      <c r="AL33" s="23"/>
      <c r="AM33" s="23"/>
      <c r="AN33" s="23"/>
      <c r="AO33" s="23"/>
      <c r="AP33" s="3"/>
      <c r="AQ33" s="3"/>
      <c r="AS33" s="6"/>
      <c r="AT33" s="3"/>
      <c r="AU33" s="4"/>
      <c r="AV33" s="6"/>
      <c r="AW33" s="3"/>
      <c r="AX33" s="4"/>
      <c r="AY33" s="4"/>
      <c r="AZ33" s="4"/>
      <c r="BA33" s="4"/>
      <c r="BB33" s="23"/>
      <c r="BC33" s="4"/>
      <c r="BD33" s="4"/>
      <c r="BE33" s="4"/>
      <c r="BF33" s="4"/>
      <c r="BG33" s="4"/>
      <c r="BJ33" s="3"/>
      <c r="BK33" s="3"/>
      <c r="BL33" s="3"/>
      <c r="BM33" s="3"/>
    </row>
    <row r="34" spans="2:65" x14ac:dyDescent="0.2">
      <c r="E34" s="6"/>
      <c r="F34" s="6"/>
      <c r="G34" s="11"/>
      <c r="H34" s="3"/>
      <c r="I34" s="3"/>
      <c r="J34" s="4"/>
      <c r="K34" s="6"/>
      <c r="L34" s="6"/>
      <c r="M34" s="11"/>
      <c r="N34" s="3"/>
      <c r="O34" s="3"/>
      <c r="P34" s="4"/>
      <c r="Q34" s="6"/>
      <c r="R34" s="6"/>
      <c r="S34" s="11"/>
      <c r="T34" s="3"/>
      <c r="U34" s="3"/>
      <c r="V34" s="4"/>
      <c r="W34" s="6"/>
      <c r="X34" s="6"/>
      <c r="Y34" s="11"/>
      <c r="Z34" s="3"/>
      <c r="AA34" s="3"/>
      <c r="AB34" s="30"/>
      <c r="AC34" s="7"/>
      <c r="AD34" s="3"/>
      <c r="AF34" s="4"/>
      <c r="AG34" s="4"/>
      <c r="AH34" s="4"/>
      <c r="AK34" s="23"/>
      <c r="AL34" s="23"/>
      <c r="AM34" s="23"/>
      <c r="AN34" s="23"/>
      <c r="AO34" s="23"/>
      <c r="AR34" s="12"/>
      <c r="AS34" s="37"/>
      <c r="AT34" s="38"/>
      <c r="AU34" s="42"/>
      <c r="AV34" s="37"/>
      <c r="AW34" s="38"/>
      <c r="AX34" s="42"/>
      <c r="AY34" s="42"/>
      <c r="AZ34" s="42"/>
      <c r="BA34" s="42"/>
      <c r="BB34" s="46"/>
      <c r="BC34" s="42"/>
      <c r="BD34" s="42"/>
      <c r="BE34" s="42"/>
      <c r="BF34" s="4"/>
      <c r="BG34" s="4"/>
      <c r="BH34" s="3"/>
      <c r="BI34" s="3"/>
    </row>
    <row r="35" spans="2:65" x14ac:dyDescent="0.2">
      <c r="B35" s="47" t="s">
        <v>80</v>
      </c>
      <c r="C35" s="48" t="s">
        <v>81</v>
      </c>
      <c r="D35" s="54" t="s">
        <v>82</v>
      </c>
      <c r="E35" s="44">
        <v>0.28263929999999998</v>
      </c>
      <c r="F35" s="44">
        <v>0</v>
      </c>
      <c r="G35" s="11">
        <f>IF(Sheet2!F35&lt;=0.1,1,0)</f>
        <v>1</v>
      </c>
      <c r="H35" s="45">
        <v>303.46480000000003</v>
      </c>
      <c r="I35" s="45">
        <v>8.0000000000000002E-3</v>
      </c>
      <c r="J35" s="4">
        <f>IF(Sheet2!I35&lt;=0.1,1,0)</f>
        <v>1</v>
      </c>
      <c r="K35" s="44">
        <v>0.25891069999999999</v>
      </c>
      <c r="L35" s="44">
        <v>0</v>
      </c>
      <c r="M35" s="11">
        <f>IF(Sheet2!L35&lt;=0.1,1,0)</f>
        <v>1</v>
      </c>
      <c r="N35" s="45">
        <v>31.252839999999999</v>
      </c>
      <c r="O35" s="45">
        <v>1E-3</v>
      </c>
      <c r="P35" s="4">
        <f>IF(Sheet2!O35&lt;=0.1,1,0)</f>
        <v>1</v>
      </c>
      <c r="Q35" s="44">
        <v>0.32813750000000003</v>
      </c>
      <c r="R35" s="44">
        <v>0</v>
      </c>
      <c r="S35" s="11">
        <f>IF(Sheet2!R35&lt;=0.1,1,0)</f>
        <v>1</v>
      </c>
      <c r="T35" s="45">
        <v>0.2590963</v>
      </c>
      <c r="U35" s="45">
        <v>0</v>
      </c>
      <c r="V35" s="4">
        <f>IF(Sheet2!U35&lt;=0.1,1,0)</f>
        <v>1</v>
      </c>
      <c r="W35" s="44">
        <v>0.26874609999999999</v>
      </c>
      <c r="X35" s="44">
        <v>0</v>
      </c>
      <c r="Y35" s="11">
        <f>IF(Sheet2!X35&lt;=0.1,1,0)</f>
        <v>1</v>
      </c>
      <c r="Z35" s="45">
        <v>-2.2007279999999998</v>
      </c>
      <c r="AA35" s="45">
        <v>0.499</v>
      </c>
      <c r="AB35" s="30">
        <f>IF(Sheet2!AA35&lt;=0.1,1,0)</f>
        <v>0</v>
      </c>
      <c r="AC35" s="49">
        <f>Sheet2!G35+Sheet2!J35+Sheet2!M35+Sheet2!P35+Sheet2!S35+Sheet2!V35+Sheet2!Y35+Sheet2!AB35</f>
        <v>7</v>
      </c>
      <c r="AD35" s="3"/>
      <c r="AF35" s="4">
        <f>IF(Sheet2!AC35&gt;7,1,0)</f>
        <v>0</v>
      </c>
      <c r="AG35" s="4">
        <f>IF(Sheet2!AC35=7,1,0)</f>
        <v>1</v>
      </c>
      <c r="AH35" s="23">
        <f>IF(Sheet2!AC35=6,1,0)</f>
        <v>0</v>
      </c>
      <c r="AK35" s="23">
        <v>87</v>
      </c>
      <c r="AL35" s="23">
        <f>IF(OR(AND(Sheet2!H35&gt;0, Sheet2!AK35&lt;=10), AND(Sheet2!H35&lt;0, Sheet2!AK35&gt;=90)),1,0)</f>
        <v>0</v>
      </c>
      <c r="AM35" s="23">
        <f>IF(OR(AND(Sheet2!H35&gt;0, Sheet2!AK35&gt;10, Sheet2!AK35&lt;=15), AND(Sheet2!H35&lt;0, Sheet2!AK35&lt;90,Sheet2!AK35&gt;=85)),1,0)</f>
        <v>0</v>
      </c>
      <c r="AN35" s="23">
        <f>IF(OR(AND(Sheet2!H35&gt;0, Sheet2!AK35&gt;15, Sheet2!AK35&lt;=20), AND(Sheet2!H35&lt;0, Sheet2!AK35&lt;85,Sheet2!AK35&gt;=80)),1,0)</f>
        <v>0</v>
      </c>
      <c r="AO35" s="23">
        <f>IF(OR(AND(Sheet2!H35&gt;0, Sheet2!AK35&gt;20, Sheet2!AK35&lt;=25), AND(Sheet2!H35&lt;0, Sheet2!AK35&lt;80,Sheet2!AK35&gt;=75)),1,0)</f>
        <v>0</v>
      </c>
      <c r="AR35" s="55" t="s">
        <v>82</v>
      </c>
      <c r="AS35" s="44">
        <v>0.28263929999999998</v>
      </c>
      <c r="AT35" s="3">
        <f>ABS(Sheet2!AS35)</f>
        <v>0.28263929999999998</v>
      </c>
      <c r="AU35" s="4">
        <f>IF(Sheet2!AT35&gt;=Sheet2!$AT$162,1,0)</f>
        <v>1</v>
      </c>
      <c r="AV35" s="44">
        <v>0.25891069999999999</v>
      </c>
      <c r="AW35" s="3">
        <f>ABS(Sheet2!AV35)</f>
        <v>0.25891069999999999</v>
      </c>
      <c r="AX35" s="4">
        <f>IF(Sheet2!AW35&gt;=Sheet2!$AW$162,1,0)</f>
        <v>1</v>
      </c>
      <c r="AY35" s="4"/>
      <c r="AZ35" s="4">
        <f>IF(OR(Sheet2!AF35=1,Sheet2!AG35=1,Sheet2!AH35=1),1,0)</f>
        <v>1</v>
      </c>
      <c r="BA35" s="4"/>
      <c r="BB35" s="23">
        <f>IF(OR(Sheet2!AL35=1,Sheet2!AM35=1,Sheet2!AN35=1,Sheet2!AO35=1),1,0)</f>
        <v>0</v>
      </c>
      <c r="BC35" s="4"/>
      <c r="BD35" s="4">
        <f>IF(AND(Sheet2!AU35=1,Sheet2!AX35=1,Sheet2!AZ35=1,Sheet2!BB35=1),1,0)</f>
        <v>0</v>
      </c>
      <c r="BE35" s="4"/>
      <c r="BF35" s="4"/>
      <c r="BG35" s="4"/>
      <c r="BH35" s="3"/>
      <c r="BI35" s="3"/>
    </row>
    <row r="36" spans="2:65" x14ac:dyDescent="0.2">
      <c r="C36" t="s">
        <v>83</v>
      </c>
      <c r="D36" t="s">
        <v>84</v>
      </c>
      <c r="E36" s="6">
        <v>-0.1167618</v>
      </c>
      <c r="F36" s="6">
        <v>0.21099999999999999</v>
      </c>
      <c r="G36" s="11">
        <f>IF(Sheet2!F36&lt;=0.1,1,0)</f>
        <v>0</v>
      </c>
      <c r="H36" s="3">
        <v>-359.7577</v>
      </c>
      <c r="I36" s="3">
        <v>7.4999999999999997E-2</v>
      </c>
      <c r="J36" s="4">
        <f>IF(Sheet2!I36&lt;=0.1,1,0)</f>
        <v>1</v>
      </c>
      <c r="K36" s="6">
        <v>0.1185248</v>
      </c>
      <c r="L36" s="6">
        <v>0.18099999999999999</v>
      </c>
      <c r="M36" s="11">
        <f>IF(Sheet2!L36&lt;=0.1,1,0)</f>
        <v>0</v>
      </c>
      <c r="N36" s="3">
        <v>15.917759999999999</v>
      </c>
      <c r="O36" s="3">
        <v>0.438</v>
      </c>
      <c r="P36" s="4">
        <f>IF(Sheet2!O36&lt;=0.1,1,0)</f>
        <v>0</v>
      </c>
      <c r="Q36" s="6">
        <v>-0.12585250000000001</v>
      </c>
      <c r="R36" s="6">
        <v>0.215</v>
      </c>
      <c r="S36" s="11">
        <f>IF(Sheet2!R36&lt;=0.1,1,0)</f>
        <v>0</v>
      </c>
      <c r="T36" s="3">
        <v>-0.13891300000000001</v>
      </c>
      <c r="U36" s="3">
        <v>0.13</v>
      </c>
      <c r="V36" s="4">
        <f>IF(Sheet2!U36&lt;=0.1,1,0)</f>
        <v>0</v>
      </c>
      <c r="W36" s="6">
        <v>0.1061737</v>
      </c>
      <c r="X36" s="6">
        <v>0.214</v>
      </c>
      <c r="Y36" s="11">
        <f>IF(Sheet2!X36&lt;=0.1,1,0)</f>
        <v>0</v>
      </c>
      <c r="Z36" s="3">
        <v>0.1144133</v>
      </c>
      <c r="AA36" s="3">
        <v>0.97799999999999998</v>
      </c>
      <c r="AB36" s="30">
        <f>IF(Sheet2!AA36&lt;=0.1,1,0)</f>
        <v>0</v>
      </c>
      <c r="AC36" s="7">
        <f>Sheet2!G36+Sheet2!J36+Sheet2!M36+Sheet2!P36+Sheet2!S36+Sheet2!V36+Sheet2!Y36+Sheet2!AB36</f>
        <v>1</v>
      </c>
      <c r="AD36" s="3"/>
      <c r="AF36" s="4">
        <f>IF(Sheet2!AC36&gt;7,1,0)</f>
        <v>0</v>
      </c>
      <c r="AG36" s="4">
        <f>IF(Sheet2!AC36=7,1,0)</f>
        <v>0</v>
      </c>
      <c r="AH36" s="23">
        <f>IF(Sheet2!AC36=6,1,0)</f>
        <v>0</v>
      </c>
      <c r="AK36" s="23">
        <v>9</v>
      </c>
      <c r="AL36" s="23">
        <f>IF(OR(AND(Sheet2!H36&gt;0, Sheet2!AK36&lt;=10), AND(Sheet2!H36&lt;0, Sheet2!AK36&gt;=90)),1,0)</f>
        <v>0</v>
      </c>
      <c r="AM36" s="23">
        <f>IF(OR(AND(Sheet2!H36&gt;0, Sheet2!AK36&gt;10, Sheet2!AK36&lt;=15), AND(Sheet2!H36&lt;0, Sheet2!AK36&lt;90,Sheet2!AK36&gt;=85)),1,0)</f>
        <v>0</v>
      </c>
      <c r="AN36" s="23">
        <f>IF(OR(AND(Sheet2!H36&gt;0, Sheet2!AK36&gt;15, Sheet2!AK36&lt;=20), AND(Sheet2!H36&lt;0, Sheet2!AK36&lt;85,Sheet2!AK36&gt;=80)),1,0)</f>
        <v>0</v>
      </c>
      <c r="AO36" s="23">
        <f>IF(OR(AND(Sheet2!H36&gt;0, Sheet2!AK36&gt;20, Sheet2!AK36&lt;=25), AND(Sheet2!H36&lt;0, Sheet2!AK36&lt;80,Sheet2!AK36&gt;=75)),1,0)</f>
        <v>0</v>
      </c>
      <c r="AR36" s="29" t="s">
        <v>84</v>
      </c>
      <c r="AS36" s="6">
        <v>-0.1167618</v>
      </c>
      <c r="AT36" s="3">
        <f>ABS(Sheet2!AS36)</f>
        <v>0.1167618</v>
      </c>
      <c r="AU36" s="4">
        <f>IF(Sheet2!AT36&gt;=Sheet2!$AT$162,1,0)</f>
        <v>0</v>
      </c>
      <c r="AV36" s="6">
        <v>0.1185248</v>
      </c>
      <c r="AW36" s="3">
        <f>ABS(Sheet2!AV36)</f>
        <v>0.1185248</v>
      </c>
      <c r="AX36" s="4">
        <f>IF(Sheet2!AW36&gt;=Sheet2!$AW$162,1,0)</f>
        <v>0</v>
      </c>
      <c r="AY36" s="4"/>
      <c r="AZ36" s="4">
        <f>IF(OR(Sheet2!AF36=1,Sheet2!AG36=1,Sheet2!AH36=1),1,0)</f>
        <v>0</v>
      </c>
      <c r="BA36" s="4"/>
      <c r="BB36" s="23">
        <f>IF(OR(Sheet2!AL36=1,Sheet2!AM36=1,Sheet2!AN36=1,Sheet2!AO36=1),1,0)</f>
        <v>0</v>
      </c>
      <c r="BC36" s="4"/>
      <c r="BD36" s="4">
        <f>IF(AND(Sheet2!AU36=1,Sheet2!AX36=1,Sheet2!AZ36=1,Sheet2!BB36=1),1,0)</f>
        <v>0</v>
      </c>
      <c r="BE36" s="4"/>
      <c r="BF36" s="4"/>
      <c r="BG36" s="4"/>
    </row>
    <row r="37" spans="2:65" x14ac:dyDescent="0.2">
      <c r="C37" t="s">
        <v>85</v>
      </c>
      <c r="D37" t="s">
        <v>86</v>
      </c>
      <c r="E37" s="6">
        <v>-4.2911499999999998E-2</v>
      </c>
      <c r="F37" s="6">
        <v>0.49199999999999999</v>
      </c>
      <c r="G37" s="11">
        <f>IF(Sheet2!F37&lt;=0.1,1,0)</f>
        <v>0</v>
      </c>
      <c r="H37" s="3">
        <v>-18.304040000000001</v>
      </c>
      <c r="I37" s="3">
        <v>0.9</v>
      </c>
      <c r="J37" s="4">
        <f>IF(Sheet2!I37&lt;=0.1,1,0)</f>
        <v>0</v>
      </c>
      <c r="K37" s="6">
        <v>-6.3353099999999996E-2</v>
      </c>
      <c r="L37" s="6">
        <v>0.29699999999999999</v>
      </c>
      <c r="M37" s="11">
        <f>IF(Sheet2!L37&lt;=0.1,1,0)</f>
        <v>0</v>
      </c>
      <c r="N37" s="3">
        <v>-8.3079909999999995</v>
      </c>
      <c r="O37" s="3">
        <v>0.49099999999999999</v>
      </c>
      <c r="P37" s="4">
        <f>IF(Sheet2!O37&lt;=0.1,1,0)</f>
        <v>0</v>
      </c>
      <c r="Q37" s="6">
        <v>-7.6088199999999995E-2</v>
      </c>
      <c r="R37" s="6">
        <v>0.253</v>
      </c>
      <c r="S37" s="11">
        <f>IF(Sheet2!R37&lt;=0.1,1,0)</f>
        <v>0</v>
      </c>
      <c r="T37" s="3">
        <v>-2.2771400000000001E-2</v>
      </c>
      <c r="U37" s="3">
        <v>0.70699999999999996</v>
      </c>
      <c r="V37" s="4">
        <f>IF(Sheet2!U37&lt;=0.1,1,0)</f>
        <v>0</v>
      </c>
      <c r="W37" s="6">
        <v>-4.0084599999999998E-2</v>
      </c>
      <c r="X37" s="6">
        <v>0.501</v>
      </c>
      <c r="Y37" s="11">
        <f>IF(Sheet2!X37&lt;=0.1,1,0)</f>
        <v>0</v>
      </c>
      <c r="Z37" s="3">
        <v>3.2908970000000002</v>
      </c>
      <c r="AA37" s="3">
        <v>0.27300000000000002</v>
      </c>
      <c r="AB37" s="30">
        <f>IF(Sheet2!AA37&lt;=0.1,1,0)</f>
        <v>0</v>
      </c>
      <c r="AC37" s="7">
        <f>Sheet2!G37+Sheet2!J37+Sheet2!M37+Sheet2!P37+Sheet2!S37+Sheet2!V37+Sheet2!Y37+Sheet2!AB37</f>
        <v>0</v>
      </c>
      <c r="AD37" s="3"/>
      <c r="AF37" s="4">
        <f>IF(Sheet2!AC37&gt;7,1,0)</f>
        <v>0</v>
      </c>
      <c r="AG37" s="4">
        <f>IF(Sheet2!AC37=7,1,0)</f>
        <v>0</v>
      </c>
      <c r="AH37" s="23">
        <f>IF(Sheet2!AC37=6,1,0)</f>
        <v>0</v>
      </c>
      <c r="AK37" s="23">
        <v>22</v>
      </c>
      <c r="AL37" s="23">
        <f>IF(OR(AND(Sheet2!H37&gt;0, Sheet2!AK37&lt;=10), AND(Sheet2!H37&lt;0, Sheet2!AK37&gt;=90)),1,0)</f>
        <v>0</v>
      </c>
      <c r="AM37" s="23">
        <f>IF(OR(AND(Sheet2!H37&gt;0, Sheet2!AK37&gt;10, Sheet2!AK37&lt;=15), AND(Sheet2!H37&lt;0, Sheet2!AK37&lt;90,Sheet2!AK37&gt;=85)),1,0)</f>
        <v>0</v>
      </c>
      <c r="AN37" s="23">
        <f>IF(OR(AND(Sheet2!H37&gt;0, Sheet2!AK37&gt;15, Sheet2!AK37&lt;=20), AND(Sheet2!H37&lt;0, Sheet2!AK37&lt;85,Sheet2!AK37&gt;=80)),1,0)</f>
        <v>0</v>
      </c>
      <c r="AO37" s="23">
        <f>IF(OR(AND(Sheet2!H37&gt;0, Sheet2!AK37&gt;20, Sheet2!AK37&lt;=25), AND(Sheet2!H37&lt;0, Sheet2!AK37&lt;80,Sheet2!AK37&gt;=75)),1,0)</f>
        <v>0</v>
      </c>
      <c r="AR37" s="29" t="s">
        <v>86</v>
      </c>
      <c r="AS37" s="6">
        <v>-4.2911499999999998E-2</v>
      </c>
      <c r="AT37" s="3">
        <f>ABS(Sheet2!AS37)</f>
        <v>4.2911499999999998E-2</v>
      </c>
      <c r="AU37" s="4">
        <f>IF(Sheet2!AT37&gt;=Sheet2!$AT$162,1,0)</f>
        <v>0</v>
      </c>
      <c r="AV37" s="6">
        <v>-6.3353099999999996E-2</v>
      </c>
      <c r="AW37" s="3">
        <f>ABS(Sheet2!AV37)</f>
        <v>6.3353099999999996E-2</v>
      </c>
      <c r="AX37" s="4">
        <f>IF(Sheet2!AW37&gt;=Sheet2!$AW$162,1,0)</f>
        <v>0</v>
      </c>
      <c r="AY37" s="4"/>
      <c r="AZ37" s="4">
        <f>IF(OR(Sheet2!AF37=1,Sheet2!AG37=1,Sheet2!AH37=1),1,0)</f>
        <v>0</v>
      </c>
      <c r="BA37" s="4"/>
      <c r="BB37" s="23">
        <f>IF(OR(Sheet2!AL37=1,Sheet2!AM37=1,Sheet2!AN37=1,Sheet2!AO37=1),1,0)</f>
        <v>0</v>
      </c>
      <c r="BC37" s="4"/>
      <c r="BD37" s="4">
        <f>IF(AND(Sheet2!AU37=1,Sheet2!AX37=1,Sheet2!AZ37=1,Sheet2!BB37=1),1,0)</f>
        <v>0</v>
      </c>
      <c r="BE37" s="4"/>
      <c r="BF37" s="4"/>
      <c r="BG37" s="4"/>
    </row>
    <row r="38" spans="2:65" x14ac:dyDescent="0.2">
      <c r="C38" t="s">
        <v>87</v>
      </c>
      <c r="D38" t="s">
        <v>88</v>
      </c>
      <c r="E38" s="6">
        <v>2.43781E-2</v>
      </c>
      <c r="F38" s="6">
        <v>0.63500000000000001</v>
      </c>
      <c r="G38" s="11">
        <f>IF(Sheet2!F38&lt;=0.1,1,0)</f>
        <v>0</v>
      </c>
      <c r="H38" s="3">
        <v>-4.899826</v>
      </c>
      <c r="I38" s="3">
        <v>0.96599999999999997</v>
      </c>
      <c r="J38" s="4">
        <f>IF(Sheet2!I38&lt;=0.1,1,0)</f>
        <v>0</v>
      </c>
      <c r="K38" s="6">
        <v>2.9908500000000001E-2</v>
      </c>
      <c r="L38" s="6">
        <v>0.55200000000000005</v>
      </c>
      <c r="M38" s="11">
        <f>IF(Sheet2!L38&lt;=0.1,1,0)</f>
        <v>0</v>
      </c>
      <c r="N38" s="3">
        <v>-2.836096</v>
      </c>
      <c r="O38" s="3">
        <v>0.76800000000000002</v>
      </c>
      <c r="P38" s="4">
        <f>IF(Sheet2!O38&lt;=0.1,1,0)</f>
        <v>0</v>
      </c>
      <c r="Q38" s="6">
        <v>3.9344200000000003E-2</v>
      </c>
      <c r="R38" s="6">
        <v>0.48</v>
      </c>
      <c r="S38" s="11">
        <f>IF(Sheet2!R38&lt;=0.1,1,0)</f>
        <v>0</v>
      </c>
      <c r="T38" s="3">
        <v>1.45772E-2</v>
      </c>
      <c r="U38" s="3">
        <v>0.76500000000000001</v>
      </c>
      <c r="V38" s="4">
        <f>IF(Sheet2!U38&lt;=0.1,1,0)</f>
        <v>0</v>
      </c>
      <c r="W38" s="6">
        <v>4.2402999999999998E-3</v>
      </c>
      <c r="X38" s="6">
        <v>0.93100000000000005</v>
      </c>
      <c r="Y38" s="11">
        <f>IF(Sheet2!X38&lt;=0.1,1,0)</f>
        <v>0</v>
      </c>
      <c r="Z38" s="3">
        <v>1.1337710000000001</v>
      </c>
      <c r="AA38" s="3">
        <v>0.54600000000000004</v>
      </c>
      <c r="AB38" s="30">
        <f>IF(Sheet2!AA38&lt;=0.1,1,0)</f>
        <v>0</v>
      </c>
      <c r="AC38" s="7">
        <f>Sheet2!G38+Sheet2!J38+Sheet2!M38+Sheet2!P38+Sheet2!S38+Sheet2!V38+Sheet2!Y38+Sheet2!AB38</f>
        <v>0</v>
      </c>
      <c r="AD38" s="3"/>
      <c r="AF38" s="4">
        <f>IF(Sheet2!AC38&gt;7,1,0)</f>
        <v>0</v>
      </c>
      <c r="AG38" s="4">
        <f>IF(Sheet2!AC38=7,1,0)</f>
        <v>0</v>
      </c>
      <c r="AH38" s="23">
        <f>IF(Sheet2!AC38=6,1,0)</f>
        <v>0</v>
      </c>
      <c r="AK38" s="23">
        <v>38</v>
      </c>
      <c r="AL38" s="23">
        <f>IF(OR(AND(Sheet2!H38&gt;0, Sheet2!AK38&lt;=10), AND(Sheet2!H38&lt;0, Sheet2!AK38&gt;=90)),1,0)</f>
        <v>0</v>
      </c>
      <c r="AM38" s="23">
        <f>IF(OR(AND(Sheet2!H38&gt;0, Sheet2!AK38&gt;10, Sheet2!AK38&lt;=15), AND(Sheet2!H38&lt;0, Sheet2!AK38&lt;90,Sheet2!AK38&gt;=85)),1,0)</f>
        <v>0</v>
      </c>
      <c r="AN38" s="23">
        <f>IF(OR(AND(Sheet2!H38&gt;0, Sheet2!AK38&gt;15, Sheet2!AK38&lt;=20), AND(Sheet2!H38&lt;0, Sheet2!AK38&lt;85,Sheet2!AK38&gt;=80)),1,0)</f>
        <v>0</v>
      </c>
      <c r="AO38" s="23">
        <f>IF(OR(AND(Sheet2!H38&gt;0, Sheet2!AK38&gt;20, Sheet2!AK38&lt;=25), AND(Sheet2!H38&lt;0, Sheet2!AK38&lt;80,Sheet2!AK38&gt;=75)),1,0)</f>
        <v>0</v>
      </c>
      <c r="AR38" s="29" t="s">
        <v>88</v>
      </c>
      <c r="AS38" s="6">
        <v>2.43781E-2</v>
      </c>
      <c r="AT38" s="3">
        <f>ABS(Sheet2!AS38)</f>
        <v>2.43781E-2</v>
      </c>
      <c r="AU38" s="4">
        <f>IF(Sheet2!AT38&gt;=Sheet2!$AT$162,1,0)</f>
        <v>0</v>
      </c>
      <c r="AV38" s="6">
        <v>2.9908500000000001E-2</v>
      </c>
      <c r="AW38" s="3">
        <f>ABS(Sheet2!AV38)</f>
        <v>2.9908500000000001E-2</v>
      </c>
      <c r="AX38" s="4">
        <f>IF(Sheet2!AW38&gt;=Sheet2!$AW$162,1,0)</f>
        <v>0</v>
      </c>
      <c r="AY38" s="4"/>
      <c r="AZ38" s="4">
        <f>IF(OR(Sheet2!AF38=1,Sheet2!AG38=1,Sheet2!AH38=1),1,0)</f>
        <v>0</v>
      </c>
      <c r="BA38" s="4"/>
      <c r="BB38" s="23">
        <f>IF(OR(Sheet2!AL38=1,Sheet2!AM38=1,Sheet2!AN38=1,Sheet2!AO38=1),1,0)</f>
        <v>0</v>
      </c>
      <c r="BC38" s="4"/>
      <c r="BD38" s="4">
        <f>IF(AND(Sheet2!AU38=1,Sheet2!AX38=1,Sheet2!AZ38=1,Sheet2!BB38=1),1,0)</f>
        <v>0</v>
      </c>
      <c r="BE38" s="4"/>
      <c r="BF38" s="4"/>
      <c r="BG38" s="4"/>
    </row>
    <row r="39" spans="2:65" x14ac:dyDescent="0.2">
      <c r="C39" s="29" t="s">
        <v>89</v>
      </c>
      <c r="D39" s="33" t="s">
        <v>90</v>
      </c>
      <c r="E39" s="6">
        <v>0.20247870000000001</v>
      </c>
      <c r="F39" s="6">
        <v>1E-3</v>
      </c>
      <c r="G39" s="11">
        <f>IF(Sheet2!F39&lt;=0.1,1,0)</f>
        <v>1</v>
      </c>
      <c r="H39" s="3">
        <v>391.15109999999999</v>
      </c>
      <c r="I39" s="3">
        <v>0</v>
      </c>
      <c r="J39" s="4">
        <f>IF(Sheet2!I39&lt;=0.1,1,0)</f>
        <v>1</v>
      </c>
      <c r="K39" s="6">
        <v>0.1647391</v>
      </c>
      <c r="L39" s="6">
        <v>8.0000000000000002E-3</v>
      </c>
      <c r="M39" s="11">
        <f>IF(Sheet2!L39&lt;=0.1,1,0)</f>
        <v>1</v>
      </c>
      <c r="N39" s="3">
        <v>26.31494</v>
      </c>
      <c r="O39" s="3">
        <v>6.0000000000000001E-3</v>
      </c>
      <c r="P39" s="4">
        <f>IF(Sheet2!O39&lt;=0.1,1,0)</f>
        <v>1</v>
      </c>
      <c r="Q39" s="6">
        <v>0.19303799999999999</v>
      </c>
      <c r="R39" s="6">
        <v>5.0000000000000001E-3</v>
      </c>
      <c r="S39" s="11">
        <f>IF(Sheet2!R39&lt;=0.1,1,0)</f>
        <v>1</v>
      </c>
      <c r="T39" s="3">
        <v>0.1766036</v>
      </c>
      <c r="U39" s="3">
        <v>3.0000000000000001E-3</v>
      </c>
      <c r="V39" s="4">
        <f>IF(Sheet2!U39&lt;=0.1,1,0)</f>
        <v>1</v>
      </c>
      <c r="W39" s="6">
        <v>0.1234035</v>
      </c>
      <c r="X39" s="6">
        <v>3.7999999999999999E-2</v>
      </c>
      <c r="Y39" s="11">
        <f>IF(Sheet2!X39&lt;=0.1,1,0)</f>
        <v>1</v>
      </c>
      <c r="Z39" s="3">
        <v>4.7380940000000002</v>
      </c>
      <c r="AA39" s="3">
        <v>2.7E-2</v>
      </c>
      <c r="AB39" s="30">
        <f>IF(Sheet2!AA39&lt;=0.1,1,0)</f>
        <v>1</v>
      </c>
      <c r="AC39" s="7">
        <f>Sheet2!G39+Sheet2!J39+Sheet2!M39+Sheet2!P39+Sheet2!S39+Sheet2!V39+Sheet2!Y39+Sheet2!AB39</f>
        <v>8</v>
      </c>
      <c r="AD39" s="3"/>
      <c r="AF39" s="4">
        <f>IF(Sheet2!AC39&gt;7,1,0)</f>
        <v>1</v>
      </c>
      <c r="AG39" s="4">
        <f>IF(Sheet2!AC39=7,1,0)</f>
        <v>0</v>
      </c>
      <c r="AH39" s="23">
        <f>IF(Sheet2!AC39=6,1,0)</f>
        <v>0</v>
      </c>
      <c r="AK39" s="23">
        <v>80</v>
      </c>
      <c r="AL39" s="23">
        <f>IF(OR(AND(Sheet2!H39&gt;0, Sheet2!AK39&lt;=10), AND(Sheet2!H39&lt;0, Sheet2!AK39&gt;=90)),1,0)</f>
        <v>0</v>
      </c>
      <c r="AM39" s="23">
        <f>IF(OR(AND(Sheet2!H39&gt;0, Sheet2!AK39&gt;10, Sheet2!AK39&lt;=15), AND(Sheet2!H39&lt;0, Sheet2!AK39&lt;90,Sheet2!AK39&gt;=85)),1,0)</f>
        <v>0</v>
      </c>
      <c r="AN39" s="23">
        <f>IF(OR(AND(Sheet2!H39&gt;0, Sheet2!AK39&gt;15, Sheet2!AK39&lt;=20), AND(Sheet2!H39&lt;0, Sheet2!AK39&lt;85,Sheet2!AK39&gt;=80)),1,0)</f>
        <v>0</v>
      </c>
      <c r="AO39" s="23">
        <f>IF(OR(AND(Sheet2!H39&gt;0, Sheet2!AK39&gt;20, Sheet2!AK39&lt;=25), AND(Sheet2!H39&lt;0, Sheet2!AK39&lt;80,Sheet2!AK39&gt;=75)),1,0)</f>
        <v>0</v>
      </c>
      <c r="AR39" s="29" t="s">
        <v>90</v>
      </c>
      <c r="AS39" s="6">
        <v>0.20247870000000001</v>
      </c>
      <c r="AT39" s="3">
        <f>ABS(Sheet2!AS39)</f>
        <v>0.20247870000000001</v>
      </c>
      <c r="AU39" s="4">
        <f>IF(Sheet2!AT39&gt;=Sheet2!$AT$162,1,0)</f>
        <v>0</v>
      </c>
      <c r="AV39" s="6">
        <v>0.1647391</v>
      </c>
      <c r="AW39" s="3">
        <f>ABS(Sheet2!AV39)</f>
        <v>0.1647391</v>
      </c>
      <c r="AX39" s="4">
        <f>IF(Sheet2!AW39&gt;=Sheet2!$AW$162,1,0)</f>
        <v>0</v>
      </c>
      <c r="AY39" s="4"/>
      <c r="AZ39" s="4">
        <f>IF(OR(Sheet2!AF39=1,Sheet2!AG39=1,Sheet2!AH39=1),1,0)</f>
        <v>1</v>
      </c>
      <c r="BA39" s="4"/>
      <c r="BB39" s="23">
        <f>IF(OR(Sheet2!AL39=1,Sheet2!AM39=1,Sheet2!AN39=1,Sheet2!AO39=1),1,0)</f>
        <v>0</v>
      </c>
      <c r="BC39" s="4"/>
      <c r="BD39" s="4">
        <f>IF(AND(Sheet2!AU39=1,Sheet2!AX39=1,Sheet2!AZ39=1,Sheet2!BB39=1),1,0)</f>
        <v>0</v>
      </c>
      <c r="BE39" s="4"/>
      <c r="BF39" s="4"/>
      <c r="BG39" s="4"/>
    </row>
    <row r="40" spans="2:65" x14ac:dyDescent="0.2">
      <c r="C40" t="s">
        <v>91</v>
      </c>
      <c r="D40" s="29" t="s">
        <v>92</v>
      </c>
      <c r="E40" s="6">
        <v>6.0801399999999999E-2</v>
      </c>
      <c r="F40" s="6">
        <v>0.36599999999999999</v>
      </c>
      <c r="G40" s="11">
        <f>IF(Sheet2!F40&lt;=0.1,1,0)</f>
        <v>0</v>
      </c>
      <c r="H40" s="3">
        <v>23.207879999999999</v>
      </c>
      <c r="I40" s="3">
        <v>0.86799999999999999</v>
      </c>
      <c r="J40" s="4">
        <f>IF(Sheet2!I40&lt;=0.1,1,0)</f>
        <v>0</v>
      </c>
      <c r="K40" s="6">
        <v>7.5502299999999994E-2</v>
      </c>
      <c r="L40" s="6">
        <v>0.246</v>
      </c>
      <c r="M40" s="11">
        <f>IF(Sheet2!L40&lt;=0.1,1,0)</f>
        <v>0</v>
      </c>
      <c r="N40" s="3">
        <v>13.40659</v>
      </c>
      <c r="O40" s="3">
        <v>0.20899999999999999</v>
      </c>
      <c r="P40" s="4">
        <f>IF(Sheet2!O40&lt;=0.1,1,0)</f>
        <v>0</v>
      </c>
      <c r="Q40" s="6">
        <v>-1.8519000000000001E-3</v>
      </c>
      <c r="R40" s="6">
        <v>0.98</v>
      </c>
      <c r="S40" s="11">
        <f>IF(Sheet2!R40&lt;=0.1,1,0)</f>
        <v>0</v>
      </c>
      <c r="T40" s="3">
        <v>0.13211030000000001</v>
      </c>
      <c r="U40" s="3">
        <v>4.1000000000000002E-2</v>
      </c>
      <c r="V40" s="4">
        <f>IF(Sheet2!U40&lt;=0.1,1,0)</f>
        <v>1</v>
      </c>
      <c r="W40" s="6">
        <v>0.1062273</v>
      </c>
      <c r="X40" s="6">
        <v>8.5000000000000006E-2</v>
      </c>
      <c r="Y40" s="11">
        <f>IF(Sheet2!X40&lt;=0.1,1,0)</f>
        <v>1</v>
      </c>
      <c r="Z40" s="3">
        <v>-0.102827</v>
      </c>
      <c r="AA40" s="3">
        <v>0.95699999999999996</v>
      </c>
      <c r="AB40" s="30">
        <f>IF(Sheet2!AA40&lt;=0.1,1,0)</f>
        <v>0</v>
      </c>
      <c r="AC40" s="7">
        <f>Sheet2!G40+Sheet2!J40+Sheet2!M40+Sheet2!P40+Sheet2!S40+Sheet2!V40+Sheet2!Y40+Sheet2!AB40</f>
        <v>2</v>
      </c>
      <c r="AD40" s="3"/>
      <c r="AF40" s="4">
        <f>IF(Sheet2!AC40&gt;7,1,0)</f>
        <v>0</v>
      </c>
      <c r="AG40" s="4">
        <f>IF(Sheet2!AC40=7,1,0)</f>
        <v>0</v>
      </c>
      <c r="AH40" s="23">
        <f>IF(Sheet2!AC40=6,1,0)</f>
        <v>0</v>
      </c>
      <c r="AK40" s="23">
        <v>82</v>
      </c>
      <c r="AL40" s="23">
        <f>IF(OR(AND(Sheet2!H40&gt;0, Sheet2!AK40&lt;=10), AND(Sheet2!H40&lt;0, Sheet2!AK40&gt;=90)),1,0)</f>
        <v>0</v>
      </c>
      <c r="AM40" s="23">
        <f>IF(OR(AND(Sheet2!H40&gt;0, Sheet2!AK40&gt;10, Sheet2!AK40&lt;=15), AND(Sheet2!H40&lt;0, Sheet2!AK40&lt;90,Sheet2!AK40&gt;=85)),1,0)</f>
        <v>0</v>
      </c>
      <c r="AN40" s="23">
        <f>IF(OR(AND(Sheet2!H40&gt;0, Sheet2!AK40&gt;15, Sheet2!AK40&lt;=20), AND(Sheet2!H40&lt;0, Sheet2!AK40&lt;85,Sheet2!AK40&gt;=80)),1,0)</f>
        <v>0</v>
      </c>
      <c r="AO40" s="23">
        <f>IF(OR(AND(Sheet2!H40&gt;0, Sheet2!AK40&gt;20, Sheet2!AK40&lt;=25), AND(Sheet2!H40&lt;0, Sheet2!AK40&lt;80,Sheet2!AK40&gt;=75)),1,0)</f>
        <v>0</v>
      </c>
      <c r="AR40" s="29" t="s">
        <v>92</v>
      </c>
      <c r="AS40" s="6">
        <v>6.0801399999999999E-2</v>
      </c>
      <c r="AT40" s="3">
        <f>ABS(Sheet2!AS40)</f>
        <v>6.0801399999999999E-2</v>
      </c>
      <c r="AU40" s="4">
        <f>IF(Sheet2!AT40&gt;=Sheet2!$AT$162,1,0)</f>
        <v>0</v>
      </c>
      <c r="AV40" s="6">
        <v>7.5502299999999994E-2</v>
      </c>
      <c r="AW40" s="3">
        <f>ABS(Sheet2!AV40)</f>
        <v>7.5502299999999994E-2</v>
      </c>
      <c r="AX40" s="4">
        <f>IF(Sheet2!AW40&gt;=Sheet2!$AW$162,1,0)</f>
        <v>0</v>
      </c>
      <c r="AY40" s="4"/>
      <c r="AZ40" s="4">
        <f>IF(OR(Sheet2!AF40=1,Sheet2!AG40=1,Sheet2!AH40=1),1,0)</f>
        <v>0</v>
      </c>
      <c r="BA40" s="4"/>
      <c r="BB40" s="23">
        <f>IF(OR(Sheet2!AL40=1,Sheet2!AM40=1,Sheet2!AN40=1,Sheet2!AO40=1),1,0)</f>
        <v>0</v>
      </c>
      <c r="BC40" s="4"/>
      <c r="BD40" s="4">
        <f>IF(AND(Sheet2!AU40=1,Sheet2!AX40=1,Sheet2!AZ40=1,Sheet2!BB40=1),1,0)</f>
        <v>0</v>
      </c>
      <c r="BE40" s="4"/>
      <c r="BF40" s="4"/>
      <c r="BG40" s="4"/>
    </row>
    <row r="41" spans="2:65" x14ac:dyDescent="0.2">
      <c r="C41" t="s">
        <v>93</v>
      </c>
      <c r="D41" t="s">
        <v>94</v>
      </c>
      <c r="E41" s="6">
        <v>9.5610100000000003E-2</v>
      </c>
      <c r="F41" s="6">
        <v>0.30199999999999999</v>
      </c>
      <c r="G41" s="11">
        <f>IF(Sheet2!F41&lt;=0.1,1,0)</f>
        <v>0</v>
      </c>
      <c r="H41" s="3">
        <v>377.14850000000001</v>
      </c>
      <c r="I41" s="3">
        <v>0.115</v>
      </c>
      <c r="J41" s="4">
        <f>IF(Sheet2!I41&lt;=0.1,1,0)</f>
        <v>0</v>
      </c>
      <c r="K41" s="6">
        <v>7.8329499999999996E-2</v>
      </c>
      <c r="L41" s="6">
        <v>0.374</v>
      </c>
      <c r="M41" s="11">
        <f>IF(Sheet2!L41&lt;=0.1,1,0)</f>
        <v>0</v>
      </c>
      <c r="N41" s="3">
        <v>28.91301</v>
      </c>
      <c r="O41" s="3">
        <v>0.159</v>
      </c>
      <c r="P41" s="4">
        <f>IF(Sheet2!O41&lt;=0.1,1,0)</f>
        <v>0</v>
      </c>
      <c r="Q41" s="6">
        <v>7.1000599999999997E-2</v>
      </c>
      <c r="R41" s="6">
        <v>0.48499999999999999</v>
      </c>
      <c r="S41" s="11">
        <f>IF(Sheet2!R41&lt;=0.1,1,0)</f>
        <v>0</v>
      </c>
      <c r="T41" s="3">
        <v>0.1280657</v>
      </c>
      <c r="U41" s="3">
        <v>0.14899999999999999</v>
      </c>
      <c r="V41" s="4">
        <f>IF(Sheet2!U41&lt;=0.1,1,0)</f>
        <v>0</v>
      </c>
      <c r="W41" s="6">
        <v>0.10141459999999999</v>
      </c>
      <c r="X41" s="6">
        <v>0.24</v>
      </c>
      <c r="Y41" s="11">
        <f>IF(Sheet2!X41&lt;=0.1,1,0)</f>
        <v>0</v>
      </c>
      <c r="Z41" s="3">
        <v>9.5171810000000008</v>
      </c>
      <c r="AA41" s="3">
        <v>7.6999999999999999E-2</v>
      </c>
      <c r="AB41" s="30">
        <f>IF(Sheet2!AA41&lt;=0.1,1,0)</f>
        <v>1</v>
      </c>
      <c r="AC41" s="7">
        <f>Sheet2!G41+Sheet2!J41+Sheet2!M41+Sheet2!P41+Sheet2!S41+Sheet2!V41+Sheet2!Y41+Sheet2!AB41</f>
        <v>1</v>
      </c>
      <c r="AD41" s="3"/>
      <c r="AF41" s="4">
        <f>IF(Sheet2!AC41&gt;7,1,0)</f>
        <v>0</v>
      </c>
      <c r="AG41" s="4">
        <f>IF(Sheet2!AC41=7,1,0)</f>
        <v>0</v>
      </c>
      <c r="AH41" s="23">
        <f>IF(Sheet2!AC41=6,1,0)</f>
        <v>0</v>
      </c>
      <c r="AK41" s="23">
        <v>19</v>
      </c>
      <c r="AL41" s="23">
        <f>IF(OR(AND(Sheet2!H41&gt;0, Sheet2!AK41&lt;=10), AND(Sheet2!H41&lt;0, Sheet2!AK41&gt;=90)),1,0)</f>
        <v>0</v>
      </c>
      <c r="AM41" s="23">
        <f>IF(OR(AND(Sheet2!H41&gt;0, Sheet2!AK41&gt;10, Sheet2!AK41&lt;=15), AND(Sheet2!H41&lt;0, Sheet2!AK41&lt;90,Sheet2!AK41&gt;=85)),1,0)</f>
        <v>0</v>
      </c>
      <c r="AN41" s="23">
        <f>IF(OR(AND(Sheet2!H41&gt;0, Sheet2!AK41&gt;15, Sheet2!AK41&lt;=20), AND(Sheet2!H41&lt;0, Sheet2!AK41&lt;85,Sheet2!AK41&gt;=80)),1,0)</f>
        <v>1</v>
      </c>
      <c r="AO41" s="23">
        <f>IF(OR(AND(Sheet2!H41&gt;0, Sheet2!AK41&gt;20, Sheet2!AK41&lt;=25), AND(Sheet2!H41&lt;0, Sheet2!AK41&lt;80,Sheet2!AK41&gt;=75)),1,0)</f>
        <v>0</v>
      </c>
      <c r="AR41" s="29" t="s">
        <v>94</v>
      </c>
      <c r="AS41" s="6">
        <v>9.5610100000000003E-2</v>
      </c>
      <c r="AT41" s="3">
        <f>ABS(Sheet2!AS41)</f>
        <v>9.5610100000000003E-2</v>
      </c>
      <c r="AU41" s="4">
        <f>IF(Sheet2!AT41&gt;=Sheet2!$AT$162,1,0)</f>
        <v>0</v>
      </c>
      <c r="AV41" s="6">
        <v>7.8329499999999996E-2</v>
      </c>
      <c r="AW41" s="3">
        <f>ABS(Sheet2!AV41)</f>
        <v>7.8329499999999996E-2</v>
      </c>
      <c r="AX41" s="4">
        <f>IF(Sheet2!AW41&gt;=Sheet2!$AW$162,1,0)</f>
        <v>0</v>
      </c>
      <c r="AY41" s="4"/>
      <c r="AZ41" s="4">
        <f>IF(OR(Sheet2!AF41=1,Sheet2!AG41=1,Sheet2!AH41=1),1,0)</f>
        <v>0</v>
      </c>
      <c r="BA41" s="4"/>
      <c r="BB41" s="23">
        <f>IF(OR(Sheet2!AL41=1,Sheet2!AM41=1,Sheet2!AN41=1,Sheet2!AO41=1),1,0)</f>
        <v>1</v>
      </c>
      <c r="BC41" s="4"/>
      <c r="BD41" s="4">
        <f>IF(AND(Sheet2!AU41=1,Sheet2!AX41=1,Sheet2!AZ41=1,Sheet2!BB41=1),1,0)</f>
        <v>0</v>
      </c>
      <c r="BE41" s="4"/>
      <c r="BF41" s="4"/>
      <c r="BG41" s="4"/>
    </row>
    <row r="42" spans="2:65" x14ac:dyDescent="0.2">
      <c r="C42" s="29" t="s">
        <v>95</v>
      </c>
      <c r="D42" s="33" t="s">
        <v>96</v>
      </c>
      <c r="E42" s="6">
        <v>0.35070469999999998</v>
      </c>
      <c r="F42" s="6">
        <v>0</v>
      </c>
      <c r="G42" s="11">
        <f>IF(Sheet2!F42&lt;=0.1,1,0)</f>
        <v>1</v>
      </c>
      <c r="H42" s="3">
        <v>655.87699999999995</v>
      </c>
      <c r="I42" s="3">
        <v>0</v>
      </c>
      <c r="J42" s="4">
        <f>IF(Sheet2!I42&lt;=0.1,1,0)</f>
        <v>1</v>
      </c>
      <c r="K42" s="6">
        <v>0.35846630000000002</v>
      </c>
      <c r="L42" s="6">
        <v>0</v>
      </c>
      <c r="M42" s="11">
        <f>IF(Sheet2!L42&lt;=0.1,1,0)</f>
        <v>1</v>
      </c>
      <c r="N42" s="3">
        <v>65.864009999999993</v>
      </c>
      <c r="O42" s="3">
        <v>0</v>
      </c>
      <c r="P42" s="4">
        <f>IF(Sheet2!O42&lt;=0.1,1,0)</f>
        <v>1</v>
      </c>
      <c r="Q42" s="6">
        <v>0.36245240000000001</v>
      </c>
      <c r="R42" s="6">
        <v>0</v>
      </c>
      <c r="S42" s="11">
        <f>IF(Sheet2!R42&lt;=0.1,1,0)</f>
        <v>1</v>
      </c>
      <c r="T42" s="3">
        <v>0.32095580000000001</v>
      </c>
      <c r="U42" s="3">
        <v>0</v>
      </c>
      <c r="V42" s="4">
        <f>IF(Sheet2!U42&lt;=0.1,1,0)</f>
        <v>1</v>
      </c>
      <c r="W42" s="6">
        <v>0.34034589999999998</v>
      </c>
      <c r="X42" s="6">
        <v>0</v>
      </c>
      <c r="Y42" s="11">
        <f>IF(Sheet2!X42&lt;=0.1,1,0)</f>
        <v>1</v>
      </c>
      <c r="Z42" s="3">
        <v>7.3585140000000004</v>
      </c>
      <c r="AA42" s="3">
        <v>1.4E-2</v>
      </c>
      <c r="AB42" s="30">
        <f>IF(Sheet2!AA42&lt;=0.1,1,0)</f>
        <v>1</v>
      </c>
      <c r="AC42" s="7">
        <f>Sheet2!G42+Sheet2!J42+Sheet2!M42+Sheet2!P42+Sheet2!S42+Sheet2!V42+Sheet2!Y42+Sheet2!AB42</f>
        <v>8</v>
      </c>
      <c r="AF42" s="4">
        <f>IF(Sheet2!AC42&gt;7,1,0)</f>
        <v>1</v>
      </c>
      <c r="AG42" s="4">
        <f>IF(Sheet2!AC42=7,1,0)</f>
        <v>0</v>
      </c>
      <c r="AH42" s="23">
        <f>IF(Sheet2!AC42=6,1,0)</f>
        <v>0</v>
      </c>
      <c r="AK42" s="35" t="s">
        <v>97</v>
      </c>
      <c r="AL42" s="23">
        <f>IF(OR(AND(Sheet2!H42&gt;0, Sheet2!AK42&lt;=10), AND(Sheet2!H42&lt;0, Sheet2!AK42&gt;=90)),1,0)</f>
        <v>0</v>
      </c>
      <c r="AM42" s="23">
        <f>IF(OR(AND(Sheet2!H42&gt;0, Sheet2!AK42&gt;10, Sheet2!AK42&lt;=15), AND(Sheet2!H42&lt;0, Sheet2!AK42&lt;90,Sheet2!AK42&gt;=85)),1,0)</f>
        <v>0</v>
      </c>
      <c r="AN42" s="23">
        <f>IF(OR(AND(Sheet2!H42&gt;0, Sheet2!AK42&gt;15, Sheet2!AK42&lt;=20), AND(Sheet2!H42&lt;0, Sheet2!AK42&lt;85,Sheet2!AK42&gt;=80)),1,0)</f>
        <v>0</v>
      </c>
      <c r="AO42" s="23">
        <f>IF(OR(AND(Sheet2!H42&gt;0, Sheet2!AK42&gt;20, Sheet2!AK42&lt;=25), AND(Sheet2!H42&lt;0, Sheet2!AK42&lt;80,Sheet2!AK42&gt;=75)),1,0)</f>
        <v>0</v>
      </c>
      <c r="AP42" s="3"/>
      <c r="AQ42" s="3"/>
      <c r="AR42" s="50" t="s">
        <v>96</v>
      </c>
      <c r="AS42" s="6">
        <v>0.35070469999999998</v>
      </c>
      <c r="AT42" s="3">
        <f>ABS(Sheet2!AS42)</f>
        <v>0.35070469999999998</v>
      </c>
      <c r="AU42" s="51">
        <f>IF(Sheet2!AT42&gt;=Sheet2!$AT$162,1,0)</f>
        <v>1</v>
      </c>
      <c r="AV42" s="6">
        <v>0.35846630000000002</v>
      </c>
      <c r="AW42" s="3">
        <f>ABS(Sheet2!AV42)</f>
        <v>0.35846630000000002</v>
      </c>
      <c r="AX42" s="51">
        <f>IF(Sheet2!AW42&gt;=Sheet2!$AW$162,1,0)</f>
        <v>1</v>
      </c>
      <c r="AY42" s="4"/>
      <c r="AZ42" s="51">
        <f>IF(OR(Sheet2!AF42=1,Sheet2!AG42=1,Sheet2!AH42=1),1,0)</f>
        <v>1</v>
      </c>
      <c r="BA42" s="4"/>
      <c r="BB42" s="52">
        <f>IF(OR(Sheet2!AL42=1,Sheet2!AM42=1,Sheet2!AN42=1,Sheet2!AO42=1),1,0)</f>
        <v>0</v>
      </c>
      <c r="BC42" s="4"/>
      <c r="BD42" s="4">
        <f>IF(AND(Sheet2!AU42=1,Sheet2!AX42=1,Sheet2!AZ42=1,Sheet2!BB42=1),1,0)</f>
        <v>0</v>
      </c>
      <c r="BE42" s="4"/>
      <c r="BF42" s="4"/>
      <c r="BG42" s="4"/>
      <c r="BJ42" s="3"/>
      <c r="BK42" s="3"/>
      <c r="BL42" s="3"/>
      <c r="BM42" s="3"/>
    </row>
    <row r="43" spans="2:65" x14ac:dyDescent="0.2">
      <c r="E43" s="6"/>
      <c r="F43" s="6"/>
      <c r="G43" s="11"/>
      <c r="H43" s="3"/>
      <c r="I43" s="3"/>
      <c r="J43" s="4"/>
      <c r="K43" s="6"/>
      <c r="L43" s="6"/>
      <c r="M43" s="11"/>
      <c r="N43" s="3"/>
      <c r="O43" s="3"/>
      <c r="P43" s="4"/>
      <c r="Q43" s="6"/>
      <c r="R43" s="6"/>
      <c r="S43" s="11"/>
      <c r="T43" s="3"/>
      <c r="U43" s="3"/>
      <c r="V43" s="4"/>
      <c r="W43" s="6"/>
      <c r="X43" s="6"/>
      <c r="Y43" s="11"/>
      <c r="Z43" s="3"/>
      <c r="AA43" s="3"/>
      <c r="AB43" s="30"/>
      <c r="AC43" s="7"/>
      <c r="AF43" s="4"/>
      <c r="AG43" s="4"/>
      <c r="AH43" s="4"/>
      <c r="AK43" s="23"/>
      <c r="AL43" s="23"/>
      <c r="AM43" s="23"/>
      <c r="AN43" s="23"/>
      <c r="AO43" s="23"/>
      <c r="AS43" s="6"/>
      <c r="AT43" s="3"/>
      <c r="AU43" s="4"/>
      <c r="AV43" s="6"/>
      <c r="AW43" s="3"/>
      <c r="AX43" s="4"/>
      <c r="AY43" s="4"/>
      <c r="AZ43" s="4"/>
      <c r="BA43" s="4"/>
      <c r="BB43" s="23"/>
      <c r="BC43" s="4"/>
      <c r="BD43" s="4"/>
      <c r="BE43" s="4"/>
      <c r="BF43" s="4"/>
      <c r="BG43" s="4"/>
    </row>
    <row r="44" spans="2:65" x14ac:dyDescent="0.2">
      <c r="D44" s="29" t="s">
        <v>98</v>
      </c>
      <c r="E44" s="6">
        <v>0.1159459</v>
      </c>
      <c r="F44" s="6">
        <v>5.6000000000000001E-2</v>
      </c>
      <c r="G44" s="11">
        <f>IF(Sheet2!F44&lt;=0.1,1,0)</f>
        <v>1</v>
      </c>
      <c r="H44" s="3">
        <v>63.859319999999997</v>
      </c>
      <c r="I44" s="3">
        <v>0.60399999999999998</v>
      </c>
      <c r="J44" s="4">
        <f>IF(Sheet2!I44&lt;=0.1,1,0)</f>
        <v>0</v>
      </c>
      <c r="K44" s="6">
        <v>0.1210112</v>
      </c>
      <c r="L44" s="6">
        <v>4.2000000000000003E-2</v>
      </c>
      <c r="M44" s="11">
        <f>IF(Sheet2!L44&lt;=0.1,1,0)</f>
        <v>1</v>
      </c>
      <c r="N44" s="3">
        <v>11.19411</v>
      </c>
      <c r="O44" s="3">
        <v>0.3</v>
      </c>
      <c r="P44" s="4">
        <f>IF(Sheet2!O44&lt;=0.1,1,0)</f>
        <v>0</v>
      </c>
      <c r="Q44" s="6">
        <v>9.2051900000000006E-2</v>
      </c>
      <c r="R44" s="6">
        <v>0.158</v>
      </c>
      <c r="S44" s="11">
        <f>IF(Sheet2!R44&lt;=0.1,1,0)</f>
        <v>0</v>
      </c>
      <c r="T44" s="3">
        <v>8.3778900000000003E-2</v>
      </c>
      <c r="U44" s="3">
        <v>0.154</v>
      </c>
      <c r="V44" s="4">
        <f>IF(Sheet2!U44&lt;=0.1,1,0)</f>
        <v>0</v>
      </c>
      <c r="W44" s="6">
        <v>0.11165799999999999</v>
      </c>
      <c r="X44" s="6">
        <v>5.2999999999999999E-2</v>
      </c>
      <c r="Y44" s="11">
        <f>IF(Sheet2!X44&lt;=0.1,1,0)</f>
        <v>1</v>
      </c>
      <c r="Z44" s="3">
        <v>2.1137220000000001</v>
      </c>
      <c r="AA44" s="3">
        <v>0.42299999999999999</v>
      </c>
      <c r="AB44" s="30">
        <f>IF(Sheet2!AA44&lt;=0.1,1,0)</f>
        <v>0</v>
      </c>
      <c r="AC44" s="7">
        <f>Sheet2!G44+Sheet2!J44+Sheet2!M44+Sheet2!P44+Sheet2!S44+Sheet2!V44+Sheet2!Y44+Sheet2!AB44</f>
        <v>3</v>
      </c>
      <c r="AF44" s="4">
        <f>IF(Sheet2!AC44&gt;7,1,0)</f>
        <v>0</v>
      </c>
      <c r="AG44" s="4">
        <f>IF(Sheet2!AC44=7,1,0)</f>
        <v>0</v>
      </c>
      <c r="AH44" s="23">
        <f>IF(Sheet2!AC44=6,1,0)</f>
        <v>0</v>
      </c>
      <c r="AK44" s="23">
        <v>36</v>
      </c>
      <c r="AL44" s="23">
        <f>IF(OR(AND(Sheet2!H44&gt;0, Sheet2!AK44&lt;=10), AND(Sheet2!H44&lt;0, Sheet2!AK44&gt;=90)),1,0)</f>
        <v>0</v>
      </c>
      <c r="AM44" s="23">
        <f>IF(OR(AND(Sheet2!H44&gt;0, Sheet2!AK44&gt;10, Sheet2!AK44&lt;=15), AND(Sheet2!H44&lt;0, Sheet2!AK44&lt;90,Sheet2!AK44&gt;=85)),1,0)</f>
        <v>0</v>
      </c>
      <c r="AN44" s="23">
        <f>IF(OR(AND(Sheet2!H44&gt;0, Sheet2!AK44&gt;15, Sheet2!AK44&lt;=20), AND(Sheet2!H44&lt;0, Sheet2!AK44&lt;85,Sheet2!AK44&gt;=80)),1,0)</f>
        <v>0</v>
      </c>
      <c r="AO44" s="23">
        <f>IF(OR(AND(Sheet2!H44&gt;0, Sheet2!AK44&gt;20, Sheet2!AK44&lt;=25), AND(Sheet2!H44&lt;0, Sheet2!AK44&lt;80,Sheet2!AK44&gt;=75)),1,0)</f>
        <v>0</v>
      </c>
      <c r="AR44" s="29" t="s">
        <v>98</v>
      </c>
      <c r="AS44" s="6">
        <v>0.1159459</v>
      </c>
      <c r="AT44" s="3">
        <f>ABS(Sheet2!AS44)</f>
        <v>0.1159459</v>
      </c>
      <c r="AU44" s="4">
        <f>IF(Sheet2!AT44&gt;=Sheet2!$AT$162,1,0)</f>
        <v>0</v>
      </c>
      <c r="AV44" s="6">
        <v>0.1210112</v>
      </c>
      <c r="AW44" s="3">
        <f>ABS(Sheet2!AV44)</f>
        <v>0.1210112</v>
      </c>
      <c r="AX44" s="4">
        <f>IF(Sheet2!AW44&gt;=Sheet2!$AW$162,1,0)</f>
        <v>0</v>
      </c>
      <c r="AY44" s="4"/>
      <c r="AZ44" s="4">
        <f>IF(OR(Sheet2!AF44=1,Sheet2!AG44=1,Sheet2!AH44=1),1,0)</f>
        <v>0</v>
      </c>
      <c r="BA44" s="4"/>
      <c r="BB44" s="23">
        <f>IF(OR(Sheet2!AL44=1,Sheet2!AM44=1,Sheet2!AN44=1,Sheet2!AO44=1),1,0)</f>
        <v>0</v>
      </c>
      <c r="BC44" s="4"/>
      <c r="BD44" s="4">
        <f>IF(AND(Sheet2!AU44=1,Sheet2!AX44=1,Sheet2!AZ44=1,Sheet2!BB44=1),1,0)</f>
        <v>0</v>
      </c>
      <c r="BE44" s="4"/>
      <c r="BF44" s="4"/>
      <c r="BG44" s="4"/>
      <c r="BH44" s="3"/>
      <c r="BI44" s="3"/>
    </row>
    <row r="45" spans="2:65" x14ac:dyDescent="0.2">
      <c r="D45" s="31" t="s">
        <v>99</v>
      </c>
      <c r="E45" s="6">
        <v>0.18856890000000001</v>
      </c>
      <c r="F45" s="6">
        <v>3.0000000000000001E-3</v>
      </c>
      <c r="G45" s="11">
        <f>IF(Sheet2!F45&lt;=0.1,1,0)</f>
        <v>1</v>
      </c>
      <c r="H45" s="3">
        <v>391.4556</v>
      </c>
      <c r="I45" s="3">
        <v>3.0000000000000001E-3</v>
      </c>
      <c r="J45" s="4">
        <f>IF(Sheet2!I45&lt;=0.1,1,0)</f>
        <v>1</v>
      </c>
      <c r="K45" s="6">
        <v>0.2148062</v>
      </c>
      <c r="L45" s="6">
        <v>1E-3</v>
      </c>
      <c r="M45" s="11">
        <f>IF(Sheet2!L45&lt;=0.1,1,0)</f>
        <v>1</v>
      </c>
      <c r="N45" s="3">
        <v>35.444009999999999</v>
      </c>
      <c r="O45" s="3">
        <v>1E-3</v>
      </c>
      <c r="P45" s="4">
        <f>IF(Sheet2!O45&lt;=0.1,1,0)</f>
        <v>1</v>
      </c>
      <c r="Q45" s="6">
        <v>0.18563950000000001</v>
      </c>
      <c r="R45" s="6">
        <v>6.0000000000000001E-3</v>
      </c>
      <c r="S45" s="11">
        <f>IF(Sheet2!R45&lt;=0.1,1,0)</f>
        <v>1</v>
      </c>
      <c r="T45" s="3">
        <v>9.7957500000000003E-2</v>
      </c>
      <c r="U45" s="3">
        <v>9.5000000000000001E-2</v>
      </c>
      <c r="V45" s="4">
        <f>IF(Sheet2!U45&lt;=0.1,1,0)</f>
        <v>1</v>
      </c>
      <c r="W45" s="6">
        <v>0.1982149</v>
      </c>
      <c r="X45" s="6">
        <v>1E-3</v>
      </c>
      <c r="Y45" s="11">
        <f>IF(Sheet2!X45&lt;=0.1,1,0)</f>
        <v>1</v>
      </c>
      <c r="Z45" s="3">
        <v>2.9668749999999999</v>
      </c>
      <c r="AA45" s="3">
        <v>0.16500000000000001</v>
      </c>
      <c r="AB45" s="30">
        <f>IF(Sheet2!AA45&lt;=0.1,1,0)</f>
        <v>0</v>
      </c>
      <c r="AC45" s="7">
        <f>Sheet2!G45+Sheet2!J45+Sheet2!M45+Sheet2!P45+Sheet2!S45+Sheet2!V45+Sheet2!Y45+Sheet2!AB45</f>
        <v>7</v>
      </c>
      <c r="AD45" s="3"/>
      <c r="AF45" s="4">
        <f>IF(Sheet2!AC45&gt;7,1,0)</f>
        <v>0</v>
      </c>
      <c r="AG45" s="4">
        <f>IF(Sheet2!AC45=7,1,0)</f>
        <v>1</v>
      </c>
      <c r="AH45" s="23">
        <f>IF(Sheet2!AC45=6,1,0)</f>
        <v>0</v>
      </c>
      <c r="AK45" s="23">
        <v>27</v>
      </c>
      <c r="AL45" s="23">
        <f>IF(OR(AND(Sheet2!H45&gt;0, Sheet2!AK45&lt;=10), AND(Sheet2!H45&lt;0, Sheet2!AK45&gt;=90)),1,0)</f>
        <v>0</v>
      </c>
      <c r="AM45" s="23">
        <f>IF(OR(AND(Sheet2!H45&gt;0, Sheet2!AK45&gt;10, Sheet2!AK45&lt;=15), AND(Sheet2!H45&lt;0, Sheet2!AK45&lt;90,Sheet2!AK45&gt;=85)),1,0)</f>
        <v>0</v>
      </c>
      <c r="AN45" s="23">
        <f>IF(OR(AND(Sheet2!H45&gt;0, Sheet2!AK45&gt;15, Sheet2!AK45&lt;=20), AND(Sheet2!H45&lt;0, Sheet2!AK45&lt;85,Sheet2!AK45&gt;=80)),1,0)</f>
        <v>0</v>
      </c>
      <c r="AO45" s="23">
        <f>IF(OR(AND(Sheet2!H45&gt;0, Sheet2!AK45&gt;20, Sheet2!AK45&lt;=25), AND(Sheet2!H45&lt;0, Sheet2!AK45&lt;80,Sheet2!AK45&gt;=75)),1,0)</f>
        <v>0</v>
      </c>
      <c r="AR45" s="29" t="s">
        <v>99</v>
      </c>
      <c r="AS45" s="6">
        <v>0.18856890000000001</v>
      </c>
      <c r="AT45" s="3">
        <f>ABS(Sheet2!AS45)</f>
        <v>0.18856890000000001</v>
      </c>
      <c r="AU45" s="4">
        <f>IF(Sheet2!AT45&gt;=Sheet2!$AT$162,1,0)</f>
        <v>0</v>
      </c>
      <c r="AV45" s="6">
        <v>0.2148062</v>
      </c>
      <c r="AW45" s="3">
        <f>ABS(Sheet2!AV45)</f>
        <v>0.2148062</v>
      </c>
      <c r="AX45" s="4">
        <f>IF(Sheet2!AW45&gt;=Sheet2!$AW$162,1,0)</f>
        <v>1</v>
      </c>
      <c r="AY45" s="4"/>
      <c r="AZ45" s="4">
        <f>IF(OR(Sheet2!AF45=1,Sheet2!AG45=1,Sheet2!AH45=1),1,0)</f>
        <v>1</v>
      </c>
      <c r="BA45" s="4"/>
      <c r="BB45" s="23">
        <f>IF(OR(Sheet2!AL45=1,Sheet2!AM45=1,Sheet2!AN45=1,Sheet2!AO45=1),1,0)</f>
        <v>0</v>
      </c>
      <c r="BC45" s="4"/>
      <c r="BD45" s="4">
        <f>IF(AND(Sheet2!AU45=1,Sheet2!AX45=1,Sheet2!AZ45=1,Sheet2!BB45=1),1,0)</f>
        <v>0</v>
      </c>
      <c r="BE45" s="4"/>
      <c r="BF45" s="4"/>
      <c r="BG45" s="4"/>
    </row>
    <row r="46" spans="2:65" x14ac:dyDescent="0.2">
      <c r="D46" s="33" t="s">
        <v>100</v>
      </c>
      <c r="E46" s="6">
        <v>0.22762499999999999</v>
      </c>
      <c r="F46" s="6">
        <v>0</v>
      </c>
      <c r="G46" s="11">
        <f>IF(Sheet2!F46&lt;=0.1,1,0)</f>
        <v>1</v>
      </c>
      <c r="H46" s="3">
        <v>383.92169999999999</v>
      </c>
      <c r="I46" s="3">
        <v>0</v>
      </c>
      <c r="J46" s="4">
        <f>IF(Sheet2!I46&lt;=0.1,1,0)</f>
        <v>1</v>
      </c>
      <c r="K46" s="6">
        <v>0.19117329999999999</v>
      </c>
      <c r="L46" s="6">
        <v>0</v>
      </c>
      <c r="M46" s="11">
        <f>IF(Sheet2!L46&lt;=0.1,1,0)</f>
        <v>1</v>
      </c>
      <c r="N46" s="3">
        <v>32.744439999999997</v>
      </c>
      <c r="O46" s="3">
        <v>0</v>
      </c>
      <c r="P46" s="4">
        <f>IF(Sheet2!O46&lt;=0.1,1,0)</f>
        <v>1</v>
      </c>
      <c r="Q46" s="6">
        <v>0.21831159999999999</v>
      </c>
      <c r="R46" s="6">
        <v>0</v>
      </c>
      <c r="S46" s="11">
        <f>IF(Sheet2!R46&lt;=0.1,1,0)</f>
        <v>1</v>
      </c>
      <c r="T46" s="3">
        <v>0.1794839</v>
      </c>
      <c r="U46" s="3">
        <v>0</v>
      </c>
      <c r="V46" s="4">
        <f>IF(Sheet2!U46&lt;=0.1,1,0)</f>
        <v>1</v>
      </c>
      <c r="W46" s="6">
        <v>0.1532907</v>
      </c>
      <c r="X46" s="6">
        <v>2E-3</v>
      </c>
      <c r="Y46" s="11">
        <f>IF(Sheet2!X46&lt;=0.1,1,0)</f>
        <v>1</v>
      </c>
      <c r="Z46" s="3">
        <v>5.115151</v>
      </c>
      <c r="AA46" s="3">
        <v>7.0000000000000001E-3</v>
      </c>
      <c r="AB46" s="30">
        <f>IF(Sheet2!AA46&lt;=0.1,1,0)</f>
        <v>1</v>
      </c>
      <c r="AC46" s="7">
        <f>Sheet2!G46+Sheet2!J46+Sheet2!M46+Sheet2!P46+Sheet2!S46+Sheet2!V46+Sheet2!Y46+Sheet2!AB46</f>
        <v>8</v>
      </c>
      <c r="AD46" s="3"/>
      <c r="AF46" s="4">
        <f>IF(Sheet2!AC46&gt;7,1,0)</f>
        <v>1</v>
      </c>
      <c r="AG46" s="4">
        <f>IF(Sheet2!AC46=7,1,0)</f>
        <v>0</v>
      </c>
      <c r="AH46" s="23">
        <f>IF(Sheet2!AC46=6,1,0)</f>
        <v>0</v>
      </c>
      <c r="AK46" s="23">
        <v>50</v>
      </c>
      <c r="AL46" s="23">
        <f>IF(OR(AND(Sheet2!H46&gt;0, Sheet2!AK46&lt;=10), AND(Sheet2!H46&lt;0, Sheet2!AK46&gt;=90)),1,0)</f>
        <v>0</v>
      </c>
      <c r="AM46" s="23">
        <f>IF(OR(AND(Sheet2!H46&gt;0, Sheet2!AK46&gt;10, Sheet2!AK46&lt;=15), AND(Sheet2!H46&lt;0, Sheet2!AK46&lt;90,Sheet2!AK46&gt;=85)),1,0)</f>
        <v>0</v>
      </c>
      <c r="AN46" s="23">
        <f>IF(OR(AND(Sheet2!H46&gt;0, Sheet2!AK46&gt;15, Sheet2!AK46&lt;=20), AND(Sheet2!H46&lt;0, Sheet2!AK46&lt;85,Sheet2!AK46&gt;=80)),1,0)</f>
        <v>0</v>
      </c>
      <c r="AO46" s="23">
        <f>IF(OR(AND(Sheet2!H46&gt;0, Sheet2!AK46&gt;20, Sheet2!AK46&lt;=25), AND(Sheet2!H46&lt;0, Sheet2!AK46&lt;80,Sheet2!AK46&gt;=75)),1,0)</f>
        <v>0</v>
      </c>
      <c r="AR46" s="29" t="s">
        <v>100</v>
      </c>
      <c r="AS46" s="6">
        <v>0.22762499999999999</v>
      </c>
      <c r="AT46" s="3">
        <f>ABS(Sheet2!AS46)</f>
        <v>0.22762499999999999</v>
      </c>
      <c r="AU46" s="4">
        <f>IF(Sheet2!AT46&gt;=Sheet2!$AT$162,1,0)</f>
        <v>0</v>
      </c>
      <c r="AV46" s="6">
        <v>0.19117329999999999</v>
      </c>
      <c r="AW46" s="3">
        <f>ABS(Sheet2!AV46)</f>
        <v>0.19117329999999999</v>
      </c>
      <c r="AX46" s="4">
        <f>IF(Sheet2!AW46&gt;=Sheet2!$AW$162,1,0)</f>
        <v>0</v>
      </c>
      <c r="AY46" s="4"/>
      <c r="AZ46" s="4">
        <f>IF(OR(Sheet2!AF46=1,Sheet2!AG46=1,Sheet2!AH46=1),1,0)</f>
        <v>1</v>
      </c>
      <c r="BA46" s="4"/>
      <c r="BB46" s="23">
        <f>IF(OR(Sheet2!AL46=1,Sheet2!AM46=1,Sheet2!AN46=1,Sheet2!AO46=1),1,0)</f>
        <v>0</v>
      </c>
      <c r="BC46" s="4"/>
      <c r="BD46" s="4">
        <f>IF(AND(Sheet2!AU46=1,Sheet2!AX46=1,Sheet2!AZ46=1,Sheet2!BB46=1),1,0)</f>
        <v>0</v>
      </c>
      <c r="BE46" s="4"/>
      <c r="BF46" s="4"/>
      <c r="BG46" s="4"/>
    </row>
    <row r="47" spans="2:65" x14ac:dyDescent="0.2">
      <c r="D47" t="s">
        <v>101</v>
      </c>
      <c r="E47" s="6">
        <v>-2.4327600000000001E-2</v>
      </c>
      <c r="F47" s="6">
        <v>0.73699999999999999</v>
      </c>
      <c r="G47" s="11">
        <f>IF(Sheet2!F47&lt;=0.1,1,0)</f>
        <v>0</v>
      </c>
      <c r="H47" s="3">
        <v>93.008510000000001</v>
      </c>
      <c r="I47" s="3">
        <v>0.57299999999999995</v>
      </c>
      <c r="J47" s="4">
        <f>IF(Sheet2!I47&lt;=0.1,1,0)</f>
        <v>0</v>
      </c>
      <c r="K47" s="6">
        <v>-1.36308E-2</v>
      </c>
      <c r="L47" s="6">
        <v>0.85299999999999998</v>
      </c>
      <c r="M47" s="11">
        <f>IF(Sheet2!L47&lt;=0.1,1,0)</f>
        <v>0</v>
      </c>
      <c r="N47" s="3">
        <v>1.8346519999999999</v>
      </c>
      <c r="O47" s="3">
        <v>0.89300000000000002</v>
      </c>
      <c r="P47" s="4">
        <f>IF(Sheet2!O47&lt;=0.1,1,0)</f>
        <v>0</v>
      </c>
      <c r="Q47" s="6">
        <v>-1.6548500000000001E-2</v>
      </c>
      <c r="R47" s="6">
        <v>0.83699999999999997</v>
      </c>
      <c r="S47" s="11">
        <f>IF(Sheet2!R47&lt;=0.1,1,0)</f>
        <v>0</v>
      </c>
      <c r="T47" s="3">
        <v>-2.5424599999999999E-2</v>
      </c>
      <c r="U47" s="3">
        <v>0.71199999999999997</v>
      </c>
      <c r="V47" s="4">
        <f>IF(Sheet2!U47&lt;=0.1,1,0)</f>
        <v>0</v>
      </c>
      <c r="W47" s="6">
        <v>-9.2780999999999992E-3</v>
      </c>
      <c r="X47" s="6">
        <v>0.89300000000000002</v>
      </c>
      <c r="Y47" s="11">
        <f>IF(Sheet2!X47&lt;=0.1,1,0)</f>
        <v>0</v>
      </c>
      <c r="Z47" s="3">
        <v>-0.91579310000000003</v>
      </c>
      <c r="AA47" s="3">
        <v>0.70799999999999996</v>
      </c>
      <c r="AB47" s="30">
        <f>IF(Sheet2!AA47&lt;=0.1,1,0)</f>
        <v>0</v>
      </c>
      <c r="AC47" s="7">
        <f>Sheet2!G47+Sheet2!J47+Sheet2!M47+Sheet2!P47+Sheet2!S47+Sheet2!V47+Sheet2!Y47+Sheet2!AB47</f>
        <v>0</v>
      </c>
      <c r="AD47" s="3"/>
      <c r="AF47" s="4">
        <f>IF(Sheet2!AC47&gt;7,1,0)</f>
        <v>0</v>
      </c>
      <c r="AG47" s="4">
        <f>IF(Sheet2!AC47=7,1,0)</f>
        <v>0</v>
      </c>
      <c r="AH47" s="23">
        <f>IF(Sheet2!AC47=6,1,0)</f>
        <v>0</v>
      </c>
      <c r="AK47" s="23">
        <v>35</v>
      </c>
      <c r="AL47" s="23">
        <f>IF(OR(AND(Sheet2!H47&gt;0, Sheet2!AK47&lt;=10), AND(Sheet2!H47&lt;0, Sheet2!AK47&gt;=90)),1,0)</f>
        <v>0</v>
      </c>
      <c r="AM47" s="23">
        <f>IF(OR(AND(Sheet2!H47&gt;0, Sheet2!AK47&gt;10, Sheet2!AK47&lt;=15), AND(Sheet2!H47&lt;0, Sheet2!AK47&lt;90,Sheet2!AK47&gt;=85)),1,0)</f>
        <v>0</v>
      </c>
      <c r="AN47" s="23">
        <f>IF(OR(AND(Sheet2!H47&gt;0, Sheet2!AK47&gt;15, Sheet2!AK47&lt;=20), AND(Sheet2!H47&lt;0, Sheet2!AK47&lt;85,Sheet2!AK47&gt;=80)),1,0)</f>
        <v>0</v>
      </c>
      <c r="AO47" s="23">
        <f>IF(OR(AND(Sheet2!H47&gt;0, Sheet2!AK47&gt;20, Sheet2!AK47&lt;=25), AND(Sheet2!H47&lt;0, Sheet2!AK47&lt;80,Sheet2!AK47&gt;=75)),1,0)</f>
        <v>0</v>
      </c>
      <c r="AR47" s="29" t="s">
        <v>101</v>
      </c>
      <c r="AS47" s="6">
        <v>-2.4327600000000001E-2</v>
      </c>
      <c r="AT47" s="3">
        <f>ABS(Sheet2!AS47)</f>
        <v>2.4327600000000001E-2</v>
      </c>
      <c r="AU47" s="4">
        <f>IF(Sheet2!AT47&gt;=Sheet2!$AT$162,1,0)</f>
        <v>0</v>
      </c>
      <c r="AV47" s="6">
        <v>-1.36308E-2</v>
      </c>
      <c r="AW47" s="3">
        <f>ABS(Sheet2!AV47)</f>
        <v>1.36308E-2</v>
      </c>
      <c r="AX47" s="4">
        <f>IF(Sheet2!AW47&gt;=Sheet2!$AW$162,1,0)</f>
        <v>0</v>
      </c>
      <c r="AY47" s="4"/>
      <c r="AZ47" s="4">
        <f>IF(OR(Sheet2!AF47=1,Sheet2!AG47=1,Sheet2!AH47=1),1,0)</f>
        <v>0</v>
      </c>
      <c r="BA47" s="4"/>
      <c r="BB47" s="23">
        <f>IF(OR(Sheet2!AL47=1,Sheet2!AM47=1,Sheet2!AN47=1,Sheet2!AO47=1),1,0)</f>
        <v>0</v>
      </c>
      <c r="BC47" s="4"/>
      <c r="BD47" s="4">
        <f>IF(AND(Sheet2!AU47=1,Sheet2!AX47=1,Sheet2!AZ47=1,Sheet2!BB47=1),1,0)</f>
        <v>0</v>
      </c>
      <c r="BE47" s="4"/>
      <c r="BF47" s="4"/>
      <c r="BG47" s="4"/>
    </row>
    <row r="48" spans="2:65" x14ac:dyDescent="0.2">
      <c r="D48" t="s">
        <v>102</v>
      </c>
      <c r="E48" s="6">
        <v>-6.4693000000000001E-2</v>
      </c>
      <c r="F48" s="6">
        <v>0.39600000000000002</v>
      </c>
      <c r="G48" s="11">
        <f>IF(Sheet2!F48&lt;=0.1,1,0)</f>
        <v>0</v>
      </c>
      <c r="H48" s="3">
        <v>-287.61779999999999</v>
      </c>
      <c r="I48" s="3">
        <v>0.09</v>
      </c>
      <c r="J48" s="4">
        <f>IF(Sheet2!I48&lt;=0.1,1,0)</f>
        <v>1</v>
      </c>
      <c r="K48" s="6">
        <v>-1.7555100000000001E-2</v>
      </c>
      <c r="L48" s="6">
        <v>0.82</v>
      </c>
      <c r="M48" s="11">
        <f>IF(Sheet2!L48&lt;=0.1,1,0)</f>
        <v>0</v>
      </c>
      <c r="N48" s="3">
        <v>-10.36313</v>
      </c>
      <c r="O48" s="3">
        <v>0.48399999999999999</v>
      </c>
      <c r="P48" s="4">
        <f>IF(Sheet2!O48&lt;=0.1,1,0)</f>
        <v>0</v>
      </c>
      <c r="Q48" s="6">
        <v>-7.9036599999999999E-2</v>
      </c>
      <c r="R48" s="6">
        <v>0.34399999999999997</v>
      </c>
      <c r="S48" s="11">
        <f>IF(Sheet2!R48&lt;=0.1,1,0)</f>
        <v>0</v>
      </c>
      <c r="T48" s="3">
        <v>-2.1788100000000001E-2</v>
      </c>
      <c r="U48" s="3">
        <v>0.76800000000000002</v>
      </c>
      <c r="V48" s="4">
        <f>IF(Sheet2!U48&lt;=0.1,1,0)</f>
        <v>0</v>
      </c>
      <c r="W48" s="6">
        <v>-2.2549099999999999E-2</v>
      </c>
      <c r="X48" s="6">
        <v>0.755</v>
      </c>
      <c r="Y48" s="11">
        <f>IF(Sheet2!X48&lt;=0.1,1,0)</f>
        <v>0</v>
      </c>
      <c r="Z48" s="3">
        <v>-0.9080606</v>
      </c>
      <c r="AA48" s="3">
        <v>0.72699999999999998</v>
      </c>
      <c r="AB48" s="30">
        <f>IF(Sheet2!AA48&lt;=0.1,1,0)</f>
        <v>0</v>
      </c>
      <c r="AC48" s="7">
        <f>Sheet2!G48+Sheet2!J48+Sheet2!M48+Sheet2!P48+Sheet2!S48+Sheet2!V48+Sheet2!Y48+Sheet2!AB48</f>
        <v>1</v>
      </c>
      <c r="AD48" s="3"/>
      <c r="AF48" s="4">
        <f>IF(Sheet2!AC48&gt;7,1,0)</f>
        <v>0</v>
      </c>
      <c r="AG48" s="4">
        <f>IF(Sheet2!AC48=7,1,0)</f>
        <v>0</v>
      </c>
      <c r="AH48" s="23">
        <f>IF(Sheet2!AC48=6,1,0)</f>
        <v>0</v>
      </c>
      <c r="AK48" s="23">
        <v>30</v>
      </c>
      <c r="AL48" s="23">
        <f>IF(OR(AND(Sheet2!H48&gt;0, Sheet2!AK48&lt;=10), AND(Sheet2!H48&lt;0, Sheet2!AK48&gt;=90)),1,0)</f>
        <v>0</v>
      </c>
      <c r="AM48" s="23">
        <f>IF(OR(AND(Sheet2!H48&gt;0, Sheet2!AK48&gt;10, Sheet2!AK48&lt;=15), AND(Sheet2!H48&lt;0, Sheet2!AK48&lt;90,Sheet2!AK48&gt;=85)),1,0)</f>
        <v>0</v>
      </c>
      <c r="AN48" s="23">
        <f>IF(OR(AND(Sheet2!H48&gt;0, Sheet2!AK48&gt;15, Sheet2!AK48&lt;=20), AND(Sheet2!H48&lt;0, Sheet2!AK48&lt;85,Sheet2!AK48&gt;=80)),1,0)</f>
        <v>0</v>
      </c>
      <c r="AO48" s="23">
        <f>IF(OR(AND(Sheet2!H48&gt;0, Sheet2!AK48&gt;20, Sheet2!AK48&lt;=25), AND(Sheet2!H48&lt;0, Sheet2!AK48&lt;80,Sheet2!AK48&gt;=75)),1,0)</f>
        <v>0</v>
      </c>
      <c r="AR48" s="29" t="s">
        <v>102</v>
      </c>
      <c r="AS48" s="6">
        <v>-6.4693000000000001E-2</v>
      </c>
      <c r="AT48" s="3">
        <f>ABS(Sheet2!AS48)</f>
        <v>6.4693000000000001E-2</v>
      </c>
      <c r="AU48" s="4">
        <f>IF(Sheet2!AT48&gt;=Sheet2!$AT$162,1,0)</f>
        <v>0</v>
      </c>
      <c r="AV48" s="6">
        <v>-1.7555100000000001E-2</v>
      </c>
      <c r="AW48" s="3">
        <f>ABS(Sheet2!AV48)</f>
        <v>1.7555100000000001E-2</v>
      </c>
      <c r="AX48" s="4">
        <f>IF(Sheet2!AW48&gt;=Sheet2!$AW$162,1,0)</f>
        <v>0</v>
      </c>
      <c r="AY48" s="4"/>
      <c r="AZ48" s="4">
        <f>IF(OR(Sheet2!AF48=1,Sheet2!AG48=1,Sheet2!AH48=1),1,0)</f>
        <v>0</v>
      </c>
      <c r="BA48" s="4"/>
      <c r="BB48" s="23">
        <f>IF(OR(Sheet2!AL48=1,Sheet2!AM48=1,Sheet2!AN48=1,Sheet2!AO48=1),1,0)</f>
        <v>0</v>
      </c>
      <c r="BC48" s="4"/>
      <c r="BD48" s="4">
        <f>IF(AND(Sheet2!AU48=1,Sheet2!AX48=1,Sheet2!AZ48=1,Sheet2!BB48=1),1,0)</f>
        <v>0</v>
      </c>
      <c r="BE48" s="4"/>
      <c r="BF48" s="4"/>
      <c r="BG48" s="4"/>
    </row>
    <row r="49" spans="2:59" x14ac:dyDescent="0.2">
      <c r="D49" t="s">
        <v>103</v>
      </c>
      <c r="E49" s="6">
        <v>3.1297199999999997E-2</v>
      </c>
      <c r="F49" s="6">
        <v>0.56799999999999995</v>
      </c>
      <c r="G49" s="11">
        <f>IF(Sheet2!F49&lt;=0.1,1,0)</f>
        <v>0</v>
      </c>
      <c r="H49" s="3">
        <v>-44.557029999999997</v>
      </c>
      <c r="I49" s="3">
        <v>0.72199999999999998</v>
      </c>
      <c r="J49" s="4">
        <f>IF(Sheet2!I49&lt;=0.1,1,0)</f>
        <v>0</v>
      </c>
      <c r="K49" s="6">
        <v>3.6770200000000003E-2</v>
      </c>
      <c r="L49" s="6">
        <v>0.49399999999999999</v>
      </c>
      <c r="M49" s="11">
        <f>IF(Sheet2!L49&lt;=0.1,1,0)</f>
        <v>0</v>
      </c>
      <c r="N49" s="3">
        <v>-2.014983</v>
      </c>
      <c r="O49" s="3">
        <v>0.84799999999999998</v>
      </c>
      <c r="P49" s="4">
        <f>IF(Sheet2!O49&lt;=0.1,1,0)</f>
        <v>0</v>
      </c>
      <c r="Q49" s="6">
        <v>1.23109E-2</v>
      </c>
      <c r="R49" s="6">
        <v>0.83499999999999996</v>
      </c>
      <c r="S49" s="11">
        <f>IF(Sheet2!R49&lt;=0.1,1,0)</f>
        <v>0</v>
      </c>
      <c r="T49" s="3">
        <v>2.5684200000000001E-2</v>
      </c>
      <c r="U49" s="3">
        <v>0.62</v>
      </c>
      <c r="V49" s="4">
        <f>IF(Sheet2!U49&lt;=0.1,1,0)</f>
        <v>0</v>
      </c>
      <c r="W49" s="6">
        <v>3.52535E-2</v>
      </c>
      <c r="X49" s="6">
        <v>0.49</v>
      </c>
      <c r="Y49" s="11">
        <f>IF(Sheet2!X49&lt;=0.1,1,0)</f>
        <v>0</v>
      </c>
      <c r="Z49" s="3">
        <v>-0.88959029999999994</v>
      </c>
      <c r="AA49" s="3">
        <v>0.61599999999999999</v>
      </c>
      <c r="AB49" s="30">
        <f>IF(Sheet2!AA49&lt;=0.1,1,0)</f>
        <v>0</v>
      </c>
      <c r="AC49" s="7">
        <f>Sheet2!G49+Sheet2!J49+Sheet2!M49+Sheet2!P49+Sheet2!S49+Sheet2!V49+Sheet2!Y49+Sheet2!AB49</f>
        <v>0</v>
      </c>
      <c r="AD49" s="3"/>
      <c r="AF49" s="4">
        <f>IF(Sheet2!AC49&gt;7,1,0)</f>
        <v>0</v>
      </c>
      <c r="AG49" s="4">
        <f>IF(Sheet2!AC49=7,1,0)</f>
        <v>0</v>
      </c>
      <c r="AH49" s="23">
        <f>IF(Sheet2!AC49=6,1,0)</f>
        <v>0</v>
      </c>
      <c r="AK49" s="23">
        <v>59</v>
      </c>
      <c r="AL49" s="23">
        <f>IF(OR(AND(Sheet2!H49&gt;0, Sheet2!AK49&lt;=10), AND(Sheet2!H49&lt;0, Sheet2!AK49&gt;=90)),1,0)</f>
        <v>0</v>
      </c>
      <c r="AM49" s="23">
        <f>IF(OR(AND(Sheet2!H49&gt;0, Sheet2!AK49&gt;10, Sheet2!AK49&lt;=15), AND(Sheet2!H49&lt;0, Sheet2!AK49&lt;90,Sheet2!AK49&gt;=85)),1,0)</f>
        <v>0</v>
      </c>
      <c r="AN49" s="23">
        <f>IF(OR(AND(Sheet2!H49&gt;0, Sheet2!AK49&gt;15, Sheet2!AK49&lt;=20), AND(Sheet2!H49&lt;0, Sheet2!AK49&lt;85,Sheet2!AK49&gt;=80)),1,0)</f>
        <v>0</v>
      </c>
      <c r="AO49" s="23">
        <f>IF(OR(AND(Sheet2!H49&gt;0, Sheet2!AK49&gt;20, Sheet2!AK49&lt;=25), AND(Sheet2!H49&lt;0, Sheet2!AK49&lt;80,Sheet2!AK49&gt;=75)),1,0)</f>
        <v>0</v>
      </c>
      <c r="AR49" s="29" t="s">
        <v>103</v>
      </c>
      <c r="AS49" s="6">
        <v>3.1297199999999997E-2</v>
      </c>
      <c r="AT49" s="3">
        <f>ABS(Sheet2!AS49)</f>
        <v>3.1297199999999997E-2</v>
      </c>
      <c r="AU49" s="4">
        <f>IF(Sheet2!AT49&gt;=Sheet2!$AT$162,1,0)</f>
        <v>0</v>
      </c>
      <c r="AV49" s="6">
        <v>3.6770200000000003E-2</v>
      </c>
      <c r="AW49" s="3">
        <f>ABS(Sheet2!AV49)</f>
        <v>3.6770200000000003E-2</v>
      </c>
      <c r="AX49" s="4">
        <f>IF(Sheet2!AW49&gt;=Sheet2!$AW$162,1,0)</f>
        <v>0</v>
      </c>
      <c r="AY49" s="4"/>
      <c r="AZ49" s="4">
        <f>IF(OR(Sheet2!AF49=1,Sheet2!AG49=1,Sheet2!AH49=1),1,0)</f>
        <v>0</v>
      </c>
      <c r="BA49" s="4"/>
      <c r="BB49" s="23">
        <f>IF(OR(Sheet2!AL49=1,Sheet2!AM49=1,Sheet2!AN49=1,Sheet2!AO49=1),1,0)</f>
        <v>0</v>
      </c>
      <c r="BC49" s="4"/>
      <c r="BD49" s="4">
        <f>IF(AND(Sheet2!AU49=1,Sheet2!AX49=1,Sheet2!AZ49=1,Sheet2!BB49=1),1,0)</f>
        <v>0</v>
      </c>
      <c r="BE49" s="4"/>
      <c r="BF49" s="4"/>
      <c r="BG49" s="4"/>
    </row>
    <row r="50" spans="2:59" x14ac:dyDescent="0.2">
      <c r="D50" t="s">
        <v>104</v>
      </c>
      <c r="E50" s="6">
        <v>-6.3613000000000003E-2</v>
      </c>
      <c r="F50" s="6">
        <v>0.55700000000000005</v>
      </c>
      <c r="G50" s="11">
        <f>IF(Sheet2!F50&lt;=0.1,1,0)</f>
        <v>0</v>
      </c>
      <c r="H50" s="3">
        <v>-120.6962</v>
      </c>
      <c r="I50" s="3">
        <v>0.64700000000000002</v>
      </c>
      <c r="J50" s="4">
        <f>IF(Sheet2!I50&lt;=0.1,1,0)</f>
        <v>0</v>
      </c>
      <c r="K50" s="6">
        <v>0.18548690000000001</v>
      </c>
      <c r="L50" s="6">
        <v>8.5999999999999993E-2</v>
      </c>
      <c r="M50" s="11">
        <f>IF(Sheet2!L50&lt;=0.1,1,0)</f>
        <v>1</v>
      </c>
      <c r="N50" s="3">
        <v>37.2119</v>
      </c>
      <c r="O50" s="3">
        <v>0.13</v>
      </c>
      <c r="P50" s="4">
        <f>IF(Sheet2!O50&lt;=0.1,1,0)</f>
        <v>0</v>
      </c>
      <c r="Q50" s="6">
        <v>-7.63987E-2</v>
      </c>
      <c r="R50" s="6">
        <v>0.51600000000000001</v>
      </c>
      <c r="S50" s="11">
        <f>IF(Sheet2!R50&lt;=0.1,1,0)</f>
        <v>0</v>
      </c>
      <c r="T50" s="3">
        <v>-2.66284E-2</v>
      </c>
      <c r="U50" s="3">
        <v>0.81200000000000006</v>
      </c>
      <c r="V50" s="4">
        <f>IF(Sheet2!U50&lt;=0.1,1,0)</f>
        <v>0</v>
      </c>
      <c r="W50" s="6">
        <v>0.18861159999999999</v>
      </c>
      <c r="X50" s="6">
        <v>7.0000000000000007E-2</v>
      </c>
      <c r="Y50" s="11">
        <f>IF(Sheet2!X50&lt;=0.1,1,0)</f>
        <v>1</v>
      </c>
      <c r="Z50" s="3">
        <v>-7.7182000000000001E-2</v>
      </c>
      <c r="AA50" s="3">
        <v>0.98599999999999999</v>
      </c>
      <c r="AB50" s="30">
        <f>IF(Sheet2!AA50&lt;=0.1,1,0)</f>
        <v>0</v>
      </c>
      <c r="AC50" s="7">
        <f>Sheet2!G50+Sheet2!J50+Sheet2!M50+Sheet2!P50+Sheet2!S50+Sheet2!V50+Sheet2!Y50+Sheet2!AB50</f>
        <v>2</v>
      </c>
      <c r="AD50" s="3"/>
      <c r="AF50" s="4">
        <f>IF(Sheet2!AC50&gt;7,1,0)</f>
        <v>0</v>
      </c>
      <c r="AG50" s="4">
        <f>IF(Sheet2!AC50=7,1,0)</f>
        <v>0</v>
      </c>
      <c r="AH50" s="23">
        <f>IF(Sheet2!AC50=6,1,0)</f>
        <v>0</v>
      </c>
      <c r="AK50" s="23">
        <v>7</v>
      </c>
      <c r="AL50" s="23">
        <f>IF(OR(AND(Sheet2!H50&gt;0, Sheet2!AK50&lt;=10), AND(Sheet2!H50&lt;0, Sheet2!AK50&gt;=90)),1,0)</f>
        <v>0</v>
      </c>
      <c r="AM50" s="23">
        <f>IF(OR(AND(Sheet2!H50&gt;0, Sheet2!AK50&gt;10, Sheet2!AK50&lt;=15), AND(Sheet2!H50&lt;0, Sheet2!AK50&lt;90,Sheet2!AK50&gt;=85)),1,0)</f>
        <v>0</v>
      </c>
      <c r="AN50" s="23">
        <f>IF(OR(AND(Sheet2!H50&gt;0, Sheet2!AK50&gt;15, Sheet2!AK50&lt;=20), AND(Sheet2!H50&lt;0, Sheet2!AK50&lt;85,Sheet2!AK50&gt;=80)),1,0)</f>
        <v>0</v>
      </c>
      <c r="AO50" s="23">
        <f>IF(OR(AND(Sheet2!H50&gt;0, Sheet2!AK50&gt;20, Sheet2!AK50&lt;=25), AND(Sheet2!H50&lt;0, Sheet2!AK50&lt;80,Sheet2!AK50&gt;=75)),1,0)</f>
        <v>0</v>
      </c>
      <c r="AR50" s="29" t="s">
        <v>104</v>
      </c>
      <c r="AS50" s="6">
        <v>-6.3613000000000003E-2</v>
      </c>
      <c r="AT50" s="3">
        <f>ABS(Sheet2!AS50)</f>
        <v>6.3613000000000003E-2</v>
      </c>
      <c r="AU50" s="4">
        <f>IF(Sheet2!AT50&gt;=Sheet2!$AT$162,1,0)</f>
        <v>0</v>
      </c>
      <c r="AV50" s="6">
        <v>0.18548690000000001</v>
      </c>
      <c r="AW50" s="3">
        <f>ABS(Sheet2!AV50)</f>
        <v>0.18548690000000001</v>
      </c>
      <c r="AX50" s="4">
        <f>IF(Sheet2!AW50&gt;=Sheet2!$AW$162,1,0)</f>
        <v>0</v>
      </c>
      <c r="AY50" s="4"/>
      <c r="AZ50" s="4">
        <f>IF(OR(Sheet2!AF50=1,Sheet2!AG50=1,Sheet2!AH50=1),1,0)</f>
        <v>0</v>
      </c>
      <c r="BA50" s="4"/>
      <c r="BB50" s="23">
        <f>IF(OR(Sheet2!AL50=1,Sheet2!AM50=1,Sheet2!AN50=1,Sheet2!AO50=1),1,0)</f>
        <v>0</v>
      </c>
      <c r="BC50" s="4"/>
      <c r="BD50" s="4">
        <f>IF(AND(Sheet2!AU50=1,Sheet2!AX50=1,Sheet2!AZ50=1,Sheet2!BB50=1),1,0)</f>
        <v>0</v>
      </c>
      <c r="BE50" s="4"/>
      <c r="BF50" s="4"/>
      <c r="BG50" s="4"/>
    </row>
    <row r="51" spans="2:59" x14ac:dyDescent="0.2">
      <c r="D51" t="s">
        <v>105</v>
      </c>
      <c r="E51" s="6">
        <v>-2.8960900000000001E-2</v>
      </c>
      <c r="F51" s="6">
        <v>0.72599999999999998</v>
      </c>
      <c r="G51" s="11">
        <f>IF(Sheet2!F51&lt;=0.1,1,0)</f>
        <v>0</v>
      </c>
      <c r="H51" s="3">
        <v>49.285319999999999</v>
      </c>
      <c r="I51" s="3">
        <v>0.78500000000000003</v>
      </c>
      <c r="J51" s="4">
        <f>IF(Sheet2!I51&lt;=0.1,1,0)</f>
        <v>0</v>
      </c>
      <c r="K51" s="6">
        <v>9.3244300000000002E-2</v>
      </c>
      <c r="L51" s="6">
        <v>0.28299999999999997</v>
      </c>
      <c r="M51" s="11">
        <f>IF(Sheet2!L51&lt;=0.1,1,0)</f>
        <v>0</v>
      </c>
      <c r="N51" s="3">
        <v>27.28998</v>
      </c>
      <c r="O51" s="3">
        <v>0.15</v>
      </c>
      <c r="P51" s="4">
        <f>IF(Sheet2!O51&lt;=0.1,1,0)</f>
        <v>0</v>
      </c>
      <c r="Q51" s="6">
        <v>-6.6589599999999999E-2</v>
      </c>
      <c r="R51" s="6">
        <v>0.46300000000000002</v>
      </c>
      <c r="S51" s="11">
        <f>IF(Sheet2!R51&lt;=0.1,1,0)</f>
        <v>0</v>
      </c>
      <c r="T51" s="3">
        <v>-3.1875399999999998E-2</v>
      </c>
      <c r="U51" s="3">
        <v>0.69</v>
      </c>
      <c r="V51" s="4">
        <f>IF(Sheet2!U51&lt;=0.1,1,0)</f>
        <v>0</v>
      </c>
      <c r="W51" s="6">
        <v>9.6643400000000004E-2</v>
      </c>
      <c r="X51" s="6">
        <v>0.251</v>
      </c>
      <c r="Y51" s="11">
        <f>IF(Sheet2!X51&lt;=0.1,1,0)</f>
        <v>0</v>
      </c>
      <c r="Z51" s="3">
        <v>1.184253</v>
      </c>
      <c r="AA51" s="3">
        <v>0.69599999999999995</v>
      </c>
      <c r="AB51" s="30">
        <f>IF(Sheet2!AA51&lt;=0.1,1,0)</f>
        <v>0</v>
      </c>
      <c r="AC51" s="7">
        <f>Sheet2!G51+Sheet2!J51+Sheet2!M51+Sheet2!P51+Sheet2!S51+Sheet2!V51+Sheet2!Y51+Sheet2!AB51</f>
        <v>0</v>
      </c>
      <c r="AD51" s="3"/>
      <c r="AF51" s="4">
        <f>IF(Sheet2!AC51&gt;7,1,0)</f>
        <v>0</v>
      </c>
      <c r="AG51" s="4">
        <f>IF(Sheet2!AC51=7,1,0)</f>
        <v>0</v>
      </c>
      <c r="AH51" s="23">
        <f>IF(Sheet2!AC51=6,1,0)</f>
        <v>0</v>
      </c>
      <c r="AK51" s="23">
        <v>10</v>
      </c>
      <c r="AL51" s="23">
        <f>IF(OR(AND(Sheet2!H51&gt;0, Sheet2!AK51&lt;=10), AND(Sheet2!H51&lt;0, Sheet2!AK51&gt;=90)),1,0)</f>
        <v>1</v>
      </c>
      <c r="AM51" s="23">
        <f>IF(OR(AND(Sheet2!H51&gt;0, Sheet2!AK51&gt;10, Sheet2!AK51&lt;=15), AND(Sheet2!H51&lt;0, Sheet2!AK51&lt;90,Sheet2!AK51&gt;=85)),1,0)</f>
        <v>0</v>
      </c>
      <c r="AN51" s="23">
        <f>IF(OR(AND(Sheet2!H51&gt;0, Sheet2!AK51&gt;15, Sheet2!AK51&lt;=20), AND(Sheet2!H51&lt;0, Sheet2!AK51&lt;85,Sheet2!AK51&gt;=80)),1,0)</f>
        <v>0</v>
      </c>
      <c r="AO51" s="23">
        <f>IF(OR(AND(Sheet2!H51&gt;0, Sheet2!AK51&gt;20, Sheet2!AK51&lt;=25), AND(Sheet2!H51&lt;0, Sheet2!AK51&lt;80,Sheet2!AK51&gt;=75)),1,0)</f>
        <v>0</v>
      </c>
      <c r="AR51" s="29" t="s">
        <v>105</v>
      </c>
      <c r="AS51" s="6">
        <v>-2.8960900000000001E-2</v>
      </c>
      <c r="AT51" s="3">
        <f>ABS(Sheet2!AS51)</f>
        <v>2.8960900000000001E-2</v>
      </c>
      <c r="AU51" s="4">
        <f>IF(Sheet2!AT51&gt;=Sheet2!$AT$162,1,0)</f>
        <v>0</v>
      </c>
      <c r="AV51" s="6">
        <v>9.3244300000000002E-2</v>
      </c>
      <c r="AW51" s="3">
        <f>ABS(Sheet2!AV51)</f>
        <v>9.3244300000000002E-2</v>
      </c>
      <c r="AX51" s="4">
        <f>IF(Sheet2!AW51&gt;=Sheet2!$AW$162,1,0)</f>
        <v>0</v>
      </c>
      <c r="AY51" s="4"/>
      <c r="AZ51" s="4">
        <f>IF(OR(Sheet2!AF51=1,Sheet2!AG51=1,Sheet2!AH51=1),1,0)</f>
        <v>0</v>
      </c>
      <c r="BA51" s="4"/>
      <c r="BB51" s="23">
        <f>IF(OR(Sheet2!AL51=1,Sheet2!AM51=1,Sheet2!AN51=1,Sheet2!AO51=1),1,0)</f>
        <v>1</v>
      </c>
      <c r="BC51" s="4"/>
      <c r="BD51" s="4">
        <f>IF(AND(Sheet2!AU51=1,Sheet2!AX51=1,Sheet2!AZ51=1,Sheet2!BB51=1),1,0)</f>
        <v>0</v>
      </c>
      <c r="BE51" s="4"/>
      <c r="BF51" s="4"/>
      <c r="BG51" s="4"/>
    </row>
    <row r="52" spans="2:59" x14ac:dyDescent="0.2">
      <c r="D52" t="s">
        <v>106</v>
      </c>
      <c r="E52" s="6">
        <v>-8.2433300000000001E-2</v>
      </c>
      <c r="F52" s="6">
        <v>0.45500000000000002</v>
      </c>
      <c r="G52" s="11">
        <f>IF(Sheet2!F52&lt;=0.1,1,0)</f>
        <v>0</v>
      </c>
      <c r="H52" s="3">
        <v>-200.3631</v>
      </c>
      <c r="I52" s="3">
        <v>0.375</v>
      </c>
      <c r="J52" s="4">
        <f>IF(Sheet2!I52&lt;=0.1,1,0)</f>
        <v>0</v>
      </c>
      <c r="K52" s="6">
        <v>-0.11691749999999999</v>
      </c>
      <c r="L52" s="6">
        <v>0.28999999999999998</v>
      </c>
      <c r="M52" s="11">
        <f>IF(Sheet2!L52&lt;=0.1,1,0)</f>
        <v>0</v>
      </c>
      <c r="N52" s="3">
        <v>-23.106089999999998</v>
      </c>
      <c r="O52" s="3">
        <v>0.318</v>
      </c>
      <c r="P52" s="4">
        <f>IF(Sheet2!O52&lt;=0.1,1,0)</f>
        <v>0</v>
      </c>
      <c r="Q52" s="6">
        <v>-0.1230195</v>
      </c>
      <c r="R52" s="6">
        <v>0.29099999999999998</v>
      </c>
      <c r="S52" s="11">
        <f>IF(Sheet2!R52&lt;=0.1,1,0)</f>
        <v>0</v>
      </c>
      <c r="T52" s="3">
        <v>-2.8143899999999999E-2</v>
      </c>
      <c r="U52" s="3">
        <v>0.80500000000000005</v>
      </c>
      <c r="V52" s="4">
        <f>IF(Sheet2!U52&lt;=0.1,1,0)</f>
        <v>0</v>
      </c>
      <c r="W52" s="6">
        <v>-7.2016700000000003E-2</v>
      </c>
      <c r="X52" s="6">
        <v>0.51400000000000001</v>
      </c>
      <c r="Y52" s="11">
        <f>IF(Sheet2!X52&lt;=0.1,1,0)</f>
        <v>0</v>
      </c>
      <c r="Z52" s="3">
        <v>7.3670869999999997</v>
      </c>
      <c r="AA52" s="3">
        <v>0.22900000000000001</v>
      </c>
      <c r="AB52" s="30">
        <f>IF(Sheet2!AA52&lt;=0.1,1,0)</f>
        <v>0</v>
      </c>
      <c r="AC52" s="7">
        <f>Sheet2!G52+Sheet2!J52+Sheet2!M52+Sheet2!P52+Sheet2!S52+Sheet2!V52+Sheet2!Y52+Sheet2!AB52</f>
        <v>0</v>
      </c>
      <c r="AD52" s="3"/>
      <c r="AF52" s="4">
        <f>IF(Sheet2!AC52&gt;7,1,0)</f>
        <v>0</v>
      </c>
      <c r="AG52" s="4">
        <f>IF(Sheet2!AC52=7,1,0)</f>
        <v>0</v>
      </c>
      <c r="AH52" s="23">
        <f>IF(Sheet2!AC52=6,1,0)</f>
        <v>0</v>
      </c>
      <c r="AK52" s="23">
        <v>6</v>
      </c>
      <c r="AL52" s="23">
        <f>IF(OR(AND(Sheet2!H52&gt;0, Sheet2!AK52&lt;=10), AND(Sheet2!H52&lt;0, Sheet2!AK52&gt;=90)),1,0)</f>
        <v>0</v>
      </c>
      <c r="AM52" s="23">
        <f>IF(OR(AND(Sheet2!H52&gt;0, Sheet2!AK52&gt;10, Sheet2!AK52&lt;=15), AND(Sheet2!H52&lt;0, Sheet2!AK52&lt;90,Sheet2!AK52&gt;=85)),1,0)</f>
        <v>0</v>
      </c>
      <c r="AN52" s="23">
        <f>IF(OR(AND(Sheet2!H52&gt;0, Sheet2!AK52&gt;15, Sheet2!AK52&lt;=20), AND(Sheet2!H52&lt;0, Sheet2!AK52&lt;85,Sheet2!AK52&gt;=80)),1,0)</f>
        <v>0</v>
      </c>
      <c r="AO52" s="23">
        <f>IF(OR(AND(Sheet2!H52&gt;0, Sheet2!AK52&gt;20, Sheet2!AK52&lt;=25), AND(Sheet2!H52&lt;0, Sheet2!AK52&lt;80,Sheet2!AK52&gt;=75)),1,0)</f>
        <v>0</v>
      </c>
      <c r="AR52" s="29" t="s">
        <v>106</v>
      </c>
      <c r="AS52" s="6">
        <v>-8.2433300000000001E-2</v>
      </c>
      <c r="AT52" s="3">
        <f>ABS(Sheet2!AS52)</f>
        <v>8.2433300000000001E-2</v>
      </c>
      <c r="AU52" s="4">
        <f>IF(Sheet2!AT52&gt;=Sheet2!$AT$162,1,0)</f>
        <v>0</v>
      </c>
      <c r="AV52" s="6">
        <v>-0.11691749999999999</v>
      </c>
      <c r="AW52" s="3">
        <f>ABS(Sheet2!AV52)</f>
        <v>0.11691749999999999</v>
      </c>
      <c r="AX52" s="4">
        <f>IF(Sheet2!AW52&gt;=Sheet2!$AW$162,1,0)</f>
        <v>0</v>
      </c>
      <c r="AY52" s="4"/>
      <c r="AZ52" s="4">
        <f>IF(OR(Sheet2!AF52=1,Sheet2!AG52=1,Sheet2!AH52=1),1,0)</f>
        <v>0</v>
      </c>
      <c r="BA52" s="4"/>
      <c r="BB52" s="23">
        <f>IF(OR(Sheet2!AL52=1,Sheet2!AM52=1,Sheet2!AN52=1,Sheet2!AO52=1),1,0)</f>
        <v>0</v>
      </c>
      <c r="BC52" s="4"/>
      <c r="BD52" s="4">
        <f>IF(AND(Sheet2!AU52=1,Sheet2!AX52=1,Sheet2!AZ52=1,Sheet2!BB52=1),1,0)</f>
        <v>0</v>
      </c>
      <c r="BE52" s="4"/>
      <c r="BF52" s="4"/>
      <c r="BG52" s="4"/>
    </row>
    <row r="53" spans="2:59" x14ac:dyDescent="0.2">
      <c r="D53" s="29" t="s">
        <v>107</v>
      </c>
      <c r="E53" s="6">
        <v>0.21635650000000001</v>
      </c>
      <c r="F53" s="6">
        <v>0</v>
      </c>
      <c r="G53" s="11">
        <f>IF(Sheet2!F53&lt;=0.1,1,0)</f>
        <v>1</v>
      </c>
      <c r="H53" s="3">
        <v>320.04629999999997</v>
      </c>
      <c r="I53" s="3">
        <v>1.9E-2</v>
      </c>
      <c r="J53" s="4">
        <f>IF(Sheet2!I53&lt;=0.1,1,0)</f>
        <v>1</v>
      </c>
      <c r="K53" s="6">
        <v>6.8813899999999997E-2</v>
      </c>
      <c r="L53" s="6">
        <v>0.27600000000000002</v>
      </c>
      <c r="M53" s="11">
        <f>IF(Sheet2!L53&lt;=0.1,1,0)</f>
        <v>0</v>
      </c>
      <c r="N53" s="3">
        <v>16.088180000000001</v>
      </c>
      <c r="O53" s="3">
        <v>0.19600000000000001</v>
      </c>
      <c r="P53" s="4">
        <f>IF(Sheet2!O53&lt;=0.1,1,0)</f>
        <v>0</v>
      </c>
      <c r="Q53" s="6">
        <v>0.2396993</v>
      </c>
      <c r="R53" s="6">
        <v>0</v>
      </c>
      <c r="S53" s="11">
        <f>IF(Sheet2!R53&lt;=0.1,1,0)</f>
        <v>1</v>
      </c>
      <c r="T53" s="3">
        <v>0.13102179999999999</v>
      </c>
      <c r="U53" s="3">
        <v>3.2000000000000001E-2</v>
      </c>
      <c r="V53" s="4">
        <f>IF(Sheet2!U53&lt;=0.1,1,0)</f>
        <v>1</v>
      </c>
      <c r="W53" s="6">
        <v>3.4227599999999997E-2</v>
      </c>
      <c r="X53" s="6">
        <v>0.56999999999999995</v>
      </c>
      <c r="Y53" s="11">
        <f>IF(Sheet2!X53&lt;=0.1,1,0)</f>
        <v>0</v>
      </c>
      <c r="Z53" s="3">
        <v>2.5074510000000001</v>
      </c>
      <c r="AA53" s="3">
        <v>0.30099999999999999</v>
      </c>
      <c r="AB53" s="30">
        <f>IF(Sheet2!AA53&lt;=0.1,1,0)</f>
        <v>0</v>
      </c>
      <c r="AC53" s="7">
        <f>Sheet2!G53+Sheet2!J53+Sheet2!M53+Sheet2!P53+Sheet2!S53+Sheet2!V53+Sheet2!Y53+Sheet2!AB53</f>
        <v>4</v>
      </c>
      <c r="AF53" s="4">
        <f>IF(Sheet2!AC53&gt;7,1,0)</f>
        <v>0</v>
      </c>
      <c r="AG53" s="4">
        <f>IF(Sheet2!AC53=7,1,0)</f>
        <v>0</v>
      </c>
      <c r="AH53" s="23">
        <f>IF(Sheet2!AC53=6,1,0)</f>
        <v>0</v>
      </c>
      <c r="AK53" s="23">
        <v>22</v>
      </c>
      <c r="AL53" s="23">
        <f>IF(OR(AND(Sheet2!H53&gt;0, Sheet2!AK53&lt;=10), AND(Sheet2!H53&lt;0, Sheet2!AK53&gt;=90)),1,0)</f>
        <v>0</v>
      </c>
      <c r="AM53" s="23">
        <f>IF(OR(AND(Sheet2!H53&gt;0, Sheet2!AK53&gt;10, Sheet2!AK53&lt;=15), AND(Sheet2!H53&lt;0, Sheet2!AK53&lt;90,Sheet2!AK53&gt;=85)),1,0)</f>
        <v>0</v>
      </c>
      <c r="AN53" s="23">
        <f>IF(OR(AND(Sheet2!H53&gt;0, Sheet2!AK53&gt;15, Sheet2!AK53&lt;=20), AND(Sheet2!H53&lt;0, Sheet2!AK53&lt;85,Sheet2!AK53&gt;=80)),1,0)</f>
        <v>0</v>
      </c>
      <c r="AO53" s="23">
        <f>IF(OR(AND(Sheet2!H53&gt;0, Sheet2!AK53&gt;20, Sheet2!AK53&lt;=25), AND(Sheet2!H53&lt;0, Sheet2!AK53&lt;80,Sheet2!AK53&gt;=75)),1,0)</f>
        <v>1</v>
      </c>
      <c r="AR53" s="29" t="s">
        <v>107</v>
      </c>
      <c r="AS53" s="6">
        <v>0.21635650000000001</v>
      </c>
      <c r="AT53" s="3">
        <f>ABS(Sheet2!AS53)</f>
        <v>0.21635650000000001</v>
      </c>
      <c r="AU53" s="4">
        <f>IF(Sheet2!AT53&gt;=Sheet2!$AT$162,1,0)</f>
        <v>0</v>
      </c>
      <c r="AV53" s="6">
        <v>6.8813899999999997E-2</v>
      </c>
      <c r="AW53" s="3">
        <f>ABS(Sheet2!AV53)</f>
        <v>6.8813899999999997E-2</v>
      </c>
      <c r="AX53" s="4">
        <f>IF(Sheet2!AW53&gt;=Sheet2!$AW$162,1,0)</f>
        <v>0</v>
      </c>
      <c r="AY53" s="4"/>
      <c r="AZ53" s="4">
        <f>IF(OR(Sheet2!AF53=1,Sheet2!AG53=1,Sheet2!AH53=1),1,0)</f>
        <v>0</v>
      </c>
      <c r="BA53" s="4"/>
      <c r="BB53" s="23">
        <f>IF(OR(Sheet2!AL53=1,Sheet2!AM53=1,Sheet2!AN53=1,Sheet2!AO53=1),1,0)</f>
        <v>1</v>
      </c>
      <c r="BC53" s="4"/>
      <c r="BD53" s="4">
        <f>IF(AND(Sheet2!AU53=1,Sheet2!AX53=1,Sheet2!AZ53=1,Sheet2!BB53=1),1,0)</f>
        <v>0</v>
      </c>
      <c r="BE53" s="4"/>
      <c r="BF53" s="4"/>
      <c r="BG53" s="4"/>
    </row>
    <row r="54" spans="2:59" x14ac:dyDescent="0.2">
      <c r="D54" t="s">
        <v>108</v>
      </c>
      <c r="E54" s="6">
        <v>1.7458E-3</v>
      </c>
      <c r="F54" s="6">
        <v>0.98099999999999998</v>
      </c>
      <c r="G54" s="11">
        <f>IF(Sheet2!F54&lt;=0.1,1,0)</f>
        <v>0</v>
      </c>
      <c r="H54" s="3">
        <v>136.3921</v>
      </c>
      <c r="I54" s="3">
        <v>0.40799999999999997</v>
      </c>
      <c r="J54" s="4">
        <f>IF(Sheet2!I54&lt;=0.1,1,0)</f>
        <v>0</v>
      </c>
      <c r="K54" s="6">
        <v>7.4844499999999994E-2</v>
      </c>
      <c r="L54" s="6">
        <v>0.28499999999999998</v>
      </c>
      <c r="M54" s="11">
        <f>IF(Sheet2!L54&lt;=0.1,1,0)</f>
        <v>0</v>
      </c>
      <c r="N54" s="3">
        <v>16.022849999999998</v>
      </c>
      <c r="O54" s="3">
        <v>0.26400000000000001</v>
      </c>
      <c r="P54" s="4">
        <f>IF(Sheet2!O54&lt;=0.1,1,0)</f>
        <v>0</v>
      </c>
      <c r="Q54" s="6">
        <v>5.0356999999999999E-2</v>
      </c>
      <c r="R54" s="6">
        <v>0.51900000000000002</v>
      </c>
      <c r="S54" s="11">
        <f>IF(Sheet2!R54&lt;=0.1,1,0)</f>
        <v>0</v>
      </c>
      <c r="T54" s="3">
        <v>2.1115100000000001E-2</v>
      </c>
      <c r="U54" s="3">
        <v>0.76500000000000001</v>
      </c>
      <c r="V54" s="4">
        <f>IF(Sheet2!U54&lt;=0.1,1,0)</f>
        <v>0</v>
      </c>
      <c r="W54" s="6">
        <v>9.9541000000000004E-2</v>
      </c>
      <c r="X54" s="6">
        <v>0.13700000000000001</v>
      </c>
      <c r="Y54" s="11">
        <f>IF(Sheet2!X54&lt;=0.1,1,0)</f>
        <v>0</v>
      </c>
      <c r="Z54" s="3">
        <v>5.7678699999999999E-2</v>
      </c>
      <c r="AA54" s="3">
        <v>0.98399999999999999</v>
      </c>
      <c r="AB54" s="30">
        <f>IF(Sheet2!AA54&lt;=0.1,1,0)</f>
        <v>0</v>
      </c>
      <c r="AC54" s="7">
        <f>Sheet2!G54+Sheet2!J54+Sheet2!M54+Sheet2!P54+Sheet2!S54+Sheet2!V54+Sheet2!Y54+Sheet2!AB54</f>
        <v>0</v>
      </c>
      <c r="AF54" s="4">
        <f>IF(Sheet2!AC54&gt;7,1,0)</f>
        <v>0</v>
      </c>
      <c r="AG54" s="4">
        <f>IF(Sheet2!AC54=7,1,0)</f>
        <v>0</v>
      </c>
      <c r="AH54" s="23">
        <f>IF(Sheet2!AC54=6,1,0)</f>
        <v>0</v>
      </c>
      <c r="AK54" s="23">
        <v>16</v>
      </c>
      <c r="AL54" s="23">
        <f>IF(OR(AND(Sheet2!H54&gt;0, Sheet2!AK54&lt;=10), AND(Sheet2!H54&lt;0, Sheet2!AK54&gt;=90)),1,0)</f>
        <v>0</v>
      </c>
      <c r="AM54" s="23">
        <f>IF(OR(AND(Sheet2!H54&gt;0, Sheet2!AK54&gt;10, Sheet2!AK54&lt;=15), AND(Sheet2!H54&lt;0, Sheet2!AK54&lt;90,Sheet2!AK54&gt;=85)),1,0)</f>
        <v>0</v>
      </c>
      <c r="AN54" s="23">
        <f>IF(OR(AND(Sheet2!H54&gt;0, Sheet2!AK54&gt;15, Sheet2!AK54&lt;=20), AND(Sheet2!H54&lt;0, Sheet2!AK54&lt;85,Sheet2!AK54&gt;=80)),1,0)</f>
        <v>1</v>
      </c>
      <c r="AO54" s="23">
        <f>IF(OR(AND(Sheet2!H54&gt;0, Sheet2!AK54&gt;20, Sheet2!AK54&lt;=25), AND(Sheet2!H54&lt;0, Sheet2!AK54&lt;80,Sheet2!AK54&gt;=75)),1,0)</f>
        <v>0</v>
      </c>
      <c r="AR54" s="29" t="s">
        <v>108</v>
      </c>
      <c r="AS54" s="6">
        <v>1.7458E-3</v>
      </c>
      <c r="AT54" s="3">
        <f>ABS(Sheet2!AS54)</f>
        <v>1.7458E-3</v>
      </c>
      <c r="AU54" s="4">
        <f>IF(Sheet2!AT54&gt;=Sheet2!$AT$162,1,0)</f>
        <v>0</v>
      </c>
      <c r="AV54" s="6">
        <v>7.4844499999999994E-2</v>
      </c>
      <c r="AW54" s="3">
        <f>ABS(Sheet2!AV54)</f>
        <v>7.4844499999999994E-2</v>
      </c>
      <c r="AX54" s="4">
        <f>IF(Sheet2!AW54&gt;=Sheet2!$AW$162,1,0)</f>
        <v>0</v>
      </c>
      <c r="AY54" s="4"/>
      <c r="AZ54" s="4">
        <f>IF(OR(Sheet2!AF54=1,Sheet2!AG54=1,Sheet2!AH54=1),1,0)</f>
        <v>0</v>
      </c>
      <c r="BA54" s="4"/>
      <c r="BB54" s="23">
        <f>IF(OR(Sheet2!AL54=1,Sheet2!AM54=1,Sheet2!AN54=1,Sheet2!AO54=1),1,0)</f>
        <v>1</v>
      </c>
      <c r="BC54" s="4"/>
      <c r="BD54" s="4">
        <f>IF(AND(Sheet2!AU54=1,Sheet2!AX54=1,Sheet2!AZ54=1,Sheet2!BB54=1),1,0)</f>
        <v>0</v>
      </c>
      <c r="BE54" s="4"/>
      <c r="BF54" s="4"/>
      <c r="BG54" s="4"/>
    </row>
    <row r="55" spans="2:59" x14ac:dyDescent="0.2">
      <c r="D55" t="s">
        <v>109</v>
      </c>
      <c r="E55" s="6">
        <v>-6.8101999999999998E-3</v>
      </c>
      <c r="F55" s="6">
        <v>0.88900000000000001</v>
      </c>
      <c r="G55" s="11">
        <f>IF(Sheet2!F55&lt;=0.1,1,0)</f>
        <v>0</v>
      </c>
      <c r="H55" s="3">
        <v>-96.524240000000006</v>
      </c>
      <c r="I55" s="3">
        <v>0.34599999999999997</v>
      </c>
      <c r="J55" s="4">
        <f>IF(Sheet2!I55&lt;=0.1,1,0)</f>
        <v>0</v>
      </c>
      <c r="K55" s="6">
        <v>-6.7914000000000004E-3</v>
      </c>
      <c r="L55" s="6">
        <v>0.88900000000000001</v>
      </c>
      <c r="M55" s="11">
        <f>IF(Sheet2!L55&lt;=0.1,1,0)</f>
        <v>0</v>
      </c>
      <c r="N55" s="3">
        <v>-3.5263089999999999</v>
      </c>
      <c r="O55" s="3">
        <v>0.69799999999999995</v>
      </c>
      <c r="P55" s="4">
        <f>IF(Sheet2!O55&lt;=0.1,1,0)</f>
        <v>0</v>
      </c>
      <c r="Q55" s="6">
        <v>-3.2604899999999999E-2</v>
      </c>
      <c r="R55" s="6">
        <v>0.53700000000000003</v>
      </c>
      <c r="S55" s="11">
        <f>IF(Sheet2!R55&lt;=0.1,1,0)</f>
        <v>0</v>
      </c>
      <c r="T55" s="3">
        <v>-8.5111000000000006E-3</v>
      </c>
      <c r="U55" s="3">
        <v>0.85499999999999998</v>
      </c>
      <c r="V55" s="4">
        <f>IF(Sheet2!U55&lt;=0.1,1,0)</f>
        <v>0</v>
      </c>
      <c r="W55" s="6">
        <v>1.7217400000000001E-2</v>
      </c>
      <c r="X55" s="6">
        <v>0.71199999999999997</v>
      </c>
      <c r="Y55" s="11">
        <f>IF(Sheet2!X55&lt;=0.1,1,0)</f>
        <v>0</v>
      </c>
      <c r="Z55" s="3">
        <v>0.3600776</v>
      </c>
      <c r="AA55" s="3">
        <v>0.82599999999999996</v>
      </c>
      <c r="AB55" s="30">
        <f>IF(Sheet2!AA55&lt;=0.1,1,0)</f>
        <v>0</v>
      </c>
      <c r="AC55" s="7">
        <f>Sheet2!G55+Sheet2!J55+Sheet2!M55+Sheet2!P55+Sheet2!S55+Sheet2!V55+Sheet2!Y55+Sheet2!AB55</f>
        <v>0</v>
      </c>
      <c r="AF55" s="4">
        <f>IF(Sheet2!AC55&gt;7,1,0)</f>
        <v>0</v>
      </c>
      <c r="AG55" s="4">
        <f>IF(Sheet2!AC55=7,1,0)</f>
        <v>0</v>
      </c>
      <c r="AH55" s="23">
        <f>IF(Sheet2!AC55=6,1,0)</f>
        <v>0</v>
      </c>
      <c r="AK55" s="23">
        <v>52</v>
      </c>
      <c r="AL55" s="23">
        <f>IF(OR(AND(Sheet2!H55&gt;0, Sheet2!AK55&lt;=10), AND(Sheet2!H55&lt;0, Sheet2!AK55&gt;=90)),1,0)</f>
        <v>0</v>
      </c>
      <c r="AM55" s="23">
        <f>IF(OR(AND(Sheet2!H55&gt;0, Sheet2!AK55&gt;10, Sheet2!AK55&lt;=15), AND(Sheet2!H55&lt;0, Sheet2!AK55&lt;90,Sheet2!AK55&gt;=85)),1,0)</f>
        <v>0</v>
      </c>
      <c r="AN55" s="23">
        <f>IF(OR(AND(Sheet2!H55&gt;0, Sheet2!AK55&gt;15, Sheet2!AK55&lt;=20), AND(Sheet2!H55&lt;0, Sheet2!AK55&lt;85,Sheet2!AK55&gt;=80)),1,0)</f>
        <v>0</v>
      </c>
      <c r="AO55" s="23">
        <f>IF(OR(AND(Sheet2!H55&gt;0, Sheet2!AK55&gt;20, Sheet2!AK55&lt;=25), AND(Sheet2!H55&lt;0, Sheet2!AK55&lt;80,Sheet2!AK55&gt;=75)),1,0)</f>
        <v>0</v>
      </c>
      <c r="AR55" s="29" t="s">
        <v>109</v>
      </c>
      <c r="AS55" s="6">
        <v>-6.8101999999999998E-3</v>
      </c>
      <c r="AT55" s="3">
        <f>ABS(Sheet2!AS55)</f>
        <v>6.8101999999999998E-3</v>
      </c>
      <c r="AU55" s="4">
        <f>IF(Sheet2!AT55&gt;=Sheet2!$AT$162,1,0)</f>
        <v>0</v>
      </c>
      <c r="AV55" s="6">
        <v>-6.7914000000000004E-3</v>
      </c>
      <c r="AW55" s="3">
        <f>ABS(Sheet2!AV55)</f>
        <v>6.7914000000000004E-3</v>
      </c>
      <c r="AX55" s="4">
        <f>IF(Sheet2!AW55&gt;=Sheet2!$AW$162,1,0)</f>
        <v>0</v>
      </c>
      <c r="AY55" s="4"/>
      <c r="AZ55" s="4">
        <f>IF(OR(Sheet2!AF55=1,Sheet2!AG55=1,Sheet2!AH55=1),1,0)</f>
        <v>0</v>
      </c>
      <c r="BA55" s="4"/>
      <c r="BB55" s="23">
        <f>IF(OR(Sheet2!AL55=1,Sheet2!AM55=1,Sheet2!AN55=1,Sheet2!AO55=1),1,0)</f>
        <v>0</v>
      </c>
      <c r="BC55" s="4"/>
      <c r="BD55" s="4">
        <f>IF(AND(Sheet2!AU55=1,Sheet2!AX55=1,Sheet2!AZ55=1,Sheet2!BB55=1),1,0)</f>
        <v>0</v>
      </c>
      <c r="BE55" s="4"/>
      <c r="BF55" s="4"/>
      <c r="BG55" s="4"/>
    </row>
    <row r="56" spans="2:59" x14ac:dyDescent="0.2">
      <c r="D56" s="32" t="s">
        <v>110</v>
      </c>
      <c r="E56" s="6">
        <v>0.40083570000000002</v>
      </c>
      <c r="F56" s="6">
        <v>0</v>
      </c>
      <c r="G56" s="11">
        <f>IF(Sheet2!F56&lt;=0.1,1,0)</f>
        <v>1</v>
      </c>
      <c r="H56" s="3">
        <v>476.29430000000002</v>
      </c>
      <c r="I56" s="3">
        <v>0</v>
      </c>
      <c r="J56" s="4">
        <f>IF(Sheet2!I56&lt;=0.1,1,0)</f>
        <v>1</v>
      </c>
      <c r="K56" s="6">
        <v>0.36135250000000002</v>
      </c>
      <c r="L56" s="6">
        <v>0</v>
      </c>
      <c r="M56" s="11">
        <f>IF(Sheet2!L56&lt;=0.1,1,0)</f>
        <v>1</v>
      </c>
      <c r="N56" s="3">
        <v>39.69567</v>
      </c>
      <c r="O56" s="3">
        <v>0</v>
      </c>
      <c r="P56" s="4">
        <f>IF(Sheet2!O56&lt;=0.1,1,0)</f>
        <v>1</v>
      </c>
      <c r="Q56" s="6">
        <v>0.43749979999999999</v>
      </c>
      <c r="R56" s="6">
        <v>0</v>
      </c>
      <c r="S56" s="11">
        <f>IF(Sheet2!R56&lt;=0.1,1,0)</f>
        <v>1</v>
      </c>
      <c r="T56" s="3">
        <v>0.36023500000000003</v>
      </c>
      <c r="U56" s="3">
        <v>0</v>
      </c>
      <c r="V56" s="4">
        <f>IF(Sheet2!U56&lt;=0.1,1,0)</f>
        <v>1</v>
      </c>
      <c r="W56" s="6">
        <v>0.3330882</v>
      </c>
      <c r="X56" s="6">
        <v>0</v>
      </c>
      <c r="Y56" s="11">
        <f>IF(Sheet2!X56&lt;=0.1,1,0)</f>
        <v>1</v>
      </c>
      <c r="Z56" s="3">
        <v>1.5833839999999999</v>
      </c>
      <c r="AA56" s="3">
        <v>0.44400000000000001</v>
      </c>
      <c r="AB56" s="30">
        <f>IF(Sheet2!AA56&lt;=0.1,1,0)</f>
        <v>0</v>
      </c>
      <c r="AC56" s="7">
        <f>Sheet2!G56+Sheet2!J56+Sheet2!M56+Sheet2!P56+Sheet2!S56+Sheet2!V56+Sheet2!Y56+Sheet2!AB56</f>
        <v>7</v>
      </c>
      <c r="AD56" s="3"/>
      <c r="AF56" s="4">
        <f>IF(Sheet2!AC56&gt;7,1,0)</f>
        <v>0</v>
      </c>
      <c r="AG56" s="4">
        <f>IF(Sheet2!AC56=7,1,0)</f>
        <v>1</v>
      </c>
      <c r="AH56" s="23">
        <f>IF(Sheet2!AC56=6,1,0)</f>
        <v>0</v>
      </c>
      <c r="AK56" s="23">
        <v>77</v>
      </c>
      <c r="AL56" s="23">
        <f>IF(OR(AND(Sheet2!H56&gt;0, Sheet2!AK56&lt;=10), AND(Sheet2!H56&lt;0, Sheet2!AK56&gt;=90)),1,0)</f>
        <v>0</v>
      </c>
      <c r="AM56" s="23">
        <f>IF(OR(AND(Sheet2!H56&gt;0, Sheet2!AK56&gt;10, Sheet2!AK56&lt;=15), AND(Sheet2!H56&lt;0, Sheet2!AK56&lt;90,Sheet2!AK56&gt;=85)),1,0)</f>
        <v>0</v>
      </c>
      <c r="AN56" s="23">
        <f>IF(OR(AND(Sheet2!H56&gt;0, Sheet2!AK56&gt;15, Sheet2!AK56&lt;=20), AND(Sheet2!H56&lt;0, Sheet2!AK56&lt;85,Sheet2!AK56&gt;=80)),1,0)</f>
        <v>0</v>
      </c>
      <c r="AO56" s="23">
        <f>IF(OR(AND(Sheet2!H56&gt;0, Sheet2!AK56&gt;20, Sheet2!AK56&lt;=25), AND(Sheet2!H56&lt;0, Sheet2!AK56&lt;80,Sheet2!AK56&gt;=75)),1,0)</f>
        <v>0</v>
      </c>
      <c r="AR56" s="50" t="s">
        <v>110</v>
      </c>
      <c r="AS56" s="6">
        <v>0.40083570000000002</v>
      </c>
      <c r="AT56" s="3">
        <f>ABS(Sheet2!AS56)</f>
        <v>0.40083570000000002</v>
      </c>
      <c r="AU56" s="51">
        <f>IF(Sheet2!AT56&gt;=Sheet2!$AT$162,1,0)</f>
        <v>1</v>
      </c>
      <c r="AV56" s="6">
        <v>0.36135250000000002</v>
      </c>
      <c r="AW56" s="3">
        <f>ABS(Sheet2!AV56)</f>
        <v>0.36135250000000002</v>
      </c>
      <c r="AX56" s="51">
        <f>IF(Sheet2!AW56&gt;=Sheet2!$AW$162,1,0)</f>
        <v>1</v>
      </c>
      <c r="AY56" s="4"/>
      <c r="AZ56" s="51">
        <f>IF(OR(Sheet2!AF56=1,Sheet2!AG56=1,Sheet2!AH56=1),1,0)</f>
        <v>1</v>
      </c>
      <c r="BA56" s="4"/>
      <c r="BB56" s="52">
        <f>IF(OR(Sheet2!AL56=1,Sheet2!AM56=1,Sheet2!AN56=1,Sheet2!AO56=1),1,0)</f>
        <v>0</v>
      </c>
      <c r="BC56" s="4"/>
      <c r="BD56" s="4">
        <f>IF(AND(Sheet2!AU56=1,Sheet2!AX56=1,Sheet2!AZ56=1,Sheet2!BB56=1),1,0)</f>
        <v>0</v>
      </c>
      <c r="BE56" s="4"/>
      <c r="BF56" s="4"/>
      <c r="BG56" s="4"/>
    </row>
    <row r="57" spans="2:59" x14ac:dyDescent="0.2">
      <c r="D57" t="s">
        <v>111</v>
      </c>
      <c r="E57" s="6">
        <v>4.8749099999999997E-2</v>
      </c>
      <c r="F57" s="6">
        <v>0.57899999999999996</v>
      </c>
      <c r="G57" s="11">
        <f>IF(Sheet2!F57&lt;=0.1,1,0)</f>
        <v>0</v>
      </c>
      <c r="H57" s="3">
        <v>295.43740000000003</v>
      </c>
      <c r="I57" s="3">
        <v>0.16900000000000001</v>
      </c>
      <c r="J57" s="4">
        <f>IF(Sheet2!I57&lt;=0.1,1,0)</f>
        <v>0</v>
      </c>
      <c r="K57" s="6">
        <v>5.4523500000000003E-2</v>
      </c>
      <c r="L57" s="6">
        <v>0.53600000000000003</v>
      </c>
      <c r="M57" s="11">
        <f>IF(Sheet2!L57&lt;=0.1,1,0)</f>
        <v>0</v>
      </c>
      <c r="N57" s="3">
        <v>28.7255</v>
      </c>
      <c r="O57" s="3">
        <v>0.17</v>
      </c>
      <c r="P57" s="4">
        <f>IF(Sheet2!O57&lt;=0.1,1,0)</f>
        <v>0</v>
      </c>
      <c r="Q57" s="6">
        <v>5.4446700000000001E-2</v>
      </c>
      <c r="R57" s="6">
        <v>0.55900000000000005</v>
      </c>
      <c r="S57" s="11">
        <f>IF(Sheet2!R57&lt;=0.1,1,0)</f>
        <v>0</v>
      </c>
      <c r="T57" s="3">
        <v>6.2081499999999998E-2</v>
      </c>
      <c r="U57" s="3">
        <v>0.47099999999999997</v>
      </c>
      <c r="V57" s="4">
        <f>IF(Sheet2!U57&lt;=0.1,1,0)</f>
        <v>0</v>
      </c>
      <c r="W57" s="6">
        <v>7.4274099999999996E-2</v>
      </c>
      <c r="X57" s="6">
        <v>0.38600000000000001</v>
      </c>
      <c r="Y57" s="11">
        <f>IF(Sheet2!X57&lt;=0.1,1,0)</f>
        <v>0</v>
      </c>
      <c r="Z57" s="3">
        <v>4.2297419999999999</v>
      </c>
      <c r="AA57" s="3">
        <v>0.215</v>
      </c>
      <c r="AB57" s="30">
        <f>IF(Sheet2!AA57&lt;=0.1,1,0)</f>
        <v>0</v>
      </c>
      <c r="AC57" s="7">
        <f>Sheet2!G57+Sheet2!J57+Sheet2!M57+Sheet2!P57+Sheet2!S57+Sheet2!V57+Sheet2!Y57+Sheet2!AB57</f>
        <v>0</v>
      </c>
      <c r="AD57" s="3"/>
      <c r="AF57" s="4">
        <f>IF(Sheet2!AC57&gt;7,1,0)</f>
        <v>0</v>
      </c>
      <c r="AG57" s="4">
        <f>IF(Sheet2!AC57=7,1,0)</f>
        <v>0</v>
      </c>
      <c r="AH57" s="23">
        <f>IF(Sheet2!AC57=6,1,0)</f>
        <v>0</v>
      </c>
      <c r="AK57" s="35" t="s">
        <v>112</v>
      </c>
      <c r="AL57" s="23">
        <v>1</v>
      </c>
      <c r="AM57" s="23">
        <f>IF(OR(AND(Sheet2!H57&gt;0, Sheet2!AK57&gt;10, Sheet2!AK57&lt;=15), AND(Sheet2!H57&lt;0, Sheet2!AK57&lt;90,Sheet2!AK57&gt;=85)),1,0)</f>
        <v>0</v>
      </c>
      <c r="AN57" s="23">
        <f>IF(OR(AND(Sheet2!H57&gt;0, Sheet2!AK57&gt;15, Sheet2!AK57&lt;=20), AND(Sheet2!H57&lt;0, Sheet2!AK57&lt;85,Sheet2!AK57&gt;=80)),1,0)</f>
        <v>0</v>
      </c>
      <c r="AO57" s="23">
        <f>IF(OR(AND(Sheet2!H57&gt;0, Sheet2!AK57&gt;20, Sheet2!AK57&lt;=25), AND(Sheet2!H57&lt;0, Sheet2!AK57&lt;80,Sheet2!AK57&gt;=75)),1,0)</f>
        <v>0</v>
      </c>
      <c r="AR57" s="29" t="s">
        <v>111</v>
      </c>
      <c r="AS57" s="6">
        <v>4.8749099999999997E-2</v>
      </c>
      <c r="AT57" s="3">
        <f>ABS(Sheet2!AS57)</f>
        <v>4.8749099999999997E-2</v>
      </c>
      <c r="AU57" s="4">
        <f>IF(Sheet2!AT57&gt;=Sheet2!$AT$162,1,0)</f>
        <v>0</v>
      </c>
      <c r="AV57" s="6">
        <v>5.4523500000000003E-2</v>
      </c>
      <c r="AW57" s="3">
        <f>ABS(Sheet2!AV57)</f>
        <v>5.4523500000000003E-2</v>
      </c>
      <c r="AX57" s="4">
        <f>IF(Sheet2!AW57&gt;=Sheet2!$AW$162,1,0)</f>
        <v>0</v>
      </c>
      <c r="AY57" s="4"/>
      <c r="AZ57" s="4">
        <f>IF(OR(Sheet2!AF57=1,Sheet2!AG57=1,Sheet2!AH57=1),1,0)</f>
        <v>0</v>
      </c>
      <c r="BA57" s="4"/>
      <c r="BB57" s="23">
        <f>IF(OR(Sheet2!AL57=1,Sheet2!AM57=1,Sheet2!AN57=1,Sheet2!AO57=1),1,0)</f>
        <v>1</v>
      </c>
      <c r="BC57" s="4"/>
      <c r="BD57" s="4">
        <f>IF(AND(Sheet2!AU57=1,Sheet2!AX57=1,Sheet2!AZ57=1,Sheet2!BB57=1),1,0)</f>
        <v>0</v>
      </c>
      <c r="BE57" s="4"/>
      <c r="BF57" s="4"/>
      <c r="BG57" s="4"/>
    </row>
    <row r="58" spans="2:59" x14ac:dyDescent="0.2">
      <c r="E58" s="6"/>
      <c r="F58" s="6"/>
      <c r="G58" s="11"/>
      <c r="H58" s="3"/>
      <c r="I58" s="3"/>
      <c r="J58" s="4"/>
      <c r="K58" s="6"/>
      <c r="L58" s="6"/>
      <c r="M58" s="11"/>
      <c r="N58" s="3"/>
      <c r="O58" s="3"/>
      <c r="P58" s="4"/>
      <c r="Q58" s="6"/>
      <c r="R58" s="6"/>
      <c r="S58" s="11"/>
      <c r="T58" s="3"/>
      <c r="U58" s="3"/>
      <c r="V58" s="4"/>
      <c r="W58" s="6"/>
      <c r="X58" s="6"/>
      <c r="Y58" s="11"/>
      <c r="Z58" s="3"/>
      <c r="AA58" s="3"/>
      <c r="AB58" s="30"/>
      <c r="AC58" s="7"/>
      <c r="AD58" s="3"/>
      <c r="AF58" s="4"/>
      <c r="AG58" s="4"/>
      <c r="AH58" s="4"/>
      <c r="AK58" s="23"/>
      <c r="AL58" s="23"/>
      <c r="AM58" s="23"/>
      <c r="AN58" s="23"/>
      <c r="AO58" s="23"/>
      <c r="AS58" s="6"/>
      <c r="AT58" s="3"/>
      <c r="AU58" s="4"/>
      <c r="AV58" s="6"/>
      <c r="AW58" s="3"/>
      <c r="AX58" s="4"/>
      <c r="AY58" s="4"/>
      <c r="AZ58" s="4"/>
      <c r="BA58" s="4"/>
      <c r="BB58" s="23"/>
      <c r="BC58" s="4"/>
      <c r="BD58" s="4"/>
      <c r="BE58" s="4"/>
      <c r="BF58" s="4"/>
      <c r="BG58" s="4"/>
    </row>
    <row r="59" spans="2:59" x14ac:dyDescent="0.2">
      <c r="D59" t="s">
        <v>113</v>
      </c>
      <c r="E59" s="6">
        <v>2.8528000000000001E-2</v>
      </c>
      <c r="F59" s="6">
        <v>0.73799999999999999</v>
      </c>
      <c r="G59" s="11">
        <f>IF(Sheet2!F59&lt;=0.1,1,0)</f>
        <v>0</v>
      </c>
      <c r="H59" s="3">
        <v>192.5421</v>
      </c>
      <c r="I59" s="3">
        <v>0.32800000000000001</v>
      </c>
      <c r="J59" s="4">
        <f>IF(Sheet2!I59&lt;=0.1,1,0)</f>
        <v>0</v>
      </c>
      <c r="K59" s="6">
        <v>5.7719199999999998E-2</v>
      </c>
      <c r="L59" s="6">
        <v>0.48099999999999998</v>
      </c>
      <c r="M59" s="11">
        <f>IF(Sheet2!L59&lt;=0.1,1,0)</f>
        <v>0</v>
      </c>
      <c r="N59" s="3">
        <v>16.10136</v>
      </c>
      <c r="O59" s="3">
        <v>0.35</v>
      </c>
      <c r="P59" s="4">
        <f>IF(Sheet2!O59&lt;=0.1,1,0)</f>
        <v>0</v>
      </c>
      <c r="Q59" s="6">
        <v>3.61234E-2</v>
      </c>
      <c r="R59" s="6">
        <v>0.69</v>
      </c>
      <c r="S59" s="11">
        <f>IF(Sheet2!R59&lt;=0.1,1,0)</f>
        <v>0</v>
      </c>
      <c r="T59" s="3">
        <v>4.8027399999999998E-2</v>
      </c>
      <c r="U59" s="3">
        <v>0.54900000000000004</v>
      </c>
      <c r="V59" s="4">
        <f>IF(Sheet2!U59&lt;=0.1,1,0)</f>
        <v>0</v>
      </c>
      <c r="W59" s="6">
        <v>7.0396500000000001E-2</v>
      </c>
      <c r="X59" s="6">
        <v>0.36499999999999999</v>
      </c>
      <c r="Y59" s="11">
        <f>IF(Sheet2!X59&lt;=0.1,1,0)</f>
        <v>0</v>
      </c>
      <c r="Z59" s="3">
        <v>1.5494840000000001</v>
      </c>
      <c r="AA59" s="3">
        <v>0.747</v>
      </c>
      <c r="AB59" s="30">
        <f>IF(Sheet2!AA59&lt;=0.1,1,0)</f>
        <v>0</v>
      </c>
      <c r="AC59" s="7">
        <f>Sheet2!G59+Sheet2!J59+Sheet2!M59+Sheet2!P59+Sheet2!S59+Sheet2!V59+Sheet2!Y59+Sheet2!AB59</f>
        <v>0</v>
      </c>
      <c r="AD59" s="3"/>
      <c r="AF59" s="4">
        <f>IF(Sheet2!AC59&gt;7,1,0)</f>
        <v>0</v>
      </c>
      <c r="AG59" s="4">
        <f>IF(Sheet2!AC59=7,1,0)</f>
        <v>0</v>
      </c>
      <c r="AH59" s="23">
        <f>IF(Sheet2!AC59=6,1,0)</f>
        <v>0</v>
      </c>
      <c r="AK59" s="4">
        <v>10</v>
      </c>
      <c r="AL59" s="23">
        <f>IF(OR(AND(Sheet2!H59&gt;0, Sheet2!AK59&lt;=10), AND(Sheet2!H59&lt;0, Sheet2!AK59&gt;=90)),1,0)</f>
        <v>1</v>
      </c>
      <c r="AM59" s="23">
        <f>IF(OR(AND(Sheet2!H59&gt;0, Sheet2!AK59&gt;10, Sheet2!AK59&lt;=15), AND(Sheet2!H59&lt;0, Sheet2!AK59&lt;90,Sheet2!AK59&gt;=85)),1,0)</f>
        <v>0</v>
      </c>
      <c r="AN59" s="23">
        <f>IF(OR(AND(Sheet2!H59&gt;0, Sheet2!AK59&gt;15, Sheet2!AK59&lt;=20), AND(Sheet2!H59&lt;0, Sheet2!AK59&lt;85,Sheet2!AK59&gt;=80)),1,0)</f>
        <v>0</v>
      </c>
      <c r="AO59" s="23">
        <f>IF(OR(AND(Sheet2!H59&gt;0, Sheet2!AK59&gt;20, Sheet2!AK59&lt;=25), AND(Sheet2!H59&lt;0, Sheet2!AK59&lt;80,Sheet2!AK59&gt;=75)),1,0)</f>
        <v>0</v>
      </c>
      <c r="AR59" s="29" t="s">
        <v>113</v>
      </c>
      <c r="AS59" s="6">
        <v>2.8528000000000001E-2</v>
      </c>
      <c r="AT59" s="3">
        <f>ABS(Sheet2!AS59)</f>
        <v>2.8528000000000001E-2</v>
      </c>
      <c r="AU59" s="4">
        <f>IF(Sheet2!AT59&gt;=Sheet2!$AT$162,1,0)</f>
        <v>0</v>
      </c>
      <c r="AV59" s="6">
        <v>5.7719199999999998E-2</v>
      </c>
      <c r="AW59" s="3">
        <f>ABS(Sheet2!AV59)</f>
        <v>5.7719199999999998E-2</v>
      </c>
      <c r="AX59" s="4">
        <f>IF(Sheet2!AW59&gt;=Sheet2!$AW$162,1,0)</f>
        <v>0</v>
      </c>
      <c r="AY59" s="4"/>
      <c r="AZ59" s="4">
        <f>IF(OR(Sheet2!AF59=1,Sheet2!AG59=1,Sheet2!AH59=1),1,0)</f>
        <v>0</v>
      </c>
      <c r="BA59" s="4"/>
      <c r="BB59" s="23">
        <f>IF(OR(Sheet2!AL59=1,Sheet2!AM59=1,Sheet2!AN59=1,Sheet2!AO59=1),1,0)</f>
        <v>1</v>
      </c>
      <c r="BC59" s="4"/>
      <c r="BD59" s="4">
        <f>IF(AND(Sheet2!AU59=1,Sheet2!AX59=1,Sheet2!AZ59=1,Sheet2!BB59=1),1,0)</f>
        <v>0</v>
      </c>
      <c r="BE59" s="4"/>
      <c r="BF59" s="4"/>
      <c r="BG59" s="4"/>
    </row>
    <row r="60" spans="2:59" x14ac:dyDescent="0.2">
      <c r="D60" s="32" t="s">
        <v>114</v>
      </c>
      <c r="E60" s="6">
        <v>0.41815239999999998</v>
      </c>
      <c r="F60" s="6">
        <v>0</v>
      </c>
      <c r="G60" s="11">
        <f>IF(Sheet2!F60&lt;=0.1,1,0)</f>
        <v>1</v>
      </c>
      <c r="H60" s="3">
        <v>828.69219999999996</v>
      </c>
      <c r="I60" s="3">
        <v>5.0000000000000001E-3</v>
      </c>
      <c r="J60" s="4">
        <f>IF(Sheet2!I60&lt;=0.1,1,0)</f>
        <v>1</v>
      </c>
      <c r="K60" s="6">
        <v>0.44530160000000002</v>
      </c>
      <c r="L60" s="6">
        <v>0</v>
      </c>
      <c r="M60" s="11">
        <f>IF(Sheet2!L60&lt;=0.1,1,0)</f>
        <v>1</v>
      </c>
      <c r="N60" s="3">
        <v>89.580280000000002</v>
      </c>
      <c r="O60" s="3">
        <v>1E-3</v>
      </c>
      <c r="P60" s="4">
        <f>IF(Sheet2!O60&lt;=0.1,1,0)</f>
        <v>1</v>
      </c>
      <c r="Q60" s="6">
        <v>0.37658979999999997</v>
      </c>
      <c r="R60" s="6">
        <v>4.0000000000000001E-3</v>
      </c>
      <c r="S60" s="11">
        <f>IF(Sheet2!R60&lt;=0.1,1,0)</f>
        <v>1</v>
      </c>
      <c r="T60" s="3">
        <v>0.36604740000000002</v>
      </c>
      <c r="U60" s="3">
        <v>1E-3</v>
      </c>
      <c r="V60" s="4">
        <f>IF(Sheet2!U60&lt;=0.1,1,0)</f>
        <v>1</v>
      </c>
      <c r="W60" s="6">
        <v>0.44945849999999998</v>
      </c>
      <c r="X60" s="6">
        <v>0</v>
      </c>
      <c r="Y60" s="11">
        <f>IF(Sheet2!X60&lt;=0.1,1,0)</f>
        <v>1</v>
      </c>
      <c r="Z60" s="3">
        <v>8.1933469999999993</v>
      </c>
      <c r="AA60" s="3">
        <v>6.4000000000000001E-2</v>
      </c>
      <c r="AB60" s="30">
        <f>IF(Sheet2!AA60&lt;=0.1,1,0)</f>
        <v>1</v>
      </c>
      <c r="AC60" s="7">
        <f>Sheet2!G60+Sheet2!J60+Sheet2!M60+Sheet2!P60+Sheet2!S60+Sheet2!V60+Sheet2!Y60+Sheet2!AB60</f>
        <v>8</v>
      </c>
      <c r="AD60" s="3"/>
      <c r="AF60" s="4">
        <f>IF(Sheet2!AC60&gt;7,1,0)</f>
        <v>1</v>
      </c>
      <c r="AG60" s="56">
        <f>IF(Sheet2!AC60=7,1,0)</f>
        <v>0</v>
      </c>
      <c r="AH60" s="23">
        <f>IF(Sheet2!AC60=6,1,0)</f>
        <v>0</v>
      </c>
      <c r="AK60" s="4">
        <v>4</v>
      </c>
      <c r="AL60" s="23">
        <f>IF(OR(AND(Sheet2!H60&gt;0, Sheet2!AK60&lt;=10), AND(Sheet2!H60&lt;0, Sheet2!AK60&gt;=90)),1,0)</f>
        <v>1</v>
      </c>
      <c r="AM60" s="23">
        <f>IF(OR(AND(Sheet2!H60&gt;0, Sheet2!AK60&gt;10, Sheet2!AK60&lt;=15), AND(Sheet2!H60&lt;0, Sheet2!AK60&lt;90,Sheet2!AK60&gt;=85)),1,0)</f>
        <v>0</v>
      </c>
      <c r="AN60" s="23">
        <f>IF(OR(AND(Sheet2!H60&gt;0, Sheet2!AK60&gt;15, Sheet2!AK60&lt;=20), AND(Sheet2!H60&lt;0, Sheet2!AK60&lt;85,Sheet2!AK60&gt;=80)),1,0)</f>
        <v>0</v>
      </c>
      <c r="AO60" s="23">
        <f>IF(OR(AND(Sheet2!H60&gt;0, Sheet2!AK60&gt;20, Sheet2!AK60&lt;=25), AND(Sheet2!H60&lt;0, Sheet2!AK60&lt;80,Sheet2!AK60&gt;=75)),1,0)</f>
        <v>0</v>
      </c>
      <c r="AR60" s="33" t="s">
        <v>114</v>
      </c>
      <c r="AS60" s="6">
        <v>0.41815239999999998</v>
      </c>
      <c r="AT60" s="3">
        <f>ABS(Sheet2!AS60)</f>
        <v>0.41815239999999998</v>
      </c>
      <c r="AU60" s="4">
        <f>IF(Sheet2!AT60&gt;=Sheet2!$AT$162,1,0)</f>
        <v>1</v>
      </c>
      <c r="AV60" s="6">
        <v>0.44530160000000002</v>
      </c>
      <c r="AW60" s="3">
        <f>ABS(Sheet2!AV60)</f>
        <v>0.44530160000000002</v>
      </c>
      <c r="AX60" s="4">
        <f>IF(Sheet2!AW60&gt;=Sheet2!$AW$162,1,0)</f>
        <v>1</v>
      </c>
      <c r="AY60" s="4"/>
      <c r="AZ60" s="4">
        <f>IF(OR(Sheet2!AF60=1,Sheet2!AG60=1,Sheet2!AH60=1),1,0)</f>
        <v>1</v>
      </c>
      <c r="BA60" s="4"/>
      <c r="BB60" s="23">
        <f>IF(OR(Sheet2!AL60=1,Sheet2!AM60=1,Sheet2!AN60=1,Sheet2!AO60=1),1,0)</f>
        <v>1</v>
      </c>
      <c r="BC60" s="4"/>
      <c r="BD60" s="34">
        <f>IF(AND(Sheet2!AU60=1,Sheet2!AX60=1,Sheet2!AZ60=1,Sheet2!BB60=1),1,0)</f>
        <v>1</v>
      </c>
      <c r="BE60" s="4"/>
      <c r="BF60" s="4"/>
      <c r="BG60" s="4"/>
    </row>
    <row r="61" spans="2:59" x14ac:dyDescent="0.2">
      <c r="D61" s="33" t="s">
        <v>115</v>
      </c>
      <c r="E61" s="6">
        <v>0.2386992</v>
      </c>
      <c r="F61" s="6">
        <v>0</v>
      </c>
      <c r="G61" s="11">
        <f>IF(Sheet2!F61&lt;=0.1,1,0)</f>
        <v>1</v>
      </c>
      <c r="H61" s="3">
        <v>308.6207</v>
      </c>
      <c r="I61" s="3">
        <v>3.2000000000000001E-2</v>
      </c>
      <c r="J61" s="4">
        <f>IF(Sheet2!I61&lt;=0.1,1,0)</f>
        <v>1</v>
      </c>
      <c r="K61" s="6">
        <v>0.30558560000000001</v>
      </c>
      <c r="L61" s="6">
        <v>0</v>
      </c>
      <c r="M61" s="11">
        <f>IF(Sheet2!L61&lt;=0.1,1,0)</f>
        <v>1</v>
      </c>
      <c r="N61" s="3">
        <v>46.406529999999997</v>
      </c>
      <c r="O61" s="3">
        <v>0</v>
      </c>
      <c r="P61" s="4">
        <f>IF(Sheet2!O61&lt;=0.1,1,0)</f>
        <v>1</v>
      </c>
      <c r="Q61" s="6">
        <v>0.2383702</v>
      </c>
      <c r="R61" s="6">
        <v>0</v>
      </c>
      <c r="S61" s="11">
        <f>IF(Sheet2!R61&lt;=0.1,1,0)</f>
        <v>1</v>
      </c>
      <c r="T61" s="3">
        <v>0.19561020000000001</v>
      </c>
      <c r="U61" s="3">
        <v>1E-3</v>
      </c>
      <c r="V61" s="4">
        <f>IF(Sheet2!U61&lt;=0.1,1,0)</f>
        <v>1</v>
      </c>
      <c r="W61" s="6">
        <v>0.25842209999999999</v>
      </c>
      <c r="X61" s="6">
        <v>0</v>
      </c>
      <c r="Y61" s="11">
        <f>IF(Sheet2!X61&lt;=0.1,1,0)</f>
        <v>1</v>
      </c>
      <c r="Z61" s="3">
        <v>6.14208</v>
      </c>
      <c r="AA61" s="3">
        <v>4.7E-2</v>
      </c>
      <c r="AB61" s="30">
        <f>IF(Sheet2!AA61&lt;=0.1,1,0)</f>
        <v>1</v>
      </c>
      <c r="AC61" s="7">
        <f>Sheet2!G61+Sheet2!J61+Sheet2!M61+Sheet2!P61+Sheet2!S61+Sheet2!V61+Sheet2!Y61+Sheet2!AB61</f>
        <v>8</v>
      </c>
      <c r="AD61" s="3"/>
      <c r="AF61" s="11">
        <f>IF(Sheet2!AC61&gt;7,1,0)</f>
        <v>1</v>
      </c>
      <c r="AG61" s="4">
        <f>IF(Sheet2!AC61=7,1,0)</f>
        <v>0</v>
      </c>
      <c r="AH61" s="23">
        <f>IF(Sheet2!AC61=6,1,0)</f>
        <v>0</v>
      </c>
      <c r="AK61" s="4">
        <v>20</v>
      </c>
      <c r="AL61" s="23">
        <f>IF(OR(AND(Sheet2!H61&gt;0, Sheet2!AK61&lt;=10), AND(Sheet2!H61&lt;0, Sheet2!AK61&gt;=90)),1,0)</f>
        <v>0</v>
      </c>
      <c r="AM61" s="23">
        <f>IF(OR(AND(Sheet2!H61&gt;0, Sheet2!AK61&gt;10, Sheet2!AK61&lt;=15), AND(Sheet2!H61&lt;0, Sheet2!AK61&lt;90,Sheet2!AK61&gt;=85)),1,0)</f>
        <v>0</v>
      </c>
      <c r="AN61" s="23">
        <f>IF(OR(AND(Sheet2!H61&gt;0, Sheet2!AK61&gt;15, Sheet2!AK61&lt;=20), AND(Sheet2!H61&lt;0, Sheet2!AK61&lt;85,Sheet2!AK61&gt;=80)),1,0)</f>
        <v>1</v>
      </c>
      <c r="AO61" s="23">
        <f>IF(OR(AND(Sheet2!H61&gt;0, Sheet2!AK61&gt;20, Sheet2!AK61&lt;=25), AND(Sheet2!H61&lt;0, Sheet2!AK61&lt;80,Sheet2!AK61&gt;=75)),1,0)</f>
        <v>0</v>
      </c>
      <c r="AR61" s="29" t="s">
        <v>115</v>
      </c>
      <c r="AS61" s="6">
        <v>0.2386992</v>
      </c>
      <c r="AT61" s="3">
        <f>ABS(Sheet2!AS61)</f>
        <v>0.2386992</v>
      </c>
      <c r="AU61" s="4">
        <f>IF(Sheet2!AT61&gt;=Sheet2!$AT$162,1,0)</f>
        <v>0</v>
      </c>
      <c r="AV61" s="6">
        <v>0.30558560000000001</v>
      </c>
      <c r="AW61" s="3">
        <f>ABS(Sheet2!AV61)</f>
        <v>0.30558560000000001</v>
      </c>
      <c r="AX61" s="4">
        <f>IF(Sheet2!AW61&gt;=Sheet2!$AW$162,1,0)</f>
        <v>1</v>
      </c>
      <c r="AY61" s="4"/>
      <c r="AZ61" s="4">
        <f>IF(OR(Sheet2!AF61=1,Sheet2!AG61=1,Sheet2!AH61=1),1,0)</f>
        <v>1</v>
      </c>
      <c r="BA61" s="4"/>
      <c r="BB61" s="23">
        <f>IF(OR(Sheet2!AL61=1,Sheet2!AM61=1,Sheet2!AN61=1,Sheet2!AO61=1),1,0)</f>
        <v>1</v>
      </c>
      <c r="BC61" s="4"/>
      <c r="BD61" s="4">
        <f>IF(AND(Sheet2!AU61=1,Sheet2!AX61=1,Sheet2!AZ61=1,Sheet2!BB61=1),1,0)</f>
        <v>0</v>
      </c>
      <c r="BE61" s="4"/>
      <c r="BF61" s="4"/>
      <c r="BG61" s="4"/>
    </row>
    <row r="62" spans="2:59" x14ac:dyDescent="0.2">
      <c r="D62" t="s">
        <v>116</v>
      </c>
      <c r="E62" s="6">
        <v>5.2165599999999999E-2</v>
      </c>
      <c r="F62" s="6">
        <v>0.31900000000000001</v>
      </c>
      <c r="G62" s="11">
        <f>IF(Sheet2!F62&lt;=0.1,1,0)</f>
        <v>0</v>
      </c>
      <c r="H62" s="3">
        <v>101.24299999999999</v>
      </c>
      <c r="I62" s="3">
        <v>0.36399999999999999</v>
      </c>
      <c r="J62" s="4">
        <f>IF(Sheet2!I62&lt;=0.1,1,0)</f>
        <v>0</v>
      </c>
      <c r="K62" s="6">
        <v>4.2222299999999997E-2</v>
      </c>
      <c r="L62" s="6">
        <v>0.41499999999999998</v>
      </c>
      <c r="M62" s="11">
        <f>IF(Sheet2!L62&lt;=0.1,1,0)</f>
        <v>0</v>
      </c>
      <c r="N62" s="3">
        <v>6.5545869999999997</v>
      </c>
      <c r="O62" s="3">
        <v>0.49399999999999999</v>
      </c>
      <c r="P62" s="4">
        <f>IF(Sheet2!O62&lt;=0.1,1,0)</f>
        <v>0</v>
      </c>
      <c r="Q62" s="6">
        <v>7.4230000000000004E-2</v>
      </c>
      <c r="R62" s="6">
        <v>0.19900000000000001</v>
      </c>
      <c r="S62" s="11">
        <f>IF(Sheet2!R62&lt;=0.1,1,0)</f>
        <v>0</v>
      </c>
      <c r="T62" s="3">
        <v>8.1406500000000007E-2</v>
      </c>
      <c r="U62" s="3">
        <v>9.8000000000000004E-2</v>
      </c>
      <c r="V62" s="4">
        <f>IF(Sheet2!U62&lt;=0.1,1,0)</f>
        <v>1</v>
      </c>
      <c r="W62" s="6">
        <v>5.2832999999999998E-2</v>
      </c>
      <c r="X62" s="6">
        <v>0.28899999999999998</v>
      </c>
      <c r="Y62" s="11">
        <f>IF(Sheet2!X62&lt;=0.1,1,0)</f>
        <v>0</v>
      </c>
      <c r="Z62" s="3">
        <v>0.50610849999999996</v>
      </c>
      <c r="AA62" s="3">
        <v>0.80200000000000005</v>
      </c>
      <c r="AB62" s="30">
        <f>IF(Sheet2!AA62&lt;=0.1,1,0)</f>
        <v>0</v>
      </c>
      <c r="AC62" s="7">
        <f>Sheet2!G62+Sheet2!J62+Sheet2!M62+Sheet2!P62+Sheet2!S62+Sheet2!V62+Sheet2!Y62+Sheet2!AB62</f>
        <v>1</v>
      </c>
      <c r="AD62" s="3"/>
      <c r="AF62" s="4">
        <f>IF(Sheet2!AC62&gt;7,1,0)</f>
        <v>0</v>
      </c>
      <c r="AG62" s="4">
        <f>IF(Sheet2!AC62=7,1,0)</f>
        <v>0</v>
      </c>
      <c r="AH62" s="23">
        <f>IF(Sheet2!AC62=6,1,0)</f>
        <v>0</v>
      </c>
      <c r="AK62" s="23">
        <v>41</v>
      </c>
      <c r="AL62" s="23">
        <f>IF(OR(AND(Sheet2!H62&gt;0, Sheet2!AK62&lt;=10), AND(Sheet2!H62&lt;0, Sheet2!AK62&gt;=90)),1,0)</f>
        <v>0</v>
      </c>
      <c r="AM62" s="23">
        <f>IF(OR(AND(Sheet2!H62&gt;0, Sheet2!AK62&gt;10, Sheet2!AK62&lt;=15), AND(Sheet2!H62&lt;0, Sheet2!AK62&lt;90,Sheet2!AK62&gt;=85)),1,0)</f>
        <v>0</v>
      </c>
      <c r="AN62" s="23">
        <f>IF(OR(AND(Sheet2!H62&gt;0, Sheet2!AK62&gt;15, Sheet2!AK62&lt;=20), AND(Sheet2!H62&lt;0, Sheet2!AK62&lt;85,Sheet2!AK62&gt;=80)),1,0)</f>
        <v>0</v>
      </c>
      <c r="AO62" s="23">
        <f>IF(OR(AND(Sheet2!H62&gt;0, Sheet2!AK62&gt;20, Sheet2!AK62&lt;=25), AND(Sheet2!H62&lt;0, Sheet2!AK62&lt;80,Sheet2!AK62&gt;=75)),1,0)</f>
        <v>0</v>
      </c>
      <c r="AR62" s="29" t="s">
        <v>116</v>
      </c>
      <c r="AS62" s="6">
        <v>5.2165599999999999E-2</v>
      </c>
      <c r="AT62" s="3">
        <f>ABS(Sheet2!AS62)</f>
        <v>5.2165599999999999E-2</v>
      </c>
      <c r="AU62" s="4">
        <f>IF(Sheet2!AT62&gt;=Sheet2!$AT$162,1,0)</f>
        <v>0</v>
      </c>
      <c r="AV62" s="6">
        <v>4.2222299999999997E-2</v>
      </c>
      <c r="AW62" s="3">
        <f>ABS(Sheet2!AV62)</f>
        <v>4.2222299999999997E-2</v>
      </c>
      <c r="AX62" s="4">
        <f>IF(Sheet2!AW62&gt;=Sheet2!$AW$162,1,0)</f>
        <v>0</v>
      </c>
      <c r="AY62" s="4"/>
      <c r="AZ62" s="4">
        <f>IF(OR(Sheet2!AF62=1,Sheet2!AG62=1,Sheet2!AH62=1),1,0)</f>
        <v>0</v>
      </c>
      <c r="BA62" s="4"/>
      <c r="BB62" s="23">
        <f>IF(OR(Sheet2!AL62=1,Sheet2!AM62=1,Sheet2!AN62=1,Sheet2!AO62=1),1,0)</f>
        <v>0</v>
      </c>
      <c r="BC62" s="4"/>
      <c r="BD62" s="4">
        <f>IF(AND(Sheet2!AU62=1,Sheet2!AX62=1,Sheet2!AZ62=1,Sheet2!BB62=1),1,0)</f>
        <v>0</v>
      </c>
      <c r="BE62" s="4"/>
      <c r="BF62" s="4"/>
      <c r="BG62" s="4"/>
    </row>
    <row r="63" spans="2:59" x14ac:dyDescent="0.2">
      <c r="B63" s="12"/>
      <c r="C63" s="12"/>
      <c r="D63" s="12" t="s">
        <v>117</v>
      </c>
      <c r="E63" s="6">
        <v>4.5546299999999998E-2</v>
      </c>
      <c r="F63" s="37">
        <v>0.379</v>
      </c>
      <c r="G63" s="11">
        <f>IF(Sheet2!F63&lt;=0.1,1,0)</f>
        <v>0</v>
      </c>
      <c r="H63" s="38">
        <v>109.9466</v>
      </c>
      <c r="I63" s="38">
        <v>0.317</v>
      </c>
      <c r="J63" s="4">
        <f>IF(Sheet2!I63&lt;=0.1,1,0)</f>
        <v>0</v>
      </c>
      <c r="K63" s="37">
        <v>7.9073299999999999E-2</v>
      </c>
      <c r="L63" s="37">
        <v>0.123</v>
      </c>
      <c r="M63" s="11">
        <f>IF(Sheet2!L63&lt;=0.1,1,0)</f>
        <v>0</v>
      </c>
      <c r="N63" s="38">
        <v>16.79204</v>
      </c>
      <c r="O63" s="38">
        <v>7.2999999999999995E-2</v>
      </c>
      <c r="P63" s="4">
        <f>IF(Sheet2!O63&lt;=0.1,1,0)</f>
        <v>1</v>
      </c>
      <c r="Q63" s="37">
        <v>2.7856100000000002E-2</v>
      </c>
      <c r="R63" s="37">
        <v>0.622</v>
      </c>
      <c r="S63" s="11">
        <f>IF(Sheet2!R63&lt;=0.1,1,0)</f>
        <v>0</v>
      </c>
      <c r="T63" s="38">
        <v>8.7325E-2</v>
      </c>
      <c r="U63" s="38">
        <v>7.3999999999999996E-2</v>
      </c>
      <c r="V63" s="4">
        <f>IF(Sheet2!U63&lt;=0.1,1,0)</f>
        <v>1</v>
      </c>
      <c r="W63" s="37">
        <v>0.1111256</v>
      </c>
      <c r="X63" s="37">
        <v>2.4E-2</v>
      </c>
      <c r="Y63" s="11">
        <f>IF(Sheet2!X63&lt;=0.1,1,0)</f>
        <v>1</v>
      </c>
      <c r="Z63" s="38">
        <v>1.134787</v>
      </c>
      <c r="AA63" s="3">
        <v>0.57699999999999996</v>
      </c>
      <c r="AB63" s="30">
        <f>IF(Sheet2!AA63&lt;=0.1,1,0)</f>
        <v>0</v>
      </c>
      <c r="AC63" s="7">
        <f>Sheet2!G63+Sheet2!J63+Sheet2!M63+Sheet2!P63+Sheet2!S63+Sheet2!V63+Sheet2!Y63+Sheet2!AB63</f>
        <v>3</v>
      </c>
      <c r="AD63" s="3"/>
      <c r="AF63" s="4">
        <f>IF(Sheet2!AC63&gt;7,1,0)</f>
        <v>0</v>
      </c>
      <c r="AG63" s="4">
        <f>IF(Sheet2!AC63=7,1,0)</f>
        <v>0</v>
      </c>
      <c r="AH63" s="23">
        <f>IF(Sheet2!AC63=6,1,0)</f>
        <v>0</v>
      </c>
      <c r="AK63" s="23">
        <v>45</v>
      </c>
      <c r="AL63" s="23">
        <f>IF(OR(AND(Sheet2!H63&gt;0, Sheet2!AK63&lt;=10), AND(Sheet2!H63&lt;0, Sheet2!AK63&gt;=90)),1,0)</f>
        <v>0</v>
      </c>
      <c r="AM63" s="23">
        <f>IF(OR(AND(Sheet2!H63&gt;0, Sheet2!AK63&gt;10, Sheet2!AK63&lt;=15), AND(Sheet2!H63&lt;0, Sheet2!AK63&lt;90,Sheet2!AK63&gt;=85)),1,0)</f>
        <v>0</v>
      </c>
      <c r="AN63" s="23">
        <f>IF(OR(AND(Sheet2!H63&gt;0, Sheet2!AK63&gt;15, Sheet2!AK63&lt;=20), AND(Sheet2!H63&lt;0, Sheet2!AK63&lt;85,Sheet2!AK63&gt;=80)),1,0)</f>
        <v>0</v>
      </c>
      <c r="AO63" s="23">
        <f>IF(OR(AND(Sheet2!H63&gt;0, Sheet2!AK63&gt;20, Sheet2!AK63&lt;=25), AND(Sheet2!H63&lt;0, Sheet2!AK63&lt;80,Sheet2!AK63&gt;=75)),1,0)</f>
        <v>0</v>
      </c>
      <c r="AR63" s="53" t="s">
        <v>117</v>
      </c>
      <c r="AS63" s="37">
        <v>4.5546299999999998E-2</v>
      </c>
      <c r="AT63" s="38">
        <f>ABS(Sheet2!AS63)</f>
        <v>4.5546299999999998E-2</v>
      </c>
      <c r="AU63" s="42">
        <f>IF(Sheet2!AT63&gt;=Sheet2!$AT$162,1,0)</f>
        <v>0</v>
      </c>
      <c r="AV63" s="37">
        <v>7.9073299999999999E-2</v>
      </c>
      <c r="AW63" s="38">
        <f>ABS(Sheet2!AV63)</f>
        <v>7.9073299999999999E-2</v>
      </c>
      <c r="AX63" s="42">
        <f>IF(Sheet2!AW63&gt;=Sheet2!$AW$162,1,0)</f>
        <v>0</v>
      </c>
      <c r="AY63" s="42"/>
      <c r="AZ63" s="42">
        <f>IF(OR(Sheet2!AF63=1,Sheet2!AG63=1,Sheet2!AH63=1),1,0)</f>
        <v>0</v>
      </c>
      <c r="BA63" s="42"/>
      <c r="BB63" s="46">
        <f>IF(OR(Sheet2!AL63=1,Sheet2!AM63=1,Sheet2!AN63=1,Sheet2!AO63=1),1,0)</f>
        <v>0</v>
      </c>
      <c r="BC63" s="42"/>
      <c r="BD63" s="42">
        <f>IF(AND(Sheet2!AU63=1,Sheet2!AX63=1,Sheet2!AZ63=1,Sheet2!BB63=1),1,0)</f>
        <v>0</v>
      </c>
      <c r="BE63" s="42"/>
      <c r="BF63" s="4"/>
      <c r="BG63" s="4"/>
    </row>
    <row r="64" spans="2:59" x14ac:dyDescent="0.2">
      <c r="D64" s="57"/>
      <c r="E64" s="44"/>
      <c r="F64" s="44"/>
      <c r="G64" s="11"/>
      <c r="H64" s="45"/>
      <c r="I64" s="45"/>
      <c r="J64" s="4"/>
      <c r="K64" s="44"/>
      <c r="L64" s="44"/>
      <c r="M64" s="11"/>
      <c r="N64" s="45"/>
      <c r="O64" s="45"/>
      <c r="P64" s="4"/>
      <c r="Q64" s="44"/>
      <c r="R64" s="44"/>
      <c r="S64" s="11"/>
      <c r="T64" s="45"/>
      <c r="U64" s="45"/>
      <c r="V64" s="4"/>
      <c r="W64" s="44"/>
      <c r="X64" s="44"/>
      <c r="Y64" s="11"/>
      <c r="Z64" s="45"/>
      <c r="AA64" s="45"/>
      <c r="AB64" s="30"/>
      <c r="AC64" s="49"/>
      <c r="AD64" s="3"/>
      <c r="AF64" s="4"/>
      <c r="AG64" s="4"/>
      <c r="AH64" s="4"/>
      <c r="AL64" s="23"/>
      <c r="AM64" s="23"/>
      <c r="AN64" s="23"/>
      <c r="AO64" s="23"/>
      <c r="AR64" s="57"/>
      <c r="AS64" s="44"/>
      <c r="AT64" s="3"/>
      <c r="AU64" s="4"/>
      <c r="AV64" s="44"/>
      <c r="AW64" s="3"/>
      <c r="AX64" s="4"/>
      <c r="AY64" s="4"/>
      <c r="AZ64" s="4"/>
      <c r="BA64" s="4"/>
      <c r="BB64" s="23"/>
      <c r="BC64" s="4"/>
      <c r="BD64" s="4"/>
      <c r="BE64" s="4"/>
      <c r="BF64" s="4"/>
      <c r="BG64" s="4"/>
    </row>
    <row r="65" spans="2:65" x14ac:dyDescent="0.2">
      <c r="E65" s="37"/>
      <c r="F65" s="37"/>
      <c r="G65" s="11"/>
      <c r="H65" s="38"/>
      <c r="I65" s="38"/>
      <c r="J65" s="4"/>
      <c r="K65" s="37"/>
      <c r="L65" s="37"/>
      <c r="M65" s="11"/>
      <c r="N65" s="38"/>
      <c r="O65" s="38"/>
      <c r="P65" s="4"/>
      <c r="Q65" s="37"/>
      <c r="R65" s="37"/>
      <c r="S65" s="11"/>
      <c r="T65" s="38"/>
      <c r="U65" s="38"/>
      <c r="V65" s="4"/>
      <c r="W65" s="37"/>
      <c r="X65" s="37"/>
      <c r="Y65" s="11"/>
      <c r="Z65" s="38"/>
      <c r="AA65" s="38"/>
      <c r="AB65" s="30"/>
      <c r="AC65" s="7"/>
      <c r="AD65" s="3"/>
      <c r="AF65" s="4"/>
      <c r="AG65" s="4"/>
      <c r="AH65" s="4"/>
      <c r="AL65" s="23"/>
      <c r="AM65" s="23"/>
      <c r="AN65" s="23"/>
      <c r="AO65" s="23"/>
      <c r="AR65" s="12"/>
      <c r="AS65" s="37"/>
      <c r="AT65" s="38"/>
      <c r="AU65" s="42"/>
      <c r="AV65" s="37"/>
      <c r="AW65" s="38"/>
      <c r="AX65" s="42"/>
      <c r="AY65" s="42"/>
      <c r="AZ65" s="42"/>
      <c r="BA65" s="42"/>
      <c r="BB65" s="46"/>
      <c r="BC65" s="42"/>
      <c r="BD65" s="42"/>
      <c r="BE65" s="42"/>
      <c r="BF65" s="4"/>
      <c r="BG65" s="4"/>
    </row>
    <row r="66" spans="2:65" x14ac:dyDescent="0.2">
      <c r="B66" s="47" t="s">
        <v>118</v>
      </c>
      <c r="C66" s="48" t="s">
        <v>119</v>
      </c>
      <c r="D66" s="48" t="s">
        <v>120</v>
      </c>
      <c r="E66" s="6">
        <v>3.9295400000000001E-2</v>
      </c>
      <c r="F66" s="44">
        <v>0.49</v>
      </c>
      <c r="G66" s="11">
        <f>IF(Sheet2!F66&lt;=0.1,1,0)</f>
        <v>0</v>
      </c>
      <c r="H66" s="45">
        <v>25.445250000000001</v>
      </c>
      <c r="I66" s="45">
        <v>0.83099999999999996</v>
      </c>
      <c r="J66" s="4">
        <f>IF(Sheet2!I66&lt;=0.1,1,0)</f>
        <v>0</v>
      </c>
      <c r="K66" s="44">
        <v>6.7322000000000007E-2</v>
      </c>
      <c r="L66" s="44">
        <v>0.22</v>
      </c>
      <c r="M66" s="11">
        <f>IF(Sheet2!L66&lt;=0.1,1,0)</f>
        <v>0</v>
      </c>
      <c r="N66" s="45">
        <v>11.40447</v>
      </c>
      <c r="O66" s="45">
        <v>0.245</v>
      </c>
      <c r="P66" s="4">
        <f>IF(Sheet2!O66&lt;=0.1,1,0)</f>
        <v>0</v>
      </c>
      <c r="Q66" s="44">
        <v>4.0786999999999997E-2</v>
      </c>
      <c r="R66" s="44">
        <v>0.50800000000000001</v>
      </c>
      <c r="S66" s="11">
        <f>IF(Sheet2!R66&lt;=0.1,1,0)</f>
        <v>0</v>
      </c>
      <c r="T66" s="45">
        <v>9.4585699999999995E-2</v>
      </c>
      <c r="U66" s="45">
        <v>7.8E-2</v>
      </c>
      <c r="V66" s="4">
        <f>IF(Sheet2!U66&lt;=0.1,1,0)</f>
        <v>1</v>
      </c>
      <c r="W66" s="44">
        <v>7.1347900000000006E-2</v>
      </c>
      <c r="X66" s="44">
        <v>0.16500000000000001</v>
      </c>
      <c r="Y66" s="11">
        <f>IF(Sheet2!X66&lt;=0.1,1,0)</f>
        <v>0</v>
      </c>
      <c r="Z66" s="45">
        <v>2.7171560000000001</v>
      </c>
      <c r="AA66" s="3">
        <v>8.5000000000000006E-2</v>
      </c>
      <c r="AB66" s="30">
        <f>IF(Sheet2!AA66&lt;=0.1,1,0)</f>
        <v>1</v>
      </c>
      <c r="AC66" s="49">
        <f>Sheet2!G66+Sheet2!J66+Sheet2!M66+Sheet2!P66+Sheet2!S66+Sheet2!V66+Sheet2!Y66+Sheet2!AB66</f>
        <v>2</v>
      </c>
      <c r="AD66" s="3"/>
      <c r="AF66" s="4">
        <f>IF(Sheet2!AC66&gt;7,1,0)</f>
        <v>0</v>
      </c>
      <c r="AG66" s="4">
        <f>IF(Sheet2!AC66=7,1,0)</f>
        <v>0</v>
      </c>
      <c r="AH66" s="23">
        <f>IF(Sheet2!AC66=6,1,0)</f>
        <v>0</v>
      </c>
      <c r="AK66" s="23">
        <v>69</v>
      </c>
      <c r="AL66" s="23">
        <f>IF(OR(AND(Sheet2!H66&gt;0, Sheet2!AK66&lt;=10), AND(Sheet2!H66&lt;0, Sheet2!AK66&gt;=90)),1,0)</f>
        <v>0</v>
      </c>
      <c r="AM66" s="23">
        <f>IF(OR(AND(Sheet2!H66&gt;0, Sheet2!AK66&gt;10, Sheet2!AK66&lt;=15), AND(Sheet2!H66&lt;0, Sheet2!AK66&lt;90,Sheet2!AK66&gt;=85)),1,0)</f>
        <v>0</v>
      </c>
      <c r="AN66" s="23">
        <f>IF(OR(AND(Sheet2!H66&gt;0, Sheet2!AK66&gt;15, Sheet2!AK66&lt;=20), AND(Sheet2!H66&lt;0, Sheet2!AK66&lt;85,Sheet2!AK66&gt;=80)),1,0)</f>
        <v>0</v>
      </c>
      <c r="AO66" s="23">
        <f>IF(OR(AND(Sheet2!H66&gt;0, Sheet2!AK66&gt;20, Sheet2!AK66&lt;=25), AND(Sheet2!H66&lt;0, Sheet2!AK66&lt;80,Sheet2!AK66&gt;=75)),1,0)</f>
        <v>0</v>
      </c>
      <c r="AP66" s="3"/>
      <c r="AQ66" s="3"/>
      <c r="AR66" s="48" t="s">
        <v>120</v>
      </c>
      <c r="AS66" s="6">
        <v>3.9295400000000001E-2</v>
      </c>
      <c r="AT66" s="3">
        <f>ABS(Sheet2!AS66)</f>
        <v>3.9295400000000001E-2</v>
      </c>
      <c r="AU66" s="4">
        <f>IF(Sheet2!AT66&gt;=Sheet2!$AT$162,1,0)</f>
        <v>0</v>
      </c>
      <c r="AV66" s="44">
        <v>6.7322000000000007E-2</v>
      </c>
      <c r="AW66" s="3">
        <f>ABS(Sheet2!AV66)</f>
        <v>6.7322000000000007E-2</v>
      </c>
      <c r="AX66" s="4">
        <f>IF(Sheet2!AW66&gt;=Sheet2!$AW$162,1,0)</f>
        <v>0</v>
      </c>
      <c r="AY66" s="4"/>
      <c r="AZ66" s="4">
        <f>IF(OR(Sheet2!AF66=1,Sheet2!AG66=1,Sheet2!AH66=1),1,0)</f>
        <v>0</v>
      </c>
      <c r="BA66" s="4"/>
      <c r="BB66" s="23">
        <f>IF(OR(Sheet2!AL66=1,Sheet2!AM66=1,Sheet2!AN66=1,Sheet2!AO66=1),1,0)</f>
        <v>0</v>
      </c>
      <c r="BC66" s="4"/>
      <c r="BD66" s="4">
        <f>IF(AND(Sheet2!AU66=1,Sheet2!AX66=1,Sheet2!AZ66=1,Sheet2!BB66=1),1,0)</f>
        <v>0</v>
      </c>
      <c r="BE66" s="4"/>
      <c r="BF66" s="4"/>
      <c r="BG66" s="4"/>
      <c r="BJ66" s="3"/>
      <c r="BK66" s="3"/>
      <c r="BL66" s="3"/>
      <c r="BM66" s="3"/>
    </row>
    <row r="67" spans="2:65" x14ac:dyDescent="0.2">
      <c r="C67" t="s">
        <v>121</v>
      </c>
      <c r="D67" s="29" t="s">
        <v>122</v>
      </c>
      <c r="E67" s="6">
        <v>2.7413E-2</v>
      </c>
      <c r="F67" s="6">
        <v>0.65200000000000002</v>
      </c>
      <c r="G67" s="11">
        <f>IF(Sheet2!F67&lt;=0.1,1,0)</f>
        <v>0</v>
      </c>
      <c r="H67" s="3">
        <v>-5.0981110000000003</v>
      </c>
      <c r="I67" s="3">
        <v>0.96799999999999997</v>
      </c>
      <c r="J67" s="4">
        <f>IF(Sheet2!I67&lt;=0.1,1,0)</f>
        <v>0</v>
      </c>
      <c r="K67" s="6">
        <v>5.5906299999999999E-2</v>
      </c>
      <c r="L67" s="6">
        <v>0.34</v>
      </c>
      <c r="M67" s="11">
        <f>IF(Sheet2!L67&lt;=0.1,1,0)</f>
        <v>0</v>
      </c>
      <c r="N67" s="3">
        <v>1.804446</v>
      </c>
      <c r="O67" s="3">
        <v>0.86199999999999999</v>
      </c>
      <c r="P67" s="4">
        <f>IF(Sheet2!O67&lt;=0.1,1,0)</f>
        <v>0</v>
      </c>
      <c r="Q67" s="6">
        <v>-2.7500000000000002E-4</v>
      </c>
      <c r="R67" s="6">
        <v>0.997</v>
      </c>
      <c r="S67" s="11">
        <f>IF(Sheet2!R67&lt;=0.1,1,0)</f>
        <v>0</v>
      </c>
      <c r="T67" s="3">
        <v>5.0264200000000002E-2</v>
      </c>
      <c r="U67" s="3">
        <v>0.374</v>
      </c>
      <c r="V67" s="4">
        <f>IF(Sheet2!U67&lt;=0.1,1,0)</f>
        <v>0</v>
      </c>
      <c r="W67" s="6">
        <v>5.1776599999999999E-2</v>
      </c>
      <c r="X67" s="6">
        <v>0.35499999999999998</v>
      </c>
      <c r="Y67" s="11">
        <f>IF(Sheet2!X67&lt;=0.1,1,0)</f>
        <v>0</v>
      </c>
      <c r="Z67" s="3">
        <v>0.73832149999999996</v>
      </c>
      <c r="AA67" s="3">
        <v>0.70399999999999996</v>
      </c>
      <c r="AB67" s="30">
        <f>IF(Sheet2!AA67&lt;=0.1,1,0)</f>
        <v>0</v>
      </c>
      <c r="AC67" s="7">
        <f>Sheet2!G67+Sheet2!J67+Sheet2!M67+Sheet2!P67+Sheet2!S67+Sheet2!V67+Sheet2!Y67+Sheet2!AB67</f>
        <v>0</v>
      </c>
      <c r="AD67" s="3"/>
      <c r="AF67" s="4">
        <f>IF(Sheet2!AC67&gt;7,1,0)</f>
        <v>0</v>
      </c>
      <c r="AG67" s="4">
        <f>IF(Sheet2!AC67=7,1,0)</f>
        <v>0</v>
      </c>
      <c r="AH67" s="23">
        <f>IF(Sheet2!AC67=6,1,0)</f>
        <v>0</v>
      </c>
      <c r="AK67" s="23">
        <v>34</v>
      </c>
      <c r="AL67" s="23">
        <f>IF(OR(AND(Sheet2!H67&gt;0, Sheet2!AK67&lt;=10), AND(Sheet2!H67&lt;0, Sheet2!AK67&gt;=90)),1,0)</f>
        <v>0</v>
      </c>
      <c r="AM67" s="23">
        <f>IF(OR(AND(Sheet2!H67&gt;0, Sheet2!AK67&gt;10, Sheet2!AK67&lt;=15), AND(Sheet2!H67&lt;0, Sheet2!AK67&lt;90,Sheet2!AK67&gt;=85)),1,0)</f>
        <v>0</v>
      </c>
      <c r="AN67" s="23">
        <f>IF(OR(AND(Sheet2!H67&gt;0, Sheet2!AK67&gt;15, Sheet2!AK67&lt;=20), AND(Sheet2!H67&lt;0, Sheet2!AK67&lt;85,Sheet2!AK67&gt;=80)),1,0)</f>
        <v>0</v>
      </c>
      <c r="AO67" s="23">
        <f>IF(OR(AND(Sheet2!H67&gt;0, Sheet2!AK67&gt;20, Sheet2!AK67&lt;=25), AND(Sheet2!H67&lt;0, Sheet2!AK67&lt;80,Sheet2!AK67&gt;=75)),1,0)</f>
        <v>0</v>
      </c>
      <c r="AP67" s="3"/>
      <c r="AQ67" s="3"/>
      <c r="AR67" s="29" t="s">
        <v>122</v>
      </c>
      <c r="AS67" s="6">
        <v>2.7413E-2</v>
      </c>
      <c r="AT67" s="3">
        <f>ABS(Sheet2!AS67)</f>
        <v>2.7413E-2</v>
      </c>
      <c r="AU67" s="4">
        <f>IF(Sheet2!AT67&gt;=Sheet2!$AT$162,1,0)</f>
        <v>0</v>
      </c>
      <c r="AV67" s="6">
        <v>5.5906299999999999E-2</v>
      </c>
      <c r="AW67" s="3">
        <f>ABS(Sheet2!AV67)</f>
        <v>5.5906299999999999E-2</v>
      </c>
      <c r="AX67" s="4">
        <f>IF(Sheet2!AW67&gt;=Sheet2!$AW$162,1,0)</f>
        <v>0</v>
      </c>
      <c r="AY67" s="4"/>
      <c r="AZ67" s="4">
        <f>IF(OR(Sheet2!AF67=1,Sheet2!AG67=1,Sheet2!AH67=1),1,0)</f>
        <v>0</v>
      </c>
      <c r="BA67" s="4"/>
      <c r="BB67" s="23">
        <f>IF(OR(Sheet2!AL67=1,Sheet2!AM67=1,Sheet2!AN67=1,Sheet2!AO67=1),1,0)</f>
        <v>0</v>
      </c>
      <c r="BC67" s="4"/>
      <c r="BD67" s="4">
        <f>IF(AND(Sheet2!AU67=1,Sheet2!AX67=1,Sheet2!AZ67=1,Sheet2!BB67=1),1,0)</f>
        <v>0</v>
      </c>
      <c r="BE67" s="4"/>
      <c r="BF67" s="4"/>
      <c r="BG67" s="4"/>
      <c r="BJ67" s="3"/>
      <c r="BK67" s="3"/>
      <c r="BL67" s="3"/>
      <c r="BM67" s="3"/>
    </row>
    <row r="68" spans="2:65" x14ac:dyDescent="0.2">
      <c r="C68" s="29" t="s">
        <v>123</v>
      </c>
      <c r="D68" s="33" t="s">
        <v>124</v>
      </c>
      <c r="E68" s="6">
        <v>0.13472909999999999</v>
      </c>
      <c r="F68" s="6">
        <v>2.5000000000000001E-2</v>
      </c>
      <c r="G68" s="11">
        <f>IF(Sheet2!F68&lt;=0.1,1,0)</f>
        <v>1</v>
      </c>
      <c r="H68" s="3">
        <v>237.82249999999999</v>
      </c>
      <c r="I68" s="3">
        <v>5.1999999999999998E-2</v>
      </c>
      <c r="J68" s="4">
        <f>IF(Sheet2!I68&lt;=0.1,1,0)</f>
        <v>1</v>
      </c>
      <c r="K68" s="6">
        <v>0.15474589999999999</v>
      </c>
      <c r="L68" s="6">
        <v>8.0000000000000002E-3</v>
      </c>
      <c r="M68" s="11">
        <f>IF(Sheet2!L68&lt;=0.1,1,0)</f>
        <v>1</v>
      </c>
      <c r="N68" s="3">
        <v>26.882290000000001</v>
      </c>
      <c r="O68" s="3">
        <v>0.01</v>
      </c>
      <c r="P68" s="4">
        <f>IF(Sheet2!O68&lt;=0.1,1,0)</f>
        <v>1</v>
      </c>
      <c r="Q68" s="6">
        <v>0.13401399999999999</v>
      </c>
      <c r="R68" s="6">
        <v>4.1000000000000002E-2</v>
      </c>
      <c r="S68" s="11">
        <f>IF(Sheet2!R68&lt;=0.1,1,0)</f>
        <v>1</v>
      </c>
      <c r="T68" s="3">
        <v>0.12431010000000001</v>
      </c>
      <c r="U68" s="3">
        <v>2.5000000000000001E-2</v>
      </c>
      <c r="V68" s="4">
        <f>IF(Sheet2!U68&lt;=0.1,1,0)</f>
        <v>1</v>
      </c>
      <c r="W68" s="6">
        <v>0.169158</v>
      </c>
      <c r="X68" s="6">
        <v>2E-3</v>
      </c>
      <c r="Y68" s="11">
        <f>IF(Sheet2!X68&lt;=0.1,1,0)</f>
        <v>1</v>
      </c>
      <c r="Z68" s="3">
        <v>3.6969430000000001</v>
      </c>
      <c r="AA68" s="3">
        <v>4.4999999999999998E-2</v>
      </c>
      <c r="AB68" s="30">
        <f>IF(Sheet2!AA68&lt;=0.1,1,0)</f>
        <v>1</v>
      </c>
      <c r="AC68" s="7">
        <f>Sheet2!G68+Sheet2!J68+Sheet2!M68+Sheet2!P68+Sheet2!S68+Sheet2!V68+Sheet2!Y68+Sheet2!AB68</f>
        <v>8</v>
      </c>
      <c r="AD68" s="3"/>
      <c r="AF68" s="4">
        <f>IF(Sheet2!AC68&gt;7,1,0)</f>
        <v>1</v>
      </c>
      <c r="AG68" s="4">
        <f>IF(Sheet2!AC68=7,1,0)</f>
        <v>0</v>
      </c>
      <c r="AH68" s="23">
        <f>IF(Sheet2!AC68=6,1,0)</f>
        <v>0</v>
      </c>
      <c r="AK68" s="23">
        <v>37</v>
      </c>
      <c r="AL68" s="23">
        <f>IF(OR(AND(Sheet2!H68&gt;0, Sheet2!AK68&lt;=10), AND(Sheet2!H68&lt;0, Sheet2!AK68&gt;=90)),1,0)</f>
        <v>0</v>
      </c>
      <c r="AM68" s="23">
        <f>IF(OR(AND(Sheet2!H68&gt;0, Sheet2!AK68&gt;10, Sheet2!AK68&lt;=15), AND(Sheet2!H68&lt;0, Sheet2!AK68&lt;90,Sheet2!AK68&gt;=85)),1,0)</f>
        <v>0</v>
      </c>
      <c r="AN68" s="23">
        <f>IF(OR(AND(Sheet2!H68&gt;0, Sheet2!AK68&gt;15, Sheet2!AK68&lt;=20), AND(Sheet2!H68&lt;0, Sheet2!AK68&lt;85,Sheet2!AK68&gt;=80)),1,0)</f>
        <v>0</v>
      </c>
      <c r="AO68" s="23">
        <f>IF(OR(AND(Sheet2!H68&gt;0, Sheet2!AK68&gt;20, Sheet2!AK68&lt;=25), AND(Sheet2!H68&lt;0, Sheet2!AK68&lt;80,Sheet2!AK68&gt;=75)),1,0)</f>
        <v>0</v>
      </c>
      <c r="AP68" s="3"/>
      <c r="AQ68" s="3"/>
      <c r="AR68" s="29" t="s">
        <v>124</v>
      </c>
      <c r="AS68" s="6">
        <v>0.13472909999999999</v>
      </c>
      <c r="AT68" s="3">
        <f>ABS(Sheet2!AS68)</f>
        <v>0.13472909999999999</v>
      </c>
      <c r="AU68" s="4">
        <f>IF(Sheet2!AT68&gt;=Sheet2!$AT$162,1,0)</f>
        <v>0</v>
      </c>
      <c r="AV68" s="6">
        <v>0.15474589999999999</v>
      </c>
      <c r="AW68" s="3">
        <f>ABS(Sheet2!AV68)</f>
        <v>0.15474589999999999</v>
      </c>
      <c r="AX68" s="4">
        <f>IF(Sheet2!AW68&gt;=Sheet2!$AW$162,1,0)</f>
        <v>0</v>
      </c>
      <c r="AY68" s="4"/>
      <c r="AZ68" s="4">
        <f>IF(OR(Sheet2!AF68=1,Sheet2!AG68=1,Sheet2!AH68=1),1,0)</f>
        <v>1</v>
      </c>
      <c r="BA68" s="4"/>
      <c r="BB68" s="23">
        <f>IF(OR(Sheet2!AL68=1,Sheet2!AM68=1,Sheet2!AN68=1,Sheet2!AO68=1),1,0)</f>
        <v>0</v>
      </c>
      <c r="BC68" s="4"/>
      <c r="BD68" s="4">
        <f>IF(AND(Sheet2!AU68=1,Sheet2!AX68=1,Sheet2!AZ68=1,Sheet2!BB68=1),1,0)</f>
        <v>0</v>
      </c>
      <c r="BE68" s="4"/>
      <c r="BF68" s="4"/>
      <c r="BG68" s="4"/>
      <c r="BH68" s="3"/>
      <c r="BI68" s="3"/>
      <c r="BJ68" s="3"/>
      <c r="BK68" s="3"/>
      <c r="BL68" s="3"/>
      <c r="BM68" s="58"/>
    </row>
    <row r="69" spans="2:65" x14ac:dyDescent="0.2">
      <c r="C69" s="29" t="s">
        <v>125</v>
      </c>
      <c r="D69" s="33" t="s">
        <v>126</v>
      </c>
      <c r="E69" s="6">
        <v>0.26688460000000003</v>
      </c>
      <c r="F69" s="6">
        <v>0</v>
      </c>
      <c r="G69" s="11">
        <f>IF(Sheet2!F69&lt;=0.1,1,0)</f>
        <v>1</v>
      </c>
      <c r="H69" s="3">
        <v>383.27390000000003</v>
      </c>
      <c r="I69" s="3">
        <v>0.02</v>
      </c>
      <c r="J69" s="4">
        <f>IF(Sheet2!I69&lt;=0.1,1,0)</f>
        <v>1</v>
      </c>
      <c r="K69" s="6">
        <v>0.29417599999999999</v>
      </c>
      <c r="L69" s="6">
        <v>0</v>
      </c>
      <c r="M69" s="11">
        <f>IF(Sheet2!L69&lt;=0.1,1,0)</f>
        <v>1</v>
      </c>
      <c r="N69" s="3">
        <v>57.376240000000003</v>
      </c>
      <c r="O69" s="3">
        <v>0</v>
      </c>
      <c r="P69" s="4">
        <f>IF(Sheet2!O69&lt;=0.1,1,0)</f>
        <v>1</v>
      </c>
      <c r="Q69" s="6">
        <v>0.2900509</v>
      </c>
      <c r="R69" s="6">
        <v>0</v>
      </c>
      <c r="S69" s="11">
        <f>IF(Sheet2!R69&lt;=0.1,1,0)</f>
        <v>1</v>
      </c>
      <c r="T69" s="3">
        <v>0.28809050000000003</v>
      </c>
      <c r="U69" s="3">
        <v>0</v>
      </c>
      <c r="V69" s="4">
        <f>IF(Sheet2!U69&lt;=0.1,1,0)</f>
        <v>1</v>
      </c>
      <c r="W69" s="6">
        <v>0.26200849999999998</v>
      </c>
      <c r="X69" s="6">
        <v>0</v>
      </c>
      <c r="Y69" s="11">
        <f>IF(Sheet2!X69&lt;=0.1,1,0)</f>
        <v>1</v>
      </c>
      <c r="Z69" s="3">
        <v>8.4212869999999995</v>
      </c>
      <c r="AA69" s="3">
        <v>5.0000000000000001E-3</v>
      </c>
      <c r="AB69" s="30">
        <f>IF(Sheet2!AA69&lt;=0.1,1,0)</f>
        <v>1</v>
      </c>
      <c r="AC69" s="7">
        <f>Sheet2!G69+Sheet2!J69+Sheet2!M69+Sheet2!P69+Sheet2!S69+Sheet2!V69+Sheet2!Y69+Sheet2!AB69</f>
        <v>8</v>
      </c>
      <c r="AD69" s="3"/>
      <c r="AF69" s="7">
        <f>IF(Sheet2!AC69&gt;7,1,0)</f>
        <v>1</v>
      </c>
      <c r="AG69" s="4">
        <f>IF(Sheet2!AC69=7,1,0)</f>
        <v>0</v>
      </c>
      <c r="AH69" s="23">
        <f>IF(Sheet2!AC69=6,1,0)</f>
        <v>0</v>
      </c>
      <c r="AK69" s="4">
        <v>15</v>
      </c>
      <c r="AL69" s="23">
        <f>IF(OR(AND(Sheet2!H69&gt;0, Sheet2!AK69&lt;=10), AND(Sheet2!H69&lt;0, Sheet2!AK69&gt;=90)),1,0)</f>
        <v>0</v>
      </c>
      <c r="AM69" s="23">
        <f>IF(OR(AND(Sheet2!H69&gt;0, Sheet2!AK69&gt;10, Sheet2!AK69&lt;=15), AND(Sheet2!H69&lt;0, Sheet2!AK69&lt;90,Sheet2!AK69&gt;=85)),1,0)</f>
        <v>1</v>
      </c>
      <c r="AN69" s="23">
        <f>IF(OR(AND(Sheet2!H69&gt;0, Sheet2!AK69&gt;15, Sheet2!AK69&lt;=20), AND(Sheet2!H69&lt;0, Sheet2!AK69&lt;85,Sheet2!AK69&gt;=80)),1,0)</f>
        <v>0</v>
      </c>
      <c r="AO69" s="23">
        <f>IF(OR(AND(Sheet2!H69&gt;0, Sheet2!AK69&gt;20, Sheet2!AK69&lt;=25), AND(Sheet2!H69&lt;0, Sheet2!AK69&lt;80,Sheet2!AK69&gt;=75)),1,0)</f>
        <v>0</v>
      </c>
      <c r="AP69" s="3"/>
      <c r="AQ69" s="3"/>
      <c r="AR69" s="33" t="s">
        <v>126</v>
      </c>
      <c r="AS69" s="6">
        <v>0.26688460000000003</v>
      </c>
      <c r="AT69" s="3">
        <f>ABS(Sheet2!AS69)</f>
        <v>0.26688460000000003</v>
      </c>
      <c r="AU69" s="4">
        <f>IF(Sheet2!AT69&gt;=Sheet2!$AT$162,1,0)</f>
        <v>1</v>
      </c>
      <c r="AV69" s="6">
        <v>0.29417599999999999</v>
      </c>
      <c r="AW69" s="3">
        <f>ABS(Sheet2!AV69)</f>
        <v>0.29417599999999999</v>
      </c>
      <c r="AX69" s="4">
        <f>IF(Sheet2!AW69&gt;=Sheet2!$AW$162,1,0)</f>
        <v>1</v>
      </c>
      <c r="AY69" s="4"/>
      <c r="AZ69" s="4">
        <f>IF(OR(Sheet2!AF69=1,Sheet2!AG69=1,Sheet2!AH69=1),1,0)</f>
        <v>1</v>
      </c>
      <c r="BA69" s="4"/>
      <c r="BB69" s="23">
        <f>IF(OR(Sheet2!AL69=1,Sheet2!AM69=1,Sheet2!AN69=1,Sheet2!AO69=1),1,0)</f>
        <v>1</v>
      </c>
      <c r="BC69" s="4"/>
      <c r="BD69" s="34">
        <f>IF(AND(Sheet2!AU69=1,Sheet2!AX69=1,Sheet2!AZ69=1,Sheet2!BB69=1),1,0)</f>
        <v>1</v>
      </c>
      <c r="BE69" s="4"/>
      <c r="BF69" s="4"/>
      <c r="BG69" s="4"/>
      <c r="BH69" s="3"/>
      <c r="BI69" s="3"/>
      <c r="BJ69" s="3"/>
      <c r="BK69" s="3"/>
      <c r="BL69" s="3"/>
      <c r="BM69" s="58"/>
    </row>
    <row r="70" spans="2:65" x14ac:dyDescent="0.2">
      <c r="C70" s="29" t="s">
        <v>127</v>
      </c>
      <c r="D70" s="29" t="s">
        <v>128</v>
      </c>
      <c r="E70" s="6">
        <v>0.4788345</v>
      </c>
      <c r="F70" s="6">
        <v>2.1000000000000001E-2</v>
      </c>
      <c r="G70" s="11">
        <f>IF(Sheet2!F70&lt;=0.1,1,0)</f>
        <v>1</v>
      </c>
      <c r="H70" s="3">
        <v>1235.4190000000001</v>
      </c>
      <c r="I70" s="3">
        <v>7.0999999999999994E-2</v>
      </c>
      <c r="J70" s="4">
        <f>IF(Sheet2!I70&lt;=0.1,1,0)</f>
        <v>1</v>
      </c>
      <c r="K70" s="6">
        <v>0.34642729999999999</v>
      </c>
      <c r="L70" s="6">
        <v>6.3E-2</v>
      </c>
      <c r="M70" s="11">
        <f>IF(Sheet2!L70&lt;=0.1,1,0)</f>
        <v>1</v>
      </c>
      <c r="N70" s="3">
        <v>88.971220000000002</v>
      </c>
      <c r="O70" s="3">
        <v>6.2E-2</v>
      </c>
      <c r="P70" s="4">
        <f>IF(Sheet2!O70&lt;=0.1,1,0)</f>
        <v>1</v>
      </c>
      <c r="Q70" s="6">
        <v>0.49513079999999998</v>
      </c>
      <c r="R70" s="6">
        <v>1.9E-2</v>
      </c>
      <c r="S70" s="11">
        <f>IF(Sheet2!R70&lt;=0.1,1,0)</f>
        <v>1</v>
      </c>
      <c r="T70" s="3">
        <v>0.47318850000000001</v>
      </c>
      <c r="U70" s="3">
        <v>3.2000000000000001E-2</v>
      </c>
      <c r="V70" s="4">
        <f>IF(Sheet2!U70&lt;=0.1,1,0)</f>
        <v>1</v>
      </c>
      <c r="W70" s="6">
        <v>0.32129839999999998</v>
      </c>
      <c r="X70" s="6">
        <v>9.1999999999999998E-2</v>
      </c>
      <c r="Y70" s="11">
        <f>IF(Sheet2!X70&lt;=0.1,1,0)</f>
        <v>1</v>
      </c>
      <c r="Z70" s="3">
        <v>10.66169</v>
      </c>
      <c r="AA70" s="3">
        <v>0.314</v>
      </c>
      <c r="AB70" s="30">
        <f>IF(Sheet2!AA70&lt;=0.1,1,0)</f>
        <v>0</v>
      </c>
      <c r="AC70" s="7">
        <f>Sheet2!G70+Sheet2!J70+Sheet2!M70+Sheet2!P70+Sheet2!S70+Sheet2!V70+Sheet2!Y70+Sheet2!AB70</f>
        <v>7</v>
      </c>
      <c r="AD70" s="3"/>
      <c r="AF70" s="4">
        <f>IF(Sheet2!AC70&gt;7,1,0)</f>
        <v>0</v>
      </c>
      <c r="AG70" s="4">
        <f>IF(Sheet2!AC70=7,1,0)</f>
        <v>1</v>
      </c>
      <c r="AH70" s="23">
        <f>IF(Sheet2!AC70=6,1,0)</f>
        <v>0</v>
      </c>
      <c r="AK70" s="23">
        <v>3</v>
      </c>
      <c r="AL70" s="23">
        <f>IF(OR(AND(Sheet2!H70&gt;0, Sheet2!AK70&lt;=10), AND(Sheet2!H70&lt;0, Sheet2!AK70&gt;=90)),1,0)</f>
        <v>1</v>
      </c>
      <c r="AM70" s="23">
        <f>IF(OR(AND(Sheet2!H70&gt;0, Sheet2!AK70&gt;10, Sheet2!AK70&lt;=15), AND(Sheet2!H70&lt;0, Sheet2!AK70&lt;90,Sheet2!AK70&gt;=85)),1,0)</f>
        <v>0</v>
      </c>
      <c r="AN70" s="23">
        <f>IF(OR(AND(Sheet2!H70&gt;0, Sheet2!AK70&gt;15, Sheet2!AK70&lt;=20), AND(Sheet2!H70&lt;0, Sheet2!AK70&lt;85,Sheet2!AK70&gt;=80)),1,0)</f>
        <v>0</v>
      </c>
      <c r="AO70" s="23">
        <f>IF(OR(AND(Sheet2!H70&gt;0, Sheet2!AK70&gt;20, Sheet2!AK70&lt;=25), AND(Sheet2!H70&lt;0, Sheet2!AK70&lt;80,Sheet2!AK70&gt;=75)),1,0)</f>
        <v>0</v>
      </c>
      <c r="AR70" s="33" t="s">
        <v>128</v>
      </c>
      <c r="AS70" s="6">
        <v>0.4788345</v>
      </c>
      <c r="AT70" s="3">
        <f>ABS(Sheet2!AS70)</f>
        <v>0.4788345</v>
      </c>
      <c r="AU70" s="4">
        <f>IF(Sheet2!AT70&gt;=Sheet2!$AT$162,1,0)</f>
        <v>1</v>
      </c>
      <c r="AV70" s="6">
        <v>0.34642729999999999</v>
      </c>
      <c r="AW70" s="3">
        <f>ABS(Sheet2!AV70)</f>
        <v>0.34642729999999999</v>
      </c>
      <c r="AX70" s="4">
        <f>IF(Sheet2!AW70&gt;=Sheet2!$AW$162,1,0)</f>
        <v>1</v>
      </c>
      <c r="AY70" s="4"/>
      <c r="AZ70" s="4">
        <f>IF(OR(Sheet2!AF70=1,Sheet2!AG70=1,Sheet2!AH70=1),1,0)</f>
        <v>1</v>
      </c>
      <c r="BA70" s="4"/>
      <c r="BB70" s="23">
        <f>IF(OR(Sheet2!AL70=1,Sheet2!AM70=1,Sheet2!AN70=1,Sheet2!AO70=1),1,0)</f>
        <v>1</v>
      </c>
      <c r="BC70" s="4"/>
      <c r="BD70" s="34">
        <f>IF(AND(Sheet2!AU70=1,Sheet2!AX70=1,Sheet2!AZ70=1,Sheet2!BB70=1),1,0)</f>
        <v>1</v>
      </c>
      <c r="BE70" s="4"/>
      <c r="BF70" s="4"/>
      <c r="BG70" s="4"/>
      <c r="BH70" s="3"/>
      <c r="BI70" s="3"/>
      <c r="BJ70" s="3"/>
      <c r="BK70" s="3"/>
      <c r="BL70" s="3"/>
      <c r="BM70" s="3"/>
    </row>
    <row r="71" spans="2:65" x14ac:dyDescent="0.2">
      <c r="C71" t="s">
        <v>129</v>
      </c>
      <c r="D71" t="s">
        <v>130</v>
      </c>
      <c r="E71" s="6">
        <v>-0.4222495</v>
      </c>
      <c r="F71" s="6">
        <v>0.125</v>
      </c>
      <c r="G71" s="11">
        <f>IF(Sheet2!F71&lt;=0.1,1,0)</f>
        <v>0</v>
      </c>
      <c r="H71" s="3">
        <v>-820.7577</v>
      </c>
      <c r="I71" s="3">
        <v>0.223</v>
      </c>
      <c r="J71" s="4">
        <f>IF(Sheet2!I71&lt;=0.1,1,0)</f>
        <v>0</v>
      </c>
      <c r="K71" s="6">
        <v>-0.32081500000000002</v>
      </c>
      <c r="L71" s="6">
        <v>0.20100000000000001</v>
      </c>
      <c r="M71" s="11">
        <f>IF(Sheet2!L71&lt;=0.1,1,0)</f>
        <v>0</v>
      </c>
      <c r="N71" s="3">
        <v>-52.573410000000003</v>
      </c>
      <c r="O71" s="3">
        <v>0.35599999999999998</v>
      </c>
      <c r="P71" s="4">
        <f>IF(Sheet2!O71&lt;=0.1,1,0)</f>
        <v>0</v>
      </c>
      <c r="Q71" s="6">
        <v>-0.42054449999999999</v>
      </c>
      <c r="R71" s="6">
        <v>0.14199999999999999</v>
      </c>
      <c r="S71" s="11">
        <f>IF(Sheet2!R71&lt;=0.1,1,0)</f>
        <v>0</v>
      </c>
      <c r="T71" s="3">
        <v>-0.37719780000000003</v>
      </c>
      <c r="U71" s="3">
        <v>0.14599999999999999</v>
      </c>
      <c r="V71" s="4">
        <f>IF(Sheet2!U71&lt;=0.1,1,0)</f>
        <v>0</v>
      </c>
      <c r="W71" s="6">
        <v>-0.30589189999999999</v>
      </c>
      <c r="X71" s="6">
        <v>0.186</v>
      </c>
      <c r="Y71" s="11">
        <f>IF(Sheet2!X71&lt;=0.1,1,0)</f>
        <v>0</v>
      </c>
      <c r="Z71" s="3">
        <v>-13.102830000000001</v>
      </c>
      <c r="AA71" s="3">
        <v>0.184</v>
      </c>
      <c r="AB71" s="30">
        <f>IF(Sheet2!AA71&lt;=0.1,1,0)</f>
        <v>0</v>
      </c>
      <c r="AC71" s="7">
        <f>Sheet2!G71+Sheet2!J71+Sheet2!M71+Sheet2!P71+Sheet2!S71+Sheet2!V71+Sheet2!Y71+Sheet2!AB71</f>
        <v>0</v>
      </c>
      <c r="AD71" s="3"/>
      <c r="AF71" s="4">
        <f>IF(Sheet2!AC71&gt;7,1,0)</f>
        <v>0</v>
      </c>
      <c r="AG71" s="4">
        <f>IF(Sheet2!AC71=7,1,0)</f>
        <v>0</v>
      </c>
      <c r="AH71" s="23">
        <f>IF(Sheet2!AC71=6,1,0)</f>
        <v>0</v>
      </c>
      <c r="AK71" s="23">
        <v>3</v>
      </c>
      <c r="AL71" s="23">
        <f>IF(OR(AND(Sheet2!H71&gt;0, Sheet2!AK71&lt;=10), AND(Sheet2!H71&lt;0, Sheet2!AK71&gt;=90)),1,0)</f>
        <v>0</v>
      </c>
      <c r="AM71" s="23">
        <f>IF(OR(AND(Sheet2!H71&gt;0, Sheet2!AK71&gt;10, Sheet2!AK71&lt;=15), AND(Sheet2!H71&lt;0, Sheet2!AK71&lt;90,Sheet2!AK71&gt;=85)),1,0)</f>
        <v>0</v>
      </c>
      <c r="AN71" s="23">
        <f>IF(OR(AND(Sheet2!H71&gt;0, Sheet2!AK71&gt;15, Sheet2!AK71&lt;=20), AND(Sheet2!H71&lt;0, Sheet2!AK71&lt;85,Sheet2!AK71&gt;=80)),1,0)</f>
        <v>0</v>
      </c>
      <c r="AO71" s="23">
        <f>IF(OR(AND(Sheet2!H71&gt;0, Sheet2!AK71&gt;20, Sheet2!AK71&lt;=25), AND(Sheet2!H71&lt;0, Sheet2!AK71&lt;80,Sheet2!AK71&gt;=75)),1,0)</f>
        <v>0</v>
      </c>
      <c r="AR71" s="29" t="s">
        <v>130</v>
      </c>
      <c r="AS71" s="6">
        <v>-0.4222495</v>
      </c>
      <c r="AT71" s="3">
        <f>ABS(Sheet2!AS71)</f>
        <v>0.4222495</v>
      </c>
      <c r="AU71" s="4">
        <f>IF(Sheet2!AT71&gt;=Sheet2!$AT$162,1,0)</f>
        <v>1</v>
      </c>
      <c r="AV71" s="6">
        <v>-0.32081500000000002</v>
      </c>
      <c r="AW71" s="3">
        <f>ABS(Sheet2!AV71)</f>
        <v>0.32081500000000002</v>
      </c>
      <c r="AX71" s="4">
        <f>IF(Sheet2!AW71&gt;=Sheet2!$AW$162,1,0)</f>
        <v>1</v>
      </c>
      <c r="AY71" s="4"/>
      <c r="AZ71" s="4">
        <f>IF(OR(Sheet2!AF71=1,Sheet2!AG71=1,Sheet2!AH71=1),1,0)</f>
        <v>0</v>
      </c>
      <c r="BA71" s="4"/>
      <c r="BB71" s="23">
        <f>IF(OR(Sheet2!AL71=1,Sheet2!AM71=1,Sheet2!AN71=1,Sheet2!AO71=1),1,0)</f>
        <v>0</v>
      </c>
      <c r="BC71" s="4"/>
      <c r="BD71" s="4">
        <f>IF(AND(Sheet2!AU71=1,Sheet2!AX71=1,Sheet2!AZ71=1,Sheet2!BB71=1),1,0)</f>
        <v>0</v>
      </c>
      <c r="BE71" s="4"/>
      <c r="BF71" s="4"/>
      <c r="BG71" s="4"/>
      <c r="BH71" s="3"/>
      <c r="BI71" s="3"/>
      <c r="BJ71" s="3"/>
      <c r="BK71" s="3"/>
      <c r="BL71" s="3"/>
      <c r="BM71" s="3"/>
    </row>
    <row r="72" spans="2:65" x14ac:dyDescent="0.2">
      <c r="C72" s="29" t="s">
        <v>131</v>
      </c>
      <c r="D72" s="29" t="s">
        <v>132</v>
      </c>
      <c r="E72" s="6">
        <v>0.69774139999999996</v>
      </c>
      <c r="F72" s="6">
        <v>0.02</v>
      </c>
      <c r="G72" s="11">
        <f>IF(Sheet2!F72&lt;=0.1,1,0)</f>
        <v>1</v>
      </c>
      <c r="H72" s="3">
        <v>1651.982</v>
      </c>
      <c r="I72" s="3">
        <v>0.10199999999999999</v>
      </c>
      <c r="J72" s="4">
        <f>IF(Sheet2!I72&lt;=0.1,1,0)</f>
        <v>0</v>
      </c>
      <c r="K72" s="6">
        <v>0.38215519999999997</v>
      </c>
      <c r="L72" s="6">
        <v>0.14699999999999999</v>
      </c>
      <c r="M72" s="11">
        <f>IF(Sheet2!L72&lt;=0.1,1,0)</f>
        <v>0</v>
      </c>
      <c r="N72" s="3">
        <v>55.676349999999999</v>
      </c>
      <c r="O72" s="3">
        <v>0.41599999999999998</v>
      </c>
      <c r="P72" s="4">
        <f>IF(Sheet2!O72&lt;=0.1,1,0)</f>
        <v>0</v>
      </c>
      <c r="Q72" s="6">
        <v>0.6882914</v>
      </c>
      <c r="R72" s="6">
        <v>4.2000000000000003E-2</v>
      </c>
      <c r="S72" s="11">
        <f>IF(Sheet2!R72&lt;=0.1,1,0)</f>
        <v>1</v>
      </c>
      <c r="T72" s="3">
        <v>0.75999260000000002</v>
      </c>
      <c r="U72" s="3">
        <v>8.9999999999999993E-3</v>
      </c>
      <c r="V72" s="4">
        <f>IF(Sheet2!U72&lt;=0.1,1,0)</f>
        <v>1</v>
      </c>
      <c r="W72" s="6">
        <v>0.43776759999999998</v>
      </c>
      <c r="X72" s="6">
        <v>9.9000000000000005E-2</v>
      </c>
      <c r="Y72" s="11">
        <f>IF(Sheet2!X72&lt;=0.1,1,0)</f>
        <v>1</v>
      </c>
      <c r="Z72" s="3">
        <v>5.9714340000000004</v>
      </c>
      <c r="AA72" s="3">
        <v>0.71499999999999997</v>
      </c>
      <c r="AB72" s="30">
        <f>IF(Sheet2!AA72&lt;=0.1,1,0)</f>
        <v>0</v>
      </c>
      <c r="AC72" s="7">
        <f>Sheet2!G72+Sheet2!J72+Sheet2!M72+Sheet2!P72+Sheet2!S72+Sheet2!V72+Sheet2!Y72+Sheet2!AB72</f>
        <v>4</v>
      </c>
      <c r="AD72" s="3"/>
      <c r="AF72" s="4">
        <f>IF(Sheet2!AC72&gt;7,1,0)</f>
        <v>0</v>
      </c>
      <c r="AG72" s="4">
        <f>IF(Sheet2!AC72=7,1,0)</f>
        <v>0</v>
      </c>
      <c r="AH72" s="23">
        <f>IF(Sheet2!AC72=6,1,0)</f>
        <v>0</v>
      </c>
      <c r="AK72" s="23">
        <v>1</v>
      </c>
      <c r="AL72" s="23">
        <f>IF(OR(AND(Sheet2!H72&gt;0, Sheet2!AK72&lt;=10), AND(Sheet2!H72&lt;0, Sheet2!AK72&gt;=90)),1,0)</f>
        <v>1</v>
      </c>
      <c r="AM72" s="23">
        <f>IF(OR(AND(Sheet2!H72&gt;0, Sheet2!AK72&gt;10, Sheet2!AK72&lt;=15), AND(Sheet2!H72&lt;0, Sheet2!AK72&lt;90,Sheet2!AK72&gt;=85)),1,0)</f>
        <v>0</v>
      </c>
      <c r="AN72" s="23">
        <f>IF(OR(AND(Sheet2!H72&gt;0, Sheet2!AK72&gt;15, Sheet2!AK72&lt;=20), AND(Sheet2!H72&lt;0, Sheet2!AK72&lt;85,Sheet2!AK72&gt;=80)),1,0)</f>
        <v>0</v>
      </c>
      <c r="AO72" s="23">
        <f>IF(OR(AND(Sheet2!H72&gt;0, Sheet2!AK72&gt;20, Sheet2!AK72&lt;=25), AND(Sheet2!H72&lt;0, Sheet2!AK72&lt;80,Sheet2!AK72&gt;=75)),1,0)</f>
        <v>0</v>
      </c>
      <c r="AR72" s="29" t="s">
        <v>132</v>
      </c>
      <c r="AS72" s="6">
        <v>0.69774139999999996</v>
      </c>
      <c r="AT72" s="3">
        <f>ABS(Sheet2!AS72)</f>
        <v>0.69774139999999996</v>
      </c>
      <c r="AU72" s="4">
        <f>IF(Sheet2!AT72&gt;=Sheet2!$AT$162,1,0)</f>
        <v>1</v>
      </c>
      <c r="AV72" s="6">
        <v>0.38215519999999997</v>
      </c>
      <c r="AW72" s="3">
        <f>ABS(Sheet2!AV72)</f>
        <v>0.38215519999999997</v>
      </c>
      <c r="AX72" s="4">
        <f>IF(Sheet2!AW72&gt;=Sheet2!$AW$162,1,0)</f>
        <v>1</v>
      </c>
      <c r="AY72" s="4"/>
      <c r="AZ72" s="4">
        <f>IF(OR(Sheet2!AF72=1,Sheet2!AG72=1,Sheet2!AH72=1),1,0)</f>
        <v>0</v>
      </c>
      <c r="BA72" s="4"/>
      <c r="BB72" s="23">
        <f>IF(OR(Sheet2!AL72=1,Sheet2!AM72=1,Sheet2!AN72=1,Sheet2!AO72=1),1,0)</f>
        <v>1</v>
      </c>
      <c r="BC72" s="4"/>
      <c r="BD72" s="4">
        <f>IF(AND(Sheet2!AU72=1,Sheet2!AX72=1,Sheet2!AZ72=1,Sheet2!BB72=1),1,0)</f>
        <v>0</v>
      </c>
      <c r="BE72" s="4"/>
      <c r="BF72" s="4"/>
      <c r="BG72" s="4"/>
      <c r="BI72" s="3"/>
      <c r="BJ72" s="3"/>
      <c r="BK72" s="3"/>
      <c r="BL72" s="3"/>
      <c r="BM72" s="3"/>
    </row>
    <row r="73" spans="2:65" x14ac:dyDescent="0.2">
      <c r="B73" s="12"/>
      <c r="C73" s="12" t="s">
        <v>133</v>
      </c>
      <c r="D73" s="53" t="s">
        <v>134</v>
      </c>
      <c r="E73" s="37">
        <v>8.7681599999999998E-2</v>
      </c>
      <c r="F73" s="37">
        <v>0.61799999999999999</v>
      </c>
      <c r="G73" s="11">
        <f>IF(Sheet2!F73&lt;=0.1,1,0)</f>
        <v>0</v>
      </c>
      <c r="H73" s="38">
        <v>169.0634</v>
      </c>
      <c r="I73" s="38">
        <v>0.70499999999999996</v>
      </c>
      <c r="J73" s="4">
        <f>IF(Sheet2!I73&lt;=0.1,1,0)</f>
        <v>0</v>
      </c>
      <c r="K73" s="37">
        <v>0.2832286</v>
      </c>
      <c r="L73" s="37">
        <v>8.2000000000000003E-2</v>
      </c>
      <c r="M73" s="11">
        <f>IF(Sheet2!L73&lt;=0.1,1,0)</f>
        <v>1</v>
      </c>
      <c r="N73" s="38">
        <v>61.9499</v>
      </c>
      <c r="O73" s="38">
        <v>0.155</v>
      </c>
      <c r="P73" s="4">
        <f>IF(Sheet2!O73&lt;=0.1,1,0)</f>
        <v>0</v>
      </c>
      <c r="Q73" s="37">
        <v>6.2908500000000006E-2</v>
      </c>
      <c r="R73" s="37">
        <v>0.73299999999999998</v>
      </c>
      <c r="S73" s="11">
        <f>IF(Sheet2!R73&lt;=0.1,1,0)</f>
        <v>0</v>
      </c>
      <c r="T73" s="38">
        <v>-3.66212E-2</v>
      </c>
      <c r="U73" s="38">
        <v>0.82799999999999996</v>
      </c>
      <c r="V73" s="4">
        <f>IF(Sheet2!U73&lt;=0.1,1,0)</f>
        <v>0</v>
      </c>
      <c r="W73" s="37">
        <v>0.2105262</v>
      </c>
      <c r="X73" s="37">
        <v>0.186</v>
      </c>
      <c r="Y73" s="11">
        <f>IF(Sheet2!X73&lt;=0.1,1,0)</f>
        <v>0</v>
      </c>
      <c r="Z73" s="38">
        <v>16.56991</v>
      </c>
      <c r="AA73" s="38">
        <v>0.33</v>
      </c>
      <c r="AB73" s="30">
        <f>IF(Sheet2!AA73&lt;=0.1,1,0)</f>
        <v>0</v>
      </c>
      <c r="AC73" s="39">
        <f>Sheet2!G73+Sheet2!J73+Sheet2!M73+Sheet2!P73+Sheet2!S73+Sheet2!V73+Sheet2!Y73+Sheet2!AB73</f>
        <v>1</v>
      </c>
      <c r="AD73" s="3"/>
      <c r="AF73" s="4">
        <f>IF(Sheet2!AC73&gt;7,1,0)</f>
        <v>0</v>
      </c>
      <c r="AG73" s="4">
        <f>IF(Sheet2!AC73=7,1,0)</f>
        <v>0</v>
      </c>
      <c r="AH73" s="23">
        <f>IF(Sheet2!AC73=6,1,0)</f>
        <v>0</v>
      </c>
      <c r="AK73" s="23">
        <v>4</v>
      </c>
      <c r="AL73" s="23">
        <f>IF(OR(AND(Sheet2!H73&gt;0, Sheet2!AK73&lt;=10), AND(Sheet2!H73&lt;0, Sheet2!AK73&gt;=90)),1,0)</f>
        <v>1</v>
      </c>
      <c r="AM73" s="23">
        <f>IF(OR(AND(Sheet2!H73&gt;0, Sheet2!AK73&gt;10, Sheet2!AK73&lt;=15), AND(Sheet2!H73&lt;0, Sheet2!AK73&lt;90,Sheet2!AK73&gt;=85)),1,0)</f>
        <v>0</v>
      </c>
      <c r="AN73" s="23">
        <f>IF(OR(AND(Sheet2!H73&gt;0, Sheet2!AK73&gt;15, Sheet2!AK73&lt;=20), AND(Sheet2!H73&lt;0, Sheet2!AK73&lt;85,Sheet2!AK73&gt;=80)),1,0)</f>
        <v>0</v>
      </c>
      <c r="AO73" s="23">
        <f>IF(OR(AND(Sheet2!H73&gt;0, Sheet2!AK73&gt;20, Sheet2!AK73&lt;=25), AND(Sheet2!H73&lt;0, Sheet2!AK73&lt;80,Sheet2!AK73&gt;=75)),1,0)</f>
        <v>0</v>
      </c>
      <c r="AR73" s="53" t="s">
        <v>134</v>
      </c>
      <c r="AS73" s="37">
        <v>8.7681599999999998E-2</v>
      </c>
      <c r="AT73" s="38">
        <f>ABS(Sheet2!AS73)</f>
        <v>8.7681599999999998E-2</v>
      </c>
      <c r="AU73" s="42">
        <f>IF(Sheet2!AT73&gt;=Sheet2!$AT$162,1,0)</f>
        <v>0</v>
      </c>
      <c r="AV73" s="37">
        <v>0.2832286</v>
      </c>
      <c r="AW73" s="38">
        <f>ABS(Sheet2!AV73)</f>
        <v>0.2832286</v>
      </c>
      <c r="AX73" s="42">
        <f>IF(Sheet2!AW73&gt;=Sheet2!$AW$162,1,0)</f>
        <v>1</v>
      </c>
      <c r="AY73" s="42"/>
      <c r="AZ73" s="42">
        <f>IF(OR(Sheet2!AF73=1,Sheet2!AG73=1,Sheet2!AH73=1),1,0)</f>
        <v>0</v>
      </c>
      <c r="BA73" s="42"/>
      <c r="BB73" s="46">
        <f>IF(OR(Sheet2!AL73=1,Sheet2!AM73=1,Sheet2!AN73=1,Sheet2!AO73=1),1,0)</f>
        <v>1</v>
      </c>
      <c r="BC73" s="42"/>
      <c r="BD73" s="42">
        <f>IF(AND(Sheet2!AU73=1,Sheet2!AX73=1,Sheet2!AZ73=1,Sheet2!BB73=1),1,0)</f>
        <v>0</v>
      </c>
      <c r="BE73" s="42"/>
      <c r="BF73" s="4"/>
      <c r="BG73" s="4"/>
      <c r="BI73" s="3"/>
      <c r="BJ73" s="3"/>
      <c r="BK73" s="3"/>
      <c r="BL73" s="3"/>
      <c r="BM73" s="3"/>
    </row>
    <row r="74" spans="2:65" x14ac:dyDescent="0.2">
      <c r="E74" s="6"/>
      <c r="F74" s="6"/>
      <c r="G74" s="11"/>
      <c r="H74" s="3"/>
      <c r="I74" s="3"/>
      <c r="J74" s="4"/>
      <c r="K74" s="6"/>
      <c r="L74" s="6"/>
      <c r="M74" s="11"/>
      <c r="N74" s="3"/>
      <c r="O74" s="3"/>
      <c r="P74" s="4"/>
      <c r="Q74" s="6"/>
      <c r="R74" s="6"/>
      <c r="S74" s="11"/>
      <c r="T74" s="3"/>
      <c r="U74" s="3"/>
      <c r="V74" s="4"/>
      <c r="W74" s="6"/>
      <c r="X74" s="6"/>
      <c r="Y74" s="11"/>
      <c r="Z74" s="3"/>
      <c r="AA74" s="3"/>
      <c r="AB74" s="30"/>
      <c r="AC74" s="7"/>
      <c r="AD74" s="3"/>
      <c r="AF74" s="4"/>
      <c r="AG74" s="4"/>
      <c r="AH74" s="4"/>
      <c r="AL74" s="23"/>
      <c r="AM74" s="23"/>
      <c r="AN74" s="23"/>
      <c r="AO74" s="23"/>
      <c r="AS74" s="6"/>
      <c r="AT74" s="3"/>
      <c r="AU74" s="4"/>
      <c r="AV74" s="6"/>
      <c r="AW74" s="3"/>
      <c r="AX74" s="4"/>
      <c r="AY74" s="4"/>
      <c r="AZ74" s="4"/>
      <c r="BA74" s="4"/>
      <c r="BB74" s="23"/>
      <c r="BC74" s="4"/>
      <c r="BD74" s="4"/>
      <c r="BE74" s="4"/>
      <c r="BF74" s="4"/>
      <c r="BG74" s="4"/>
      <c r="BI74" s="3"/>
    </row>
    <row r="75" spans="2:65" x14ac:dyDescent="0.2">
      <c r="E75" s="6"/>
      <c r="F75" s="6"/>
      <c r="G75" s="11"/>
      <c r="H75" s="3"/>
      <c r="I75" s="3"/>
      <c r="J75" s="4"/>
      <c r="K75" s="6"/>
      <c r="L75" s="6"/>
      <c r="M75" s="11"/>
      <c r="N75" s="3"/>
      <c r="O75" s="3"/>
      <c r="P75" s="4"/>
      <c r="Q75" s="6"/>
      <c r="R75" s="6"/>
      <c r="S75" s="11"/>
      <c r="T75" s="3"/>
      <c r="U75" s="3"/>
      <c r="V75" s="4"/>
      <c r="W75" s="6"/>
      <c r="X75" s="6"/>
      <c r="Y75" s="11"/>
      <c r="Z75" s="3"/>
      <c r="AA75" s="3"/>
      <c r="AB75" s="30"/>
      <c r="AC75" s="7"/>
      <c r="AD75" s="3"/>
      <c r="AF75" s="4"/>
      <c r="AG75" s="4"/>
      <c r="AH75" s="4"/>
      <c r="AL75" s="23"/>
      <c r="AM75" s="23"/>
      <c r="AN75" s="23"/>
      <c r="AO75" s="23"/>
      <c r="AR75" s="12"/>
      <c r="AS75" s="37"/>
      <c r="AT75" s="38"/>
      <c r="AU75" s="42"/>
      <c r="AV75" s="37"/>
      <c r="AW75" s="38"/>
      <c r="AX75" s="42"/>
      <c r="AY75" s="42"/>
      <c r="AZ75" s="42"/>
      <c r="BA75" s="42"/>
      <c r="BB75" s="46"/>
      <c r="BC75" s="42"/>
      <c r="BD75" s="42"/>
      <c r="BE75" s="42"/>
      <c r="BF75" s="4"/>
      <c r="BG75" s="4"/>
      <c r="BI75" s="3"/>
    </row>
    <row r="76" spans="2:65" x14ac:dyDescent="0.2">
      <c r="B76" s="47" t="s">
        <v>135</v>
      </c>
      <c r="C76" s="57"/>
      <c r="D76" s="54" t="s">
        <v>136</v>
      </c>
      <c r="E76" s="59">
        <v>0.20209820000000001</v>
      </c>
      <c r="F76" s="59">
        <v>0</v>
      </c>
      <c r="G76" s="11">
        <f>IF(Sheet2!F76&lt;=0.1,1,0)</f>
        <v>1</v>
      </c>
      <c r="H76" s="57">
        <v>440.202</v>
      </c>
      <c r="I76" s="57">
        <v>0</v>
      </c>
      <c r="J76" s="4">
        <f>IF(Sheet2!I76&lt;=0.1,1,0)</f>
        <v>1</v>
      </c>
      <c r="K76" s="59">
        <v>0.14665539999999999</v>
      </c>
      <c r="L76" s="59">
        <v>8.0000000000000002E-3</v>
      </c>
      <c r="M76" s="11">
        <f>IF(Sheet2!L76&lt;=0.1,1,0)</f>
        <v>1</v>
      </c>
      <c r="N76" s="57">
        <v>33.80621</v>
      </c>
      <c r="O76" s="57">
        <v>2E-3</v>
      </c>
      <c r="P76" s="4">
        <f>IF(Sheet2!O76&lt;=0.1,1,0)</f>
        <v>1</v>
      </c>
      <c r="Q76" s="59">
        <v>0.19875999999999999</v>
      </c>
      <c r="R76" s="59">
        <v>1E-3</v>
      </c>
      <c r="S76" s="11">
        <f>IF(Sheet2!R76&lt;=0.1,1,0)</f>
        <v>1</v>
      </c>
      <c r="T76" s="57">
        <v>0.26190819999999998</v>
      </c>
      <c r="U76" s="57">
        <v>0</v>
      </c>
      <c r="V76" s="4">
        <f>IF(Sheet2!U76&lt;=0.1,1,0)</f>
        <v>1</v>
      </c>
      <c r="W76" s="59">
        <v>0.1625209</v>
      </c>
      <c r="X76" s="59">
        <v>2E-3</v>
      </c>
      <c r="Y76" s="11">
        <f>IF(Sheet2!X76&lt;=0.1,1,0)</f>
        <v>1</v>
      </c>
      <c r="Z76" s="57">
        <v>1.31938</v>
      </c>
      <c r="AA76" s="57">
        <v>0.47599999999999998</v>
      </c>
      <c r="AB76" s="30">
        <f>IF(Sheet2!AA76&lt;=0.1,1,0)</f>
        <v>0</v>
      </c>
      <c r="AC76" s="49">
        <f>Sheet2!G76+Sheet2!J76+Sheet2!M76+Sheet2!P76+Sheet2!S76+Sheet2!V76+Sheet2!Y76+Sheet2!AB76</f>
        <v>7</v>
      </c>
      <c r="AD76" s="3"/>
      <c r="AF76" s="4">
        <f>IF(Sheet2!AC76&gt;7,1,0)</f>
        <v>0</v>
      </c>
      <c r="AG76" s="4">
        <f>IF(Sheet2!AC76=7,1,0)</f>
        <v>1</v>
      </c>
      <c r="AH76" s="23">
        <f>IF(Sheet2!AC76=6,1,0)</f>
        <v>0</v>
      </c>
      <c r="AK76" s="23">
        <v>28</v>
      </c>
      <c r="AL76" s="23">
        <f>IF(OR(AND(Sheet2!H76&gt;0, Sheet2!AK76&lt;=10), AND(Sheet2!H76&lt;0, Sheet2!AK76&gt;=90)),1,0)</f>
        <v>0</v>
      </c>
      <c r="AM76" s="23">
        <f>IF(OR(AND(Sheet2!H76&gt;0, Sheet2!AK76&gt;10, Sheet2!AK76&lt;=15), AND(Sheet2!H76&lt;0, Sheet2!AK76&lt;90,Sheet2!AK76&gt;=85)),1,0)</f>
        <v>0</v>
      </c>
      <c r="AN76" s="23">
        <f>IF(OR(AND(Sheet2!H76&gt;0, Sheet2!AK76&gt;15, Sheet2!AK76&lt;=20), AND(Sheet2!H76&lt;0, Sheet2!AK76&lt;85,Sheet2!AK76&gt;=80)),1,0)</f>
        <v>0</v>
      </c>
      <c r="AO76" s="23">
        <f>IF(OR(AND(Sheet2!H76&gt;0, Sheet2!AK76&gt;20, Sheet2!AK76&lt;=25), AND(Sheet2!H76&lt;0, Sheet2!AK76&lt;80,Sheet2!AK76&gt;=75)),1,0)</f>
        <v>0</v>
      </c>
      <c r="AR76" s="48" t="s">
        <v>136</v>
      </c>
      <c r="AS76" s="44">
        <v>0.20209820000000001</v>
      </c>
      <c r="AT76" s="3">
        <f>ABS(Sheet2!AS76)</f>
        <v>0.20209820000000001</v>
      </c>
      <c r="AU76" s="4">
        <f>IF(Sheet2!AT76&gt;=Sheet2!$AT$162,1,0)</f>
        <v>0</v>
      </c>
      <c r="AV76" s="44">
        <v>0.14665539999999999</v>
      </c>
      <c r="AW76" s="3">
        <f>ABS(Sheet2!AV76)</f>
        <v>0.14665539999999999</v>
      </c>
      <c r="AX76" s="4">
        <f>IF(Sheet2!AW76&gt;=Sheet2!$AW$162,1,0)</f>
        <v>0</v>
      </c>
      <c r="AY76" s="4"/>
      <c r="AZ76" s="4">
        <f>IF(OR(Sheet2!AF76=1,Sheet2!AG76=1,Sheet2!AH76=1),1,0)</f>
        <v>1</v>
      </c>
      <c r="BA76" s="4"/>
      <c r="BB76" s="23">
        <f>IF(OR(Sheet2!AL76=1,Sheet2!AM76=1,Sheet2!AN76=1,Sheet2!AO76=1),1,0)</f>
        <v>0</v>
      </c>
      <c r="BC76" s="4"/>
      <c r="BD76" s="4">
        <f>IF(AND(Sheet2!AU76=1,Sheet2!AX76=1,Sheet2!AZ76=1,Sheet2!BB76=1),1,0)</f>
        <v>0</v>
      </c>
      <c r="BE76" s="4"/>
      <c r="BF76" s="4"/>
      <c r="BG76" s="4"/>
    </row>
    <row r="77" spans="2:65" x14ac:dyDescent="0.2">
      <c r="D77" s="33" t="s">
        <v>137</v>
      </c>
      <c r="E77" s="10">
        <v>0.35400749999999997</v>
      </c>
      <c r="F77" s="10">
        <v>0</v>
      </c>
      <c r="G77" s="11">
        <f>IF(Sheet2!F77&lt;=0.1,1,0)</f>
        <v>1</v>
      </c>
      <c r="H77">
        <v>718.22159999999997</v>
      </c>
      <c r="I77">
        <v>0</v>
      </c>
      <c r="J77" s="4">
        <f>IF(Sheet2!I77&lt;=0.1,1,0)</f>
        <v>1</v>
      </c>
      <c r="K77" s="10">
        <v>0.27876859999999998</v>
      </c>
      <c r="L77" s="10">
        <v>0</v>
      </c>
      <c r="M77" s="11">
        <f>IF(Sheet2!L77&lt;=0.1,1,0)</f>
        <v>1</v>
      </c>
      <c r="N77">
        <v>44.376449999999998</v>
      </c>
      <c r="O77">
        <v>1E-3</v>
      </c>
      <c r="P77" s="4">
        <f>IF(Sheet2!O77&lt;=0.1,1,0)</f>
        <v>1</v>
      </c>
      <c r="Q77" s="10">
        <v>0.3412075</v>
      </c>
      <c r="R77" s="10">
        <v>0</v>
      </c>
      <c r="S77" s="11">
        <f>IF(Sheet2!R77&lt;=0.1,1,0)</f>
        <v>1</v>
      </c>
      <c r="T77">
        <v>0.34454899999999999</v>
      </c>
      <c r="U77">
        <v>0</v>
      </c>
      <c r="V77" s="4">
        <f>IF(Sheet2!U77&lt;=0.1,1,0)</f>
        <v>1</v>
      </c>
      <c r="W77" s="10">
        <v>0.25020599999999998</v>
      </c>
      <c r="X77" s="10">
        <v>0</v>
      </c>
      <c r="Y77" s="11">
        <f>IF(Sheet2!X77&lt;=0.1,1,0)</f>
        <v>1</v>
      </c>
      <c r="Z77">
        <v>6.0292490000000001</v>
      </c>
      <c r="AA77">
        <v>7.0000000000000001E-3</v>
      </c>
      <c r="AB77" s="30">
        <f>IF(Sheet2!AA77&lt;=0.1,1,0)</f>
        <v>1</v>
      </c>
      <c r="AC77" s="7">
        <f>Sheet2!G77+Sheet2!J77+Sheet2!M77+Sheet2!P77+Sheet2!S77+Sheet2!V77+Sheet2!Y77+Sheet2!AB77</f>
        <v>8</v>
      </c>
      <c r="AD77" s="3"/>
      <c r="AF77" s="11">
        <f>IF(Sheet2!AC77&gt;7,1,0)</f>
        <v>1</v>
      </c>
      <c r="AG77" s="4">
        <f>IF(Sheet2!AC77=7,1,0)</f>
        <v>0</v>
      </c>
      <c r="AH77" s="23">
        <f>IF(Sheet2!AC77=6,1,0)</f>
        <v>0</v>
      </c>
      <c r="AK77" s="23">
        <v>16</v>
      </c>
      <c r="AL77" s="23">
        <f>IF(OR(AND(Sheet2!H77&gt;0, Sheet2!AK77&lt;=10), AND(Sheet2!H77&lt;0, Sheet2!AK77&gt;=90)),1,0)</f>
        <v>0</v>
      </c>
      <c r="AM77" s="23">
        <f>IF(OR(AND(Sheet2!H77&gt;0, Sheet2!AK77&gt;10, Sheet2!AK77&lt;=15), AND(Sheet2!H77&lt;0, Sheet2!AK77&lt;90,Sheet2!AK77&gt;=85)),1,0)</f>
        <v>0</v>
      </c>
      <c r="AN77" s="23">
        <f>IF(OR(AND(Sheet2!H77&gt;0, Sheet2!AK77&gt;15, Sheet2!AK77&lt;=20), AND(Sheet2!H77&lt;0, Sheet2!AK77&lt;85,Sheet2!AK77&gt;=80)),1,0)</f>
        <v>1</v>
      </c>
      <c r="AO77" s="23">
        <f>IF(OR(AND(Sheet2!H77&gt;0, Sheet2!AK77&gt;20, Sheet2!AK77&lt;=25), AND(Sheet2!H77&lt;0, Sheet2!AK77&lt;80,Sheet2!AK77&gt;=75)),1,0)</f>
        <v>0</v>
      </c>
      <c r="AR77" s="33" t="s">
        <v>137</v>
      </c>
      <c r="AS77" s="6">
        <v>0.35400749999999997</v>
      </c>
      <c r="AT77" s="3">
        <f>ABS(Sheet2!AS77)</f>
        <v>0.35400749999999997</v>
      </c>
      <c r="AU77" s="4">
        <f>IF(Sheet2!AT77&gt;=Sheet2!$AT$162,1,0)</f>
        <v>1</v>
      </c>
      <c r="AV77" s="6">
        <v>0.27876859999999998</v>
      </c>
      <c r="AW77" s="3">
        <f>ABS(Sheet2!AV77)</f>
        <v>0.27876859999999998</v>
      </c>
      <c r="AX77" s="4">
        <f>IF(Sheet2!AW77&gt;=Sheet2!$AW$162,1,0)</f>
        <v>1</v>
      </c>
      <c r="AY77" s="4"/>
      <c r="AZ77" s="4">
        <f>IF(OR(Sheet2!AF77=1,Sheet2!AG77=1,Sheet2!AH77=1),1,0)</f>
        <v>1</v>
      </c>
      <c r="BA77" s="4"/>
      <c r="BB77" s="23">
        <f>IF(OR(Sheet2!AL77=1,Sheet2!AM77=1,Sheet2!AN77=1,Sheet2!AO77=1),1,0)</f>
        <v>1</v>
      </c>
      <c r="BC77" s="4"/>
      <c r="BD77" s="34">
        <f>IF(AND(Sheet2!AU77=1,Sheet2!AX77=1,Sheet2!AZ77=1,Sheet2!BB77=1),1,0)</f>
        <v>1</v>
      </c>
      <c r="BF77" s="60" t="s">
        <v>138</v>
      </c>
      <c r="BG77" s="61"/>
      <c r="BH77" s="62"/>
    </row>
    <row r="78" spans="2:65" x14ac:dyDescent="0.2">
      <c r="D78" t="s">
        <v>139</v>
      </c>
      <c r="E78" s="10">
        <v>6.0414000000000002E-2</v>
      </c>
      <c r="F78" s="10">
        <v>0.41</v>
      </c>
      <c r="G78" s="11">
        <f>IF(Sheet2!F78&lt;=0.1,1,0)</f>
        <v>0</v>
      </c>
      <c r="H78">
        <v>149.05699999999999</v>
      </c>
      <c r="I78">
        <v>0.41199999999999998</v>
      </c>
      <c r="J78" s="4">
        <f>IF(Sheet2!I78&lt;=0.1,1,0)</f>
        <v>0</v>
      </c>
      <c r="K78" s="10">
        <v>-7.9147099999999998E-2</v>
      </c>
      <c r="L78" s="10">
        <v>0.28000000000000003</v>
      </c>
      <c r="M78" s="11">
        <f>IF(Sheet2!L78&lt;=0.1,1,0)</f>
        <v>0</v>
      </c>
      <c r="N78">
        <v>-14.940759999999999</v>
      </c>
      <c r="O78">
        <v>0.22900000000000001</v>
      </c>
      <c r="P78" s="4">
        <f>IF(Sheet2!O78&lt;=0.1,1,0)</f>
        <v>0</v>
      </c>
      <c r="Q78" s="10">
        <v>5.8289000000000001E-2</v>
      </c>
      <c r="R78" s="10">
        <v>0.47499999999999998</v>
      </c>
      <c r="S78" s="11">
        <f>IF(Sheet2!R78&lt;=0.1,1,0)</f>
        <v>0</v>
      </c>
      <c r="T78">
        <v>2.0619499999999999E-2</v>
      </c>
      <c r="U78">
        <v>0.76200000000000001</v>
      </c>
      <c r="V78" s="4">
        <f>IF(Sheet2!U78&lt;=0.1,1,0)</f>
        <v>0</v>
      </c>
      <c r="W78" s="10">
        <v>-7.7036300000000002E-2</v>
      </c>
      <c r="X78" s="10">
        <v>0.26200000000000001</v>
      </c>
      <c r="Y78" s="11">
        <f>IF(Sheet2!X78&lt;=0.1,1,0)</f>
        <v>0</v>
      </c>
      <c r="Z78">
        <v>-0.93250350000000004</v>
      </c>
      <c r="AA78">
        <v>0.754</v>
      </c>
      <c r="AB78" s="30">
        <f>IF(Sheet2!AA78&lt;=0.1,1,0)</f>
        <v>0</v>
      </c>
      <c r="AC78" s="7">
        <f>Sheet2!G78+Sheet2!J78+Sheet2!M78+Sheet2!P78+Sheet2!S78+Sheet2!V78+Sheet2!Y78+Sheet2!AB78</f>
        <v>0</v>
      </c>
      <c r="AD78" s="3"/>
      <c r="AF78" s="4">
        <f>IF(Sheet2!AC78&gt;7,1,0)</f>
        <v>0</v>
      </c>
      <c r="AG78" s="4">
        <f>IF(Sheet2!AC78=7,1,0)</f>
        <v>0</v>
      </c>
      <c r="AH78" s="23">
        <f>IF(Sheet2!AC78=6,1,0)</f>
        <v>0</v>
      </c>
      <c r="AK78" s="23">
        <v>11</v>
      </c>
      <c r="AL78" s="23">
        <f>IF(OR(AND(Sheet2!H78&gt;0, Sheet2!AK78&lt;=10), AND(Sheet2!H78&lt;0, Sheet2!AK78&gt;=90)),1,0)</f>
        <v>0</v>
      </c>
      <c r="AM78" s="23">
        <f>IF(OR(AND(Sheet2!H78&gt;0, Sheet2!AK78&gt;10, Sheet2!AK78&lt;=15), AND(Sheet2!H78&lt;0, Sheet2!AK78&lt;90,Sheet2!AK78&gt;=85)),1,0)</f>
        <v>1</v>
      </c>
      <c r="AN78" s="23">
        <f>IF(OR(AND(Sheet2!H78&gt;0, Sheet2!AK78&gt;15, Sheet2!AK78&lt;=20), AND(Sheet2!H78&lt;0, Sheet2!AK78&lt;85,Sheet2!AK78&gt;=80)),1,0)</f>
        <v>0</v>
      </c>
      <c r="AO78" s="23">
        <f>IF(OR(AND(Sheet2!H78&gt;0, Sheet2!AK78&gt;20, Sheet2!AK78&lt;=25), AND(Sheet2!H78&lt;0, Sheet2!AK78&lt;80,Sheet2!AK78&gt;=75)),1,0)</f>
        <v>0</v>
      </c>
      <c r="AR78" s="29" t="s">
        <v>139</v>
      </c>
      <c r="AS78" s="6">
        <v>6.0414000000000002E-2</v>
      </c>
      <c r="AT78" s="3">
        <f>ABS(Sheet2!AS78)</f>
        <v>6.0414000000000002E-2</v>
      </c>
      <c r="AU78" s="4">
        <f>IF(Sheet2!AT78&gt;=Sheet2!$AT$162,1,0)</f>
        <v>0</v>
      </c>
      <c r="AV78" s="6">
        <v>-7.9147099999999998E-2</v>
      </c>
      <c r="AW78" s="3">
        <f>ABS(Sheet2!AV78)</f>
        <v>7.9147099999999998E-2</v>
      </c>
      <c r="AX78" s="4">
        <f>IF(Sheet2!AW78&gt;=Sheet2!$AW$162,1,0)</f>
        <v>0</v>
      </c>
      <c r="AY78" s="4"/>
      <c r="AZ78" s="4">
        <f>IF(OR(Sheet2!AF78=1,Sheet2!AG78=1,Sheet2!AH78=1),1,0)</f>
        <v>0</v>
      </c>
      <c r="BA78" s="4"/>
      <c r="BB78" s="23">
        <f>IF(OR(Sheet2!AL78=1,Sheet2!AM78=1,Sheet2!AN78=1,Sheet2!AO78=1),1,0)</f>
        <v>1</v>
      </c>
      <c r="BC78" s="4"/>
      <c r="BD78" s="4">
        <f>IF(AND(Sheet2!AU78=1,Sheet2!AX78=1,Sheet2!AZ78=1,Sheet2!BB78=1),1,0)</f>
        <v>0</v>
      </c>
      <c r="BE78" s="4"/>
      <c r="BF78" s="4"/>
      <c r="BG78" s="4"/>
    </row>
    <row r="79" spans="2:65" x14ac:dyDescent="0.2">
      <c r="D79" s="32" t="s">
        <v>140</v>
      </c>
      <c r="E79" s="10">
        <v>0.1622593</v>
      </c>
      <c r="F79" s="10">
        <v>3.0000000000000001E-3</v>
      </c>
      <c r="G79" s="11">
        <f>IF(Sheet2!F79&lt;=0.1,1,0)</f>
        <v>1</v>
      </c>
      <c r="H79">
        <v>247.34889999999999</v>
      </c>
      <c r="I79">
        <v>1.4E-2</v>
      </c>
      <c r="J79" s="4">
        <f>IF(Sheet2!I79&lt;=0.1,1,0)</f>
        <v>1</v>
      </c>
      <c r="K79" s="10">
        <v>0.13188150000000001</v>
      </c>
      <c r="L79" s="10">
        <v>1.7000000000000001E-2</v>
      </c>
      <c r="M79" s="11">
        <f>IF(Sheet2!L79&lt;=0.1,1,0)</f>
        <v>1</v>
      </c>
      <c r="N79">
        <v>24.752829999999999</v>
      </c>
      <c r="O79">
        <v>8.9999999999999993E-3</v>
      </c>
      <c r="P79" s="4">
        <f>IF(Sheet2!O79&lt;=0.1,1,0)</f>
        <v>1</v>
      </c>
      <c r="Q79" s="10">
        <v>0.12285219999999999</v>
      </c>
      <c r="R79" s="10">
        <v>3.5999999999999997E-2</v>
      </c>
      <c r="S79" s="11">
        <f>IF(Sheet2!R79&lt;=0.1,1,0)</f>
        <v>1</v>
      </c>
      <c r="T79">
        <v>0.15339549999999999</v>
      </c>
      <c r="U79">
        <v>3.0000000000000001E-3</v>
      </c>
      <c r="V79" s="4">
        <f>IF(Sheet2!U79&lt;=0.1,1,0)</f>
        <v>1</v>
      </c>
      <c r="W79" s="10">
        <v>0.1178722</v>
      </c>
      <c r="X79" s="10">
        <v>2.5000000000000001E-2</v>
      </c>
      <c r="Y79" s="11">
        <f>IF(Sheet2!X79&lt;=0.1,1,0)</f>
        <v>1</v>
      </c>
      <c r="Z79">
        <v>1.6255809999999999</v>
      </c>
      <c r="AA79">
        <v>0.46400000000000002</v>
      </c>
      <c r="AB79" s="30">
        <f>IF(Sheet2!AA79&lt;=0.1,1,0)</f>
        <v>0</v>
      </c>
      <c r="AC79" s="7">
        <f>Sheet2!G79+Sheet2!J79+Sheet2!M79+Sheet2!P79+Sheet2!S79+Sheet2!V79+Sheet2!Y79+Sheet2!AB79</f>
        <v>7</v>
      </c>
      <c r="AD79" s="3"/>
      <c r="AF79" s="4">
        <f>IF(Sheet2!AC79&gt;7,1,0)</f>
        <v>0</v>
      </c>
      <c r="AG79" s="4">
        <f>IF(Sheet2!AC79=7,1,0)</f>
        <v>1</v>
      </c>
      <c r="AH79" s="23">
        <f>IF(Sheet2!AC79=6,1,0)</f>
        <v>0</v>
      </c>
      <c r="AK79" s="23">
        <v>58</v>
      </c>
      <c r="AL79" s="23">
        <f>IF(OR(AND(Sheet2!H79&gt;0, Sheet2!AK79&lt;=10), AND(Sheet2!H79&lt;0, Sheet2!AK79&gt;=90)),1,0)</f>
        <v>0</v>
      </c>
      <c r="AM79" s="23">
        <f>IF(OR(AND(Sheet2!H79&gt;0, Sheet2!AK79&gt;10, Sheet2!AK79&lt;=15), AND(Sheet2!H79&lt;0, Sheet2!AK79&lt;90,Sheet2!AK79&gt;=85)),1,0)</f>
        <v>0</v>
      </c>
      <c r="AN79" s="23">
        <f>IF(OR(AND(Sheet2!H79&gt;0, Sheet2!AK79&gt;15, Sheet2!AK79&lt;=20), AND(Sheet2!H79&lt;0, Sheet2!AK79&lt;85,Sheet2!AK79&gt;=80)),1,0)</f>
        <v>0</v>
      </c>
      <c r="AO79" s="23">
        <f>IF(OR(AND(Sheet2!H79&gt;0, Sheet2!AK79&gt;20, Sheet2!AK79&lt;=25), AND(Sheet2!H79&lt;0, Sheet2!AK79&lt;80,Sheet2!AK79&gt;=75)),1,0)</f>
        <v>0</v>
      </c>
      <c r="AR79" s="29" t="s">
        <v>140</v>
      </c>
      <c r="AS79" s="6">
        <v>0.1622593</v>
      </c>
      <c r="AT79" s="3">
        <f>ABS(Sheet2!AS79)</f>
        <v>0.1622593</v>
      </c>
      <c r="AU79" s="4">
        <f>IF(Sheet2!AT79&gt;=Sheet2!$AT$162,1,0)</f>
        <v>0</v>
      </c>
      <c r="AV79" s="6">
        <v>0.13188150000000001</v>
      </c>
      <c r="AW79" s="3">
        <f>ABS(Sheet2!AV79)</f>
        <v>0.13188150000000001</v>
      </c>
      <c r="AX79" s="4">
        <f>IF(Sheet2!AW79&gt;=Sheet2!$AW$162,1,0)</f>
        <v>0</v>
      </c>
      <c r="AY79" s="4"/>
      <c r="AZ79" s="4">
        <f>IF(OR(Sheet2!AF79=1,Sheet2!AG79=1,Sheet2!AH79=1),1,0)</f>
        <v>1</v>
      </c>
      <c r="BA79" s="4"/>
      <c r="BB79" s="23">
        <f>IF(OR(Sheet2!AL79=1,Sheet2!AM79=1,Sheet2!AN79=1,Sheet2!AO79=1),1,0)</f>
        <v>0</v>
      </c>
      <c r="BC79" s="4"/>
      <c r="BD79" s="4">
        <f>IF(AND(Sheet2!AU79=1,Sheet2!AX79=1,Sheet2!AZ79=1,Sheet2!BB79=1),1,0)</f>
        <v>0</v>
      </c>
      <c r="BE79" s="4"/>
      <c r="BF79" s="4"/>
      <c r="BG79" s="4"/>
    </row>
    <row r="80" spans="2:65" x14ac:dyDescent="0.2">
      <c r="D80" s="29" t="s">
        <v>141</v>
      </c>
      <c r="E80" s="10">
        <v>0.12953500000000001</v>
      </c>
      <c r="F80" s="10">
        <v>2.1000000000000001E-2</v>
      </c>
      <c r="G80" s="11">
        <f>IF(Sheet2!F80&lt;=0.1,1,0)</f>
        <v>1</v>
      </c>
      <c r="H80">
        <v>217.2252</v>
      </c>
      <c r="I80">
        <v>3.9E-2</v>
      </c>
      <c r="J80" s="4">
        <f>IF(Sheet2!I80&lt;=0.1,1,0)</f>
        <v>1</v>
      </c>
      <c r="K80" s="10">
        <v>9.4728099999999996E-2</v>
      </c>
      <c r="L80" s="10">
        <v>0.10100000000000001</v>
      </c>
      <c r="M80" s="11">
        <f>IF(Sheet2!L80&lt;=0.1,1,0)</f>
        <v>0</v>
      </c>
      <c r="N80">
        <v>9.5641940000000005</v>
      </c>
      <c r="O80">
        <v>0.34</v>
      </c>
      <c r="P80" s="4">
        <f>IF(Sheet2!O80&lt;=0.1,1,0)</f>
        <v>0</v>
      </c>
      <c r="Q80" s="10">
        <v>0.1485543</v>
      </c>
      <c r="R80" s="10">
        <v>1.4999999999999999E-2</v>
      </c>
      <c r="S80" s="11">
        <f>IF(Sheet2!R80&lt;=0.1,1,0)</f>
        <v>1</v>
      </c>
      <c r="T80">
        <v>0.11834740000000001</v>
      </c>
      <c r="U80">
        <v>2.5000000000000001E-2</v>
      </c>
      <c r="V80" s="4">
        <f>IF(Sheet2!U80&lt;=0.1,1,0)</f>
        <v>1</v>
      </c>
      <c r="W80" s="10">
        <v>8.6943599999999996E-2</v>
      </c>
      <c r="X80" s="10">
        <v>0.113</v>
      </c>
      <c r="Y80" s="11">
        <f>IF(Sheet2!X80&lt;=0.1,1,0)</f>
        <v>0</v>
      </c>
      <c r="Z80">
        <v>4.6120340000000004</v>
      </c>
      <c r="AA80">
        <v>3.3000000000000002E-2</v>
      </c>
      <c r="AB80" s="30">
        <f>IF(Sheet2!AA80&lt;=0.1,1,0)</f>
        <v>1</v>
      </c>
      <c r="AC80" s="7">
        <f>Sheet2!G80+Sheet2!J80+Sheet2!M80+Sheet2!P80+Sheet2!S80+Sheet2!V80+Sheet2!Y80+Sheet2!AB80</f>
        <v>5</v>
      </c>
      <c r="AD80" s="3"/>
      <c r="AF80" s="4">
        <f>IF(Sheet2!AC80&gt;7,1,0)</f>
        <v>0</v>
      </c>
      <c r="AG80" s="4">
        <f>IF(Sheet2!AC80=7,1,0)</f>
        <v>0</v>
      </c>
      <c r="AH80" s="23">
        <f>IF(Sheet2!AC80=6,1,0)</f>
        <v>0</v>
      </c>
      <c r="AK80" s="23">
        <v>64</v>
      </c>
      <c r="AL80" s="23">
        <f>IF(OR(AND(Sheet2!H80&gt;0, Sheet2!AK80&lt;=10), AND(Sheet2!H80&lt;0, Sheet2!AK80&gt;=90)),1,0)</f>
        <v>0</v>
      </c>
      <c r="AM80" s="23">
        <f>IF(OR(AND(Sheet2!H80&gt;0, Sheet2!AK80&gt;10, Sheet2!AK80&lt;=15), AND(Sheet2!H80&lt;0, Sheet2!AK80&lt;90,Sheet2!AK80&gt;=85)),1,0)</f>
        <v>0</v>
      </c>
      <c r="AN80" s="23">
        <f>IF(OR(AND(Sheet2!H80&gt;0, Sheet2!AK80&gt;15, Sheet2!AK80&lt;=20), AND(Sheet2!H80&lt;0, Sheet2!AK80&lt;85,Sheet2!AK80&gt;=80)),1,0)</f>
        <v>0</v>
      </c>
      <c r="AO80" s="23">
        <f>IF(OR(AND(Sheet2!H80&gt;0, Sheet2!AK80&gt;20, Sheet2!AK80&lt;=25), AND(Sheet2!H80&lt;0, Sheet2!AK80&lt;80,Sheet2!AK80&gt;=75)),1,0)</f>
        <v>0</v>
      </c>
      <c r="AR80" s="29" t="s">
        <v>141</v>
      </c>
      <c r="AS80" s="6">
        <v>0.12953500000000001</v>
      </c>
      <c r="AT80" s="3">
        <f>ABS(Sheet2!AS80)</f>
        <v>0.12953500000000001</v>
      </c>
      <c r="AU80" s="4">
        <f>IF(Sheet2!AT80&gt;=Sheet2!$AT$162,1,0)</f>
        <v>0</v>
      </c>
      <c r="AV80" s="6">
        <v>9.4728099999999996E-2</v>
      </c>
      <c r="AW80" s="3">
        <f>ABS(Sheet2!AV80)</f>
        <v>9.4728099999999996E-2</v>
      </c>
      <c r="AX80" s="4">
        <f>IF(Sheet2!AW80&gt;=Sheet2!$AW$162,1,0)</f>
        <v>0</v>
      </c>
      <c r="AY80" s="4"/>
      <c r="AZ80" s="4">
        <f>IF(OR(Sheet2!AF80=1,Sheet2!AG80=1,Sheet2!AH80=1),1,0)</f>
        <v>0</v>
      </c>
      <c r="BA80" s="4"/>
      <c r="BB80" s="23">
        <f>IF(OR(Sheet2!AL80=1,Sheet2!AM80=1,Sheet2!AN80=1,Sheet2!AO80=1),1,0)</f>
        <v>0</v>
      </c>
      <c r="BC80" s="4"/>
      <c r="BD80" s="4">
        <f>IF(AND(Sheet2!AU80=1,Sheet2!AX80=1,Sheet2!AZ80=1,Sheet2!BB80=1),1,0)</f>
        <v>0</v>
      </c>
      <c r="BE80" s="4"/>
      <c r="BF80" s="4"/>
      <c r="BG80" s="4"/>
    </row>
    <row r="81" spans="2:60" x14ac:dyDescent="0.2">
      <c r="D81" t="s">
        <v>142</v>
      </c>
      <c r="E81" s="10">
        <v>-1.1950199999999999E-2</v>
      </c>
      <c r="F81" s="10">
        <v>0.88300000000000001</v>
      </c>
      <c r="G81" s="11">
        <f>IF(Sheet2!F81&lt;=0.1,1,0)</f>
        <v>0</v>
      </c>
      <c r="H81">
        <v>21.294889999999999</v>
      </c>
      <c r="I81">
        <v>0.90900000000000003</v>
      </c>
      <c r="J81" s="4">
        <f>IF(Sheet2!I81&lt;=0.1,1,0)</f>
        <v>0</v>
      </c>
      <c r="K81" s="10">
        <v>3.9202000000000004E-3</v>
      </c>
      <c r="L81" s="10">
        <v>0.95899999999999996</v>
      </c>
      <c r="M81" s="11">
        <f>IF(Sheet2!L81&lt;=0.1,1,0)</f>
        <v>0</v>
      </c>
      <c r="N81">
        <v>-1.1517059999999999</v>
      </c>
      <c r="O81">
        <v>0.94199999999999995</v>
      </c>
      <c r="P81" s="4">
        <f>IF(Sheet2!O81&lt;=0.1,1,0)</f>
        <v>0</v>
      </c>
      <c r="Q81" s="10">
        <v>6.7425000000000002E-3</v>
      </c>
      <c r="R81" s="10">
        <v>0.94</v>
      </c>
      <c r="S81" s="11">
        <f>IF(Sheet2!R81&lt;=0.1,1,0)</f>
        <v>0</v>
      </c>
      <c r="T81">
        <v>-2.8177899999999999E-2</v>
      </c>
      <c r="U81">
        <v>0.71399999999999997</v>
      </c>
      <c r="V81" s="4">
        <f>IF(Sheet2!U81&lt;=0.1,1,0)</f>
        <v>0</v>
      </c>
      <c r="W81" s="10">
        <v>2.96352E-2</v>
      </c>
      <c r="X81" s="10">
        <v>0.68799999999999994</v>
      </c>
      <c r="Y81" s="11">
        <f>IF(Sheet2!X81&lt;=0.1,1,0)</f>
        <v>0</v>
      </c>
      <c r="Z81">
        <v>-2.9530690000000002</v>
      </c>
      <c r="AA81">
        <v>0.22800000000000001</v>
      </c>
      <c r="AB81" s="30">
        <f>IF(Sheet2!AA81&lt;=0.1,1,0)</f>
        <v>0</v>
      </c>
      <c r="AC81" s="7">
        <f>Sheet2!G81+Sheet2!J81+Sheet2!M81+Sheet2!P81+Sheet2!S81+Sheet2!V81+Sheet2!Y81+Sheet2!AB81</f>
        <v>0</v>
      </c>
      <c r="AD81" s="3"/>
      <c r="AF81" s="4">
        <f>IF(Sheet2!AC81&gt;7,1,0)</f>
        <v>0</v>
      </c>
      <c r="AG81" s="4">
        <f>IF(Sheet2!AC81=7,1,0)</f>
        <v>0</v>
      </c>
      <c r="AH81" s="23">
        <f>IF(Sheet2!AC81=6,1,0)</f>
        <v>0</v>
      </c>
      <c r="AK81" s="23">
        <v>10</v>
      </c>
      <c r="AL81" s="23">
        <f>IF(OR(AND(Sheet2!H81&gt;0, Sheet2!AK81&lt;=10), AND(Sheet2!H81&lt;0, Sheet2!AK81&gt;=90)),1,0)</f>
        <v>1</v>
      </c>
      <c r="AM81" s="23">
        <f>IF(OR(AND(Sheet2!H81&gt;0, Sheet2!AK81&gt;10, Sheet2!AK81&lt;=15), AND(Sheet2!H81&lt;0, Sheet2!AK81&lt;90,Sheet2!AK81&gt;=85)),1,0)</f>
        <v>0</v>
      </c>
      <c r="AN81" s="23">
        <f>IF(OR(AND(Sheet2!H81&gt;0, Sheet2!AK81&gt;15, Sheet2!AK81&lt;=20), AND(Sheet2!H81&lt;0, Sheet2!AK81&lt;85,Sheet2!AK81&gt;=80)),1,0)</f>
        <v>0</v>
      </c>
      <c r="AO81" s="23">
        <f>IF(OR(AND(Sheet2!H81&gt;0, Sheet2!AK81&gt;20, Sheet2!AK81&lt;=25), AND(Sheet2!H81&lt;0, Sheet2!AK81&lt;80,Sheet2!AK81&gt;=75)),1,0)</f>
        <v>0</v>
      </c>
      <c r="AR81" s="29" t="s">
        <v>142</v>
      </c>
      <c r="AS81" s="6">
        <v>-1.1950199999999999E-2</v>
      </c>
      <c r="AT81" s="3">
        <v>0</v>
      </c>
      <c r="AU81" s="4">
        <f>IF(Sheet2!AT81&gt;=Sheet2!$AT$162,1,0)</f>
        <v>0</v>
      </c>
      <c r="AV81" s="6">
        <v>3.9202000000000004E-3</v>
      </c>
      <c r="AW81" s="3">
        <f>ABS(Sheet2!AV81)</f>
        <v>3.9202000000000004E-3</v>
      </c>
      <c r="AX81" s="4">
        <f>IF(Sheet2!AW81&gt;=Sheet2!$AW$162,1,0)</f>
        <v>0</v>
      </c>
      <c r="AY81" s="4"/>
      <c r="AZ81" s="4">
        <f>IF(OR(Sheet2!AF81=1,Sheet2!AG81=1,Sheet2!AH81=1),1,0)</f>
        <v>0</v>
      </c>
      <c r="BA81" s="4"/>
      <c r="BB81" s="23">
        <f>IF(OR(Sheet2!AL81=1,Sheet2!AM81=1,Sheet2!AN81=1,Sheet2!AO81=1),1,0)</f>
        <v>1</v>
      </c>
      <c r="BC81" s="4"/>
      <c r="BD81" s="4">
        <f>IF(AND(Sheet2!AU81=1,Sheet2!AX81=1,Sheet2!AZ81=1,Sheet2!BB81=1),1,0)</f>
        <v>0</v>
      </c>
      <c r="BE81" s="4"/>
      <c r="BF81" s="4"/>
      <c r="BG81" s="4"/>
    </row>
    <row r="82" spans="2:60" x14ac:dyDescent="0.2">
      <c r="E82" s="10"/>
      <c r="F82" s="10"/>
      <c r="G82" s="11"/>
      <c r="J82" s="4"/>
      <c r="K82" s="10"/>
      <c r="L82" s="10"/>
      <c r="M82" s="11"/>
      <c r="P82" s="4"/>
      <c r="Q82" s="10"/>
      <c r="R82" s="10"/>
      <c r="S82" s="11"/>
      <c r="V82" s="4"/>
      <c r="W82" s="10"/>
      <c r="X82" s="10"/>
      <c r="Y82" s="11"/>
      <c r="AB82" s="30"/>
      <c r="AC82" s="7"/>
      <c r="AD82" s="3"/>
      <c r="AF82" s="4"/>
      <c r="AG82" s="4"/>
      <c r="AH82" s="4"/>
      <c r="AK82" s="4"/>
      <c r="AL82" s="23"/>
      <c r="AM82" s="23"/>
      <c r="AN82" s="23"/>
      <c r="AO82" s="23"/>
      <c r="AS82" s="6"/>
      <c r="AT82" s="3"/>
      <c r="AU82" s="4"/>
      <c r="AV82" s="6"/>
      <c r="AW82" s="3"/>
      <c r="AX82" s="4"/>
      <c r="AY82" s="4"/>
      <c r="AZ82" s="4"/>
      <c r="BA82" s="4"/>
      <c r="BB82" s="23"/>
      <c r="BC82" s="4"/>
      <c r="BD82" s="4"/>
      <c r="BE82" s="4"/>
      <c r="BF82" s="4"/>
      <c r="BG82" s="4"/>
    </row>
    <row r="83" spans="2:60" x14ac:dyDescent="0.2">
      <c r="B83" s="63"/>
      <c r="C83" s="63"/>
      <c r="D83" s="33" t="s">
        <v>143</v>
      </c>
      <c r="E83" s="10">
        <v>0.19292989999999999</v>
      </c>
      <c r="F83" s="10">
        <v>0</v>
      </c>
      <c r="G83" s="11">
        <f>IF(Sheet2!F83&lt;=0.1,1,0)</f>
        <v>1</v>
      </c>
      <c r="H83">
        <v>356.79329999999999</v>
      </c>
      <c r="I83">
        <v>0</v>
      </c>
      <c r="J83" s="4">
        <f>IF(Sheet2!I83&lt;=0.1,1,0)</f>
        <v>1</v>
      </c>
      <c r="K83" s="10">
        <v>9.5103699999999999E-2</v>
      </c>
      <c r="L83" s="10">
        <v>4.7E-2</v>
      </c>
      <c r="M83" s="11">
        <f>IF(Sheet2!L83&lt;=0.1,1,0)</f>
        <v>1</v>
      </c>
      <c r="N83">
        <v>23.043949999999999</v>
      </c>
      <c r="O83">
        <v>7.0000000000000001E-3</v>
      </c>
      <c r="P83" s="4">
        <f>IF(Sheet2!O83&lt;=0.1,1,0)</f>
        <v>1</v>
      </c>
      <c r="Q83" s="10">
        <v>0.1726095</v>
      </c>
      <c r="R83" s="10">
        <v>1E-3</v>
      </c>
      <c r="S83" s="11">
        <f>IF(Sheet2!R83&lt;=0.1,1,0)</f>
        <v>1</v>
      </c>
      <c r="T83">
        <v>0.2566388</v>
      </c>
      <c r="U83">
        <v>0</v>
      </c>
      <c r="V83" s="4">
        <f>IF(Sheet2!U83&lt;=0.1,1,0)</f>
        <v>1</v>
      </c>
      <c r="W83" s="10">
        <v>9.6270400000000006E-2</v>
      </c>
      <c r="X83" s="10">
        <v>3.5999999999999997E-2</v>
      </c>
      <c r="Y83" s="11">
        <f>IF(Sheet2!X83&lt;=0.1,1,0)</f>
        <v>1</v>
      </c>
      <c r="Z83">
        <v>5.43492</v>
      </c>
      <c r="AA83">
        <v>2E-3</v>
      </c>
      <c r="AB83" s="30">
        <f>IF(Sheet2!AA83&lt;=0.1,1,0)</f>
        <v>1</v>
      </c>
      <c r="AC83" s="7">
        <f>Sheet2!G83+Sheet2!J83+Sheet2!M83+Sheet2!P83+Sheet2!S83+Sheet2!V83+Sheet2!Y83+Sheet2!AB83</f>
        <v>8</v>
      </c>
      <c r="AD83" s="3"/>
      <c r="AF83" s="4">
        <f>IF(Sheet2!AC83&gt;7,1,0)</f>
        <v>1</v>
      </c>
      <c r="AG83" s="4">
        <f>IF(Sheet2!AC83=7,1,0)</f>
        <v>0</v>
      </c>
      <c r="AH83" s="23">
        <f>IF(Sheet2!AC83=6,1,0)</f>
        <v>0</v>
      </c>
      <c r="AK83" s="23">
        <v>55</v>
      </c>
      <c r="AL83" s="23">
        <f>IF(OR(AND(Sheet2!H83&gt;0, Sheet2!AK83&lt;=10), AND(Sheet2!H83&lt;0, Sheet2!AK83&gt;=90)),1,0)</f>
        <v>0</v>
      </c>
      <c r="AM83" s="23">
        <f>IF(OR(AND(Sheet2!H83&gt;0, Sheet2!AK83&gt;10, Sheet2!AK83&lt;=15), AND(Sheet2!H83&lt;0, Sheet2!AK83&lt;90,Sheet2!AK83&gt;=85)),1,0)</f>
        <v>0</v>
      </c>
      <c r="AN83" s="23">
        <f>IF(OR(AND(Sheet2!H83&gt;0, Sheet2!AK83&gt;15, Sheet2!AK83&lt;=20), AND(Sheet2!H83&lt;0, Sheet2!AK83&lt;85,Sheet2!AK83&gt;=80)),1,0)</f>
        <v>0</v>
      </c>
      <c r="AO83" s="23">
        <f>IF(OR(AND(Sheet2!H83&gt;0, Sheet2!AK83&gt;20, Sheet2!AK83&lt;=25), AND(Sheet2!H83&lt;0, Sheet2!AK83&lt;80,Sheet2!AK83&gt;=75)),1,0)</f>
        <v>0</v>
      </c>
      <c r="AR83" s="29" t="s">
        <v>143</v>
      </c>
      <c r="AS83" s="6">
        <v>0.19292989999999999</v>
      </c>
      <c r="AT83" s="3">
        <f>ABS(Sheet2!AS83)</f>
        <v>0.19292989999999999</v>
      </c>
      <c r="AU83" s="4">
        <f>IF(Sheet2!AT83&gt;=Sheet2!$AT$162,1,0)</f>
        <v>0</v>
      </c>
      <c r="AV83" s="6">
        <v>9.5103699999999999E-2</v>
      </c>
      <c r="AW83" s="3">
        <f>ABS(Sheet2!AV83)</f>
        <v>9.5103699999999999E-2</v>
      </c>
      <c r="AX83" s="4">
        <f>IF(Sheet2!AW83&gt;=Sheet2!$AW$162,1,0)</f>
        <v>0</v>
      </c>
      <c r="AY83" s="4"/>
      <c r="AZ83" s="4">
        <f>IF(OR(Sheet2!AF83=1,Sheet2!AG83=1,Sheet2!AH83=1),1,0)</f>
        <v>1</v>
      </c>
      <c r="BA83" s="4"/>
      <c r="BB83" s="23">
        <f>IF(OR(Sheet2!AL83=1,Sheet2!AM83=1,Sheet2!AN83=1,Sheet2!AO83=1),1,0)</f>
        <v>0</v>
      </c>
      <c r="BC83" s="4"/>
      <c r="BD83" s="4">
        <f>IF(AND(Sheet2!AU83=1,Sheet2!AX83=1,Sheet2!AZ83=1,Sheet2!BB83=1),1,0)</f>
        <v>0</v>
      </c>
      <c r="BE83" s="4"/>
      <c r="BF83" s="4"/>
      <c r="BG83" s="4"/>
    </row>
    <row r="84" spans="2:60" x14ac:dyDescent="0.2">
      <c r="D84" s="29" t="s">
        <v>144</v>
      </c>
      <c r="E84" s="10"/>
      <c r="F84" s="10"/>
      <c r="G84" s="11"/>
      <c r="J84" s="4"/>
      <c r="K84" s="10"/>
      <c r="L84" s="10"/>
      <c r="M84" s="11"/>
      <c r="P84" s="4"/>
      <c r="Q84" s="10"/>
      <c r="R84" s="10"/>
      <c r="S84" s="11"/>
      <c r="V84" s="4"/>
      <c r="W84" s="10"/>
      <c r="X84" s="10"/>
      <c r="Y84" s="11"/>
      <c r="AB84" s="30"/>
      <c r="AC84" s="7"/>
      <c r="AD84" s="3"/>
      <c r="AF84" s="4"/>
      <c r="AG84" s="4"/>
      <c r="AH84" s="4"/>
      <c r="AK84" s="23"/>
      <c r="AL84" s="23"/>
      <c r="AM84" s="23"/>
      <c r="AN84" s="23"/>
      <c r="AO84" s="23"/>
      <c r="AR84" s="29" t="s">
        <v>144</v>
      </c>
      <c r="AS84" s="6"/>
      <c r="AT84" s="3"/>
      <c r="AU84" s="4"/>
      <c r="AV84" s="6"/>
      <c r="AW84" s="3"/>
      <c r="AX84" s="4"/>
      <c r="AY84" s="4"/>
      <c r="AZ84" s="4"/>
      <c r="BA84" s="4"/>
      <c r="BB84" s="23"/>
      <c r="BC84" s="4"/>
      <c r="BD84" s="4"/>
      <c r="BE84" s="4"/>
      <c r="BF84" s="4"/>
      <c r="BG84" s="4"/>
    </row>
    <row r="85" spans="2:60" x14ac:dyDescent="0.2">
      <c r="E85" s="10"/>
      <c r="F85" s="10"/>
      <c r="G85" s="11"/>
      <c r="J85" s="4"/>
      <c r="K85" s="10"/>
      <c r="L85" s="10"/>
      <c r="M85" s="11"/>
      <c r="P85" s="4"/>
      <c r="Q85" s="10"/>
      <c r="R85" s="10"/>
      <c r="S85" s="11"/>
      <c r="V85" s="4"/>
      <c r="W85" s="10"/>
      <c r="X85" s="10"/>
      <c r="Y85" s="11"/>
      <c r="AB85" s="30"/>
      <c r="AC85" s="7"/>
      <c r="AD85" s="3"/>
      <c r="AF85" s="4"/>
      <c r="AG85" s="4"/>
      <c r="AH85" s="4"/>
      <c r="AK85" s="23"/>
      <c r="AL85" s="23"/>
      <c r="AM85" s="23"/>
      <c r="AN85" s="23"/>
      <c r="AO85" s="23"/>
      <c r="AS85" s="6"/>
      <c r="AT85" s="3"/>
      <c r="AU85" s="4"/>
      <c r="AV85" s="6"/>
      <c r="AW85" s="3"/>
      <c r="AX85" s="4"/>
      <c r="AY85" s="4"/>
      <c r="AZ85" s="4"/>
      <c r="BA85" s="4"/>
      <c r="BB85" s="23"/>
      <c r="BC85" s="4"/>
      <c r="BD85" s="4"/>
      <c r="BE85" s="4"/>
      <c r="BF85" s="4"/>
      <c r="BG85" s="4"/>
    </row>
    <row r="86" spans="2:60" x14ac:dyDescent="0.2">
      <c r="E86" s="37"/>
      <c r="F86" s="37"/>
      <c r="G86" s="11"/>
      <c r="H86" s="38"/>
      <c r="I86" s="38"/>
      <c r="J86" s="4"/>
      <c r="K86" s="37"/>
      <c r="L86" s="37"/>
      <c r="M86" s="11"/>
      <c r="N86" s="38"/>
      <c r="O86" s="38"/>
      <c r="P86" s="4"/>
      <c r="Q86" s="37"/>
      <c r="R86" s="37"/>
      <c r="S86" s="11"/>
      <c r="T86" s="38"/>
      <c r="U86" s="38"/>
      <c r="V86" s="4"/>
      <c r="W86" s="37"/>
      <c r="X86" s="37"/>
      <c r="Y86" s="11"/>
      <c r="Z86" s="3"/>
      <c r="AA86" s="3"/>
      <c r="AB86" s="30"/>
      <c r="AC86" s="7"/>
      <c r="AD86" s="3"/>
      <c r="AF86" s="4"/>
      <c r="AG86" s="4"/>
      <c r="AH86" s="4"/>
      <c r="AK86" s="23"/>
      <c r="AL86" s="23"/>
      <c r="AM86" s="23"/>
      <c r="AN86" s="23"/>
      <c r="AO86" s="23"/>
      <c r="AR86" s="12"/>
      <c r="AS86" s="37"/>
      <c r="AT86" s="38"/>
      <c r="AU86" s="42"/>
      <c r="AV86" s="37"/>
      <c r="AW86" s="38"/>
      <c r="AX86" s="42"/>
      <c r="AY86" s="42"/>
      <c r="AZ86" s="42"/>
      <c r="BA86" s="42"/>
      <c r="BB86" s="46"/>
      <c r="BC86" s="42"/>
      <c r="BD86" s="42"/>
      <c r="BE86" s="42"/>
      <c r="BF86" s="64"/>
      <c r="BG86" s="64"/>
      <c r="BH86" s="63"/>
    </row>
    <row r="87" spans="2:60" x14ac:dyDescent="0.2">
      <c r="B87" s="47" t="s">
        <v>145</v>
      </c>
      <c r="C87" s="57"/>
      <c r="D87" s="57"/>
      <c r="E87" s="10"/>
      <c r="F87" s="59"/>
      <c r="G87" s="11"/>
      <c r="H87" s="57"/>
      <c r="I87" s="57"/>
      <c r="J87" s="4"/>
      <c r="K87" s="59"/>
      <c r="L87" s="59"/>
      <c r="M87" s="11"/>
      <c r="N87" s="57"/>
      <c r="O87" s="57"/>
      <c r="P87" s="4"/>
      <c r="Q87" s="59"/>
      <c r="R87" s="59"/>
      <c r="S87" s="11"/>
      <c r="T87" s="57"/>
      <c r="U87" s="57"/>
      <c r="V87" s="4"/>
      <c r="W87" s="44"/>
      <c r="X87" s="44"/>
      <c r="Y87" s="11"/>
      <c r="Z87" s="45"/>
      <c r="AA87" s="45"/>
      <c r="AB87" s="30"/>
      <c r="AC87" s="49"/>
      <c r="AF87" s="4"/>
      <c r="AG87" s="4"/>
      <c r="AH87" s="4"/>
      <c r="AK87" s="23"/>
      <c r="AL87" s="23"/>
      <c r="AM87" s="23"/>
      <c r="AN87" s="23"/>
      <c r="AO87" s="23"/>
      <c r="AR87" s="65"/>
      <c r="AS87" s="66"/>
      <c r="AT87" s="67"/>
      <c r="AU87" s="68"/>
      <c r="AV87" s="67"/>
      <c r="AW87" s="66"/>
      <c r="AX87" s="68"/>
      <c r="AY87" s="68"/>
      <c r="AZ87" s="68"/>
      <c r="BA87" s="69"/>
      <c r="BB87" s="70"/>
      <c r="BC87" s="69"/>
      <c r="BD87" s="68"/>
      <c r="BE87" s="69"/>
      <c r="BF87" s="64"/>
      <c r="BG87" s="4"/>
      <c r="BH87" s="63"/>
    </row>
    <row r="88" spans="2:60" x14ac:dyDescent="0.2">
      <c r="E88" s="10"/>
      <c r="F88" s="10"/>
      <c r="G88" s="11"/>
      <c r="J88" s="4"/>
      <c r="K88" s="10"/>
      <c r="L88" s="10"/>
      <c r="M88" s="11"/>
      <c r="P88" s="4"/>
      <c r="Q88" s="10"/>
      <c r="R88" s="10"/>
      <c r="S88" s="11"/>
      <c r="V88" s="4"/>
      <c r="W88" s="10"/>
      <c r="X88" s="10"/>
      <c r="Y88" s="11"/>
      <c r="AB88" s="30"/>
      <c r="AC88" s="7"/>
      <c r="AF88" s="4"/>
      <c r="AG88" s="4"/>
      <c r="AH88" s="4"/>
      <c r="AK88" s="23"/>
      <c r="AL88" s="23"/>
      <c r="AM88" s="23"/>
      <c r="AN88" s="23"/>
      <c r="AO88" s="23"/>
      <c r="AR88" s="71"/>
      <c r="AS88" s="66"/>
      <c r="AT88" s="66"/>
      <c r="AU88" s="68"/>
      <c r="AV88" s="66"/>
      <c r="AW88" s="66"/>
      <c r="AX88" s="68"/>
      <c r="AY88" s="68"/>
      <c r="AZ88" s="68"/>
      <c r="BA88" s="68"/>
      <c r="BB88" s="70"/>
      <c r="BC88" s="68"/>
      <c r="BD88" s="68"/>
      <c r="BE88" s="68"/>
      <c r="BF88" s="4"/>
      <c r="BG88" s="4"/>
    </row>
    <row r="89" spans="2:60" x14ac:dyDescent="0.2">
      <c r="B89" s="27" t="s">
        <v>146</v>
      </c>
      <c r="D89" s="32" t="s">
        <v>147</v>
      </c>
      <c r="E89" s="10">
        <v>0.3713187</v>
      </c>
      <c r="F89" s="10">
        <v>0</v>
      </c>
      <c r="G89" s="11">
        <f>IF(Sheet2!F89&lt;=0.1,1,0)</f>
        <v>1</v>
      </c>
      <c r="H89">
        <v>500.24489999999997</v>
      </c>
      <c r="I89">
        <v>0</v>
      </c>
      <c r="J89" s="4">
        <f>IF(Sheet2!I89&lt;=0.1,1,0)</f>
        <v>1</v>
      </c>
      <c r="K89" s="10">
        <v>0.1934409</v>
      </c>
      <c r="L89" s="10">
        <v>1E-3</v>
      </c>
      <c r="M89" s="11">
        <f>IF(Sheet2!L89&lt;=0.1,1,0)</f>
        <v>1</v>
      </c>
      <c r="N89">
        <v>21.677340000000001</v>
      </c>
      <c r="O89">
        <v>6.3E-2</v>
      </c>
      <c r="P89" s="4">
        <f>IF(Sheet2!O89&lt;=0.1,1,0)</f>
        <v>1</v>
      </c>
      <c r="Q89" s="10">
        <v>0.38995099999999999</v>
      </c>
      <c r="R89" s="10">
        <v>0</v>
      </c>
      <c r="S89" s="11">
        <f>IF(Sheet2!R89&lt;=0.1,1,0)</f>
        <v>1</v>
      </c>
      <c r="T89">
        <v>0.22140480000000001</v>
      </c>
      <c r="U89">
        <v>0</v>
      </c>
      <c r="V89" s="4">
        <f>IF(Sheet2!U89&lt;=0.1,1,0)</f>
        <v>1</v>
      </c>
      <c r="W89" s="10">
        <v>0.15245010000000001</v>
      </c>
      <c r="X89" s="10">
        <v>6.0000000000000001E-3</v>
      </c>
      <c r="Y89" s="11">
        <f>IF(Sheet2!X89&lt;=0.1,1,0)</f>
        <v>1</v>
      </c>
      <c r="Z89">
        <v>4.1106530000000001</v>
      </c>
      <c r="AA89">
        <v>4.7E-2</v>
      </c>
      <c r="AB89" s="30">
        <f>IF(Sheet2!AA89&lt;=0.1,1,0)</f>
        <v>1</v>
      </c>
      <c r="AC89" s="7">
        <f>Sheet2!G89+Sheet2!J89+Sheet2!M89+Sheet2!P89+Sheet2!S89+Sheet2!V89+Sheet2!Y89+Sheet2!AB89</f>
        <v>8</v>
      </c>
      <c r="AD89" s="3"/>
      <c r="AF89" s="4">
        <f>IF(Sheet2!AC89&gt;7,1,0)</f>
        <v>1</v>
      </c>
      <c r="AG89" s="4">
        <f>IF(Sheet2!AC89=7,1,0)</f>
        <v>0</v>
      </c>
      <c r="AH89" s="23">
        <f>IF(Sheet2!AC89=6,1,0)</f>
        <v>0</v>
      </c>
      <c r="AK89" s="23">
        <v>44</v>
      </c>
      <c r="AL89" s="23">
        <f>IF(OR(AND(Sheet2!H89&gt;0, Sheet2!AK89&lt;=10), AND(Sheet2!H89&lt;0, Sheet2!AK89&gt;=90)),1,0)</f>
        <v>0</v>
      </c>
      <c r="AM89" s="23">
        <f>IF(OR(AND(Sheet2!H89&gt;0, Sheet2!AK89&gt;10, Sheet2!AK89&lt;=15), AND(Sheet2!H89&lt;0, Sheet2!AK89&lt;90,Sheet2!AK89&gt;=85)),1,0)</f>
        <v>0</v>
      </c>
      <c r="AN89" s="23">
        <f>IF(OR(AND(Sheet2!H89&gt;0, Sheet2!AK89&gt;15, Sheet2!AK89&lt;=20), AND(Sheet2!H89&lt;0, Sheet2!AK89&lt;85,Sheet2!AK89&gt;=80)),1,0)</f>
        <v>0</v>
      </c>
      <c r="AO89" s="23">
        <f>IF(OR(AND(Sheet2!H89&gt;0, Sheet2!AK89&gt;20, Sheet2!AK89&lt;=25), AND(Sheet2!H89&lt;0, Sheet2!AK89&lt;80,Sheet2!AK89&gt;=75)),1,0)</f>
        <v>0</v>
      </c>
      <c r="AR89" s="72" t="s">
        <v>147</v>
      </c>
      <c r="AS89" s="66">
        <v>0.3713187</v>
      </c>
      <c r="AT89" s="66">
        <f>ABS(Sheet2!AS89)</f>
        <v>0.3713187</v>
      </c>
      <c r="AU89" s="68">
        <f>IF(Sheet2!AT89&gt;=Sheet2!$AT$162,1,0)</f>
        <v>1</v>
      </c>
      <c r="AV89" s="66">
        <v>0.1934409</v>
      </c>
      <c r="AW89" s="66">
        <f>ABS(Sheet2!AV89)</f>
        <v>0.1934409</v>
      </c>
      <c r="AX89" s="68">
        <f>IF(Sheet2!AW89&gt;=Sheet2!$AW$162,1,0)</f>
        <v>0</v>
      </c>
      <c r="AY89" s="68"/>
      <c r="AZ89" s="68">
        <f>IF(OR(Sheet2!AF89=1,Sheet2!AG89=1,Sheet2!AH89=1),1,0)</f>
        <v>1</v>
      </c>
      <c r="BA89" s="68"/>
      <c r="BB89" s="70">
        <f>IF(OR(Sheet2!AL89=1,Sheet2!AM89=1,Sheet2!AN89=1,Sheet2!AO89=1),1,0)</f>
        <v>0</v>
      </c>
      <c r="BC89" s="68"/>
      <c r="BD89" s="68">
        <f>IF(AND(Sheet2!AU89=1,Sheet2!AX89=1,Sheet2!AZ89=1,Sheet2!BB89=1),1,0)</f>
        <v>0</v>
      </c>
      <c r="BE89" s="68"/>
      <c r="BF89" s="4"/>
      <c r="BG89" s="4"/>
    </row>
    <row r="90" spans="2:60" x14ac:dyDescent="0.2">
      <c r="D90" s="31" t="s">
        <v>148</v>
      </c>
      <c r="E90" s="10">
        <v>0.17653469999999999</v>
      </c>
      <c r="F90" s="10">
        <v>1.4999999999999999E-2</v>
      </c>
      <c r="G90" s="11">
        <f>IF(Sheet2!F90&lt;=0.1,1,0)</f>
        <v>1</v>
      </c>
      <c r="H90">
        <v>525.54769999999996</v>
      </c>
      <c r="I90">
        <v>3.0000000000000001E-3</v>
      </c>
      <c r="J90" s="4">
        <f>IF(Sheet2!I90&lt;=0.1,1,0)</f>
        <v>1</v>
      </c>
      <c r="K90" s="10">
        <v>0.14766779999999999</v>
      </c>
      <c r="L90" s="10">
        <v>5.0999999999999997E-2</v>
      </c>
      <c r="M90" s="11">
        <f>IF(Sheet2!L90&lt;=0.1,1,0)</f>
        <v>1</v>
      </c>
      <c r="N90">
        <v>33.515590000000003</v>
      </c>
      <c r="O90">
        <v>3.6999999999999998E-2</v>
      </c>
      <c r="P90" s="4">
        <f>IF(Sheet2!O90&lt;=0.1,1,0)</f>
        <v>1</v>
      </c>
      <c r="Q90" s="10">
        <v>0.1747995</v>
      </c>
      <c r="R90" s="10">
        <v>2.1999999999999999E-2</v>
      </c>
      <c r="S90" s="11">
        <f>IF(Sheet2!R90&lt;=0.1,1,0)</f>
        <v>1</v>
      </c>
      <c r="T90">
        <v>0.14692350000000001</v>
      </c>
      <c r="U90">
        <v>3.2000000000000001E-2</v>
      </c>
      <c r="V90" s="4">
        <f>IF(Sheet2!U90&lt;=0.1,1,0)</f>
        <v>1</v>
      </c>
      <c r="W90" s="10">
        <v>0.13259219999999999</v>
      </c>
      <c r="X90" s="10">
        <v>6.0999999999999999E-2</v>
      </c>
      <c r="Y90" s="11">
        <f>IF(Sheet2!X90&lt;=0.1,1,0)</f>
        <v>1</v>
      </c>
      <c r="Z90">
        <v>2.3777469999999998</v>
      </c>
      <c r="AA90">
        <v>0.35299999999999998</v>
      </c>
      <c r="AB90" s="30">
        <f>IF(Sheet2!AA90&lt;=0.1,1,0)</f>
        <v>0</v>
      </c>
      <c r="AC90" s="7">
        <f>Sheet2!G90+Sheet2!J90+Sheet2!M90+Sheet2!P90+Sheet2!S90+Sheet2!V90+Sheet2!Y90+Sheet2!AB90</f>
        <v>7</v>
      </c>
      <c r="AD90" s="3"/>
      <c r="AF90" s="4">
        <f>IF(Sheet2!AC90&gt;7,1,0)</f>
        <v>0</v>
      </c>
      <c r="AG90" s="4">
        <f>IF(Sheet2!AC90=7,1,0)</f>
        <v>1</v>
      </c>
      <c r="AH90" s="26">
        <f>IF(Sheet2!AC90=6,1,0)</f>
        <v>0</v>
      </c>
      <c r="AK90" s="23">
        <v>16</v>
      </c>
      <c r="AL90" s="23">
        <f>IF(OR(AND(Sheet2!H90&gt;0, Sheet2!AK90&lt;=10), AND(Sheet2!H90&lt;0, Sheet2!AK90&gt;=90)),1,0)</f>
        <v>0</v>
      </c>
      <c r="AM90" s="23">
        <f>IF(OR(AND(Sheet2!H90&gt;0, Sheet2!AK90&gt;10, Sheet2!AK90&lt;=15), AND(Sheet2!H90&lt;0, Sheet2!AK90&lt;90,Sheet2!AK90&gt;=85)),1,0)</f>
        <v>0</v>
      </c>
      <c r="AN90" s="23">
        <f>IF(OR(AND(Sheet2!H90&gt;0, Sheet2!AK90&gt;15, Sheet2!AK90&lt;=20), AND(Sheet2!H90&lt;0, Sheet2!AK90&lt;85,Sheet2!AK90&gt;=80)),1,0)</f>
        <v>1</v>
      </c>
      <c r="AO90" s="23">
        <f>IF(OR(AND(Sheet2!H90&gt;0, Sheet2!AK90&gt;20, Sheet2!AK90&lt;=25), AND(Sheet2!H90&lt;0, Sheet2!AK90&lt;80,Sheet2!AK90&gt;=75)),1,0)</f>
        <v>0</v>
      </c>
      <c r="AR90" s="72" t="s">
        <v>148</v>
      </c>
      <c r="AS90" s="66">
        <v>0.17653469999999999</v>
      </c>
      <c r="AT90" s="66">
        <f>ABS(Sheet2!AS90)</f>
        <v>0.17653469999999999</v>
      </c>
      <c r="AU90" s="68">
        <f>IF(Sheet2!AT90&gt;=Sheet2!$AT$162,1,0)</f>
        <v>0</v>
      </c>
      <c r="AV90" s="66">
        <v>0.14766779999999999</v>
      </c>
      <c r="AW90" s="66">
        <f>ABS(Sheet2!AV90)</f>
        <v>0.14766779999999999</v>
      </c>
      <c r="AX90" s="68">
        <f>IF(Sheet2!AW90&gt;=Sheet2!$AW$162,1,0)</f>
        <v>0</v>
      </c>
      <c r="AY90" s="68"/>
      <c r="AZ90" s="68">
        <f>IF(OR(Sheet2!AF90=1,Sheet2!AG90=1,Sheet2!AH90=1),1,0)</f>
        <v>1</v>
      </c>
      <c r="BA90" s="68"/>
      <c r="BB90" s="70">
        <f>IF(OR(Sheet2!AL90=1,Sheet2!AM90=1,Sheet2!AN90=1,Sheet2!AO90=1),1,0)</f>
        <v>1</v>
      </c>
      <c r="BC90" s="68"/>
      <c r="BD90" s="68">
        <f>IF(AND(Sheet2!AU90=1,Sheet2!AX90=1,Sheet2!AZ90=1,Sheet2!BB90=1),1,0)</f>
        <v>0</v>
      </c>
      <c r="BE90" s="68"/>
      <c r="BF90" s="4"/>
      <c r="BG90" s="4"/>
    </row>
    <row r="91" spans="2:60" x14ac:dyDescent="0.2">
      <c r="D91" t="s">
        <v>149</v>
      </c>
      <c r="E91" s="10">
        <v>0.11132839999999999</v>
      </c>
      <c r="F91" s="10">
        <v>3.9E-2</v>
      </c>
      <c r="G91" s="11">
        <f>IF(Sheet2!F91&lt;=0.1,1,0)</f>
        <v>1</v>
      </c>
      <c r="H91">
        <v>184.08920000000001</v>
      </c>
      <c r="I91">
        <v>0.104</v>
      </c>
      <c r="J91" s="4">
        <f>IF(Sheet2!I91&lt;=0.1,1,0)</f>
        <v>0</v>
      </c>
      <c r="K91" s="10">
        <v>0.1201252</v>
      </c>
      <c r="L91" s="10">
        <v>4.9000000000000002E-2</v>
      </c>
      <c r="M91" s="11">
        <f>IF(Sheet2!L91&lt;=0.1,1,0)</f>
        <v>1</v>
      </c>
      <c r="N91">
        <v>17.912240000000001</v>
      </c>
      <c r="O91">
        <v>0.111</v>
      </c>
      <c r="P91" s="4">
        <f>IF(Sheet2!O91&lt;=0.1,1,0)</f>
        <v>0</v>
      </c>
      <c r="Q91" s="10">
        <v>7.8820000000000001E-2</v>
      </c>
      <c r="R91" s="10">
        <v>0.17899999999999999</v>
      </c>
      <c r="S91" s="11">
        <f>IF(Sheet2!R91&lt;=0.1,1,0)</f>
        <v>0</v>
      </c>
      <c r="T91">
        <v>3.9508799999999997E-2</v>
      </c>
      <c r="U91">
        <v>0.435</v>
      </c>
      <c r="V91" s="4">
        <f>IF(Sheet2!U91&lt;=0.1,1,0)</f>
        <v>0</v>
      </c>
      <c r="W91" s="10">
        <v>7.6328300000000002E-2</v>
      </c>
      <c r="X91" s="10">
        <v>0.17799999999999999</v>
      </c>
      <c r="Y91" s="11">
        <f>IF(Sheet2!X91&lt;=0.1,1,0)</f>
        <v>0</v>
      </c>
      <c r="Z91">
        <v>1.563528</v>
      </c>
      <c r="AA91">
        <v>0.42699999999999999</v>
      </c>
      <c r="AB91" s="30">
        <f>IF(Sheet2!AA91&lt;=0.1,1,0)</f>
        <v>0</v>
      </c>
      <c r="AC91" s="7">
        <f>Sheet2!G91+Sheet2!J91+Sheet2!M91+Sheet2!P91+Sheet2!S91+Sheet2!V91+Sheet2!Y91+Sheet2!AB91</f>
        <v>2</v>
      </c>
      <c r="AD91" s="3"/>
      <c r="AF91" s="4">
        <f>IF(Sheet2!AC91&gt;7,1,0)</f>
        <v>0</v>
      </c>
      <c r="AG91" s="4">
        <f>IF(Sheet2!AC91=7,1,0)</f>
        <v>0</v>
      </c>
      <c r="AH91" s="23">
        <f>IF(Sheet2!AC91=6,1,0)</f>
        <v>0</v>
      </c>
      <c r="AK91" s="23">
        <v>44</v>
      </c>
      <c r="AL91" s="23">
        <f>IF(OR(AND(Sheet2!H91&gt;0, Sheet2!AK91&lt;=10), AND(Sheet2!H91&lt;0, Sheet2!AK91&gt;=90)),1,0)</f>
        <v>0</v>
      </c>
      <c r="AM91" s="23">
        <f>IF(OR(AND(Sheet2!H91&gt;0, Sheet2!AK91&gt;10, Sheet2!AK91&lt;=15), AND(Sheet2!H91&lt;0, Sheet2!AK91&lt;90,Sheet2!AK91&gt;=85)),1,0)</f>
        <v>0</v>
      </c>
      <c r="AN91" s="23">
        <f>IF(OR(AND(Sheet2!H91&gt;0, Sheet2!AK91&gt;15, Sheet2!AK91&lt;=20), AND(Sheet2!H91&lt;0, Sheet2!AK91&lt;85,Sheet2!AK91&gt;=80)),1,0)</f>
        <v>0</v>
      </c>
      <c r="AO91" s="23">
        <f>IF(OR(AND(Sheet2!H91&gt;0, Sheet2!AK91&gt;20, Sheet2!AK91&lt;=25), AND(Sheet2!H91&lt;0, Sheet2!AK91&lt;80,Sheet2!AK91&gt;=75)),1,0)</f>
        <v>0</v>
      </c>
      <c r="AR91" s="72" t="s">
        <v>149</v>
      </c>
      <c r="AS91" s="66">
        <v>0.11132839999999999</v>
      </c>
      <c r="AT91" s="66">
        <f>ABS(Sheet2!AS91)</f>
        <v>0.11132839999999999</v>
      </c>
      <c r="AU91" s="68">
        <f>IF(Sheet2!AT91&gt;=Sheet2!$AT$162,1,0)</f>
        <v>0</v>
      </c>
      <c r="AV91" s="66">
        <v>0.1201252</v>
      </c>
      <c r="AW91" s="66">
        <f>ABS(Sheet2!AV91)</f>
        <v>0.1201252</v>
      </c>
      <c r="AX91" s="68">
        <f>IF(Sheet2!AW91&gt;=Sheet2!$AW$162,1,0)</f>
        <v>0</v>
      </c>
      <c r="AY91" s="68"/>
      <c r="AZ91" s="68">
        <f>IF(OR(Sheet2!AF91=1,Sheet2!AG91=1,Sheet2!AH91=1),1,0)</f>
        <v>0</v>
      </c>
      <c r="BA91" s="68"/>
      <c r="BB91" s="70">
        <f>IF(OR(Sheet2!AL91=1,Sheet2!AM91=1,Sheet2!AN91=1,Sheet2!AO91=1),1,0)</f>
        <v>0</v>
      </c>
      <c r="BC91" s="68"/>
      <c r="BD91" s="68">
        <f>IF(AND(Sheet2!AU91=1,Sheet2!AX91=1,Sheet2!AZ91=1,Sheet2!BB91=1),1,0)</f>
        <v>0</v>
      </c>
      <c r="BE91" s="68"/>
      <c r="BF91" s="4"/>
      <c r="BG91" s="4"/>
    </row>
    <row r="92" spans="2:60" x14ac:dyDescent="0.2">
      <c r="D92" t="s">
        <v>150</v>
      </c>
      <c r="E92" s="10">
        <v>-0.12510479999999999</v>
      </c>
      <c r="F92" s="10">
        <v>1.2999999999999999E-2</v>
      </c>
      <c r="G92" s="11">
        <f>IF(Sheet2!F92&lt;=0.1,1,0)</f>
        <v>1</v>
      </c>
      <c r="H92">
        <v>-117.76</v>
      </c>
      <c r="I92">
        <v>0.27100000000000002</v>
      </c>
      <c r="J92" s="4">
        <f>IF(Sheet2!I92&lt;=0.1,1,0)</f>
        <v>0</v>
      </c>
      <c r="K92" s="10">
        <v>-8.7984300000000001E-2</v>
      </c>
      <c r="L92" s="10">
        <v>0.115</v>
      </c>
      <c r="M92" s="11">
        <f>IF(Sheet2!L92&lt;=0.1,1,0)</f>
        <v>0</v>
      </c>
      <c r="N92">
        <v>-14.196059999999999</v>
      </c>
      <c r="O92">
        <v>0.17399999999999999</v>
      </c>
      <c r="P92" s="4">
        <f>IF(Sheet2!O92&lt;=0.1,1,0)</f>
        <v>0</v>
      </c>
      <c r="Q92" s="10">
        <v>-0.14996470000000001</v>
      </c>
      <c r="R92" s="10">
        <v>6.0000000000000001E-3</v>
      </c>
      <c r="S92" s="11">
        <f>IF(Sheet2!R92&lt;=0.1,1,0)</f>
        <v>1</v>
      </c>
      <c r="T92">
        <v>-0.1471268</v>
      </c>
      <c r="U92">
        <v>2E-3</v>
      </c>
      <c r="V92" s="4">
        <f>IF(Sheet2!U92&lt;=0.1,1,0)</f>
        <v>1</v>
      </c>
      <c r="W92" s="10">
        <v>-0.1055542</v>
      </c>
      <c r="X92" s="10">
        <v>4.3999999999999997E-2</v>
      </c>
      <c r="Y92" s="11">
        <f>IF(Sheet2!X92&lt;=0.1,1,0)</f>
        <v>1</v>
      </c>
      <c r="Z92">
        <v>-2.4759600000000002</v>
      </c>
      <c r="AA92">
        <v>0.19800000000000001</v>
      </c>
      <c r="AB92" s="30">
        <f>IF(Sheet2!AA92&lt;=0.1,1,0)</f>
        <v>0</v>
      </c>
      <c r="AC92" s="7">
        <f>Sheet2!G92+Sheet2!J92+Sheet2!M92+Sheet2!P92+Sheet2!S92+Sheet2!V92+Sheet2!Y92+Sheet2!AB92</f>
        <v>4</v>
      </c>
      <c r="AD92" s="3"/>
      <c r="AF92" s="4">
        <f>IF(Sheet2!AC92&gt;7,1,0)</f>
        <v>0</v>
      </c>
      <c r="AG92" s="4">
        <f>IF(Sheet2!AC92=7,1,0)</f>
        <v>0</v>
      </c>
      <c r="AH92" s="23">
        <f>IF(Sheet2!AC92=6,1,0)</f>
        <v>0</v>
      </c>
      <c r="AK92" s="23">
        <v>66</v>
      </c>
      <c r="AL92" s="23">
        <f>IF(OR(AND(Sheet2!H92&gt;0, Sheet2!AK92&lt;=10), AND(Sheet2!H92&lt;0, Sheet2!AK92&gt;=90)),1,0)</f>
        <v>0</v>
      </c>
      <c r="AM92" s="23">
        <f>IF(OR(AND(Sheet2!H92&gt;0, Sheet2!AK92&gt;10, Sheet2!AK92&lt;=15), AND(Sheet2!H92&lt;0, Sheet2!AK92&lt;90,Sheet2!AK92&gt;=85)),1,0)</f>
        <v>0</v>
      </c>
      <c r="AN92" s="23">
        <f>IF(OR(AND(Sheet2!H92&gt;0, Sheet2!AK92&gt;15, Sheet2!AK92&lt;=20), AND(Sheet2!H92&lt;0, Sheet2!AK92&lt;85,Sheet2!AK92&gt;=80)),1,0)</f>
        <v>0</v>
      </c>
      <c r="AO92" s="23">
        <f>IF(OR(AND(Sheet2!H92&gt;0, Sheet2!AK92&gt;20, Sheet2!AK92&lt;=25), AND(Sheet2!H92&lt;0, Sheet2!AK92&lt;80,Sheet2!AK92&gt;=75)),1,0)</f>
        <v>0</v>
      </c>
      <c r="AR92" s="72" t="s">
        <v>150</v>
      </c>
      <c r="AS92" s="66">
        <v>-0.12510479999999999</v>
      </c>
      <c r="AT92" s="66">
        <f>ABS(Sheet2!AS92)</f>
        <v>0.12510479999999999</v>
      </c>
      <c r="AU92" s="68">
        <f>IF(Sheet2!AT92&gt;=Sheet2!$AT$162,1,0)</f>
        <v>0</v>
      </c>
      <c r="AV92" s="66">
        <v>-8.7984300000000001E-2</v>
      </c>
      <c r="AW92" s="66">
        <f>ABS(Sheet2!AV92)</f>
        <v>8.7984300000000001E-2</v>
      </c>
      <c r="AX92" s="68">
        <f>IF(Sheet2!AW92&gt;=Sheet2!$AW$162,1,0)</f>
        <v>0</v>
      </c>
      <c r="AY92" s="68"/>
      <c r="AZ92" s="68">
        <f>IF(OR(Sheet2!AF92=1,Sheet2!AG92=1,Sheet2!AH92=1),1,0)</f>
        <v>0</v>
      </c>
      <c r="BA92" s="68"/>
      <c r="BB92" s="70">
        <f>IF(OR(Sheet2!AL92=1,Sheet2!AM92=1,Sheet2!AN92=1,Sheet2!AO92=1),1,0)</f>
        <v>0</v>
      </c>
      <c r="BC92" s="68"/>
      <c r="BD92" s="68">
        <f>IF(AND(Sheet2!AU92=1,Sheet2!AX92=1,Sheet2!AZ92=1,Sheet2!BB92=1),1,0)</f>
        <v>0</v>
      </c>
      <c r="BE92" s="68"/>
      <c r="BF92" s="4"/>
      <c r="BG92" s="4"/>
    </row>
    <row r="93" spans="2:60" x14ac:dyDescent="0.2">
      <c r="D93" t="s">
        <v>151</v>
      </c>
      <c r="E93" s="10">
        <v>1.6345999999999999E-2</v>
      </c>
      <c r="F93" s="10">
        <v>0.76</v>
      </c>
      <c r="G93" s="11">
        <f>IF(Sheet2!F93&lt;=0.1,1,0)</f>
        <v>0</v>
      </c>
      <c r="H93">
        <v>6.8930369999999996</v>
      </c>
      <c r="I93">
        <v>0.95499999999999996</v>
      </c>
      <c r="J93" s="4">
        <f>IF(Sheet2!I93&lt;=0.1,1,0)</f>
        <v>0</v>
      </c>
      <c r="K93" s="10">
        <v>2.3550600000000001E-2</v>
      </c>
      <c r="L93" s="10">
        <v>0.68799999999999994</v>
      </c>
      <c r="M93" s="11">
        <f>IF(Sheet2!L93&lt;=0.1,1,0)</f>
        <v>0</v>
      </c>
      <c r="N93">
        <v>-8.470478</v>
      </c>
      <c r="O93">
        <v>0.45300000000000001</v>
      </c>
      <c r="P93" s="4">
        <f>IF(Sheet2!O93&lt;=0.1,1,0)</f>
        <v>0</v>
      </c>
      <c r="Q93" s="10">
        <v>-3.4136600000000003E-2</v>
      </c>
      <c r="R93" s="10">
        <v>0.56699999999999995</v>
      </c>
      <c r="S93" s="11">
        <f>IF(Sheet2!R93&lt;=0.1,1,0)</f>
        <v>0</v>
      </c>
      <c r="T93">
        <v>-4.4141E-2</v>
      </c>
      <c r="U93">
        <v>0.379</v>
      </c>
      <c r="V93" s="4">
        <f>IF(Sheet2!U93&lt;=0.1,1,0)</f>
        <v>0</v>
      </c>
      <c r="W93" s="10">
        <v>8.4711999999999999E-3</v>
      </c>
      <c r="X93" s="10">
        <v>0.879</v>
      </c>
      <c r="Y93" s="11">
        <f>IF(Sheet2!X93&lt;=0.1,1,0)</f>
        <v>0</v>
      </c>
      <c r="Z93">
        <v>1.324279</v>
      </c>
      <c r="AA93">
        <v>0.47599999999999998</v>
      </c>
      <c r="AB93" s="30">
        <f>IF(Sheet2!AA93&lt;=0.1,1,0)</f>
        <v>0</v>
      </c>
      <c r="AC93" s="7">
        <f>Sheet2!G93+Sheet2!J93+Sheet2!M93+Sheet2!P93+Sheet2!S93+Sheet2!V93+Sheet2!Y93+Sheet2!AB93</f>
        <v>0</v>
      </c>
      <c r="AD93" s="3"/>
      <c r="AF93" s="4">
        <f>IF(Sheet2!AC93&gt;7,1,0)</f>
        <v>0</v>
      </c>
      <c r="AG93" s="4">
        <f>IF(Sheet2!AC93=7,1,0)</f>
        <v>0</v>
      </c>
      <c r="AH93" s="23">
        <f>IF(Sheet2!AC93=6,1,0)</f>
        <v>0</v>
      </c>
      <c r="AK93" s="23">
        <v>35</v>
      </c>
      <c r="AL93" s="23">
        <f>IF(OR(AND(Sheet2!H93&gt;0, Sheet2!AK93&lt;=10), AND(Sheet2!H93&lt;0, Sheet2!AK93&gt;=90)),1,0)</f>
        <v>0</v>
      </c>
      <c r="AM93" s="23">
        <f>IF(OR(AND(Sheet2!H93&gt;0, Sheet2!AK93&gt;10, Sheet2!AK93&lt;=15), AND(Sheet2!H93&lt;0, Sheet2!AK93&lt;90,Sheet2!AK93&gt;=85)),1,0)</f>
        <v>0</v>
      </c>
      <c r="AN93" s="23">
        <f>IF(OR(AND(Sheet2!H93&gt;0, Sheet2!AK93&gt;15, Sheet2!AK93&lt;=20), AND(Sheet2!H93&lt;0, Sheet2!AK93&lt;85,Sheet2!AK93&gt;=80)),1,0)</f>
        <v>0</v>
      </c>
      <c r="AO93" s="23">
        <f>IF(OR(AND(Sheet2!H93&gt;0, Sheet2!AK93&gt;20, Sheet2!AK93&lt;=25), AND(Sheet2!H93&lt;0, Sheet2!AK93&lt;80,Sheet2!AK93&gt;=75)),1,0)</f>
        <v>0</v>
      </c>
      <c r="AR93" s="72" t="s">
        <v>151</v>
      </c>
      <c r="AS93" s="66">
        <v>1.6345999999999999E-2</v>
      </c>
      <c r="AT93" s="66">
        <f>ABS(Sheet2!AS93)</f>
        <v>1.6345999999999999E-2</v>
      </c>
      <c r="AU93" s="68">
        <f>IF(Sheet2!AT93&gt;=Sheet2!$AT$162,1,0)</f>
        <v>0</v>
      </c>
      <c r="AV93" s="66">
        <v>2.3550600000000001E-2</v>
      </c>
      <c r="AW93" s="66">
        <f>ABS(Sheet2!AV93)</f>
        <v>2.3550600000000001E-2</v>
      </c>
      <c r="AX93" s="68">
        <f>IF(Sheet2!AW93&gt;=Sheet2!$AW$162,1,0)</f>
        <v>0</v>
      </c>
      <c r="AY93" s="68"/>
      <c r="AZ93" s="68">
        <f>IF(OR(Sheet2!AF93=1,Sheet2!AG93=1,Sheet2!AH93=1),1,0)</f>
        <v>0</v>
      </c>
      <c r="BA93" s="68"/>
      <c r="BB93" s="70">
        <f>IF(OR(Sheet2!AL93=1,Sheet2!AM93=1,Sheet2!AN93=1,Sheet2!AO93=1),1,0)</f>
        <v>0</v>
      </c>
      <c r="BC93" s="68"/>
      <c r="BD93" s="68">
        <f>IF(AND(Sheet2!AU93=1,Sheet2!AX93=1,Sheet2!AZ93=1,Sheet2!BB93=1),1,0)</f>
        <v>0</v>
      </c>
      <c r="BE93" s="68"/>
      <c r="BF93" s="4"/>
      <c r="BG93" s="4"/>
    </row>
    <row r="94" spans="2:60" x14ac:dyDescent="0.2">
      <c r="D94" s="31" t="s">
        <v>152</v>
      </c>
      <c r="E94" s="10">
        <v>-0.15712979999999999</v>
      </c>
      <c r="F94" s="10">
        <v>2E-3</v>
      </c>
      <c r="G94" s="11">
        <f>IF(Sheet2!F94&lt;=0.1,1,0)</f>
        <v>1</v>
      </c>
      <c r="H94">
        <v>-202.94049999999999</v>
      </c>
      <c r="I94">
        <v>7.5999999999999998E-2</v>
      </c>
      <c r="J94" s="4">
        <f>IF(Sheet2!I94&lt;=0.1,1,0)</f>
        <v>1</v>
      </c>
      <c r="K94" s="10">
        <v>-0.1132444</v>
      </c>
      <c r="L94" s="10">
        <v>4.1000000000000002E-2</v>
      </c>
      <c r="M94" s="11">
        <f>IF(Sheet2!L94&lt;=0.1,1,0)</f>
        <v>1</v>
      </c>
      <c r="N94">
        <v>-18.387139999999999</v>
      </c>
      <c r="O94">
        <v>8.6999999999999994E-2</v>
      </c>
      <c r="P94" s="4">
        <f>IF(Sheet2!O94&lt;=0.1,1,0)</f>
        <v>1</v>
      </c>
      <c r="Q94" s="10">
        <v>-0.2106391</v>
      </c>
      <c r="R94" s="10">
        <v>0</v>
      </c>
      <c r="S94" s="11">
        <f>IF(Sheet2!R94&lt;=0.1,1,0)</f>
        <v>1</v>
      </c>
      <c r="T94">
        <v>-0.19014010000000001</v>
      </c>
      <c r="U94">
        <v>0</v>
      </c>
      <c r="V94" s="4">
        <f>IF(Sheet2!U94&lt;=0.1,1,0)</f>
        <v>1</v>
      </c>
      <c r="W94" s="10">
        <v>-0.1352893</v>
      </c>
      <c r="X94" s="10">
        <v>8.9999999999999993E-3</v>
      </c>
      <c r="Y94" s="11">
        <f>IF(Sheet2!X94&lt;=0.1,1,0)</f>
        <v>1</v>
      </c>
      <c r="Z94">
        <v>-5.1733799999999999</v>
      </c>
      <c r="AA94">
        <v>1E-3</v>
      </c>
      <c r="AB94" s="30">
        <f>IF(Sheet2!AA94&lt;=0.1,1,0)</f>
        <v>1</v>
      </c>
      <c r="AC94" s="7">
        <f>Sheet2!G94+Sheet2!J94+Sheet2!M94+Sheet2!P94+Sheet2!S94+Sheet2!V94+Sheet2!Y94+Sheet2!AB94</f>
        <v>8</v>
      </c>
      <c r="AD94" s="3"/>
      <c r="AF94" s="4">
        <f>IF(Sheet2!AC94&gt;7,1,0)</f>
        <v>1</v>
      </c>
      <c r="AG94" s="4">
        <f>IF(Sheet2!AC94=7,1,0)</f>
        <v>0</v>
      </c>
      <c r="AH94" s="23">
        <f>IF(Sheet2!AC94=6,1,0)</f>
        <v>0</v>
      </c>
      <c r="AK94" s="23">
        <v>33</v>
      </c>
      <c r="AL94" s="23">
        <f>IF(OR(AND(Sheet2!H94&gt;0, Sheet2!AK94&lt;=10), AND(Sheet2!H94&lt;0, Sheet2!AK94&gt;=90)),1,0)</f>
        <v>0</v>
      </c>
      <c r="AM94" s="23">
        <f>IF(OR(AND(Sheet2!H94&gt;0, Sheet2!AK94&gt;10, Sheet2!AK94&lt;=15), AND(Sheet2!H94&lt;0, Sheet2!AK94&lt;90,Sheet2!AK94&gt;=85)),1,0)</f>
        <v>0</v>
      </c>
      <c r="AN94" s="23">
        <f>IF(OR(AND(Sheet2!H94&gt;0, Sheet2!AK94&gt;15, Sheet2!AK94&lt;=20), AND(Sheet2!H94&lt;0, Sheet2!AK94&lt;85,Sheet2!AK94&gt;=80)),1,0)</f>
        <v>0</v>
      </c>
      <c r="AO94" s="23">
        <f>IF(OR(AND(Sheet2!H94&gt;0, Sheet2!AK94&gt;20, Sheet2!AK94&lt;=25), AND(Sheet2!H94&lt;0, Sheet2!AK94&lt;80,Sheet2!AK94&gt;=75)),1,0)</f>
        <v>0</v>
      </c>
      <c r="AR94" s="72" t="s">
        <v>152</v>
      </c>
      <c r="AS94" s="66">
        <v>-0.15712979999999999</v>
      </c>
      <c r="AT94" s="66">
        <f>ABS(Sheet2!AS94)</f>
        <v>0.15712979999999999</v>
      </c>
      <c r="AU94" s="68">
        <f>IF(Sheet2!AT94&gt;=Sheet2!$AT$162,1,0)</f>
        <v>0</v>
      </c>
      <c r="AV94" s="66">
        <v>-0.1132444</v>
      </c>
      <c r="AW94" s="66">
        <f>ABS(Sheet2!AV94)</f>
        <v>0.1132444</v>
      </c>
      <c r="AX94" s="68">
        <f>IF(Sheet2!AW94&gt;=Sheet2!$AW$162,1,0)</f>
        <v>0</v>
      </c>
      <c r="AY94" s="68"/>
      <c r="AZ94" s="68">
        <f>IF(OR(Sheet2!AF94=1,Sheet2!AG94=1,Sheet2!AH94=1),1,0)</f>
        <v>1</v>
      </c>
      <c r="BA94" s="68"/>
      <c r="BB94" s="70">
        <f>IF(OR(Sheet2!AL94=1,Sheet2!AM94=1,Sheet2!AN94=1,Sheet2!AO94=1),1,0)</f>
        <v>0</v>
      </c>
      <c r="BC94" s="68"/>
      <c r="BD94" s="68">
        <f>IF(AND(Sheet2!AU94=1,Sheet2!AX94=1,Sheet2!AZ94=1,Sheet2!BB94=1),1,0)</f>
        <v>0</v>
      </c>
      <c r="BE94" s="68"/>
      <c r="BF94" s="4"/>
      <c r="BG94" s="4"/>
    </row>
    <row r="95" spans="2:60" x14ac:dyDescent="0.2">
      <c r="D95" t="s">
        <v>153</v>
      </c>
      <c r="E95" s="10">
        <v>-0.10410700000000001</v>
      </c>
      <c r="F95" s="10">
        <v>0.11700000000000001</v>
      </c>
      <c r="G95" s="11">
        <f>IF(Sheet2!F95&lt;=0.1,1,0)</f>
        <v>0</v>
      </c>
      <c r="H95">
        <v>-214.8818</v>
      </c>
      <c r="I95">
        <v>0.08</v>
      </c>
      <c r="J95" s="4">
        <f>IF(Sheet2!I95&lt;=0.1,1,0)</f>
        <v>1</v>
      </c>
      <c r="K95" s="10">
        <v>-9.0759699999999999E-2</v>
      </c>
      <c r="L95" s="10">
        <v>0.19400000000000001</v>
      </c>
      <c r="M95" s="11">
        <f>IF(Sheet2!L95&lt;=0.1,1,0)</f>
        <v>0</v>
      </c>
      <c r="N95">
        <v>-26.19049</v>
      </c>
      <c r="O95">
        <v>2.9000000000000001E-2</v>
      </c>
      <c r="P95" s="4">
        <f>IF(Sheet2!O95&lt;=0.1,1,0)</f>
        <v>1</v>
      </c>
      <c r="Q95" s="10">
        <v>-0.15777920000000001</v>
      </c>
      <c r="R95" s="10">
        <v>2.9000000000000001E-2</v>
      </c>
      <c r="S95" s="11">
        <f>IF(Sheet2!R95&lt;=0.1,1,0)</f>
        <v>1</v>
      </c>
      <c r="T95">
        <v>-0.1075755</v>
      </c>
      <c r="U95">
        <v>9.0999999999999998E-2</v>
      </c>
      <c r="V95" s="4">
        <f>IF(Sheet2!U95&lt;=0.1,1,0)</f>
        <v>1</v>
      </c>
      <c r="W95" s="10">
        <v>-0.1238409</v>
      </c>
      <c r="X95" s="10">
        <v>6.0999999999999999E-2</v>
      </c>
      <c r="Y95" s="11">
        <f>IF(Sheet2!X95&lt;=0.1,1,0)</f>
        <v>1</v>
      </c>
      <c r="Z95">
        <v>0.92749910000000002</v>
      </c>
      <c r="AA95">
        <v>0.754</v>
      </c>
      <c r="AB95" s="30">
        <f>IF(Sheet2!AA95&lt;=0.1,1,0)</f>
        <v>0</v>
      </c>
      <c r="AC95" s="7">
        <f>Sheet2!G95+Sheet2!J95+Sheet2!M95+Sheet2!P95+Sheet2!S95+Sheet2!V95+Sheet2!Y95+Sheet2!AB95</f>
        <v>5</v>
      </c>
      <c r="AD95" s="3"/>
      <c r="AF95" s="4">
        <f>IF(Sheet2!AC95&gt;7,1,0)</f>
        <v>0</v>
      </c>
      <c r="AG95" s="4">
        <f>IF(Sheet2!AC95=7,1,0)</f>
        <v>0</v>
      </c>
      <c r="AH95" s="23">
        <f>IF(Sheet2!AC95=6,1,0)</f>
        <v>0</v>
      </c>
      <c r="AK95" s="23">
        <v>15</v>
      </c>
      <c r="AL95" s="23">
        <f>IF(OR(AND(Sheet2!H95&gt;0, Sheet2!AK95&lt;=10), AND(Sheet2!H95&lt;0, Sheet2!AK95&gt;=90)),1,0)</f>
        <v>0</v>
      </c>
      <c r="AM95" s="23">
        <f>IF(OR(AND(Sheet2!H95&gt;0, Sheet2!AK95&gt;10, Sheet2!AK95&lt;=15), AND(Sheet2!H95&lt;0, Sheet2!AK95&lt;90,Sheet2!AK95&gt;=85)),1,0)</f>
        <v>0</v>
      </c>
      <c r="AN95" s="23">
        <f>IF(OR(AND(Sheet2!H95&gt;0, Sheet2!AK95&gt;15, Sheet2!AK95&lt;=20), AND(Sheet2!H95&lt;0, Sheet2!AK95&lt;85,Sheet2!AK95&gt;=80)),1,0)</f>
        <v>0</v>
      </c>
      <c r="AO95" s="23">
        <f>IF(OR(AND(Sheet2!H95&gt;0, Sheet2!AK95&gt;20, Sheet2!AK95&lt;=25), AND(Sheet2!H95&lt;0, Sheet2!AK95&lt;80,Sheet2!AK95&gt;=75)),1,0)</f>
        <v>0</v>
      </c>
      <c r="AR95" s="72" t="s">
        <v>153</v>
      </c>
      <c r="AS95" s="66">
        <v>-0.10410700000000001</v>
      </c>
      <c r="AT95" s="66">
        <f>ABS(Sheet2!AS95)</f>
        <v>0.10410700000000001</v>
      </c>
      <c r="AU95" s="68">
        <f>IF(Sheet2!AT95&gt;=Sheet2!$AT$162,1,0)</f>
        <v>0</v>
      </c>
      <c r="AV95" s="66">
        <v>-9.0759699999999999E-2</v>
      </c>
      <c r="AW95" s="66">
        <f>ABS(Sheet2!AV95)</f>
        <v>9.0759699999999999E-2</v>
      </c>
      <c r="AX95" s="68">
        <f>IF(Sheet2!AW95&gt;=Sheet2!$AW$162,1,0)</f>
        <v>0</v>
      </c>
      <c r="AY95" s="68"/>
      <c r="AZ95" s="68">
        <f>IF(OR(Sheet2!AF95=1,Sheet2!AG95=1,Sheet2!AH95=1),1,0)</f>
        <v>0</v>
      </c>
      <c r="BA95" s="68"/>
      <c r="BB95" s="70">
        <f>IF(OR(Sheet2!AL95=1,Sheet2!AM95=1,Sheet2!AN95=1,Sheet2!AO95=1),1,0)</f>
        <v>0</v>
      </c>
      <c r="BC95" s="68"/>
      <c r="BD95" s="68">
        <f>IF(AND(Sheet2!AU95=1,Sheet2!AX95=1,Sheet2!AZ95=1,Sheet2!BB95=1),1,0)</f>
        <v>0</v>
      </c>
      <c r="BE95" s="68"/>
      <c r="BF95" s="4"/>
      <c r="BG95" s="4"/>
    </row>
    <row r="96" spans="2:60" x14ac:dyDescent="0.2">
      <c r="D96" s="32" t="s">
        <v>154</v>
      </c>
      <c r="E96" s="10">
        <v>-0.19373029999999999</v>
      </c>
      <c r="F96" s="10">
        <v>0</v>
      </c>
      <c r="G96" s="11">
        <f>IF(Sheet2!F96&lt;=0.1,1,0)</f>
        <v>1</v>
      </c>
      <c r="H96">
        <v>-308.13810000000001</v>
      </c>
      <c r="I96">
        <v>4.0000000000000001E-3</v>
      </c>
      <c r="J96" s="4">
        <f>IF(Sheet2!I96&lt;=0.1,1,0)</f>
        <v>1</v>
      </c>
      <c r="K96" s="10">
        <v>-0.1962594</v>
      </c>
      <c r="L96" s="10">
        <v>1E-3</v>
      </c>
      <c r="M96" s="11">
        <f>IF(Sheet2!L96&lt;=0.1,1,0)</f>
        <v>1</v>
      </c>
      <c r="N96">
        <v>-35.866790000000002</v>
      </c>
      <c r="O96">
        <v>0</v>
      </c>
      <c r="P96" s="4">
        <f>IF(Sheet2!O96&lt;=0.1,1,0)</f>
        <v>1</v>
      </c>
      <c r="Q96" s="10">
        <v>-0.26027519999999998</v>
      </c>
      <c r="R96" s="10">
        <v>0</v>
      </c>
      <c r="S96" s="11">
        <f>IF(Sheet2!R96&lt;=0.1,1,0)</f>
        <v>1</v>
      </c>
      <c r="T96">
        <v>-0.2540483</v>
      </c>
      <c r="U96">
        <v>0</v>
      </c>
      <c r="V96" s="4">
        <f>IF(Sheet2!U96&lt;=0.1,1,0)</f>
        <v>1</v>
      </c>
      <c r="W96" s="10">
        <v>-0.23230970000000001</v>
      </c>
      <c r="X96" s="10">
        <v>0</v>
      </c>
      <c r="Y96" s="11">
        <f>IF(Sheet2!X96&lt;=0.1,1,0)</f>
        <v>1</v>
      </c>
      <c r="Z96">
        <v>-3.1004019999999999</v>
      </c>
      <c r="AA96">
        <v>9.4E-2</v>
      </c>
      <c r="AB96" s="30">
        <f>IF(Sheet2!AA96&lt;=0.1,1,0)</f>
        <v>1</v>
      </c>
      <c r="AC96" s="7">
        <f>Sheet2!G96+Sheet2!J96+Sheet2!M96+Sheet2!P96+Sheet2!S96+Sheet2!V96+Sheet2!Y96+Sheet2!AB96</f>
        <v>8</v>
      </c>
      <c r="AD96" s="3"/>
      <c r="AF96" s="4">
        <f>IF(Sheet2!AC96&gt;7,1,0)</f>
        <v>1</v>
      </c>
      <c r="AG96" s="4">
        <f>IF(Sheet2!AC96=7,1,0)</f>
        <v>0</v>
      </c>
      <c r="AH96" s="23">
        <f>IF(Sheet2!AC96=6,1,0)</f>
        <v>0</v>
      </c>
      <c r="AK96" s="23">
        <v>34</v>
      </c>
      <c r="AL96" s="23">
        <f>IF(OR(AND(Sheet2!H96&gt;0, Sheet2!AK96&lt;=10), AND(Sheet2!H96&lt;0, Sheet2!AK96&gt;=90)),1,0)</f>
        <v>0</v>
      </c>
      <c r="AM96" s="23">
        <f>IF(OR(AND(Sheet2!H96&gt;0, Sheet2!AK96&gt;10, Sheet2!AK96&lt;=15), AND(Sheet2!H96&lt;0, Sheet2!AK96&lt;90,Sheet2!AK96&gt;=85)),1,0)</f>
        <v>0</v>
      </c>
      <c r="AN96" s="23">
        <f>IF(OR(AND(Sheet2!H96&gt;0, Sheet2!AK96&gt;15, Sheet2!AK96&lt;=20), AND(Sheet2!H96&lt;0, Sheet2!AK96&lt;85,Sheet2!AK96&gt;=80)),1,0)</f>
        <v>0</v>
      </c>
      <c r="AO96" s="23">
        <f>IF(OR(AND(Sheet2!H96&gt;0, Sheet2!AK96&gt;20, Sheet2!AK96&lt;=25), AND(Sheet2!H96&lt;0, Sheet2!AK96&lt;80,Sheet2!AK96&gt;=75)),1,0)</f>
        <v>0</v>
      </c>
      <c r="AR96" s="72" t="s">
        <v>154</v>
      </c>
      <c r="AS96" s="66">
        <v>-0.19373029999999999</v>
      </c>
      <c r="AT96" s="66">
        <f>ABS(Sheet2!AS96)</f>
        <v>0.19373029999999999</v>
      </c>
      <c r="AU96" s="68">
        <f>IF(Sheet2!AT96&gt;=Sheet2!$AT$162,1,0)</f>
        <v>0</v>
      </c>
      <c r="AV96" s="66">
        <v>-0.1962594</v>
      </c>
      <c r="AW96" s="66">
        <f>ABS(Sheet2!AV96)</f>
        <v>0.1962594</v>
      </c>
      <c r="AX96" s="68">
        <f>IF(Sheet2!AW96&gt;=Sheet2!$AW$162,1,0)</f>
        <v>0</v>
      </c>
      <c r="AY96" s="68"/>
      <c r="AZ96" s="68">
        <f>IF(OR(Sheet2!AF96=1,Sheet2!AG96=1,Sheet2!AH96=1),1,0)</f>
        <v>1</v>
      </c>
      <c r="BA96" s="68"/>
      <c r="BB96" s="70">
        <f>IF(OR(Sheet2!AL96=1,Sheet2!AM96=1,Sheet2!AN96=1,Sheet2!AO96=1),1,0)</f>
        <v>0</v>
      </c>
      <c r="BC96" s="68"/>
      <c r="BD96" s="68">
        <f>IF(AND(Sheet2!AU96=1,Sheet2!AX96=1,Sheet2!AZ96=1,Sheet2!BB96=1),1,0)</f>
        <v>0</v>
      </c>
      <c r="BE96" s="68"/>
      <c r="BF96" s="4"/>
      <c r="BG96" s="4"/>
    </row>
    <row r="97" spans="2:59" x14ac:dyDescent="0.2">
      <c r="D97" t="s">
        <v>155</v>
      </c>
      <c r="E97" s="10">
        <v>9.2186000000000004E-2</v>
      </c>
      <c r="F97" s="10">
        <v>0.27600000000000002</v>
      </c>
      <c r="G97" s="11">
        <f>IF(Sheet2!F97&lt;=0.1,1,0)</f>
        <v>0</v>
      </c>
      <c r="H97">
        <v>-100.9872</v>
      </c>
      <c r="I97">
        <v>0.443</v>
      </c>
      <c r="J97" s="4">
        <f>IF(Sheet2!I97&lt;=0.1,1,0)</f>
        <v>0</v>
      </c>
      <c r="K97" s="10">
        <v>0.1247062</v>
      </c>
      <c r="L97" s="10">
        <v>0.21</v>
      </c>
      <c r="M97" s="11">
        <f>IF(Sheet2!L97&lt;=0.1,1,0)</f>
        <v>0</v>
      </c>
      <c r="N97">
        <v>3.3609469999999999</v>
      </c>
      <c r="O97">
        <v>0.83599999999999997</v>
      </c>
      <c r="P97" s="4">
        <f>IF(Sheet2!O97&lt;=0.1,1,0)</f>
        <v>0</v>
      </c>
      <c r="Q97" s="10">
        <v>-2.8509300000000001E-2</v>
      </c>
      <c r="R97" s="10">
        <v>0.75800000000000001</v>
      </c>
      <c r="S97" s="11">
        <f>IF(Sheet2!R97&lt;=0.1,1,0)</f>
        <v>0</v>
      </c>
      <c r="T97">
        <v>0.18617040000000001</v>
      </c>
      <c r="U97">
        <v>2.5999999999999999E-2</v>
      </c>
      <c r="V97" s="4">
        <f>IF(Sheet2!U97&lt;=0.1,1,0)</f>
        <v>1</v>
      </c>
      <c r="W97" s="10">
        <v>8.0098000000000003E-2</v>
      </c>
      <c r="X97" s="10">
        <v>0.39700000000000002</v>
      </c>
      <c r="Y97" s="11">
        <f>IF(Sheet2!X97&lt;=0.1,1,0)</f>
        <v>0</v>
      </c>
      <c r="Z97">
        <v>2.0350030000000001</v>
      </c>
      <c r="AA97">
        <v>0.63600000000000001</v>
      </c>
      <c r="AB97" s="30">
        <f>IF(Sheet2!AA97&lt;=0.1,1,0)</f>
        <v>0</v>
      </c>
      <c r="AC97" s="7">
        <f>Sheet2!G97+Sheet2!J97+Sheet2!M97+Sheet2!P97+Sheet2!S97+Sheet2!V97+Sheet2!Y97+Sheet2!AB97</f>
        <v>1</v>
      </c>
      <c r="AD97" s="3"/>
      <c r="AF97" s="4">
        <f>IF(Sheet2!AC97&gt;7,1,0)</f>
        <v>0</v>
      </c>
      <c r="AG97" s="4">
        <f>IF(Sheet2!AC97=7,1,0)</f>
        <v>0</v>
      </c>
      <c r="AH97" s="23">
        <f>IF(Sheet2!AC97=6,1,0)</f>
        <v>0</v>
      </c>
      <c r="AK97" s="23">
        <v>8</v>
      </c>
      <c r="AL97" s="23">
        <f>IF(OR(AND(Sheet2!H97&gt;0, Sheet2!AK97&lt;=10), AND(Sheet2!H97&lt;0, Sheet2!AK97&gt;=90)),1,0)</f>
        <v>0</v>
      </c>
      <c r="AM97" s="23">
        <f>IF(OR(AND(Sheet2!H97&gt;0, Sheet2!AK97&gt;10, Sheet2!AK97&lt;=15), AND(Sheet2!H97&lt;0, Sheet2!AK97&lt;90,Sheet2!AK97&gt;=85)),1,0)</f>
        <v>0</v>
      </c>
      <c r="AN97" s="23">
        <f>IF(OR(AND(Sheet2!H97&gt;0, Sheet2!AK97&gt;15, Sheet2!AK97&lt;=20), AND(Sheet2!H97&lt;0, Sheet2!AK97&lt;85,Sheet2!AK97&gt;=80)),1,0)</f>
        <v>0</v>
      </c>
      <c r="AO97" s="23">
        <f>IF(OR(AND(Sheet2!H97&gt;0, Sheet2!AK97&gt;20, Sheet2!AK97&lt;=25), AND(Sheet2!H97&lt;0, Sheet2!AK97&lt;80,Sheet2!AK97&gt;=75)),1,0)</f>
        <v>0</v>
      </c>
      <c r="AR97" s="72" t="s">
        <v>155</v>
      </c>
      <c r="AS97" s="66">
        <v>9.2186000000000004E-2</v>
      </c>
      <c r="AT97" s="66">
        <f>ABS(Sheet2!AS97)</f>
        <v>9.2186000000000004E-2</v>
      </c>
      <c r="AU97" s="68">
        <f>IF(Sheet2!AT97&gt;=Sheet2!$AT$162,1,0)</f>
        <v>0</v>
      </c>
      <c r="AV97" s="66">
        <v>0.1247062</v>
      </c>
      <c r="AW97" s="66">
        <f>ABS(Sheet2!AV97)</f>
        <v>0.1247062</v>
      </c>
      <c r="AX97" s="68">
        <f>IF(Sheet2!AW97&gt;=Sheet2!$AW$162,1,0)</f>
        <v>0</v>
      </c>
      <c r="AY97" s="68"/>
      <c r="AZ97" s="68">
        <f>IF(OR(Sheet2!AF97=1,Sheet2!AG97=1,Sheet2!AH97=1),1,0)</f>
        <v>0</v>
      </c>
      <c r="BA97" s="68"/>
      <c r="BB97" s="70">
        <f>IF(OR(Sheet2!AL97=1,Sheet2!AM97=1,Sheet2!AN97=1,Sheet2!AO97=1),1,0)</f>
        <v>0</v>
      </c>
      <c r="BC97" s="68"/>
      <c r="BD97" s="68">
        <f>IF(AND(Sheet2!AU97=1,Sheet2!AX97=1,Sheet2!AZ97=1,Sheet2!BB97=1),1,0)</f>
        <v>0</v>
      </c>
      <c r="BE97" s="68"/>
      <c r="BF97" s="4"/>
      <c r="BG97" s="4"/>
    </row>
    <row r="98" spans="2:59" x14ac:dyDescent="0.2">
      <c r="D98" t="s">
        <v>156</v>
      </c>
      <c r="E98" s="10">
        <v>-0.17970240000000001</v>
      </c>
      <c r="F98" s="10">
        <v>0</v>
      </c>
      <c r="G98" s="11">
        <f>IF(Sheet2!F98&lt;=0.1,1,0)</f>
        <v>1</v>
      </c>
      <c r="H98">
        <v>-252.37530000000001</v>
      </c>
      <c r="I98">
        <v>1.9E-2</v>
      </c>
      <c r="J98" s="4">
        <f>IF(Sheet2!I98&lt;=0.1,1,0)</f>
        <v>1</v>
      </c>
      <c r="K98" s="10">
        <v>-5.2709100000000002E-2</v>
      </c>
      <c r="L98" s="10">
        <v>0.35199999999999998</v>
      </c>
      <c r="M98" s="11">
        <f>IF(Sheet2!L98&lt;=0.1,1,0)</f>
        <v>0</v>
      </c>
      <c r="N98">
        <v>-11.08638</v>
      </c>
      <c r="O98">
        <v>0.30099999999999999</v>
      </c>
      <c r="P98" s="4">
        <f>IF(Sheet2!O98&lt;=0.1,1,0)</f>
        <v>0</v>
      </c>
      <c r="Q98" s="10">
        <v>-0.21185599999999999</v>
      </c>
      <c r="R98" s="10">
        <v>0</v>
      </c>
      <c r="S98" s="11">
        <f>IF(Sheet2!R98&lt;=0.1,1,0)</f>
        <v>1</v>
      </c>
      <c r="T98">
        <v>-0.19162090000000001</v>
      </c>
      <c r="U98">
        <v>0</v>
      </c>
      <c r="V98" s="4">
        <f>IF(Sheet2!U98&lt;=0.1,1,0)</f>
        <v>1</v>
      </c>
      <c r="W98" s="10">
        <v>-4.9986200000000001E-2</v>
      </c>
      <c r="X98" s="10">
        <v>0.34100000000000003</v>
      </c>
      <c r="Y98" s="11">
        <f>IF(Sheet2!X98&lt;=0.1,1,0)</f>
        <v>0</v>
      </c>
      <c r="Z98">
        <v>-2.885929</v>
      </c>
      <c r="AA98">
        <v>0.115</v>
      </c>
      <c r="AB98" s="30">
        <f>IF(Sheet2!AA98&lt;=0.1,1,0)</f>
        <v>0</v>
      </c>
      <c r="AC98" s="7">
        <f>Sheet2!G98+Sheet2!J98+Sheet2!M98+Sheet2!P98+Sheet2!S98+Sheet2!V98+Sheet2!Y98+Sheet2!AB98</f>
        <v>4</v>
      </c>
      <c r="AD98" s="3"/>
      <c r="AF98" s="4">
        <f>IF(Sheet2!AC98&gt;7,1,0)</f>
        <v>0</v>
      </c>
      <c r="AG98" s="4">
        <f>IF(Sheet2!AC98=7,1,0)</f>
        <v>0</v>
      </c>
      <c r="AH98" s="23">
        <f>IF(Sheet2!AC98=6,1,0)</f>
        <v>0</v>
      </c>
      <c r="AK98" s="23">
        <v>52</v>
      </c>
      <c r="AL98" s="23">
        <f>IF(OR(AND(Sheet2!H98&gt;0, Sheet2!AK98&lt;=10), AND(Sheet2!H98&lt;0, Sheet2!AK98&gt;=90)),1,0)</f>
        <v>0</v>
      </c>
      <c r="AM98" s="23">
        <f>IF(OR(AND(Sheet2!H98&gt;0, Sheet2!AK98&gt;10, Sheet2!AK98&lt;=15), AND(Sheet2!H98&lt;0, Sheet2!AK98&lt;90,Sheet2!AK98&gt;=85)),1,0)</f>
        <v>0</v>
      </c>
      <c r="AN98" s="23">
        <f>IF(OR(AND(Sheet2!H98&gt;0, Sheet2!AK98&gt;15, Sheet2!AK98&lt;=20), AND(Sheet2!H98&lt;0, Sheet2!AK98&lt;85,Sheet2!AK98&gt;=80)),1,0)</f>
        <v>0</v>
      </c>
      <c r="AO98" s="23">
        <f>IF(OR(AND(Sheet2!H98&gt;0, Sheet2!AK98&gt;20, Sheet2!AK98&lt;=25), AND(Sheet2!H98&lt;0, Sheet2!AK98&lt;80,Sheet2!AK98&gt;=75)),1,0)</f>
        <v>0</v>
      </c>
      <c r="AR98" s="72" t="s">
        <v>156</v>
      </c>
      <c r="AS98" s="66">
        <v>-0.17970240000000001</v>
      </c>
      <c r="AT98" s="66">
        <f>ABS(Sheet2!AS98)</f>
        <v>0.17970240000000001</v>
      </c>
      <c r="AU98" s="68">
        <f>IF(Sheet2!AT98&gt;=Sheet2!$AT$162,1,0)</f>
        <v>0</v>
      </c>
      <c r="AV98" s="66">
        <v>-5.2709100000000002E-2</v>
      </c>
      <c r="AW98" s="66">
        <f>ABS(Sheet2!AV98)</f>
        <v>5.2709100000000002E-2</v>
      </c>
      <c r="AX98" s="68">
        <f>IF(Sheet2!AW98&gt;=Sheet2!$AW$162,1,0)</f>
        <v>0</v>
      </c>
      <c r="AY98" s="68"/>
      <c r="AZ98" s="68">
        <f>IF(OR(Sheet2!AF98=1,Sheet2!AG98=1,Sheet2!AH98=1),1,0)</f>
        <v>0</v>
      </c>
      <c r="BA98" s="68"/>
      <c r="BB98" s="70">
        <f>IF(OR(Sheet2!AL98=1,Sheet2!AM98=1,Sheet2!AN98=1,Sheet2!AO98=1),1,0)</f>
        <v>0</v>
      </c>
      <c r="BC98" s="68"/>
      <c r="BD98" s="68">
        <f>IF(AND(Sheet2!AU98=1,Sheet2!AX98=1,Sheet2!AZ98=1,Sheet2!BB98=1),1,0)</f>
        <v>0</v>
      </c>
      <c r="BE98" s="68"/>
      <c r="BF98" s="4"/>
      <c r="BG98" s="4"/>
    </row>
    <row r="99" spans="2:59" x14ac:dyDescent="0.2">
      <c r="D99" s="32" t="s">
        <v>157</v>
      </c>
      <c r="E99" s="10">
        <v>-0.2142753</v>
      </c>
      <c r="F99" s="10">
        <v>1E-3</v>
      </c>
      <c r="G99" s="11">
        <f>IF(Sheet2!F99&lt;=0.1,1,0)</f>
        <v>1</v>
      </c>
      <c r="H99">
        <v>-385.12430000000001</v>
      </c>
      <c r="I99">
        <v>1E-3</v>
      </c>
      <c r="J99" s="4">
        <f>IF(Sheet2!I99&lt;=0.1,1,0)</f>
        <v>1</v>
      </c>
      <c r="K99" s="10">
        <v>-0.20700769999999999</v>
      </c>
      <c r="L99" s="10">
        <v>4.0000000000000001E-3</v>
      </c>
      <c r="M99" s="11">
        <f>IF(Sheet2!L99&lt;=0.1,1,0)</f>
        <v>1</v>
      </c>
      <c r="N99">
        <v>-35.02646</v>
      </c>
      <c r="O99">
        <v>4.0000000000000001E-3</v>
      </c>
      <c r="P99" s="4">
        <f>IF(Sheet2!O99&lt;=0.1,1,0)</f>
        <v>1</v>
      </c>
      <c r="Q99" s="10">
        <v>-0.28373409999999999</v>
      </c>
      <c r="R99" s="10">
        <v>0</v>
      </c>
      <c r="S99" s="11">
        <f>IF(Sheet2!R99&lt;=0.1,1,0)</f>
        <v>1</v>
      </c>
      <c r="T99">
        <v>-0.19655439999999999</v>
      </c>
      <c r="U99">
        <v>1E-3</v>
      </c>
      <c r="V99" s="4">
        <f>IF(Sheet2!U99&lt;=0.1,1,0)</f>
        <v>1</v>
      </c>
      <c r="W99" s="10">
        <v>-0.19333139999999999</v>
      </c>
      <c r="X99" s="10">
        <v>4.0000000000000001E-3</v>
      </c>
      <c r="Y99" s="11">
        <f>IF(Sheet2!X99&lt;=0.1,1,0)</f>
        <v>1</v>
      </c>
      <c r="Z99">
        <v>4.1257029999999997</v>
      </c>
      <c r="AA99">
        <v>0.14799999999999999</v>
      </c>
      <c r="AB99" s="30">
        <f>IF(Sheet2!AA99&lt;=0.1,1,0)</f>
        <v>0</v>
      </c>
      <c r="AC99" s="7">
        <f>Sheet2!G99+Sheet2!J99+Sheet2!M99+Sheet2!P99+Sheet2!S99+Sheet2!V99+Sheet2!Y99+Sheet2!AB99</f>
        <v>7</v>
      </c>
      <c r="AD99" s="3"/>
      <c r="AF99" s="4">
        <f>IF(Sheet2!AC99&gt;7,1,0)</f>
        <v>0</v>
      </c>
      <c r="AG99" s="4">
        <f>IF(Sheet2!AC99=7,1,0)</f>
        <v>1</v>
      </c>
      <c r="AH99" s="23">
        <f>IF(Sheet2!AC99=6,1,0)</f>
        <v>0</v>
      </c>
      <c r="AK99" s="23">
        <v>21</v>
      </c>
      <c r="AL99" s="23">
        <f>IF(OR(AND(Sheet2!H99&gt;0, Sheet2!AK99&lt;=10), AND(Sheet2!H99&lt;0, Sheet2!AK99&gt;=90)),1,0)</f>
        <v>0</v>
      </c>
      <c r="AM99" s="23">
        <f>IF(OR(AND(Sheet2!H99&gt;0, Sheet2!AK99&gt;10, Sheet2!AK99&lt;=15), AND(Sheet2!H99&lt;0, Sheet2!AK99&lt;90,Sheet2!AK99&gt;=85)),1,0)</f>
        <v>0</v>
      </c>
      <c r="AN99" s="23">
        <f>IF(OR(AND(Sheet2!H99&gt;0, Sheet2!AK99&gt;15, Sheet2!AK99&lt;=20), AND(Sheet2!H99&lt;0, Sheet2!AK99&lt;85,Sheet2!AK99&gt;=80)),1,0)</f>
        <v>0</v>
      </c>
      <c r="AO99" s="23">
        <f>IF(OR(AND(Sheet2!H99&gt;0, Sheet2!AK99&gt;20, Sheet2!AK99&lt;=25), AND(Sheet2!H99&lt;0, Sheet2!AK99&lt;80,Sheet2!AK99&gt;=75)),1,0)</f>
        <v>0</v>
      </c>
      <c r="AR99" s="72" t="s">
        <v>157</v>
      </c>
      <c r="AS99" s="66">
        <v>-0.2142753</v>
      </c>
      <c r="AT99" s="66">
        <f>ABS(Sheet2!AS99)</f>
        <v>0.2142753</v>
      </c>
      <c r="AU99" s="68">
        <f>IF(Sheet2!AT99&gt;=Sheet2!$AT$162,1,0)</f>
        <v>0</v>
      </c>
      <c r="AV99" s="66">
        <v>-0.20700769999999999</v>
      </c>
      <c r="AW99" s="66">
        <f>ABS(Sheet2!AV99)</f>
        <v>0.20700769999999999</v>
      </c>
      <c r="AX99" s="68">
        <f>IF(Sheet2!AW99&gt;=Sheet2!$AW$162,1,0)</f>
        <v>0</v>
      </c>
      <c r="AY99" s="68"/>
      <c r="AZ99" s="68">
        <f>IF(OR(Sheet2!AF99=1,Sheet2!AG99=1,Sheet2!AH99=1),1,0)</f>
        <v>1</v>
      </c>
      <c r="BA99" s="68"/>
      <c r="BB99" s="70">
        <f>IF(OR(Sheet2!AL99=1,Sheet2!AM99=1,Sheet2!AN99=1,Sheet2!AO99=1),1,0)</f>
        <v>0</v>
      </c>
      <c r="BC99" s="68"/>
      <c r="BD99" s="68">
        <f>IF(AND(Sheet2!AU99=1,Sheet2!AX99=1,Sheet2!AZ99=1,Sheet2!BB99=1),1,0)</f>
        <v>0</v>
      </c>
      <c r="BE99" s="68"/>
      <c r="BF99" s="4"/>
      <c r="BG99" s="4"/>
    </row>
    <row r="100" spans="2:59" x14ac:dyDescent="0.2">
      <c r="D100" t="s">
        <v>158</v>
      </c>
      <c r="E100" s="10">
        <v>0.14009540000000001</v>
      </c>
      <c r="F100" s="10">
        <v>2.3E-2</v>
      </c>
      <c r="G100" s="11">
        <f>IF(Sheet2!F100&lt;=0.1,1,0)</f>
        <v>1</v>
      </c>
      <c r="H100">
        <v>171.91200000000001</v>
      </c>
      <c r="I100">
        <v>0.17100000000000001</v>
      </c>
      <c r="J100" s="4">
        <f>IF(Sheet2!I100&lt;=0.1,1,0)</f>
        <v>0</v>
      </c>
      <c r="K100" s="10">
        <v>0.19098100000000001</v>
      </c>
      <c r="L100" s="10">
        <v>4.0000000000000001E-3</v>
      </c>
      <c r="M100" s="11">
        <f>IF(Sheet2!L100&lt;=0.1,1,0)</f>
        <v>1</v>
      </c>
      <c r="N100">
        <v>19.220330000000001</v>
      </c>
      <c r="O100">
        <v>0.1</v>
      </c>
      <c r="P100" s="4">
        <f>IF(Sheet2!O100&lt;=0.1,1,0)</f>
        <v>1</v>
      </c>
      <c r="Q100" s="10">
        <v>0.1095532</v>
      </c>
      <c r="R100" s="10">
        <v>9.9000000000000005E-2</v>
      </c>
      <c r="S100" s="11">
        <f>IF(Sheet2!R100&lt;=0.1,1,0)</f>
        <v>1</v>
      </c>
      <c r="T100">
        <v>8.3714999999999998E-2</v>
      </c>
      <c r="U100">
        <v>0.14599999999999999</v>
      </c>
      <c r="V100" s="4">
        <f>IF(Sheet2!U100&lt;=0.1,1,0)</f>
        <v>0</v>
      </c>
      <c r="W100" s="10">
        <v>0.1441615</v>
      </c>
      <c r="X100" s="10">
        <v>1.9E-2</v>
      </c>
      <c r="Y100" s="11">
        <f>IF(Sheet2!X100&lt;=0.1,1,0)</f>
        <v>1</v>
      </c>
      <c r="Z100">
        <v>3.5141930000000001</v>
      </c>
      <c r="AA100">
        <v>6.0999999999999999E-2</v>
      </c>
      <c r="AB100" s="30">
        <f>IF(Sheet2!AA100&lt;=0.1,1,0)</f>
        <v>1</v>
      </c>
      <c r="AC100" s="7">
        <f>Sheet2!G100+Sheet2!J100+Sheet2!M100+Sheet2!P100+Sheet2!S100+Sheet2!V100+Sheet2!Y100+Sheet2!AB100</f>
        <v>6</v>
      </c>
      <c r="AD100" s="3"/>
      <c r="AF100" s="4">
        <f>IF(Sheet2!AC100&gt;7,1,0)</f>
        <v>0</v>
      </c>
      <c r="AG100" s="4">
        <f>IF(Sheet2!AC100=7,1,0)</f>
        <v>0</v>
      </c>
      <c r="AH100" s="23">
        <f>IF(Sheet2!AC100=6,1,0)</f>
        <v>1</v>
      </c>
      <c r="AK100" s="23">
        <v>80</v>
      </c>
      <c r="AL100" s="23">
        <f>IF(OR(AND(Sheet2!H100&gt;0, Sheet2!AK100&lt;=10), AND(Sheet2!H100&lt;0, Sheet2!AK100&gt;=90)),1,0)</f>
        <v>0</v>
      </c>
      <c r="AM100" s="23">
        <f>IF(OR(AND(Sheet2!H100&gt;0, Sheet2!AK100&gt;10, Sheet2!AK100&lt;=15), AND(Sheet2!H100&lt;0, Sheet2!AK100&lt;90,Sheet2!AK100&gt;=85)),1,0)</f>
        <v>0</v>
      </c>
      <c r="AN100" s="23">
        <f>IF(OR(AND(Sheet2!H100&gt;0, Sheet2!AK100&gt;15, Sheet2!AK100&lt;=20), AND(Sheet2!H100&lt;0, Sheet2!AK100&lt;85,Sheet2!AK100&gt;=80)),1,0)</f>
        <v>0</v>
      </c>
      <c r="AO100" s="23">
        <f>IF(OR(AND(Sheet2!H100&gt;0, Sheet2!AK100&gt;20, Sheet2!AK100&lt;=25), AND(Sheet2!H100&lt;0, Sheet2!AK100&lt;80,Sheet2!AK100&gt;=75)),1,0)</f>
        <v>0</v>
      </c>
      <c r="AR100" s="72" t="s">
        <v>158</v>
      </c>
      <c r="AS100" s="66">
        <v>0.14009540000000001</v>
      </c>
      <c r="AT100" s="66">
        <f>ABS(Sheet2!AS100)</f>
        <v>0.14009540000000001</v>
      </c>
      <c r="AU100" s="68">
        <f>IF(Sheet2!AT100&gt;=Sheet2!$AT$162,1,0)</f>
        <v>0</v>
      </c>
      <c r="AV100" s="66">
        <v>0.19098100000000001</v>
      </c>
      <c r="AW100" s="66">
        <f>ABS(Sheet2!AV100)</f>
        <v>0.19098100000000001</v>
      </c>
      <c r="AX100" s="68">
        <f>IF(Sheet2!AW100&gt;=Sheet2!$AW$162,1,0)</f>
        <v>0</v>
      </c>
      <c r="AY100" s="68"/>
      <c r="AZ100" s="68">
        <f>IF(OR(Sheet2!AF100=1,Sheet2!AG100=1,Sheet2!AH100=1),1,0)</f>
        <v>1</v>
      </c>
      <c r="BA100" s="68"/>
      <c r="BB100" s="70">
        <f>IF(OR(Sheet2!AL100=1,Sheet2!AM100=1,Sheet2!AN100=1,Sheet2!AO100=1),1,0)</f>
        <v>0</v>
      </c>
      <c r="BC100" s="68"/>
      <c r="BD100" s="68">
        <f>IF(AND(Sheet2!AU100=1,Sheet2!AX100=1,Sheet2!AZ100=1,Sheet2!BB100=1),1,0)</f>
        <v>0</v>
      </c>
      <c r="BE100" s="68"/>
      <c r="BF100" s="4"/>
      <c r="BG100" s="4"/>
    </row>
    <row r="101" spans="2:59" x14ac:dyDescent="0.2">
      <c r="D101" t="s">
        <v>159</v>
      </c>
      <c r="E101" s="10">
        <v>-0.1203338</v>
      </c>
      <c r="F101" s="10">
        <v>0.04</v>
      </c>
      <c r="G101" s="11">
        <f>IF(Sheet2!F101&lt;=0.1,1,0)</f>
        <v>1</v>
      </c>
      <c r="H101">
        <v>14.75586</v>
      </c>
      <c r="I101">
        <v>0.90400000000000003</v>
      </c>
      <c r="J101" s="4">
        <f>IF(Sheet2!I101&lt;=0.1,1,0)</f>
        <v>0</v>
      </c>
      <c r="K101" s="10">
        <v>-3.5054799999999997E-2</v>
      </c>
      <c r="L101" s="10">
        <v>0.56499999999999995</v>
      </c>
      <c r="M101" s="11">
        <f>IF(Sheet2!L101&lt;=0.1,1,0)</f>
        <v>0</v>
      </c>
      <c r="N101">
        <v>-10.83639</v>
      </c>
      <c r="O101">
        <v>0.32</v>
      </c>
      <c r="P101" s="4">
        <f>IF(Sheet2!O101&lt;=0.1,1,0)</f>
        <v>0</v>
      </c>
      <c r="Q101" s="10">
        <v>-0.14981169999999999</v>
      </c>
      <c r="R101" s="10">
        <v>1.6E-2</v>
      </c>
      <c r="S101" s="11">
        <f>IF(Sheet2!R101&lt;=0.1,1,0)</f>
        <v>1</v>
      </c>
      <c r="T101">
        <v>-0.18790090000000001</v>
      </c>
      <c r="U101">
        <v>1E-3</v>
      </c>
      <c r="V101" s="4">
        <f>IF(Sheet2!U101&lt;=0.1,1,0)</f>
        <v>1</v>
      </c>
      <c r="W101" s="10">
        <v>-5.7159799999999997E-2</v>
      </c>
      <c r="X101" s="10">
        <v>0.314</v>
      </c>
      <c r="Y101" s="11">
        <f>IF(Sheet2!X101&lt;=0.1,1,0)</f>
        <v>0</v>
      </c>
      <c r="Z101">
        <v>-2.7187160000000001</v>
      </c>
      <c r="AA101">
        <v>0.153</v>
      </c>
      <c r="AB101" s="30">
        <f>IF(Sheet2!AA101&lt;=0.1,1,0)</f>
        <v>0</v>
      </c>
      <c r="AC101" s="7">
        <f>Sheet2!G101+Sheet2!J101+Sheet2!M101+Sheet2!P101+Sheet2!S101+Sheet2!V101+Sheet2!Y101+Sheet2!AB101</f>
        <v>3</v>
      </c>
      <c r="AD101" s="3"/>
      <c r="AF101" s="4">
        <f>IF(Sheet2!AC101&gt;7,1,0)</f>
        <v>0</v>
      </c>
      <c r="AG101" s="4">
        <f>IF(Sheet2!AC101=7,1,0)</f>
        <v>0</v>
      </c>
      <c r="AH101" s="23">
        <f>IF(Sheet2!AC101=6,1,0)</f>
        <v>0</v>
      </c>
      <c r="AK101" s="23">
        <v>29</v>
      </c>
      <c r="AL101" s="23">
        <f>IF(OR(AND(Sheet2!H101&gt;0, Sheet2!AK101&lt;=10), AND(Sheet2!H101&lt;0, Sheet2!AK101&gt;=90)),1,0)</f>
        <v>0</v>
      </c>
      <c r="AM101" s="23">
        <f>IF(OR(AND(Sheet2!H101&gt;0, Sheet2!AK101&gt;10, Sheet2!AK101&lt;=15), AND(Sheet2!H101&lt;0, Sheet2!AK101&lt;90,Sheet2!AK101&gt;=85)),1,0)</f>
        <v>0</v>
      </c>
      <c r="AN101" s="23">
        <f>IF(OR(AND(Sheet2!H101&gt;0, Sheet2!AK101&gt;15, Sheet2!AK101&lt;=20), AND(Sheet2!H101&lt;0, Sheet2!AK101&lt;85,Sheet2!AK101&gt;=80)),1,0)</f>
        <v>0</v>
      </c>
      <c r="AO101" s="23">
        <f>IF(OR(AND(Sheet2!H101&gt;0, Sheet2!AK101&gt;20, Sheet2!AK101&lt;=25), AND(Sheet2!H101&lt;0, Sheet2!AK101&lt;80,Sheet2!AK101&gt;=75)),1,0)</f>
        <v>0</v>
      </c>
      <c r="AR101" s="72" t="s">
        <v>159</v>
      </c>
      <c r="AS101" s="66">
        <v>-0.1203338</v>
      </c>
      <c r="AT101" s="66">
        <f>ABS(Sheet2!AS101)</f>
        <v>0.1203338</v>
      </c>
      <c r="AU101" s="68">
        <f>IF(Sheet2!AT101&gt;=Sheet2!$AT$162,1,0)</f>
        <v>0</v>
      </c>
      <c r="AV101" s="66">
        <v>-3.5054799999999997E-2</v>
      </c>
      <c r="AW101" s="66">
        <f>ABS(Sheet2!AV101)</f>
        <v>3.5054799999999997E-2</v>
      </c>
      <c r="AX101" s="68">
        <f>IF(Sheet2!AW101&gt;=Sheet2!$AW$162,1,0)</f>
        <v>0</v>
      </c>
      <c r="AY101" s="68"/>
      <c r="AZ101" s="68">
        <f>IF(OR(Sheet2!AF101=1,Sheet2!AG101=1,Sheet2!AH101=1),1,0)</f>
        <v>0</v>
      </c>
      <c r="BA101" s="68"/>
      <c r="BB101" s="70">
        <f>IF(OR(Sheet2!AL101=1,Sheet2!AM101=1,Sheet2!AN101=1,Sheet2!AO101=1),1,0)</f>
        <v>0</v>
      </c>
      <c r="BC101" s="68"/>
      <c r="BD101" s="68">
        <f>IF(AND(Sheet2!AU101=1,Sheet2!AX101=1,Sheet2!AZ101=1,Sheet2!BB101=1),1,0)</f>
        <v>0</v>
      </c>
      <c r="BE101" s="68"/>
      <c r="BF101" s="4"/>
      <c r="BG101" s="4"/>
    </row>
    <row r="102" spans="2:59" x14ac:dyDescent="0.2">
      <c r="D102" s="33" t="s">
        <v>160</v>
      </c>
      <c r="E102" s="10">
        <v>-0.25796720000000001</v>
      </c>
      <c r="F102" s="10">
        <v>0</v>
      </c>
      <c r="G102" s="11">
        <f>IF(Sheet2!F102&lt;=0.1,1,0)</f>
        <v>1</v>
      </c>
      <c r="H102">
        <v>-446.59100000000001</v>
      </c>
      <c r="I102">
        <v>0</v>
      </c>
      <c r="J102" s="4">
        <f>IF(Sheet2!I102&lt;=0.1,1,0)</f>
        <v>1</v>
      </c>
      <c r="K102" s="10">
        <v>-0.18042430000000001</v>
      </c>
      <c r="L102" s="10">
        <v>1E-3</v>
      </c>
      <c r="M102" s="11">
        <f>IF(Sheet2!L102&lt;=0.1,1,0)</f>
        <v>1</v>
      </c>
      <c r="N102">
        <v>-31.785879999999999</v>
      </c>
      <c r="O102">
        <v>4.0000000000000001E-3</v>
      </c>
      <c r="P102" s="4">
        <f>IF(Sheet2!O102&lt;=0.1,1,0)</f>
        <v>1</v>
      </c>
      <c r="Q102" s="10">
        <v>-0.27401890000000001</v>
      </c>
      <c r="R102" s="10">
        <v>0</v>
      </c>
      <c r="S102" s="11">
        <f>IF(Sheet2!R102&lt;=0.1,1,0)</f>
        <v>1</v>
      </c>
      <c r="T102">
        <v>-0.2518261</v>
      </c>
      <c r="U102">
        <v>0</v>
      </c>
      <c r="V102" s="4">
        <f>IF(Sheet2!U102&lt;=0.1,1,0)</f>
        <v>1</v>
      </c>
      <c r="W102" s="10">
        <v>-0.1893003</v>
      </c>
      <c r="X102" s="10">
        <v>0</v>
      </c>
      <c r="Y102" s="11">
        <f>IF(Sheet2!X102&lt;=0.1,1,0)</f>
        <v>1</v>
      </c>
      <c r="Z102">
        <v>-4.8283719999999999</v>
      </c>
      <c r="AA102">
        <v>2.1000000000000001E-2</v>
      </c>
      <c r="AB102" s="30">
        <f>IF(Sheet2!AA102&lt;=0.1,1,0)</f>
        <v>1</v>
      </c>
      <c r="AC102" s="7">
        <f>Sheet2!G102+Sheet2!J102+Sheet2!M102+Sheet2!P102+Sheet2!S102+Sheet2!V102+Sheet2!Y102+Sheet2!AB102</f>
        <v>8</v>
      </c>
      <c r="AD102" s="3"/>
      <c r="AF102" s="4">
        <f>IF(Sheet2!AC102&gt;7,1,0)</f>
        <v>1</v>
      </c>
      <c r="AG102" s="4">
        <f>IF(Sheet2!AC102=7,1,0)</f>
        <v>0</v>
      </c>
      <c r="AH102" s="23">
        <f>IF(Sheet2!AC102=6,1,0)</f>
        <v>0</v>
      </c>
      <c r="AK102" s="23">
        <v>57</v>
      </c>
      <c r="AL102" s="23">
        <f>IF(OR(AND(Sheet2!H102&gt;0, Sheet2!AK102&lt;=10), AND(Sheet2!H102&lt;0, Sheet2!AK102&gt;=90)),1,0)</f>
        <v>0</v>
      </c>
      <c r="AM102" s="23">
        <f>IF(OR(AND(Sheet2!H102&gt;0, Sheet2!AK102&gt;10, Sheet2!AK102&lt;=15), AND(Sheet2!H102&lt;0, Sheet2!AK102&lt;90,Sheet2!AK102&gt;=85)),1,0)</f>
        <v>0</v>
      </c>
      <c r="AN102" s="23">
        <f>IF(OR(AND(Sheet2!H102&gt;0, Sheet2!AK102&gt;15, Sheet2!AK102&lt;=20), AND(Sheet2!H102&lt;0, Sheet2!AK102&lt;85,Sheet2!AK102&gt;=80)),1,0)</f>
        <v>0</v>
      </c>
      <c r="AO102" s="23">
        <f>IF(OR(AND(Sheet2!H102&gt;0, Sheet2!AK102&gt;20, Sheet2!AK102&lt;=25), AND(Sheet2!H102&lt;0, Sheet2!AK102&lt;80,Sheet2!AK102&gt;=75)),1,0)</f>
        <v>0</v>
      </c>
      <c r="AR102" s="72" t="s">
        <v>160</v>
      </c>
      <c r="AS102" s="66">
        <v>-0.25796720000000001</v>
      </c>
      <c r="AT102" s="66">
        <f>ABS(Sheet2!AS102)</f>
        <v>0.25796720000000001</v>
      </c>
      <c r="AU102" s="68">
        <f>IF(Sheet2!AT102&gt;=Sheet2!$AT$162,1,0)</f>
        <v>1</v>
      </c>
      <c r="AV102" s="66">
        <v>-0.18042430000000001</v>
      </c>
      <c r="AW102" s="66">
        <f>ABS(Sheet2!AV102)</f>
        <v>0.18042430000000001</v>
      </c>
      <c r="AX102" s="68">
        <f>IF(Sheet2!AW102&gt;=Sheet2!$AW$162,1,0)</f>
        <v>0</v>
      </c>
      <c r="AY102" s="68"/>
      <c r="AZ102" s="68">
        <f>IF(OR(Sheet2!AF102=1,Sheet2!AG102=1,Sheet2!AH102=1),1,0)</f>
        <v>1</v>
      </c>
      <c r="BA102" s="68"/>
      <c r="BB102" s="70">
        <f>IF(OR(Sheet2!AL102=1,Sheet2!AM102=1,Sheet2!AN102=1,Sheet2!AO102=1),1,0)</f>
        <v>0</v>
      </c>
      <c r="BC102" s="68"/>
      <c r="BD102" s="68">
        <f>IF(AND(Sheet2!AU102=1,Sheet2!AX102=1,Sheet2!AZ102=1,Sheet2!BB102=1),1,0)</f>
        <v>0</v>
      </c>
      <c r="BE102" s="68"/>
      <c r="BF102" s="4"/>
      <c r="BG102" s="4"/>
    </row>
    <row r="103" spans="2:59" x14ac:dyDescent="0.2">
      <c r="D103" s="31" t="s">
        <v>161</v>
      </c>
      <c r="E103" s="10">
        <v>-0.19866249999999999</v>
      </c>
      <c r="F103" s="10">
        <v>2.7E-2</v>
      </c>
      <c r="G103" s="11">
        <f>IF(Sheet2!F103&lt;=0.1,1,0)</f>
        <v>1</v>
      </c>
      <c r="H103">
        <v>-139.67859999999999</v>
      </c>
      <c r="I103">
        <v>0.495</v>
      </c>
      <c r="J103" s="4">
        <f>IF(Sheet2!I103&lt;=0.1,1,0)</f>
        <v>0</v>
      </c>
      <c r="K103" s="10">
        <v>-0.28230359999999999</v>
      </c>
      <c r="L103" s="10">
        <v>3.0000000000000001E-3</v>
      </c>
      <c r="M103" s="11">
        <f>IF(Sheet2!L103&lt;=0.1,1,0)</f>
        <v>1</v>
      </c>
      <c r="N103">
        <v>-40.948999999999998</v>
      </c>
      <c r="O103">
        <v>3.0000000000000001E-3</v>
      </c>
      <c r="P103" s="4">
        <f>IF(Sheet2!O103&lt;=0.1,1,0)</f>
        <v>1</v>
      </c>
      <c r="Q103" s="10">
        <v>-0.25391770000000002</v>
      </c>
      <c r="R103" s="10">
        <v>8.9999999999999993E-3</v>
      </c>
      <c r="S103" s="11">
        <f>IF(Sheet2!R103&lt;=0.1,1,0)</f>
        <v>1</v>
      </c>
      <c r="T103">
        <v>-0.27204</v>
      </c>
      <c r="U103">
        <v>2E-3</v>
      </c>
      <c r="V103" s="4">
        <f>IF(Sheet2!U103&lt;=0.1,1,0)</f>
        <v>1</v>
      </c>
      <c r="W103" s="10">
        <v>-0.32255549999999999</v>
      </c>
      <c r="X103" s="10">
        <v>0</v>
      </c>
      <c r="Y103" s="11">
        <f>IF(Sheet2!X103&lt;=0.1,1,0)</f>
        <v>1</v>
      </c>
      <c r="Z103">
        <v>-2.739573</v>
      </c>
      <c r="AA103">
        <v>0.28999999999999998</v>
      </c>
      <c r="AB103" s="30">
        <f>IF(Sheet2!AA103&lt;=0.1,1,0)</f>
        <v>0</v>
      </c>
      <c r="AC103" s="7">
        <f>Sheet2!G103+Sheet2!J103+Sheet2!M103+Sheet2!P103+Sheet2!S103+Sheet2!V103+Sheet2!Y103+Sheet2!AB103</f>
        <v>6</v>
      </c>
      <c r="AD103" s="3"/>
      <c r="AF103" s="4">
        <f>IF(Sheet2!AC103&gt;7,1,0)</f>
        <v>0</v>
      </c>
      <c r="AG103" s="4">
        <f>IF(Sheet2!AC103=7,1,0)</f>
        <v>0</v>
      </c>
      <c r="AH103" s="23">
        <f>IF(Sheet2!AC103=6,1,0)</f>
        <v>1</v>
      </c>
      <c r="AK103" s="23">
        <v>7</v>
      </c>
      <c r="AL103" s="23">
        <f>IF(OR(AND(Sheet2!H103&gt;0, Sheet2!AK103&lt;=10), AND(Sheet2!H103&lt;0, Sheet2!AK103&gt;=90)),1,0)</f>
        <v>0</v>
      </c>
      <c r="AM103" s="23">
        <f>IF(OR(AND(Sheet2!H103&gt;0, Sheet2!AK103&gt;10, Sheet2!AK103&lt;=15), AND(Sheet2!H103&lt;0, Sheet2!AK103&lt;90,Sheet2!AK103&gt;=85)),1,0)</f>
        <v>0</v>
      </c>
      <c r="AN103" s="23">
        <f>IF(OR(AND(Sheet2!H103&gt;0, Sheet2!AK103&gt;15, Sheet2!AK103&lt;=20), AND(Sheet2!H103&lt;0, Sheet2!AK103&lt;85,Sheet2!AK103&gt;=80)),1,0)</f>
        <v>0</v>
      </c>
      <c r="AO103" s="23">
        <f>IF(OR(AND(Sheet2!H103&gt;0, Sheet2!AK103&gt;20, Sheet2!AK103&lt;=25), AND(Sheet2!H103&lt;0, Sheet2!AK103&lt;80,Sheet2!AK103&gt;=75)),1,0)</f>
        <v>0</v>
      </c>
      <c r="AR103" s="72" t="s">
        <v>161</v>
      </c>
      <c r="AS103" s="66">
        <v>-0.19866249999999999</v>
      </c>
      <c r="AT103" s="66">
        <f>ABS(Sheet2!AS103)</f>
        <v>0.19866249999999999</v>
      </c>
      <c r="AU103" s="68">
        <f>IF(Sheet2!AT103&gt;=Sheet2!$AT$162,1,0)</f>
        <v>0</v>
      </c>
      <c r="AV103" s="66">
        <v>-0.28230359999999999</v>
      </c>
      <c r="AW103" s="66">
        <f>ABS(Sheet2!AV103)</f>
        <v>0.28230359999999999</v>
      </c>
      <c r="AX103" s="68">
        <f>IF(Sheet2!AW103&gt;=Sheet2!$AW$162,1,0)</f>
        <v>1</v>
      </c>
      <c r="AY103" s="68"/>
      <c r="AZ103" s="68">
        <f>IF(OR(Sheet2!AF103=1,Sheet2!AG103=1,Sheet2!AH103=1),1,0)</f>
        <v>1</v>
      </c>
      <c r="BA103" s="68"/>
      <c r="BB103" s="70">
        <f>IF(OR(Sheet2!AL103=1,Sheet2!AM103=1,Sheet2!AN103=1,Sheet2!AO103=1),1,0)</f>
        <v>0</v>
      </c>
      <c r="BC103" s="68"/>
      <c r="BD103" s="68">
        <f>IF(AND(Sheet2!AU103=1,Sheet2!AX103=1,Sheet2!AZ103=1,Sheet2!BB103=1),1,0)</f>
        <v>0</v>
      </c>
      <c r="BE103" s="68"/>
      <c r="BF103" s="4"/>
      <c r="BG103" s="4"/>
    </row>
    <row r="104" spans="2:59" x14ac:dyDescent="0.2">
      <c r="D104" s="31" t="s">
        <v>162</v>
      </c>
      <c r="E104" s="10">
        <v>0.3299475</v>
      </c>
      <c r="F104" s="10">
        <v>0</v>
      </c>
      <c r="G104" s="11">
        <f>IF(Sheet2!F104&lt;=0.1,1,0)</f>
        <v>1</v>
      </c>
      <c r="H104">
        <v>275.38139999999999</v>
      </c>
      <c r="I104">
        <v>6.9000000000000006E-2</v>
      </c>
      <c r="J104" s="4">
        <f>IF(Sheet2!I104&lt;=0.1,1,0)</f>
        <v>1</v>
      </c>
      <c r="K104" s="10">
        <v>0.1867702</v>
      </c>
      <c r="L104" s="10">
        <v>5.0000000000000001E-3</v>
      </c>
      <c r="M104" s="11">
        <f>IF(Sheet2!L104&lt;=0.1,1,0)</f>
        <v>1</v>
      </c>
      <c r="N104">
        <v>17.541969999999999</v>
      </c>
      <c r="O104">
        <v>0.14000000000000001</v>
      </c>
      <c r="P104" s="4">
        <f>IF(Sheet2!O104&lt;=0.1,1,0)</f>
        <v>0</v>
      </c>
      <c r="Q104" s="10">
        <v>0.32048769999999999</v>
      </c>
      <c r="R104" s="10">
        <v>0</v>
      </c>
      <c r="S104" s="11">
        <f>IF(Sheet2!R104&lt;=0.1,1,0)</f>
        <v>1</v>
      </c>
      <c r="T104">
        <v>0.36039939999999998</v>
      </c>
      <c r="U104">
        <v>0</v>
      </c>
      <c r="V104" s="4">
        <f>IF(Sheet2!U104&lt;=0.1,1,0)</f>
        <v>1</v>
      </c>
      <c r="W104" s="10">
        <v>0.1513844</v>
      </c>
      <c r="X104" s="10">
        <v>1.6E-2</v>
      </c>
      <c r="Y104" s="11">
        <f>IF(Sheet2!X104&lt;=0.1,1,0)</f>
        <v>1</v>
      </c>
      <c r="Z104">
        <v>6.1344070000000004</v>
      </c>
      <c r="AA104">
        <v>0</v>
      </c>
      <c r="AB104" s="30">
        <f>IF(Sheet2!AA104&lt;=0.1,1,0)</f>
        <v>1</v>
      </c>
      <c r="AC104" s="7">
        <f>Sheet2!G104+Sheet2!J104+Sheet2!M104+Sheet2!P104+Sheet2!S104+Sheet2!V104+Sheet2!Y104+Sheet2!AB104</f>
        <v>7</v>
      </c>
      <c r="AD104" s="3"/>
      <c r="AF104" s="4">
        <f>IF(Sheet2!AC104&gt;7,1,0)</f>
        <v>0</v>
      </c>
      <c r="AG104" s="4">
        <f>IF(Sheet2!AC104=7,1,0)</f>
        <v>1</v>
      </c>
      <c r="AH104" s="23">
        <f>IF(Sheet2!AC104=6,1,0)</f>
        <v>0</v>
      </c>
      <c r="AK104" s="23">
        <v>21</v>
      </c>
      <c r="AL104" s="23">
        <f>IF(OR(AND(Sheet2!H104&gt;0, Sheet2!AK104&lt;=10), AND(Sheet2!H104&lt;0, Sheet2!AK104&gt;=90)),1,0)</f>
        <v>0</v>
      </c>
      <c r="AM104" s="23">
        <f>IF(OR(AND(Sheet2!H104&gt;0, Sheet2!AK104&gt;10, Sheet2!AK104&lt;=15), AND(Sheet2!H104&lt;0, Sheet2!AK104&lt;90,Sheet2!AK104&gt;=85)),1,0)</f>
        <v>0</v>
      </c>
      <c r="AN104" s="23">
        <f>IF(OR(AND(Sheet2!H104&gt;0, Sheet2!AK104&gt;15, Sheet2!AK104&lt;=20), AND(Sheet2!H104&lt;0, Sheet2!AK104&lt;85,Sheet2!AK104&gt;=80)),1,0)</f>
        <v>0</v>
      </c>
      <c r="AO104" s="23">
        <f>IF(OR(AND(Sheet2!H104&gt;0, Sheet2!AK104&gt;20, Sheet2!AK104&lt;=25), AND(Sheet2!H104&lt;0, Sheet2!AK104&lt;80,Sheet2!AK104&gt;=75)),1,0)</f>
        <v>1</v>
      </c>
      <c r="AR104" s="72" t="s">
        <v>162</v>
      </c>
      <c r="AS104" s="66">
        <v>0.3299475</v>
      </c>
      <c r="AT104" s="66">
        <f>ABS(Sheet2!AS104)</f>
        <v>0.3299475</v>
      </c>
      <c r="AU104" s="68">
        <f>IF(Sheet2!AT104&gt;=Sheet2!$AT$162,1,0)</f>
        <v>1</v>
      </c>
      <c r="AV104" s="66">
        <v>0.1867702</v>
      </c>
      <c r="AW104" s="66">
        <f>ABS(Sheet2!AV104)</f>
        <v>0.1867702</v>
      </c>
      <c r="AX104" s="68">
        <f>IF(Sheet2!AW104&gt;=Sheet2!$AW$162,1,0)</f>
        <v>0</v>
      </c>
      <c r="AY104" s="68"/>
      <c r="AZ104" s="68">
        <f>IF(OR(Sheet2!AF104=1,Sheet2!AG104=1,Sheet2!AH104=1),1,0)</f>
        <v>1</v>
      </c>
      <c r="BA104" s="68"/>
      <c r="BB104" s="70">
        <f>IF(OR(Sheet2!AL104=1,Sheet2!AM104=1,Sheet2!AN104=1,Sheet2!AO104=1),1,0)</f>
        <v>1</v>
      </c>
      <c r="BC104" s="68"/>
      <c r="BD104" s="68">
        <f>IF(AND(Sheet2!AU104=1,Sheet2!AX104=1,Sheet2!AZ104=1,Sheet2!BB104=1),1,0)</f>
        <v>0</v>
      </c>
      <c r="BE104" s="68"/>
      <c r="BF104" s="4"/>
      <c r="BG104" s="4"/>
    </row>
    <row r="105" spans="2:59" x14ac:dyDescent="0.2">
      <c r="D105" t="s">
        <v>163</v>
      </c>
      <c r="E105" s="10">
        <v>-2.5903900000000001E-2</v>
      </c>
      <c r="F105" s="10">
        <v>0.74399999999999999</v>
      </c>
      <c r="G105" s="11">
        <f>IF(Sheet2!F105&lt;=0.1,1,0)</f>
        <v>0</v>
      </c>
      <c r="H105">
        <v>-331.57240000000002</v>
      </c>
      <c r="I105">
        <v>1.9E-2</v>
      </c>
      <c r="J105" s="4">
        <f>IF(Sheet2!I105&lt;=0.1,1,0)</f>
        <v>1</v>
      </c>
      <c r="K105" s="10">
        <v>-4.5554200000000003E-2</v>
      </c>
      <c r="L105" s="10">
        <v>0.61199999999999999</v>
      </c>
      <c r="M105" s="11">
        <f>IF(Sheet2!L105&lt;=0.1,1,0)</f>
        <v>0</v>
      </c>
      <c r="N105">
        <v>-21.795950000000001</v>
      </c>
      <c r="O105">
        <v>0.16600000000000001</v>
      </c>
      <c r="P105" s="4">
        <f>IF(Sheet2!O105&lt;=0.1,1,0)</f>
        <v>0</v>
      </c>
      <c r="Q105" s="10">
        <v>-8.0831500000000001E-2</v>
      </c>
      <c r="R105" s="10">
        <v>0.38100000000000001</v>
      </c>
      <c r="S105" s="11">
        <f>IF(Sheet2!R105&lt;=0.1,1,0)</f>
        <v>0</v>
      </c>
      <c r="T105">
        <v>-0.14193539999999999</v>
      </c>
      <c r="U105">
        <v>7.3999999999999996E-2</v>
      </c>
      <c r="V105" s="4">
        <f>IF(Sheet2!U105&lt;=0.1,1,0)</f>
        <v>1</v>
      </c>
      <c r="W105" s="10">
        <v>-7.0365999999999998E-2</v>
      </c>
      <c r="X105" s="10">
        <v>0.40100000000000002</v>
      </c>
      <c r="Y105" s="11">
        <f>IF(Sheet2!X105&lt;=0.1,1,0)</f>
        <v>0</v>
      </c>
      <c r="Z105">
        <v>2.7603960000000001</v>
      </c>
      <c r="AA105">
        <v>0.55900000000000005</v>
      </c>
      <c r="AB105" s="30">
        <f>IF(Sheet2!AA105&lt;=0.1,1,0)</f>
        <v>0</v>
      </c>
      <c r="AC105" s="7">
        <f>Sheet2!G105+Sheet2!J105+Sheet2!M105+Sheet2!P105+Sheet2!S105+Sheet2!V105+Sheet2!Y105+Sheet2!AB105</f>
        <v>2</v>
      </c>
      <c r="AD105" s="3"/>
      <c r="AF105" s="4">
        <f>IF(Sheet2!AC105&gt;7,1,0)</f>
        <v>0</v>
      </c>
      <c r="AG105" s="4">
        <f>IF(Sheet2!AC105=7,1,0)</f>
        <v>0</v>
      </c>
      <c r="AH105" s="23">
        <f>IF(Sheet2!AC105=6,1,0)</f>
        <v>0</v>
      </c>
      <c r="AK105" s="23">
        <v>8</v>
      </c>
      <c r="AL105" s="23">
        <f>IF(OR(AND(Sheet2!H105&gt;0, Sheet2!AK105&lt;=10), AND(Sheet2!H105&lt;0, Sheet2!AK105&gt;=90)),1,0)</f>
        <v>0</v>
      </c>
      <c r="AM105" s="23">
        <f>IF(OR(AND(Sheet2!H105&gt;0, Sheet2!AK105&gt;10, Sheet2!AK105&lt;=15), AND(Sheet2!H105&lt;0, Sheet2!AK105&lt;90,Sheet2!AK105&gt;=85)),1,0)</f>
        <v>0</v>
      </c>
      <c r="AN105" s="23">
        <f>IF(OR(AND(Sheet2!H105&gt;0, Sheet2!AK105&gt;15, Sheet2!AK105&lt;=20), AND(Sheet2!H105&lt;0, Sheet2!AK105&lt;85,Sheet2!AK105&gt;=80)),1,0)</f>
        <v>0</v>
      </c>
      <c r="AO105" s="23">
        <f>IF(OR(AND(Sheet2!H105&gt;0, Sheet2!AK105&gt;20, Sheet2!AK105&lt;=25), AND(Sheet2!H105&lt;0, Sheet2!AK105&lt;80,Sheet2!AK105&gt;=75)),1,0)</f>
        <v>0</v>
      </c>
      <c r="AR105" s="72" t="s">
        <v>163</v>
      </c>
      <c r="AS105" s="66">
        <v>-2.5903900000000001E-2</v>
      </c>
      <c r="AT105" s="66">
        <f>ABS(Sheet2!AS105)</f>
        <v>2.5903900000000001E-2</v>
      </c>
      <c r="AU105" s="68">
        <f>IF(Sheet2!AT105&gt;=Sheet2!$AT$162,1,0)</f>
        <v>0</v>
      </c>
      <c r="AV105" s="66">
        <v>-4.5554200000000003E-2</v>
      </c>
      <c r="AW105" s="66">
        <f>ABS(Sheet2!AV105)</f>
        <v>4.5554200000000003E-2</v>
      </c>
      <c r="AX105" s="68">
        <f>IF(Sheet2!AW105&gt;=Sheet2!$AW$162,1,0)</f>
        <v>0</v>
      </c>
      <c r="AY105" s="68"/>
      <c r="AZ105" s="68">
        <f>IF(OR(Sheet2!AF105=1,Sheet2!AG105=1,Sheet2!AH105=1),1,0)</f>
        <v>0</v>
      </c>
      <c r="BA105" s="68"/>
      <c r="BB105" s="70">
        <f>IF(OR(Sheet2!AL105=1,Sheet2!AM105=1,Sheet2!AN105=1,Sheet2!AO105=1),1,0)</f>
        <v>0</v>
      </c>
      <c r="BC105" s="68"/>
      <c r="BD105" s="68">
        <f>IF(AND(Sheet2!AU105=1,Sheet2!AX105=1,Sheet2!AZ105=1,Sheet2!BB105=1),1,0)</f>
        <v>0</v>
      </c>
      <c r="BE105" s="68"/>
      <c r="BF105" s="4"/>
      <c r="BG105" s="4"/>
    </row>
    <row r="106" spans="2:59" x14ac:dyDescent="0.2">
      <c r="D106" s="31" t="s">
        <v>164</v>
      </c>
      <c r="E106" s="10">
        <v>-0.14181840000000001</v>
      </c>
      <c r="F106" s="10">
        <v>6.0000000000000001E-3</v>
      </c>
      <c r="G106" s="11">
        <f>IF(Sheet2!F106&lt;=0.1,1,0)</f>
        <v>1</v>
      </c>
      <c r="H106">
        <v>-432.38299999999998</v>
      </c>
      <c r="I106">
        <v>0</v>
      </c>
      <c r="J106" s="4">
        <f>IF(Sheet2!I106&lt;=0.1,1,0)</f>
        <v>1</v>
      </c>
      <c r="K106" s="10">
        <v>-0.17861669999999999</v>
      </c>
      <c r="L106" s="10">
        <v>2E-3</v>
      </c>
      <c r="M106" s="11">
        <f>IF(Sheet2!L106&lt;=0.1,1,0)</f>
        <v>1</v>
      </c>
      <c r="N106">
        <v>-37.303249999999998</v>
      </c>
      <c r="O106">
        <v>0</v>
      </c>
      <c r="P106" s="4">
        <f>IF(Sheet2!O106&lt;=0.1,1,0)</f>
        <v>1</v>
      </c>
      <c r="Q106" s="10">
        <v>-0.2623183</v>
      </c>
      <c r="R106" s="10">
        <v>0</v>
      </c>
      <c r="S106" s="11">
        <f>IF(Sheet2!R106&lt;=0.1,1,0)</f>
        <v>1</v>
      </c>
      <c r="T106">
        <v>-4.7052099999999999E-2</v>
      </c>
      <c r="U106">
        <v>0.33500000000000002</v>
      </c>
      <c r="V106" s="4">
        <f>IF(Sheet2!U106&lt;=0.1,1,0)</f>
        <v>0</v>
      </c>
      <c r="W106" s="10">
        <v>-0.16960159999999999</v>
      </c>
      <c r="X106" s="10">
        <v>2E-3</v>
      </c>
      <c r="Y106" s="11">
        <f>IF(Sheet2!X106&lt;=0.1,1,0)</f>
        <v>1</v>
      </c>
      <c r="Z106">
        <v>-3.288608</v>
      </c>
      <c r="AA106">
        <v>0.105</v>
      </c>
      <c r="AB106" s="30">
        <f>IF(Sheet2!AA106&lt;=0.1,1,0)</f>
        <v>0</v>
      </c>
      <c r="AC106" s="7">
        <f>Sheet2!G106+Sheet2!J106+Sheet2!M106+Sheet2!P106+Sheet2!S106+Sheet2!V106+Sheet2!Y106+Sheet2!AB106</f>
        <v>6</v>
      </c>
      <c r="AD106" s="3"/>
      <c r="AF106" s="4">
        <f>IF(Sheet2!AC106&gt;7,1,0)</f>
        <v>0</v>
      </c>
      <c r="AG106" s="4">
        <f>IF(Sheet2!AC106=7,1,0)</f>
        <v>0</v>
      </c>
      <c r="AH106" s="23">
        <f>IF(Sheet2!AC106=6,1,0)</f>
        <v>1</v>
      </c>
      <c r="AK106" s="23">
        <v>34</v>
      </c>
      <c r="AL106" s="23">
        <f>IF(OR(AND(Sheet2!H106&gt;0, Sheet2!AK106&lt;=10), AND(Sheet2!H106&lt;0, Sheet2!AK106&gt;=90)),1,0)</f>
        <v>0</v>
      </c>
      <c r="AM106" s="23">
        <f>IF(OR(AND(Sheet2!H106&gt;0, Sheet2!AK106&gt;10, Sheet2!AK106&lt;=15), AND(Sheet2!H106&lt;0, Sheet2!AK106&lt;90,Sheet2!AK106&gt;=85)),1,0)</f>
        <v>0</v>
      </c>
      <c r="AN106" s="23">
        <f>IF(OR(AND(Sheet2!H106&gt;0, Sheet2!AK106&gt;15, Sheet2!AK106&lt;=20), AND(Sheet2!H106&lt;0, Sheet2!AK106&lt;85,Sheet2!AK106&gt;=80)),1,0)</f>
        <v>0</v>
      </c>
      <c r="AO106" s="23">
        <f>IF(OR(AND(Sheet2!H106&gt;0, Sheet2!AK106&gt;20, Sheet2!AK106&lt;=25), AND(Sheet2!H106&lt;0, Sheet2!AK106&lt;80,Sheet2!AK106&gt;=75)),1,0)</f>
        <v>0</v>
      </c>
      <c r="AR106" s="72" t="s">
        <v>164</v>
      </c>
      <c r="AS106" s="66">
        <v>-0.14181840000000001</v>
      </c>
      <c r="AT106" s="66">
        <f>ABS(Sheet2!AS106)</f>
        <v>0.14181840000000001</v>
      </c>
      <c r="AU106" s="68">
        <f>IF(Sheet2!AT106&gt;=Sheet2!$AT$162,1,0)</f>
        <v>0</v>
      </c>
      <c r="AV106" s="66">
        <v>-0.17861669999999999</v>
      </c>
      <c r="AW106" s="66">
        <f>ABS(Sheet2!AV106)</f>
        <v>0.17861669999999999</v>
      </c>
      <c r="AX106" s="68">
        <f>IF(Sheet2!AW106&gt;=Sheet2!$AW$162,1,0)</f>
        <v>0</v>
      </c>
      <c r="AY106" s="68"/>
      <c r="AZ106" s="68">
        <f>IF(OR(Sheet2!AF106=1,Sheet2!AG106=1,Sheet2!AH106=1),1,0)</f>
        <v>1</v>
      </c>
      <c r="BA106" s="68"/>
      <c r="BB106" s="70">
        <f>IF(OR(Sheet2!AL106=1,Sheet2!AM106=1,Sheet2!AN106=1,Sheet2!AO106=1),1,0)</f>
        <v>0</v>
      </c>
      <c r="BC106" s="68"/>
      <c r="BD106" s="68">
        <f>IF(AND(Sheet2!AU106=1,Sheet2!AX106=1,Sheet2!AZ106=1,Sheet2!BB106=1),1,0)</f>
        <v>0</v>
      </c>
      <c r="BE106" s="68"/>
      <c r="BF106" s="4"/>
      <c r="BG106" s="4"/>
    </row>
    <row r="107" spans="2:59" x14ac:dyDescent="0.2">
      <c r="D107" s="63" t="s">
        <v>165</v>
      </c>
      <c r="E107" s="10">
        <v>0.21681429999999999</v>
      </c>
      <c r="F107" s="10">
        <v>4.2999999999999997E-2</v>
      </c>
      <c r="G107" s="11">
        <f>IF(Sheet2!F107&lt;=0.1,1,0)</f>
        <v>1</v>
      </c>
      <c r="H107">
        <v>333.22340000000003</v>
      </c>
      <c r="I107">
        <v>0.13100000000000001</v>
      </c>
      <c r="J107" s="4">
        <f>IF(Sheet2!I107&lt;=0.1,1,0)</f>
        <v>0</v>
      </c>
      <c r="K107" s="10">
        <v>0.111836</v>
      </c>
      <c r="L107" s="10">
        <v>0.32</v>
      </c>
      <c r="M107" s="11">
        <f>IF(Sheet2!L107&lt;=0.1,1,0)</f>
        <v>0</v>
      </c>
      <c r="N107">
        <v>7.053833</v>
      </c>
      <c r="O107">
        <v>0.70799999999999996</v>
      </c>
      <c r="P107" s="4">
        <f>IF(Sheet2!O107&lt;=0.1,1,0)</f>
        <v>0</v>
      </c>
      <c r="Q107" s="10">
        <v>6.6018499999999994E-2</v>
      </c>
      <c r="R107" s="10">
        <v>0.57799999999999996</v>
      </c>
      <c r="S107" s="11">
        <f>IF(Sheet2!R107&lt;=0.1,1,0)</f>
        <v>0</v>
      </c>
      <c r="T107">
        <v>0.32675300000000002</v>
      </c>
      <c r="U107">
        <v>2E-3</v>
      </c>
      <c r="V107" s="4">
        <f>IF(Sheet2!U107&lt;=0.1,1,0)</f>
        <v>1</v>
      </c>
      <c r="W107" s="10">
        <v>0.11580269999999999</v>
      </c>
      <c r="X107" s="10">
        <v>0.28699999999999998</v>
      </c>
      <c r="Y107" s="11">
        <f>IF(Sheet2!X107&lt;=0.1,1,0)</f>
        <v>0</v>
      </c>
      <c r="Z107">
        <v>9.6581679999999999</v>
      </c>
      <c r="AA107">
        <v>3.7999999999999999E-2</v>
      </c>
      <c r="AB107" s="30">
        <f>IF(Sheet2!AA107&lt;=0.1,1,0)</f>
        <v>1</v>
      </c>
      <c r="AC107" s="7">
        <f>Sheet2!G107+Sheet2!J107+Sheet2!M107+Sheet2!P107+Sheet2!S107+Sheet2!V107+Sheet2!Y107+Sheet2!AB107</f>
        <v>3</v>
      </c>
      <c r="AD107" s="3"/>
      <c r="AF107" s="4">
        <f>IF(Sheet2!AC107&gt;7,1,0)</f>
        <v>0</v>
      </c>
      <c r="AG107" s="4">
        <f>IF(Sheet2!AC107=7,1,0)</f>
        <v>0</v>
      </c>
      <c r="AH107" s="23">
        <f>IF(Sheet2!AC107=6,1,0)</f>
        <v>0</v>
      </c>
      <c r="AK107" s="23">
        <v>5</v>
      </c>
      <c r="AL107" s="23">
        <f>IF(OR(AND(Sheet2!H107&gt;0, Sheet2!AK107&lt;=10), AND(Sheet2!H107&lt;0, Sheet2!AK107&gt;=90)),1,0)</f>
        <v>1</v>
      </c>
      <c r="AM107" s="23">
        <f>IF(OR(AND(Sheet2!H107&gt;0, Sheet2!AK107&gt;10, Sheet2!AK107&lt;=15), AND(Sheet2!H107&lt;0, Sheet2!AK107&lt;90,Sheet2!AK107&gt;=85)),1,0)</f>
        <v>0</v>
      </c>
      <c r="AN107" s="23">
        <f>IF(OR(AND(Sheet2!H107&gt;0, Sheet2!AK107&gt;15, Sheet2!AK107&lt;=20), AND(Sheet2!H107&lt;0, Sheet2!AK107&lt;85,Sheet2!AK107&gt;=80)),1,0)</f>
        <v>0</v>
      </c>
      <c r="AO107" s="23">
        <f>IF(OR(AND(Sheet2!H107&gt;0, Sheet2!AK107&gt;20, Sheet2!AK107&lt;=25), AND(Sheet2!H107&lt;0, Sheet2!AK107&lt;80,Sheet2!AK107&gt;=75)),1,0)</f>
        <v>0</v>
      </c>
      <c r="AR107" s="73" t="s">
        <v>165</v>
      </c>
      <c r="AS107" s="66">
        <v>0.21681429999999999</v>
      </c>
      <c r="AT107" s="66">
        <f>ABS(Sheet2!AS107)</f>
        <v>0.21681429999999999</v>
      </c>
      <c r="AU107" s="68">
        <f>IF(Sheet2!AT107&gt;=Sheet2!$AT$162,1,0)</f>
        <v>0</v>
      </c>
      <c r="AV107" s="66">
        <v>0.111836</v>
      </c>
      <c r="AW107" s="66">
        <f>ABS(Sheet2!AV107)</f>
        <v>0.111836</v>
      </c>
      <c r="AX107" s="68">
        <f>IF(Sheet2!AW107&gt;=Sheet2!$AW$162,1,0)</f>
        <v>0</v>
      </c>
      <c r="AY107" s="68"/>
      <c r="AZ107" s="68">
        <f>IF(OR(Sheet2!AF107=1,Sheet2!AG107=1,Sheet2!AH107=1),1,0)</f>
        <v>0</v>
      </c>
      <c r="BA107" s="68"/>
      <c r="BB107" s="70">
        <f>IF(OR(Sheet2!AL107=1,Sheet2!AM107=1,Sheet2!AN107=1,Sheet2!AO107=1),1,0)</f>
        <v>1</v>
      </c>
      <c r="BC107" s="68"/>
      <c r="BD107" s="68">
        <f>IF(AND(Sheet2!AU107=1,Sheet2!AX107=1,Sheet2!AZ107=1,Sheet2!BB107=1),1,0)</f>
        <v>0</v>
      </c>
      <c r="BE107" s="68"/>
      <c r="BF107" s="4"/>
      <c r="BG107" s="4"/>
    </row>
    <row r="108" spans="2:59" x14ac:dyDescent="0.2">
      <c r="E108" s="10"/>
      <c r="F108" s="10"/>
      <c r="G108" s="11"/>
      <c r="J108" s="4"/>
      <c r="K108" s="10"/>
      <c r="L108" s="10"/>
      <c r="M108" s="11"/>
      <c r="P108" s="4"/>
      <c r="Q108" s="10"/>
      <c r="R108" s="10"/>
      <c r="S108" s="11"/>
      <c r="V108" s="4"/>
      <c r="W108" s="10"/>
      <c r="X108" s="10"/>
      <c r="Y108" s="11"/>
      <c r="AB108" s="30"/>
      <c r="AC108" s="7"/>
      <c r="AD108" s="3"/>
      <c r="AF108" s="4"/>
      <c r="AG108" s="4"/>
      <c r="AH108" s="4"/>
      <c r="AK108" s="23"/>
      <c r="AL108" s="23"/>
      <c r="AM108" s="23"/>
      <c r="AN108" s="23"/>
      <c r="AO108" s="23"/>
      <c r="AR108" s="71"/>
      <c r="AS108" s="66"/>
      <c r="AT108" s="66"/>
      <c r="AU108" s="68"/>
      <c r="AV108" s="66"/>
      <c r="AW108" s="66"/>
      <c r="AX108" s="68"/>
      <c r="AY108" s="68"/>
      <c r="AZ108" s="68"/>
      <c r="BA108" s="68"/>
      <c r="BB108" s="70"/>
      <c r="BC108" s="68"/>
      <c r="BD108" s="68"/>
      <c r="BE108" s="68"/>
      <c r="BF108" s="4"/>
      <c r="BG108" s="4"/>
    </row>
    <row r="109" spans="2:59" x14ac:dyDescent="0.2">
      <c r="B109" s="27" t="s">
        <v>166</v>
      </c>
      <c r="D109" s="32" t="s">
        <v>167</v>
      </c>
      <c r="E109" s="10">
        <v>0.20658760000000001</v>
      </c>
      <c r="F109" s="10">
        <v>1E-3</v>
      </c>
      <c r="G109" s="11">
        <f>IF(Sheet2!F109&lt;=0.1,1,0)</f>
        <v>1</v>
      </c>
      <c r="H109">
        <v>413.12610000000001</v>
      </c>
      <c r="I109">
        <v>4.0000000000000001E-3</v>
      </c>
      <c r="J109" s="4">
        <f>IF(Sheet2!I109&lt;=0.1,1,0)</f>
        <v>1</v>
      </c>
      <c r="K109" s="10">
        <v>0.17171800000000001</v>
      </c>
      <c r="L109" s="10">
        <v>7.0000000000000001E-3</v>
      </c>
      <c r="M109" s="11">
        <f>IF(Sheet2!L109&lt;=0.1,1,0)</f>
        <v>1</v>
      </c>
      <c r="N109">
        <v>27.423570000000002</v>
      </c>
      <c r="O109">
        <v>2.8000000000000001E-2</v>
      </c>
      <c r="P109" s="4">
        <f>IF(Sheet2!O109&lt;=0.1,1,0)</f>
        <v>1</v>
      </c>
      <c r="Q109" s="10">
        <v>0.25055509999999998</v>
      </c>
      <c r="R109" s="10">
        <v>0</v>
      </c>
      <c r="S109" s="11">
        <f>IF(Sheet2!R109&lt;=0.1,1,0)</f>
        <v>1</v>
      </c>
      <c r="T109">
        <v>0.1138764</v>
      </c>
      <c r="U109">
        <v>5.2999999999999999E-2</v>
      </c>
      <c r="V109" s="4">
        <f>IF(Sheet2!U109&lt;=0.1,1,0)</f>
        <v>1</v>
      </c>
      <c r="W109" s="10">
        <v>0.13743240000000001</v>
      </c>
      <c r="X109" s="10">
        <v>2.5000000000000001E-2</v>
      </c>
      <c r="Y109" s="11">
        <f>IF(Sheet2!X109&lt;=0.1,1,0)</f>
        <v>1</v>
      </c>
      <c r="Z109">
        <v>3.1214870000000001</v>
      </c>
      <c r="AA109">
        <v>0.182</v>
      </c>
      <c r="AB109" s="30">
        <f>IF(Sheet2!AA109&lt;=0.1,1,0)</f>
        <v>0</v>
      </c>
      <c r="AC109" s="7">
        <f>Sheet2!G109+Sheet2!J109+Sheet2!M109+Sheet2!P109+Sheet2!S109+Sheet2!V109+Sheet2!Y109+Sheet2!AB109</f>
        <v>7</v>
      </c>
      <c r="AD109" s="3"/>
      <c r="AF109" s="4">
        <f>IF(Sheet2!AC109&gt;7,1,0)</f>
        <v>0</v>
      </c>
      <c r="AG109" s="4">
        <f>IF(Sheet2!AC109=7,1,0)</f>
        <v>1</v>
      </c>
      <c r="AH109" s="23">
        <f>IF(Sheet2!AC109=6,1,0)</f>
        <v>0</v>
      </c>
      <c r="AK109" s="23">
        <v>20</v>
      </c>
      <c r="AL109" s="23">
        <f>IF(OR(AND(Sheet2!H109&gt;0, Sheet2!AK109&lt;=10), AND(Sheet2!H109&lt;0, Sheet2!AK109&gt;=90)),1,0)</f>
        <v>0</v>
      </c>
      <c r="AM109" s="23">
        <f>IF(OR(AND(Sheet2!H109&gt;0, Sheet2!AK109&gt;10, Sheet2!AK109&lt;=15), AND(Sheet2!H109&lt;0, Sheet2!AK109&lt;90,Sheet2!AK109&gt;=85)),1,0)</f>
        <v>0</v>
      </c>
      <c r="AN109" s="23">
        <f>IF(OR(AND(Sheet2!H109&gt;0, Sheet2!AK109&gt;15, Sheet2!AK109&lt;=20), AND(Sheet2!H109&lt;0, Sheet2!AK109&lt;85,Sheet2!AK109&gt;=80)),1,0)</f>
        <v>1</v>
      </c>
      <c r="AO109" s="23">
        <f>IF(OR(AND(Sheet2!H109&gt;0, Sheet2!AK109&gt;20, Sheet2!AK109&lt;=25), AND(Sheet2!H109&lt;0, Sheet2!AK109&lt;80,Sheet2!AK109&gt;=75)),1,0)</f>
        <v>0</v>
      </c>
      <c r="AR109" s="72" t="s">
        <v>167</v>
      </c>
      <c r="AS109" s="66">
        <v>0.20658760000000001</v>
      </c>
      <c r="AT109" s="66">
        <f>ABS(Sheet2!AS109)</f>
        <v>0.20658760000000001</v>
      </c>
      <c r="AU109" s="68">
        <f>IF(Sheet2!AT109&gt;=Sheet2!$AT$162,1,0)</f>
        <v>0</v>
      </c>
      <c r="AV109" s="66">
        <v>0.17171800000000001</v>
      </c>
      <c r="AW109" s="66">
        <f>ABS(Sheet2!AV109)</f>
        <v>0.17171800000000001</v>
      </c>
      <c r="AX109" s="68">
        <f>IF(Sheet2!AW109&gt;=Sheet2!$AW$162,1,0)</f>
        <v>0</v>
      </c>
      <c r="AY109" s="68"/>
      <c r="AZ109" s="68">
        <f>IF(OR(Sheet2!AF109=1,Sheet2!AG109=1,Sheet2!AH109=1),1,0)</f>
        <v>1</v>
      </c>
      <c r="BA109" s="68"/>
      <c r="BB109" s="70">
        <f>IF(OR(Sheet2!AL109=1,Sheet2!AM109=1,Sheet2!AN109=1,Sheet2!AO109=1),1,0)</f>
        <v>1</v>
      </c>
      <c r="BC109" s="68"/>
      <c r="BD109" s="68">
        <f>IF(AND(Sheet2!AU109=1,Sheet2!AX109=1,Sheet2!AZ109=1,Sheet2!BB109=1),1,0)</f>
        <v>0</v>
      </c>
      <c r="BE109" s="68"/>
      <c r="BF109" s="4"/>
      <c r="BG109" s="4"/>
    </row>
    <row r="110" spans="2:59" x14ac:dyDescent="0.2">
      <c r="B110" s="27" t="s">
        <v>168</v>
      </c>
      <c r="D110" s="32" t="s">
        <v>169</v>
      </c>
      <c r="E110" s="10">
        <v>0.15031639999999999</v>
      </c>
      <c r="F110" s="10">
        <v>3.3000000000000002E-2</v>
      </c>
      <c r="G110" s="11">
        <f>IF(Sheet2!F110&lt;=0.1,1,0)</f>
        <v>1</v>
      </c>
      <c r="H110">
        <v>551.8854</v>
      </c>
      <c r="I110">
        <v>1E-3</v>
      </c>
      <c r="J110" s="4">
        <f>IF(Sheet2!I110&lt;=0.1,1,0)</f>
        <v>1</v>
      </c>
      <c r="K110" s="10">
        <v>0.14172789999999999</v>
      </c>
      <c r="L110" s="10">
        <v>4.3999999999999997E-2</v>
      </c>
      <c r="M110" s="11">
        <f>IF(Sheet2!L110&lt;=0.1,1,0)</f>
        <v>1</v>
      </c>
      <c r="N110">
        <v>39.403269999999999</v>
      </c>
      <c r="O110">
        <v>8.0000000000000002E-3</v>
      </c>
      <c r="P110" s="4">
        <f>IF(Sheet2!O110&lt;=0.1,1,0)</f>
        <v>1</v>
      </c>
      <c r="Q110" s="10">
        <v>0.17128959999999999</v>
      </c>
      <c r="R110" s="10">
        <v>0.02</v>
      </c>
      <c r="S110" s="11">
        <f>IF(Sheet2!R110&lt;=0.1,1,0)</f>
        <v>1</v>
      </c>
      <c r="T110">
        <v>0.14203009999999999</v>
      </c>
      <c r="U110">
        <v>3.1E-2</v>
      </c>
      <c r="V110" s="4">
        <f>IF(Sheet2!U110&lt;=0.1,1,0)</f>
        <v>1</v>
      </c>
      <c r="W110" s="10">
        <v>0.14018430000000001</v>
      </c>
      <c r="X110" s="10">
        <v>3.6999999999999998E-2</v>
      </c>
      <c r="Y110" s="11">
        <f>IF(Sheet2!X110&lt;=0.1,1,0)</f>
        <v>1</v>
      </c>
      <c r="Z110">
        <v>3.063574</v>
      </c>
      <c r="AA110">
        <v>0.21199999999999999</v>
      </c>
      <c r="AB110" s="30">
        <f>IF(Sheet2!AA110&lt;=0.1,1,0)</f>
        <v>0</v>
      </c>
      <c r="AC110" s="7">
        <f>Sheet2!G110+Sheet2!J110+Sheet2!M110+Sheet2!P110+Sheet2!S110+Sheet2!V110+Sheet2!Y110+Sheet2!AB110</f>
        <v>7</v>
      </c>
      <c r="AD110" s="3"/>
      <c r="AF110" s="4">
        <f>IF(Sheet2!AC110&gt;7,1,0)</f>
        <v>0</v>
      </c>
      <c r="AG110" s="4">
        <f>IF(Sheet2!AC110=7,1,0)</f>
        <v>1</v>
      </c>
      <c r="AH110" s="23">
        <f>IF(Sheet2!AC110=6,1,0)</f>
        <v>0</v>
      </c>
      <c r="AK110" s="23">
        <v>16</v>
      </c>
      <c r="AL110" s="23">
        <f>IF(OR(AND(Sheet2!H110&gt;0, Sheet2!AK110&lt;=10), AND(Sheet2!H110&lt;0, Sheet2!AK110&gt;=90)),1,0)</f>
        <v>0</v>
      </c>
      <c r="AM110" s="23">
        <f>IF(OR(AND(Sheet2!H110&gt;0, Sheet2!AK110&gt;10, Sheet2!AK110&lt;=15), AND(Sheet2!H110&lt;0, Sheet2!AK110&lt;90,Sheet2!AK110&gt;=85)),1,0)</f>
        <v>0</v>
      </c>
      <c r="AN110" s="23">
        <f>IF(OR(AND(Sheet2!H110&gt;0, Sheet2!AK110&gt;15, Sheet2!AK110&lt;=20), AND(Sheet2!H110&lt;0, Sheet2!AK110&lt;85,Sheet2!AK110&gt;=80)),1,0)</f>
        <v>1</v>
      </c>
      <c r="AO110" s="23">
        <f>IF(OR(AND(Sheet2!H110&gt;0, Sheet2!AK110&gt;20, Sheet2!AK110&lt;=25), AND(Sheet2!H110&lt;0, Sheet2!AK110&lt;80,Sheet2!AK110&gt;=75)),1,0)</f>
        <v>0</v>
      </c>
      <c r="AR110" s="72" t="s">
        <v>169</v>
      </c>
      <c r="AS110" s="66">
        <v>0.15031639999999999</v>
      </c>
      <c r="AT110" s="66">
        <f>ABS(Sheet2!AS110)</f>
        <v>0.15031639999999999</v>
      </c>
      <c r="AU110" s="68">
        <f>IF(Sheet2!AT110&gt;=Sheet2!$AT$162,1,0)</f>
        <v>0</v>
      </c>
      <c r="AV110" s="66">
        <v>0.14172789999999999</v>
      </c>
      <c r="AW110" s="66">
        <f>ABS(Sheet2!AV110)</f>
        <v>0.14172789999999999</v>
      </c>
      <c r="AX110" s="68">
        <f>IF(Sheet2!AW110&gt;=Sheet2!$AW$162,1,0)</f>
        <v>0</v>
      </c>
      <c r="AY110" s="68"/>
      <c r="AZ110" s="68">
        <f>IF(OR(Sheet2!AF110=1,Sheet2!AG110=1,Sheet2!AH110=1),1,0)</f>
        <v>1</v>
      </c>
      <c r="BA110" s="68"/>
      <c r="BB110" s="70">
        <f>IF(OR(Sheet2!AL110=1,Sheet2!AM110=1,Sheet2!AN110=1,Sheet2!AO110=1),1,0)</f>
        <v>1</v>
      </c>
      <c r="BC110" s="68"/>
      <c r="BD110" s="68">
        <f>IF(AND(Sheet2!AU110=1,Sheet2!AX110=1,Sheet2!AZ110=1,Sheet2!BB110=1),1,0)</f>
        <v>0</v>
      </c>
      <c r="BE110" s="68"/>
      <c r="BF110" s="4"/>
      <c r="BG110" s="4"/>
    </row>
    <row r="111" spans="2:59" x14ac:dyDescent="0.2">
      <c r="D111" t="s">
        <v>170</v>
      </c>
      <c r="E111" s="10">
        <v>-1.1097900000000001E-2</v>
      </c>
      <c r="F111" s="10">
        <v>0.84499999999999997</v>
      </c>
      <c r="G111" s="11">
        <f>IF(Sheet2!F111&lt;=0.1,1,0)</f>
        <v>0</v>
      </c>
      <c r="H111">
        <v>-143.7877</v>
      </c>
      <c r="I111">
        <v>0.223</v>
      </c>
      <c r="J111" s="4">
        <f>IF(Sheet2!I111&lt;=0.1,1,0)</f>
        <v>0</v>
      </c>
      <c r="K111" s="10">
        <v>-4.1251200000000002E-2</v>
      </c>
      <c r="L111" s="10">
        <v>0.496</v>
      </c>
      <c r="M111" s="11">
        <f>IF(Sheet2!L111&lt;=0.1,1,0)</f>
        <v>0</v>
      </c>
      <c r="N111">
        <v>-12.830069999999999</v>
      </c>
      <c r="O111">
        <v>0.26600000000000001</v>
      </c>
      <c r="P111" s="4">
        <f>IF(Sheet2!O111&lt;=0.1,1,0)</f>
        <v>0</v>
      </c>
      <c r="Q111" s="10">
        <v>2.8353400000000001E-2</v>
      </c>
      <c r="R111" s="10">
        <v>0.64900000000000002</v>
      </c>
      <c r="S111" s="11">
        <f>IF(Sheet2!R111&lt;=0.1,1,0)</f>
        <v>0</v>
      </c>
      <c r="T111">
        <v>-8.25153E-2</v>
      </c>
      <c r="U111">
        <v>0.121</v>
      </c>
      <c r="V111" s="4">
        <f>IF(Sheet2!U111&lt;=0.1,1,0)</f>
        <v>0</v>
      </c>
      <c r="W111" s="10">
        <v>-3.7731800000000003E-2</v>
      </c>
      <c r="X111" s="10">
        <v>0.52200000000000002</v>
      </c>
      <c r="Y111" s="11">
        <f>IF(Sheet2!X111&lt;=0.1,1,0)</f>
        <v>0</v>
      </c>
      <c r="Z111">
        <v>-2.917316</v>
      </c>
      <c r="AA111">
        <v>0.13200000000000001</v>
      </c>
      <c r="AB111" s="30">
        <f>IF(Sheet2!AA111&lt;=0.1,1,0)</f>
        <v>0</v>
      </c>
      <c r="AC111" s="7">
        <f>Sheet2!G111+Sheet2!J111+Sheet2!M111+Sheet2!P111+Sheet2!S111+Sheet2!V111+Sheet2!Y111+Sheet2!AB111</f>
        <v>0</v>
      </c>
      <c r="AD111" s="3"/>
      <c r="AF111" s="4">
        <f>IF(Sheet2!AC111&gt;7,1,0)</f>
        <v>0</v>
      </c>
      <c r="AG111" s="4">
        <f>IF(Sheet2!AC111=7,1,0)</f>
        <v>0</v>
      </c>
      <c r="AH111" s="23">
        <f>IF(Sheet2!AC111=6,1,0)</f>
        <v>0</v>
      </c>
      <c r="AK111" s="23">
        <v>20</v>
      </c>
      <c r="AL111" s="23">
        <f>IF(OR(AND(Sheet2!H111&gt;0, Sheet2!AK111&lt;=10), AND(Sheet2!H111&lt;0, Sheet2!AK111&gt;=90)),1,0)</f>
        <v>0</v>
      </c>
      <c r="AM111" s="23">
        <f>IF(OR(AND(Sheet2!H111&gt;0, Sheet2!AK111&gt;10, Sheet2!AK111&lt;=15), AND(Sheet2!H111&lt;0, Sheet2!AK111&lt;90,Sheet2!AK111&gt;=85)),1,0)</f>
        <v>0</v>
      </c>
      <c r="AN111" s="23">
        <f>IF(OR(AND(Sheet2!H111&gt;0, Sheet2!AK111&gt;15, Sheet2!AK111&lt;=20), AND(Sheet2!H111&lt;0, Sheet2!AK111&lt;85,Sheet2!AK111&gt;=80)),1,0)</f>
        <v>0</v>
      </c>
      <c r="AO111" s="23">
        <f>IF(OR(AND(Sheet2!H111&gt;0, Sheet2!AK111&gt;20, Sheet2!AK111&lt;=25), AND(Sheet2!H111&lt;0, Sheet2!AK111&lt;80,Sheet2!AK111&gt;=75)),1,0)</f>
        <v>0</v>
      </c>
      <c r="AR111" s="72" t="s">
        <v>170</v>
      </c>
      <c r="AS111" s="66">
        <v>-1.1097900000000001E-2</v>
      </c>
      <c r="AT111" s="66">
        <f>ABS(Sheet2!AS111)</f>
        <v>1.1097900000000001E-2</v>
      </c>
      <c r="AU111" s="68">
        <f>IF(Sheet2!AT111&gt;=Sheet2!$AT$162,1,0)</f>
        <v>0</v>
      </c>
      <c r="AV111" s="66">
        <v>-4.1251200000000002E-2</v>
      </c>
      <c r="AW111" s="66">
        <f>ABS(Sheet2!AV111)</f>
        <v>4.1251200000000002E-2</v>
      </c>
      <c r="AX111" s="68">
        <f>IF(Sheet2!AW111&gt;=Sheet2!$AW$162,1,0)</f>
        <v>0</v>
      </c>
      <c r="AY111" s="68"/>
      <c r="AZ111" s="68">
        <f>IF(OR(Sheet2!AF111=1,Sheet2!AG111=1,Sheet2!AH111=1),1,0)</f>
        <v>0</v>
      </c>
      <c r="BA111" s="68"/>
      <c r="BB111" s="70">
        <f>IF(OR(Sheet2!AL111=1,Sheet2!AM111=1,Sheet2!AN111=1,Sheet2!AO111=1),1,0)</f>
        <v>0</v>
      </c>
      <c r="BC111" s="68"/>
      <c r="BD111" s="68">
        <f>IF(AND(Sheet2!AU111=1,Sheet2!AX111=1,Sheet2!AZ111=1,Sheet2!BB111=1),1,0)</f>
        <v>0</v>
      </c>
      <c r="BE111" s="68"/>
      <c r="BF111" s="4"/>
      <c r="BG111" s="4"/>
    </row>
    <row r="112" spans="2:59" x14ac:dyDescent="0.2">
      <c r="D112" s="32" t="s">
        <v>171</v>
      </c>
      <c r="E112" s="10">
        <v>-0.2394136</v>
      </c>
      <c r="F112" s="10">
        <v>0</v>
      </c>
      <c r="G112" s="11">
        <f>IF(Sheet2!F112&lt;=0.1,1,0)</f>
        <v>1</v>
      </c>
      <c r="H112">
        <v>-296.84039999999999</v>
      </c>
      <c r="I112">
        <v>1.7000000000000001E-2</v>
      </c>
      <c r="J112" s="4">
        <f>IF(Sheet2!I112&lt;=0.1,1,0)</f>
        <v>1</v>
      </c>
      <c r="K112" s="10">
        <v>-0.1198362</v>
      </c>
      <c r="L112" s="10">
        <v>4.2999999999999997E-2</v>
      </c>
      <c r="M112" s="11">
        <f>IF(Sheet2!L112&lt;=0.1,1,0)</f>
        <v>1</v>
      </c>
      <c r="N112">
        <v>-11.45491</v>
      </c>
      <c r="O112">
        <v>0.28399999999999997</v>
      </c>
      <c r="P112" s="4">
        <f>IF(Sheet2!O112&lt;=0.1,1,0)</f>
        <v>0</v>
      </c>
      <c r="Q112" s="10">
        <v>-0.1937372</v>
      </c>
      <c r="R112" s="10">
        <v>2E-3</v>
      </c>
      <c r="S112" s="11">
        <f>IF(Sheet2!R112&lt;=0.1,1,0)</f>
        <v>1</v>
      </c>
      <c r="T112">
        <v>-0.2720745</v>
      </c>
      <c r="U112">
        <v>0</v>
      </c>
      <c r="V112" s="4">
        <f>IF(Sheet2!U112&lt;=0.1,1,0)</f>
        <v>1</v>
      </c>
      <c r="W112" s="10">
        <v>-0.13303590000000001</v>
      </c>
      <c r="X112" s="10">
        <v>0.02</v>
      </c>
      <c r="Y112" s="11">
        <f>IF(Sheet2!X112&lt;=0.1,1,0)</f>
        <v>1</v>
      </c>
      <c r="Z112">
        <v>-4.1445780000000001</v>
      </c>
      <c r="AA112">
        <v>3.5000000000000003E-2</v>
      </c>
      <c r="AB112" s="30">
        <f>IF(Sheet2!AA112&lt;=0.1,1,0)</f>
        <v>1</v>
      </c>
      <c r="AC112" s="7">
        <f>Sheet2!G112+Sheet2!J112+Sheet2!M112+Sheet2!P112+Sheet2!S112+Sheet2!V112+Sheet2!Y112+Sheet2!AB112</f>
        <v>7</v>
      </c>
      <c r="AD112" s="3"/>
      <c r="AF112" s="4">
        <f>IF(Sheet2!AC112&gt;7,1,0)</f>
        <v>0</v>
      </c>
      <c r="AG112" s="4">
        <f>IF(Sheet2!AC112=7,1,0)</f>
        <v>1</v>
      </c>
      <c r="AH112" s="23">
        <f>IF(Sheet2!AC112=6,1,0)</f>
        <v>0</v>
      </c>
      <c r="AK112" s="23">
        <v>21</v>
      </c>
      <c r="AL112" s="23">
        <f>IF(OR(AND(Sheet2!H112&gt;0, Sheet2!AK112&lt;=10), AND(Sheet2!H112&lt;0, Sheet2!AK112&gt;=90)),1,0)</f>
        <v>0</v>
      </c>
      <c r="AM112" s="23">
        <f>IF(OR(AND(Sheet2!H112&gt;0, Sheet2!AK112&gt;10, Sheet2!AK112&lt;=15), AND(Sheet2!H112&lt;0, Sheet2!AK112&lt;90,Sheet2!AK112&gt;=85)),1,0)</f>
        <v>0</v>
      </c>
      <c r="AN112" s="23">
        <f>IF(OR(AND(Sheet2!H112&gt;0, Sheet2!AK112&gt;15, Sheet2!AK112&lt;=20), AND(Sheet2!H112&lt;0, Sheet2!AK112&lt;85,Sheet2!AK112&gt;=80)),1,0)</f>
        <v>0</v>
      </c>
      <c r="AO112" s="23">
        <f>IF(OR(AND(Sheet2!H112&gt;0, Sheet2!AK112&gt;20, Sheet2!AK112&lt;=25), AND(Sheet2!H112&lt;0, Sheet2!AK112&lt;80,Sheet2!AK112&gt;=75)),1,0)</f>
        <v>0</v>
      </c>
      <c r="AR112" s="72" t="s">
        <v>171</v>
      </c>
      <c r="AS112" s="66">
        <v>-0.2394136</v>
      </c>
      <c r="AT112" s="66">
        <f>ABS(Sheet2!AS112)</f>
        <v>0.2394136</v>
      </c>
      <c r="AU112" s="68">
        <f>IF(Sheet2!AT112&gt;=Sheet2!$AT$162,1,0)</f>
        <v>1</v>
      </c>
      <c r="AV112" s="66">
        <v>-0.1198362</v>
      </c>
      <c r="AW112" s="66">
        <f>ABS(Sheet2!AV112)</f>
        <v>0.1198362</v>
      </c>
      <c r="AX112" s="68">
        <f>IF(Sheet2!AW112&gt;=Sheet2!$AW$162,1,0)</f>
        <v>0</v>
      </c>
      <c r="AY112" s="68"/>
      <c r="AZ112" s="68">
        <f>IF(OR(Sheet2!AF112=1,Sheet2!AG112=1,Sheet2!AH112=1),1,0)</f>
        <v>1</v>
      </c>
      <c r="BA112" s="68"/>
      <c r="BB112" s="70">
        <f>IF(OR(Sheet2!AL112=1,Sheet2!AM112=1,Sheet2!AN112=1,Sheet2!AO112=1),1,0)</f>
        <v>0</v>
      </c>
      <c r="BC112" s="68"/>
      <c r="BD112" s="68">
        <f>IF(AND(Sheet2!AU112=1,Sheet2!AX112=1,Sheet2!AZ112=1,Sheet2!BB112=1),1,0)</f>
        <v>0</v>
      </c>
      <c r="BE112" s="68"/>
      <c r="BF112" s="4"/>
      <c r="BG112" s="4"/>
    </row>
    <row r="113" spans="2:60" x14ac:dyDescent="0.2">
      <c r="D113" t="s">
        <v>172</v>
      </c>
      <c r="E113" s="10">
        <v>1.8997300000000002E-2</v>
      </c>
      <c r="F113" s="10">
        <v>0.749</v>
      </c>
      <c r="G113" s="11">
        <f>IF(Sheet2!F113&lt;=0.1,1,0)</f>
        <v>0</v>
      </c>
      <c r="H113">
        <v>-91.337010000000006</v>
      </c>
      <c r="I113">
        <v>0.47</v>
      </c>
      <c r="J113" s="4">
        <f>IF(Sheet2!I113&lt;=0.1,1,0)</f>
        <v>0</v>
      </c>
      <c r="K113" s="10">
        <v>-3.0695900000000002E-2</v>
      </c>
      <c r="L113" s="10">
        <v>0.61699999999999999</v>
      </c>
      <c r="M113" s="11">
        <f>IF(Sheet2!L113&lt;=0.1,1,0)</f>
        <v>0</v>
      </c>
      <c r="N113">
        <v>-13.720980000000001</v>
      </c>
      <c r="O113">
        <v>0.20599999999999999</v>
      </c>
      <c r="P113" s="4">
        <f>IF(Sheet2!O113&lt;=0.1,1,0)</f>
        <v>0</v>
      </c>
      <c r="Q113" s="10">
        <v>9.2360000000000001E-4</v>
      </c>
      <c r="R113" s="10">
        <v>0.98899999999999999</v>
      </c>
      <c r="S113" s="11">
        <f>IF(Sheet2!R113&lt;=0.1,1,0)</f>
        <v>0</v>
      </c>
      <c r="T113">
        <v>-2.1842799999999999E-2</v>
      </c>
      <c r="U113">
        <v>0.68600000000000005</v>
      </c>
      <c r="V113" s="4">
        <f>IF(Sheet2!U113&lt;=0.1,1,0)</f>
        <v>0</v>
      </c>
      <c r="W113" s="10">
        <v>-3.9426200000000002E-2</v>
      </c>
      <c r="X113" s="10">
        <v>0.503</v>
      </c>
      <c r="Y113" s="11">
        <f>IF(Sheet2!X113&lt;=0.1,1,0)</f>
        <v>0</v>
      </c>
      <c r="Z113">
        <v>-3.128517</v>
      </c>
      <c r="AA113">
        <v>7.0999999999999994E-2</v>
      </c>
      <c r="AB113" s="30">
        <f>IF(Sheet2!AA113&lt;=0.1,1,0)</f>
        <v>1</v>
      </c>
      <c r="AC113" s="7">
        <f>Sheet2!G113+Sheet2!J113+Sheet2!M113+Sheet2!P113+Sheet2!S113+Sheet2!V113+Sheet2!Y113+Sheet2!AB113</f>
        <v>1</v>
      </c>
      <c r="AD113" s="3"/>
      <c r="AF113" s="4">
        <f>IF(Sheet2!AC113&gt;7,1,0)</f>
        <v>0</v>
      </c>
      <c r="AG113" s="4">
        <f>IF(Sheet2!AC113=7,1,0)</f>
        <v>0</v>
      </c>
      <c r="AH113" s="23">
        <f>IF(Sheet2!AC113=6,1,0)</f>
        <v>0</v>
      </c>
      <c r="AK113" s="23">
        <v>20</v>
      </c>
      <c r="AL113" s="23">
        <f>IF(OR(AND(Sheet2!H113&gt;0, Sheet2!AK113&lt;=10), AND(Sheet2!H113&lt;0, Sheet2!AK113&gt;=90)),1,0)</f>
        <v>0</v>
      </c>
      <c r="AM113" s="23">
        <f>IF(OR(AND(Sheet2!H113&gt;0, Sheet2!AK113&gt;10, Sheet2!AK113&lt;=15), AND(Sheet2!H113&lt;0, Sheet2!AK113&lt;90,Sheet2!AK113&gt;=85)),1,0)</f>
        <v>0</v>
      </c>
      <c r="AN113" s="23">
        <f>IF(OR(AND(Sheet2!H113&gt;0, Sheet2!AK113&gt;15, Sheet2!AK113&lt;=20), AND(Sheet2!H113&lt;0, Sheet2!AK113&lt;85,Sheet2!AK113&gt;=80)),1,0)</f>
        <v>0</v>
      </c>
      <c r="AO113" s="23">
        <f>IF(OR(AND(Sheet2!H113&gt;0, Sheet2!AK113&gt;20, Sheet2!AK113&lt;=25), AND(Sheet2!H113&lt;0, Sheet2!AK113&lt;80,Sheet2!AK113&gt;=75)),1,0)</f>
        <v>0</v>
      </c>
      <c r="AR113" s="72" t="s">
        <v>172</v>
      </c>
      <c r="AS113" s="66">
        <v>1.8997300000000002E-2</v>
      </c>
      <c r="AT113" s="66">
        <f>ABS(Sheet2!AS113)</f>
        <v>1.8997300000000002E-2</v>
      </c>
      <c r="AU113" s="68">
        <f>IF(Sheet2!AT113&gt;=Sheet2!$AT$162,1,0)</f>
        <v>0</v>
      </c>
      <c r="AV113" s="66">
        <v>-3.0695900000000002E-2</v>
      </c>
      <c r="AW113" s="66">
        <f>ABS(Sheet2!AV113)</f>
        <v>3.0695900000000002E-2</v>
      </c>
      <c r="AX113" s="68">
        <f>IF(Sheet2!AW113&gt;=Sheet2!$AW$162,1,0)</f>
        <v>0</v>
      </c>
      <c r="AY113" s="68"/>
      <c r="AZ113" s="68">
        <f>IF(OR(Sheet2!AF113=1,Sheet2!AG113=1,Sheet2!AH113=1),1,0)</f>
        <v>0</v>
      </c>
      <c r="BA113" s="68"/>
      <c r="BB113" s="70">
        <f>IF(OR(Sheet2!AL113=1,Sheet2!AM113=1,Sheet2!AN113=1,Sheet2!AO113=1),1,0)</f>
        <v>0</v>
      </c>
      <c r="BC113" s="68"/>
      <c r="BD113" s="68">
        <f>IF(AND(Sheet2!AU113=1,Sheet2!AX113=1,Sheet2!AZ113=1,Sheet2!BB113=1),1,0)</f>
        <v>0</v>
      </c>
      <c r="BE113" s="68"/>
      <c r="BF113" s="4"/>
      <c r="BG113" s="4"/>
    </row>
    <row r="114" spans="2:60" x14ac:dyDescent="0.2">
      <c r="D114" s="33" t="s">
        <v>173</v>
      </c>
      <c r="E114" s="10">
        <v>-0.2186768</v>
      </c>
      <c r="F114" s="10">
        <v>0</v>
      </c>
      <c r="G114" s="11">
        <f>IF(Sheet2!F114&lt;=0.1,1,0)</f>
        <v>1</v>
      </c>
      <c r="H114">
        <v>-320.87279999999998</v>
      </c>
      <c r="I114">
        <v>4.0000000000000001E-3</v>
      </c>
      <c r="J114" s="4">
        <f>IF(Sheet2!I114&lt;=0.1,1,0)</f>
        <v>1</v>
      </c>
      <c r="K114" s="10">
        <v>-0.17813560000000001</v>
      </c>
      <c r="L114" s="10">
        <v>3.0000000000000001E-3</v>
      </c>
      <c r="M114" s="11">
        <f>IF(Sheet2!L114&lt;=0.1,1,0)</f>
        <v>1</v>
      </c>
      <c r="N114">
        <v>-30.4984</v>
      </c>
      <c r="O114">
        <v>2E-3</v>
      </c>
      <c r="P114" s="4">
        <f>IF(Sheet2!O114&lt;=0.1,1,0)</f>
        <v>1</v>
      </c>
      <c r="Q114" s="10">
        <v>-0.2430387</v>
      </c>
      <c r="R114" s="10">
        <v>0</v>
      </c>
      <c r="S114" s="11">
        <f>IF(Sheet2!R114&lt;=0.1,1,0)</f>
        <v>1</v>
      </c>
      <c r="T114">
        <v>-0.25599840000000001</v>
      </c>
      <c r="U114">
        <v>0</v>
      </c>
      <c r="V114" s="4">
        <f>IF(Sheet2!U114&lt;=0.1,1,0)</f>
        <v>1</v>
      </c>
      <c r="W114" s="10">
        <v>-0.15604019999999999</v>
      </c>
      <c r="X114" s="10">
        <v>6.0000000000000001E-3</v>
      </c>
      <c r="Y114" s="11">
        <f>IF(Sheet2!X114&lt;=0.1,1,0)</f>
        <v>1</v>
      </c>
      <c r="Z114">
        <v>-5.2318910000000001</v>
      </c>
      <c r="AA114">
        <v>1E-3</v>
      </c>
      <c r="AB114" s="30">
        <f>IF(Sheet2!AA114&lt;=0.1,1,0)</f>
        <v>1</v>
      </c>
      <c r="AC114" s="7">
        <f>Sheet2!G114+Sheet2!J114+Sheet2!M114+Sheet2!P114+Sheet2!S114+Sheet2!V114+Sheet2!Y114+Sheet2!AB114</f>
        <v>8</v>
      </c>
      <c r="AD114" s="3"/>
      <c r="AF114" s="4">
        <f>IF(Sheet2!AC114&gt;7,1,0)</f>
        <v>1</v>
      </c>
      <c r="AG114" s="4">
        <f>IF(Sheet2!AC114=7,1,0)</f>
        <v>0</v>
      </c>
      <c r="AH114" s="23">
        <f>IF(Sheet2!AC114=6,1,0)</f>
        <v>0</v>
      </c>
      <c r="AK114" s="23">
        <v>20</v>
      </c>
      <c r="AL114" s="23">
        <f>IF(OR(AND(Sheet2!H114&gt;0, Sheet2!AK114&lt;=10), AND(Sheet2!H114&lt;0, Sheet2!AK114&gt;=90)),1,0)</f>
        <v>0</v>
      </c>
      <c r="AM114" s="23">
        <f>IF(OR(AND(Sheet2!H114&gt;0, Sheet2!AK114&gt;10, Sheet2!AK114&lt;=15), AND(Sheet2!H114&lt;0, Sheet2!AK114&lt;90,Sheet2!AK114&gt;=85)),1,0)</f>
        <v>0</v>
      </c>
      <c r="AN114" s="23">
        <f>IF(OR(AND(Sheet2!H114&gt;0, Sheet2!AK114&gt;15, Sheet2!AK114&lt;=20), AND(Sheet2!H114&lt;0, Sheet2!AK114&lt;85,Sheet2!AK114&gt;=80)),1,0)</f>
        <v>0</v>
      </c>
      <c r="AO114" s="23">
        <f>IF(OR(AND(Sheet2!H114&gt;0, Sheet2!AK114&gt;20, Sheet2!AK114&lt;=25), AND(Sheet2!H114&lt;0, Sheet2!AK114&lt;80,Sheet2!AK114&gt;=75)),1,0)</f>
        <v>0</v>
      </c>
      <c r="AR114" s="72" t="s">
        <v>173</v>
      </c>
      <c r="AS114" s="66">
        <v>-0.2186768</v>
      </c>
      <c r="AT114" s="66">
        <f>ABS(Sheet2!AS114)</f>
        <v>0.2186768</v>
      </c>
      <c r="AU114" s="68">
        <f>IF(Sheet2!AT114&gt;=Sheet2!$AT$162,1,0)</f>
        <v>0</v>
      </c>
      <c r="AV114" s="66">
        <v>-0.17813560000000001</v>
      </c>
      <c r="AW114" s="66">
        <f>ABS(Sheet2!AV114)</f>
        <v>0.17813560000000001</v>
      </c>
      <c r="AX114" s="68">
        <f>IF(Sheet2!AW114&gt;=Sheet2!$AW$162,1,0)</f>
        <v>0</v>
      </c>
      <c r="AY114" s="68"/>
      <c r="AZ114" s="68">
        <f>IF(OR(Sheet2!AF114=1,Sheet2!AG114=1,Sheet2!AH114=1),1,0)</f>
        <v>1</v>
      </c>
      <c r="BA114" s="68"/>
      <c r="BB114" s="70">
        <f>IF(OR(Sheet2!AL114=1,Sheet2!AM114=1,Sheet2!AN114=1,Sheet2!AO114=1),1,0)</f>
        <v>0</v>
      </c>
      <c r="BC114" s="68"/>
      <c r="BD114" s="68">
        <f>IF(AND(Sheet2!AU114=1,Sheet2!AX114=1,Sheet2!AZ114=1,Sheet2!BB114=1),1,0)</f>
        <v>0</v>
      </c>
      <c r="BE114" s="68"/>
      <c r="BF114" s="4"/>
      <c r="BG114" s="4"/>
    </row>
    <row r="115" spans="2:60" x14ac:dyDescent="0.2">
      <c r="D115" s="31" t="s">
        <v>174</v>
      </c>
      <c r="E115" s="10">
        <v>-0.15832540000000001</v>
      </c>
      <c r="F115" s="10">
        <v>1.0999999999999999E-2</v>
      </c>
      <c r="G115" s="11">
        <f>IF(Sheet2!F115&lt;=0.1,1,0)</f>
        <v>1</v>
      </c>
      <c r="H115">
        <v>-266.90179999999998</v>
      </c>
      <c r="I115">
        <v>3.1E-2</v>
      </c>
      <c r="J115" s="4">
        <f>IF(Sheet2!I115&lt;=0.1,1,0)</f>
        <v>1</v>
      </c>
      <c r="K115" s="10">
        <v>-0.1204028</v>
      </c>
      <c r="L115" s="10">
        <v>0.06</v>
      </c>
      <c r="M115" s="11">
        <f>IF(Sheet2!L115&lt;=0.1,1,0)</f>
        <v>1</v>
      </c>
      <c r="N115">
        <v>-26.53088</v>
      </c>
      <c r="O115">
        <v>1.4999999999999999E-2</v>
      </c>
      <c r="P115" s="4">
        <f>IF(Sheet2!O115&lt;=0.1,1,0)</f>
        <v>1</v>
      </c>
      <c r="Q115" s="10">
        <v>-0.18895190000000001</v>
      </c>
      <c r="R115" s="10">
        <v>5.0000000000000001E-3</v>
      </c>
      <c r="S115" s="11">
        <f>IF(Sheet2!R115&lt;=0.1,1,0)</f>
        <v>1</v>
      </c>
      <c r="T115">
        <v>-0.13695889999999999</v>
      </c>
      <c r="U115">
        <v>2.4E-2</v>
      </c>
      <c r="V115" s="4">
        <f>IF(Sheet2!U115&lt;=0.1,1,0)</f>
        <v>1</v>
      </c>
      <c r="W115" s="10">
        <v>-0.12694030000000001</v>
      </c>
      <c r="X115" s="10">
        <v>4.1000000000000002E-2</v>
      </c>
      <c r="Y115" s="11">
        <f>IF(Sheet2!X115&lt;=0.1,1,0)</f>
        <v>1</v>
      </c>
      <c r="Z115">
        <v>0.90308449999999996</v>
      </c>
      <c r="AA115">
        <v>0.76400000000000001</v>
      </c>
      <c r="AB115" s="30">
        <f>IF(Sheet2!AA115&lt;=0.1,1,0)</f>
        <v>0</v>
      </c>
      <c r="AC115" s="7">
        <f>Sheet2!G115+Sheet2!J115+Sheet2!M115+Sheet2!P115+Sheet2!S115+Sheet2!V115+Sheet2!Y115+Sheet2!AB115</f>
        <v>7</v>
      </c>
      <c r="AD115" s="3"/>
      <c r="AF115" s="4">
        <f>IF(Sheet2!AC115&gt;7,1,0)</f>
        <v>0</v>
      </c>
      <c r="AG115" s="4">
        <f>IF(Sheet2!AC115=7,1,0)</f>
        <v>1</v>
      </c>
      <c r="AH115" s="23">
        <f>IF(Sheet2!AC115=6,1,0)</f>
        <v>0</v>
      </c>
      <c r="AK115" s="23">
        <v>15</v>
      </c>
      <c r="AL115" s="23">
        <f>IF(OR(AND(Sheet2!H115&gt;0, Sheet2!AK115&lt;=10), AND(Sheet2!H115&lt;0, Sheet2!AK115&gt;=90)),1,0)</f>
        <v>0</v>
      </c>
      <c r="AM115" s="23">
        <f>IF(OR(AND(Sheet2!H115&gt;0, Sheet2!AK115&gt;10, Sheet2!AK115&lt;=15), AND(Sheet2!H115&lt;0, Sheet2!AK115&lt;90,Sheet2!AK115&gt;=85)),1,0)</f>
        <v>0</v>
      </c>
      <c r="AN115" s="23">
        <f>IF(OR(AND(Sheet2!H115&gt;0, Sheet2!AK115&gt;15, Sheet2!AK115&lt;=20), AND(Sheet2!H115&lt;0, Sheet2!AK115&lt;85,Sheet2!AK115&gt;=80)),1,0)</f>
        <v>0</v>
      </c>
      <c r="AO115" s="23">
        <f>IF(OR(AND(Sheet2!H115&gt;0, Sheet2!AK115&gt;20, Sheet2!AK115&lt;=25), AND(Sheet2!H115&lt;0, Sheet2!AK115&lt;80,Sheet2!AK115&gt;=75)),1,0)</f>
        <v>0</v>
      </c>
      <c r="AR115" s="72" t="s">
        <v>174</v>
      </c>
      <c r="AS115" s="66">
        <v>-0.15832540000000001</v>
      </c>
      <c r="AT115" s="66">
        <f>ABS(Sheet2!AS115)</f>
        <v>0.15832540000000001</v>
      </c>
      <c r="AU115" s="68">
        <f>IF(Sheet2!AT115&gt;=Sheet2!$AT$162,1,0)</f>
        <v>0</v>
      </c>
      <c r="AV115" s="66">
        <v>-0.1204028</v>
      </c>
      <c r="AW115" s="66">
        <f>ABS(Sheet2!AV115)</f>
        <v>0.1204028</v>
      </c>
      <c r="AX115" s="68">
        <f>IF(Sheet2!AW115&gt;=Sheet2!$AW$162,1,0)</f>
        <v>0</v>
      </c>
      <c r="AY115" s="68"/>
      <c r="AZ115" s="68">
        <f>IF(OR(Sheet2!AF115=1,Sheet2!AG115=1,Sheet2!AH115=1),1,0)</f>
        <v>1</v>
      </c>
      <c r="BA115" s="68"/>
      <c r="BB115" s="70">
        <f>IF(OR(Sheet2!AL115=1,Sheet2!AM115=1,Sheet2!AN115=1,Sheet2!AO115=1),1,0)</f>
        <v>0</v>
      </c>
      <c r="BC115" s="68"/>
      <c r="BD115" s="68">
        <f>IF(AND(Sheet2!AU115=1,Sheet2!AX115=1,Sheet2!AZ115=1,Sheet2!BB115=1),1,0)</f>
        <v>0</v>
      </c>
      <c r="BE115" s="68"/>
      <c r="BF115" s="4"/>
      <c r="BG115" s="4"/>
    </row>
    <row r="116" spans="2:60" x14ac:dyDescent="0.2">
      <c r="D116" s="32" t="s">
        <v>175</v>
      </c>
      <c r="E116" s="10">
        <v>-0.34600019999999998</v>
      </c>
      <c r="F116" s="10">
        <v>0</v>
      </c>
      <c r="G116" s="11">
        <f>IF(Sheet2!F116&lt;=0.1,1,0)</f>
        <v>1</v>
      </c>
      <c r="H116">
        <v>-506.23099999999999</v>
      </c>
      <c r="I116">
        <v>0</v>
      </c>
      <c r="J116" s="4">
        <f>IF(Sheet2!I116&lt;=0.1,1,0)</f>
        <v>1</v>
      </c>
      <c r="K116" s="10">
        <v>-0.23176179999999999</v>
      </c>
      <c r="L116" s="10">
        <v>0</v>
      </c>
      <c r="M116" s="11">
        <f>IF(Sheet2!L116&lt;=0.1,1,0)</f>
        <v>1</v>
      </c>
      <c r="N116">
        <v>-32.838369999999998</v>
      </c>
      <c r="O116">
        <v>1E-3</v>
      </c>
      <c r="P116" s="4">
        <f>IF(Sheet2!O116&lt;=0.1,1,0)</f>
        <v>1</v>
      </c>
      <c r="Q116" s="10">
        <v>-0.35127849999999999</v>
      </c>
      <c r="R116" s="10">
        <v>0</v>
      </c>
      <c r="S116" s="11">
        <f>IF(Sheet2!R116&lt;=0.1,1,0)</f>
        <v>1</v>
      </c>
      <c r="T116">
        <v>-0.3974144</v>
      </c>
      <c r="U116">
        <v>0</v>
      </c>
      <c r="V116" s="4">
        <f>IF(Sheet2!U116&lt;=0.1,1,0)</f>
        <v>1</v>
      </c>
      <c r="W116" s="10">
        <v>-0.2425533</v>
      </c>
      <c r="X116" s="10">
        <v>0</v>
      </c>
      <c r="Y116" s="11">
        <f>IF(Sheet2!X116&lt;=0.1,1,0)</f>
        <v>1</v>
      </c>
      <c r="Z116">
        <v>-2.437656</v>
      </c>
      <c r="AA116">
        <v>0.252</v>
      </c>
      <c r="AB116" s="30">
        <f>IF(Sheet2!AA116&lt;=0.1,1,0)</f>
        <v>0</v>
      </c>
      <c r="AC116" s="7">
        <f>Sheet2!G116+Sheet2!J116+Sheet2!M116+Sheet2!P116+Sheet2!S116+Sheet2!V116+Sheet2!Y116+Sheet2!AB116</f>
        <v>7</v>
      </c>
      <c r="AD116" s="3"/>
      <c r="AF116" s="4">
        <f>IF(Sheet2!AC116&gt;7,1,0)</f>
        <v>0</v>
      </c>
      <c r="AG116" s="4">
        <f>IF(Sheet2!AC116=7,1,0)</f>
        <v>1</v>
      </c>
      <c r="AH116" s="23">
        <f>IF(Sheet2!AC116=6,1,0)</f>
        <v>0</v>
      </c>
      <c r="AK116" s="23">
        <v>20</v>
      </c>
      <c r="AL116" s="23">
        <f>IF(OR(AND(Sheet2!H116&gt;0, Sheet2!AK116&lt;=10), AND(Sheet2!H116&lt;0, Sheet2!AK116&gt;=90)),1,0)</f>
        <v>0</v>
      </c>
      <c r="AM116" s="23">
        <f>IF(OR(AND(Sheet2!H116&gt;0, Sheet2!AK116&gt;10, Sheet2!AK116&lt;=15), AND(Sheet2!H116&lt;0, Sheet2!AK116&lt;90,Sheet2!AK116&gt;=85)),1,0)</f>
        <v>0</v>
      </c>
      <c r="AN116" s="23">
        <f>IF(OR(AND(Sheet2!H116&gt;0, Sheet2!AK116&gt;15, Sheet2!AK116&lt;=20), AND(Sheet2!H116&lt;0, Sheet2!AK116&lt;85,Sheet2!AK116&gt;=80)),1,0)</f>
        <v>0</v>
      </c>
      <c r="AO116" s="23">
        <f>IF(OR(AND(Sheet2!H116&gt;0, Sheet2!AK116&gt;20, Sheet2!AK116&lt;=25), AND(Sheet2!H116&lt;0, Sheet2!AK116&lt;80,Sheet2!AK116&gt;=75)),1,0)</f>
        <v>0</v>
      </c>
      <c r="AR116" s="72" t="s">
        <v>175</v>
      </c>
      <c r="AS116" s="66">
        <v>-0.34600019999999998</v>
      </c>
      <c r="AT116" s="66">
        <f>ABS(Sheet2!AS116)</f>
        <v>0.34600019999999998</v>
      </c>
      <c r="AU116" s="68">
        <f>IF(Sheet2!AT116&gt;=Sheet2!$AT$162,1,0)</f>
        <v>1</v>
      </c>
      <c r="AV116" s="66">
        <v>-0.23176179999999999</v>
      </c>
      <c r="AW116" s="66">
        <f>ABS(Sheet2!AV116)</f>
        <v>0.23176179999999999</v>
      </c>
      <c r="AX116" s="68">
        <f>IF(Sheet2!AW116&gt;=Sheet2!$AW$162,1,0)</f>
        <v>1</v>
      </c>
      <c r="AY116" s="68"/>
      <c r="AZ116" s="68">
        <f>IF(OR(Sheet2!AF116=1,Sheet2!AG116=1,Sheet2!AH116=1),1,0)</f>
        <v>1</v>
      </c>
      <c r="BA116" s="68"/>
      <c r="BB116" s="70">
        <f>IF(OR(Sheet2!AL116=1,Sheet2!AM116=1,Sheet2!AN116=1,Sheet2!AO116=1),1,0)</f>
        <v>0</v>
      </c>
      <c r="BC116" s="68"/>
      <c r="BD116" s="68">
        <f>IF(AND(Sheet2!AU116=1,Sheet2!AX116=1,Sheet2!AZ116=1,Sheet2!BB116=1),1,0)</f>
        <v>0</v>
      </c>
      <c r="BE116" s="68"/>
      <c r="BF116" s="4"/>
      <c r="BG116" s="4"/>
    </row>
    <row r="117" spans="2:60" x14ac:dyDescent="0.2">
      <c r="D117" t="s">
        <v>176</v>
      </c>
      <c r="E117" s="10">
        <v>-4.6745399999999999E-2</v>
      </c>
      <c r="F117" s="10">
        <v>0.58399999999999996</v>
      </c>
      <c r="G117" s="11">
        <f>IF(Sheet2!F117&lt;=0.1,1,0)</f>
        <v>0</v>
      </c>
      <c r="H117">
        <v>-289.834</v>
      </c>
      <c r="I117">
        <v>2.5999999999999999E-2</v>
      </c>
      <c r="J117" s="4">
        <f>IF(Sheet2!I117&lt;=0.1,1,0)</f>
        <v>1</v>
      </c>
      <c r="K117" s="10">
        <v>5.2263999999999998E-2</v>
      </c>
      <c r="L117" s="10">
        <v>0.59399999999999997</v>
      </c>
      <c r="M117" s="11">
        <f>IF(Sheet2!L117&lt;=0.1,1,0)</f>
        <v>0</v>
      </c>
      <c r="N117">
        <v>-4.1336329999999997</v>
      </c>
      <c r="O117">
        <v>0.79200000000000004</v>
      </c>
      <c r="P117" s="4">
        <f>IF(Sheet2!O117&lt;=0.1,1,0)</f>
        <v>0</v>
      </c>
      <c r="Q117" s="10">
        <v>-0.12593779999999999</v>
      </c>
      <c r="R117" s="10">
        <v>0.17299999999999999</v>
      </c>
      <c r="S117" s="11">
        <f>IF(Sheet2!R117&lt;=0.1,1,0)</f>
        <v>0</v>
      </c>
      <c r="T117">
        <v>6.72764E-2</v>
      </c>
      <c r="U117">
        <v>0.42899999999999999</v>
      </c>
      <c r="V117" s="4">
        <f>IF(Sheet2!U117&lt;=0.1,1,0)</f>
        <v>0</v>
      </c>
      <c r="W117" s="10">
        <v>2.6726199999999999E-2</v>
      </c>
      <c r="X117" s="10">
        <v>0.77500000000000002</v>
      </c>
      <c r="Y117" s="11">
        <f>IF(Sheet2!X117&lt;=0.1,1,0)</f>
        <v>0</v>
      </c>
      <c r="Z117">
        <v>0.46656779999999998</v>
      </c>
      <c r="AA117">
        <v>0.90600000000000003</v>
      </c>
      <c r="AB117" s="30">
        <f>IF(Sheet2!AA117&lt;=0.1,1,0)</f>
        <v>0</v>
      </c>
      <c r="AC117" s="7">
        <f>Sheet2!G117+Sheet2!J117+Sheet2!M117+Sheet2!P117+Sheet2!S117+Sheet2!V117+Sheet2!Y117+Sheet2!AB117</f>
        <v>1</v>
      </c>
      <c r="AD117" s="3"/>
      <c r="AF117" s="4">
        <f>IF(Sheet2!AC117&gt;7,1,0)</f>
        <v>0</v>
      </c>
      <c r="AG117" s="4">
        <f>IF(Sheet2!AC117=7,1,0)</f>
        <v>0</v>
      </c>
      <c r="AH117" s="23">
        <f>IF(Sheet2!AC117=6,1,0)</f>
        <v>0</v>
      </c>
      <c r="AK117" s="23">
        <v>8</v>
      </c>
      <c r="AL117" s="23">
        <f>IF(OR(AND(Sheet2!H117&gt;0, Sheet2!AK117&lt;=10), AND(Sheet2!H117&lt;0, Sheet2!AK117&gt;=90)),1,0)</f>
        <v>0</v>
      </c>
      <c r="AM117" s="23">
        <f>IF(OR(AND(Sheet2!H117&gt;0, Sheet2!AK117&gt;10, Sheet2!AK117&lt;=15), AND(Sheet2!H117&lt;0, Sheet2!AK117&lt;90,Sheet2!AK117&gt;=85)),1,0)</f>
        <v>0</v>
      </c>
      <c r="AN117" s="23">
        <f>IF(OR(AND(Sheet2!H117&gt;0, Sheet2!AK117&gt;15, Sheet2!AK117&lt;=20), AND(Sheet2!H117&lt;0, Sheet2!AK117&lt;85,Sheet2!AK117&gt;=80)),1,0)</f>
        <v>0</v>
      </c>
      <c r="AO117" s="23">
        <f>IF(OR(AND(Sheet2!H117&gt;0, Sheet2!AK117&gt;20, Sheet2!AK117&lt;=25), AND(Sheet2!H117&lt;0, Sheet2!AK117&lt;80,Sheet2!AK117&gt;=75)),1,0)</f>
        <v>0</v>
      </c>
      <c r="AR117" s="72" t="s">
        <v>176</v>
      </c>
      <c r="AS117" s="66">
        <v>-4.6745399999999999E-2</v>
      </c>
      <c r="AT117" s="66">
        <f>ABS(Sheet2!AS117)</f>
        <v>4.6745399999999999E-2</v>
      </c>
      <c r="AU117" s="68">
        <f>IF(Sheet2!AT117&gt;=Sheet2!$AT$162,1,0)</f>
        <v>0</v>
      </c>
      <c r="AV117" s="66">
        <v>5.2263999999999998E-2</v>
      </c>
      <c r="AW117" s="66">
        <f>ABS(Sheet2!AV117)</f>
        <v>5.2263999999999998E-2</v>
      </c>
      <c r="AX117" s="68">
        <f>IF(Sheet2!AW117&gt;=Sheet2!$AW$162,1,0)</f>
        <v>0</v>
      </c>
      <c r="AY117" s="68"/>
      <c r="AZ117" s="68">
        <f>IF(OR(Sheet2!AF117=1,Sheet2!AG117=1,Sheet2!AH117=1),1,0)</f>
        <v>0</v>
      </c>
      <c r="BA117" s="68"/>
      <c r="BB117" s="70">
        <f>IF(OR(Sheet2!AL117=1,Sheet2!AM117=1,Sheet2!AN117=1,Sheet2!AO117=1),1,0)</f>
        <v>0</v>
      </c>
      <c r="BC117" s="68"/>
      <c r="BD117" s="68">
        <f>IF(AND(Sheet2!AU117=1,Sheet2!AX117=1,Sheet2!AZ117=1,Sheet2!BB117=1),1,0)</f>
        <v>0</v>
      </c>
      <c r="BE117" s="68"/>
      <c r="BF117" s="4"/>
      <c r="BG117" s="4"/>
    </row>
    <row r="118" spans="2:60" x14ac:dyDescent="0.2">
      <c r="D118" t="s">
        <v>177</v>
      </c>
      <c r="E118" s="10">
        <v>-0.20042070000000001</v>
      </c>
      <c r="F118" s="10">
        <v>1E-3</v>
      </c>
      <c r="G118" s="11">
        <f>IF(Sheet2!F118&lt;=0.1,1,0)</f>
        <v>1</v>
      </c>
      <c r="H118">
        <v>-313.37479999999999</v>
      </c>
      <c r="I118">
        <v>3.0000000000000001E-3</v>
      </c>
      <c r="J118" s="4">
        <f>IF(Sheet2!I118&lt;=0.1,1,0)</f>
        <v>1</v>
      </c>
      <c r="K118" s="10">
        <v>-6.7180100000000006E-2</v>
      </c>
      <c r="L118" s="10">
        <v>0.26300000000000001</v>
      </c>
      <c r="M118" s="11">
        <f>IF(Sheet2!L118&lt;=0.1,1,0)</f>
        <v>0</v>
      </c>
      <c r="N118">
        <v>-19.061409999999999</v>
      </c>
      <c r="O118">
        <v>4.2000000000000003E-2</v>
      </c>
      <c r="P118" s="4">
        <f>IF(Sheet2!O118&lt;=0.1,1,0)</f>
        <v>1</v>
      </c>
      <c r="Q118" s="10">
        <v>-0.2007612</v>
      </c>
      <c r="R118" s="10">
        <v>2E-3</v>
      </c>
      <c r="S118" s="11">
        <f>IF(Sheet2!R118&lt;=0.1,1,0)</f>
        <v>1</v>
      </c>
      <c r="T118">
        <v>-0.1717427</v>
      </c>
      <c r="U118">
        <v>2E-3</v>
      </c>
      <c r="V118" s="4">
        <f>IF(Sheet2!U118&lt;=0.1,1,0)</f>
        <v>1</v>
      </c>
      <c r="W118" s="10">
        <v>-7.4514899999999995E-2</v>
      </c>
      <c r="X118" s="10">
        <v>0.20100000000000001</v>
      </c>
      <c r="Y118" s="11">
        <f>IF(Sheet2!X118&lt;=0.1,1,0)</f>
        <v>0</v>
      </c>
      <c r="Z118">
        <v>-2.762985</v>
      </c>
      <c r="AA118">
        <v>0.108</v>
      </c>
      <c r="AB118" s="30">
        <f>IF(Sheet2!AA118&lt;=0.1,1,0)</f>
        <v>0</v>
      </c>
      <c r="AC118" s="7">
        <f>Sheet2!G118+Sheet2!J118+Sheet2!M118+Sheet2!P118+Sheet2!S118+Sheet2!V118+Sheet2!Y118+Sheet2!AB118</f>
        <v>5</v>
      </c>
      <c r="AD118" s="3"/>
      <c r="AF118" s="4">
        <f>IF(Sheet2!AC118&gt;7,1,0)</f>
        <v>0</v>
      </c>
      <c r="AG118" s="4">
        <f>IF(Sheet2!AC118=7,1,0)</f>
        <v>0</v>
      </c>
      <c r="AH118" s="23">
        <f>IF(Sheet2!AC118=6,1,0)</f>
        <v>0</v>
      </c>
      <c r="AK118" s="23">
        <v>20</v>
      </c>
      <c r="AL118" s="23">
        <f>IF(OR(AND(Sheet2!H118&gt;0, Sheet2!AK118&lt;=10), AND(Sheet2!H118&lt;0, Sheet2!AK118&gt;=90)),1,0)</f>
        <v>0</v>
      </c>
      <c r="AM118" s="23">
        <f>IF(OR(AND(Sheet2!H118&gt;0, Sheet2!AK118&gt;10, Sheet2!AK118&lt;=15), AND(Sheet2!H118&lt;0, Sheet2!AK118&lt;90,Sheet2!AK118&gt;=85)),1,0)</f>
        <v>0</v>
      </c>
      <c r="AN118" s="23">
        <f>IF(OR(AND(Sheet2!H118&gt;0, Sheet2!AK118&gt;15, Sheet2!AK118&lt;=20), AND(Sheet2!H118&lt;0, Sheet2!AK118&lt;85,Sheet2!AK118&gt;=80)),1,0)</f>
        <v>0</v>
      </c>
      <c r="AO118" s="23">
        <f>IF(OR(AND(Sheet2!H118&gt;0, Sheet2!AK118&gt;20, Sheet2!AK118&lt;=25), AND(Sheet2!H118&lt;0, Sheet2!AK118&lt;80,Sheet2!AK118&gt;=75)),1,0)</f>
        <v>0</v>
      </c>
      <c r="AR118" s="72" t="s">
        <v>177</v>
      </c>
      <c r="AS118" s="66">
        <v>-0.20042070000000001</v>
      </c>
      <c r="AT118" s="66">
        <f>ABS(Sheet2!AS118)</f>
        <v>0.20042070000000001</v>
      </c>
      <c r="AU118" s="68">
        <f>IF(Sheet2!AT118&gt;=Sheet2!$AT$162,1,0)</f>
        <v>0</v>
      </c>
      <c r="AV118" s="66">
        <v>-6.7180100000000006E-2</v>
      </c>
      <c r="AW118" s="66">
        <f>ABS(Sheet2!AV118)</f>
        <v>6.7180100000000006E-2</v>
      </c>
      <c r="AX118" s="68">
        <f>IF(Sheet2!AW118&gt;=Sheet2!$AW$162,1,0)</f>
        <v>0</v>
      </c>
      <c r="AY118" s="68"/>
      <c r="AZ118" s="68">
        <f>IF(OR(Sheet2!AF118=1,Sheet2!AG118=1,Sheet2!AH118=1),1,0)</f>
        <v>0</v>
      </c>
      <c r="BA118" s="68"/>
      <c r="BB118" s="70">
        <f>IF(OR(Sheet2!AL118=1,Sheet2!AM118=1,Sheet2!AN118=1,Sheet2!AO118=1),1,0)</f>
        <v>0</v>
      </c>
      <c r="BC118" s="68"/>
      <c r="BD118" s="68">
        <f>IF(AND(Sheet2!AU118=1,Sheet2!AX118=1,Sheet2!AZ118=1,Sheet2!BB118=1),1,0)</f>
        <v>0</v>
      </c>
      <c r="BE118" s="68"/>
      <c r="BF118" s="4"/>
      <c r="BG118" s="4"/>
    </row>
    <row r="119" spans="2:60" x14ac:dyDescent="0.2">
      <c r="D119" s="32" t="s">
        <v>178</v>
      </c>
      <c r="E119" s="10">
        <v>-0.37073879999999998</v>
      </c>
      <c r="F119" s="10">
        <v>0</v>
      </c>
      <c r="G119" s="11">
        <f>IF(Sheet2!F119&lt;=0.1,1,0)</f>
        <v>1</v>
      </c>
      <c r="H119">
        <v>-605.87049999999999</v>
      </c>
      <c r="I119">
        <v>0</v>
      </c>
      <c r="J119" s="4">
        <f>IF(Sheet2!I119&lt;=0.1,1,0)</f>
        <v>1</v>
      </c>
      <c r="K119" s="10">
        <v>-0.300404</v>
      </c>
      <c r="L119" s="10">
        <v>0</v>
      </c>
      <c r="M119" s="11">
        <f>IF(Sheet2!L119&lt;=0.1,1,0)</f>
        <v>1</v>
      </c>
      <c r="N119">
        <v>-42.944699999999997</v>
      </c>
      <c r="O119">
        <v>0</v>
      </c>
      <c r="P119" s="4">
        <f>IF(Sheet2!O119&lt;=0.1,1,0)</f>
        <v>1</v>
      </c>
      <c r="Q119" s="10">
        <v>-0.40667730000000002</v>
      </c>
      <c r="R119" s="10">
        <v>0</v>
      </c>
      <c r="S119" s="11">
        <f>IF(Sheet2!R119&lt;=0.1,1,0)</f>
        <v>1</v>
      </c>
      <c r="T119">
        <v>-0.29572860000000001</v>
      </c>
      <c r="U119">
        <v>0</v>
      </c>
      <c r="V119" s="4">
        <f>IF(Sheet2!U119&lt;=0.1,1,0)</f>
        <v>1</v>
      </c>
      <c r="W119" s="10">
        <v>-0.25708750000000002</v>
      </c>
      <c r="X119" s="10">
        <v>0</v>
      </c>
      <c r="Y119" s="11">
        <f>IF(Sheet2!X119&lt;=0.1,1,0)</f>
        <v>1</v>
      </c>
      <c r="Z119">
        <v>0.59127560000000001</v>
      </c>
      <c r="AA119">
        <v>0.84299999999999997</v>
      </c>
      <c r="AB119" s="30">
        <f>IF(Sheet2!AA119&lt;=0.1,1,0)</f>
        <v>0</v>
      </c>
      <c r="AC119" s="7">
        <f>Sheet2!G119+Sheet2!J119+Sheet2!M119+Sheet2!P119+Sheet2!S119+Sheet2!V119+Sheet2!Y119+Sheet2!AB119</f>
        <v>7</v>
      </c>
      <c r="AD119" s="3"/>
      <c r="AF119" s="4">
        <f>IF(Sheet2!AC119&gt;7,1,0)</f>
        <v>0</v>
      </c>
      <c r="AG119" s="4">
        <f>IF(Sheet2!AC119=7,1,0)</f>
        <v>1</v>
      </c>
      <c r="AH119" s="23">
        <f>IF(Sheet2!AC119=6,1,0)</f>
        <v>0</v>
      </c>
      <c r="AK119" s="23">
        <v>20</v>
      </c>
      <c r="AL119" s="23">
        <f>IF(OR(AND(Sheet2!H119&gt;0, Sheet2!AK119&lt;=10), AND(Sheet2!H119&lt;0, Sheet2!AK119&gt;=90)),1,0)</f>
        <v>0</v>
      </c>
      <c r="AM119" s="23">
        <f>IF(OR(AND(Sheet2!H119&gt;0, Sheet2!AK119&gt;10, Sheet2!AK119&lt;=15), AND(Sheet2!H119&lt;0, Sheet2!AK119&lt;90,Sheet2!AK119&gt;=85)),1,0)</f>
        <v>0</v>
      </c>
      <c r="AN119" s="23">
        <f>IF(OR(AND(Sheet2!H119&gt;0, Sheet2!AK119&gt;15, Sheet2!AK119&lt;=20), AND(Sheet2!H119&lt;0, Sheet2!AK119&lt;85,Sheet2!AK119&gt;=80)),1,0)</f>
        <v>0</v>
      </c>
      <c r="AO119" s="23">
        <f>IF(OR(AND(Sheet2!H119&gt;0, Sheet2!AK119&gt;20, Sheet2!AK119&lt;=25), AND(Sheet2!H119&lt;0, Sheet2!AK119&lt;80,Sheet2!AK119&gt;=75)),1,0)</f>
        <v>0</v>
      </c>
      <c r="AR119" s="72" t="s">
        <v>178</v>
      </c>
      <c r="AS119" s="66">
        <v>-0.37073879999999998</v>
      </c>
      <c r="AT119" s="66">
        <f>ABS(Sheet2!AS119)</f>
        <v>0.37073879999999998</v>
      </c>
      <c r="AU119" s="68">
        <f>IF(Sheet2!AT119&gt;=Sheet2!$AT$162,1,0)</f>
        <v>1</v>
      </c>
      <c r="AV119" s="66">
        <v>-0.300404</v>
      </c>
      <c r="AW119" s="66">
        <f>ABS(Sheet2!AV119)</f>
        <v>0.300404</v>
      </c>
      <c r="AX119" s="68">
        <f>IF(Sheet2!AW119&gt;=Sheet2!$AW$162,1,0)</f>
        <v>1</v>
      </c>
      <c r="AY119" s="68"/>
      <c r="AZ119" s="68">
        <f>IF(OR(Sheet2!AF119=1,Sheet2!AG119=1,Sheet2!AH119=1),1,0)</f>
        <v>1</v>
      </c>
      <c r="BA119" s="68"/>
      <c r="BB119" s="70">
        <f>IF(OR(Sheet2!AL119=1,Sheet2!AM119=1,Sheet2!AN119=1,Sheet2!AO119=1),1,0)</f>
        <v>0</v>
      </c>
      <c r="BC119" s="68"/>
      <c r="BD119" s="68">
        <f>IF(AND(Sheet2!AU119=1,Sheet2!AX119=1,Sheet2!AZ119=1,Sheet2!BB119=1),1,0)</f>
        <v>0</v>
      </c>
      <c r="BE119" s="68"/>
      <c r="BF119" s="4"/>
      <c r="BG119" s="4"/>
    </row>
    <row r="120" spans="2:60" x14ac:dyDescent="0.2">
      <c r="D120" t="s">
        <v>179</v>
      </c>
      <c r="E120" s="10">
        <v>-0.14040559999999999</v>
      </c>
      <c r="F120" s="10">
        <v>1.7000000000000001E-2</v>
      </c>
      <c r="G120" s="11">
        <f>IF(Sheet2!F120&lt;=0.1,1,0)</f>
        <v>1</v>
      </c>
      <c r="H120">
        <v>-253.10910000000001</v>
      </c>
      <c r="I120">
        <v>3.4000000000000002E-2</v>
      </c>
      <c r="J120" s="4">
        <f>IF(Sheet2!I120&lt;=0.1,1,0)</f>
        <v>1</v>
      </c>
      <c r="K120" s="10">
        <v>4.5144299999999998E-2</v>
      </c>
      <c r="L120" s="10">
        <v>0.47799999999999998</v>
      </c>
      <c r="M120" s="11">
        <f>IF(Sheet2!L120&lt;=0.1,1,0)</f>
        <v>0</v>
      </c>
      <c r="N120">
        <v>4.3209520000000001</v>
      </c>
      <c r="O120">
        <v>0.70799999999999996</v>
      </c>
      <c r="P120" s="4">
        <f>IF(Sheet2!O120&lt;=0.1,1,0)</f>
        <v>0</v>
      </c>
      <c r="Q120" s="10">
        <v>-0.14336470000000001</v>
      </c>
      <c r="R120" s="10">
        <v>2.8000000000000001E-2</v>
      </c>
      <c r="S120" s="11">
        <f>IF(Sheet2!R120&lt;=0.1,1,0)</f>
        <v>1</v>
      </c>
      <c r="T120">
        <v>-0.1194732</v>
      </c>
      <c r="U120">
        <v>2.8000000000000001E-2</v>
      </c>
      <c r="V120" s="4">
        <f>IF(Sheet2!U120&lt;=0.1,1,0)</f>
        <v>1</v>
      </c>
      <c r="W120" s="10">
        <v>1.53387E-2</v>
      </c>
      <c r="X120" s="10">
        <v>0.80400000000000005</v>
      </c>
      <c r="Y120" s="11">
        <f>IF(Sheet2!X120&lt;=0.1,1,0)</f>
        <v>0</v>
      </c>
      <c r="Z120">
        <v>-2.8064239999999998</v>
      </c>
      <c r="AA120">
        <v>0.16500000000000001</v>
      </c>
      <c r="AB120" s="30">
        <f>IF(Sheet2!AA120&lt;=0.1,1,0)</f>
        <v>0</v>
      </c>
      <c r="AC120" s="7">
        <f>Sheet2!G120+Sheet2!J120+Sheet2!M120+Sheet2!P120+Sheet2!S120+Sheet2!V120+Sheet2!Y120+Sheet2!AB120</f>
        <v>4</v>
      </c>
      <c r="AD120" s="3"/>
      <c r="AF120" s="4">
        <f>IF(Sheet2!AC120&gt;7,1,0)</f>
        <v>0</v>
      </c>
      <c r="AG120" s="4">
        <f>IF(Sheet2!AC120=7,1,0)</f>
        <v>0</v>
      </c>
      <c r="AH120" s="23">
        <f>IF(Sheet2!AC120=6,1,0)</f>
        <v>0</v>
      </c>
      <c r="AK120" s="23">
        <v>20</v>
      </c>
      <c r="AL120" s="23">
        <f>IF(OR(AND(Sheet2!H120&gt;0, Sheet2!AK120&lt;=10), AND(Sheet2!H120&lt;0, Sheet2!AK120&gt;=90)),1,0)</f>
        <v>0</v>
      </c>
      <c r="AM120" s="23">
        <f>IF(OR(AND(Sheet2!H120&gt;0, Sheet2!AK120&gt;10, Sheet2!AK120&lt;=15), AND(Sheet2!H120&lt;0, Sheet2!AK120&lt;90,Sheet2!AK120&gt;=85)),1,0)</f>
        <v>0</v>
      </c>
      <c r="AN120" s="23">
        <f>IF(OR(AND(Sheet2!H120&gt;0, Sheet2!AK120&gt;15, Sheet2!AK120&lt;=20), AND(Sheet2!H120&lt;0, Sheet2!AK120&lt;85,Sheet2!AK120&gt;=80)),1,0)</f>
        <v>0</v>
      </c>
      <c r="AO120" s="23">
        <f>IF(OR(AND(Sheet2!H120&gt;0, Sheet2!AK120&gt;20, Sheet2!AK120&lt;=25), AND(Sheet2!H120&lt;0, Sheet2!AK120&lt;80,Sheet2!AK120&gt;=75)),1,0)</f>
        <v>0</v>
      </c>
      <c r="AR120" s="72" t="s">
        <v>179</v>
      </c>
      <c r="AS120" s="66">
        <v>-0.14040559999999999</v>
      </c>
      <c r="AT120" s="66">
        <f>ABS(Sheet2!AS120)</f>
        <v>0.14040559999999999</v>
      </c>
      <c r="AU120" s="68">
        <f>IF(Sheet2!AT120&gt;=Sheet2!$AT$162,1,0)</f>
        <v>0</v>
      </c>
      <c r="AV120" s="66">
        <v>4.5144299999999998E-2</v>
      </c>
      <c r="AW120" s="66">
        <f>ABS(Sheet2!AV120)</f>
        <v>4.5144299999999998E-2</v>
      </c>
      <c r="AX120" s="68">
        <f>IF(Sheet2!AW120&gt;=Sheet2!$AW$162,1,0)</f>
        <v>0</v>
      </c>
      <c r="AY120" s="68"/>
      <c r="AZ120" s="68">
        <f>IF(OR(Sheet2!AF120=1,Sheet2!AG120=1,Sheet2!AH120=1),1,0)</f>
        <v>0</v>
      </c>
      <c r="BA120" s="68"/>
      <c r="BB120" s="70">
        <f>IF(OR(Sheet2!AL120=1,Sheet2!AM120=1,Sheet2!AN120=1,Sheet2!AO120=1),1,0)</f>
        <v>0</v>
      </c>
      <c r="BC120" s="68"/>
      <c r="BD120" s="68">
        <f>IF(AND(Sheet2!AU120=1,Sheet2!AX120=1,Sheet2!AZ120=1,Sheet2!BB120=1),1,0)</f>
        <v>0</v>
      </c>
      <c r="BE120" s="68"/>
      <c r="BF120" s="4"/>
      <c r="BG120" s="4"/>
    </row>
    <row r="121" spans="2:60" x14ac:dyDescent="0.2">
      <c r="D121" s="32" t="s">
        <v>180</v>
      </c>
      <c r="E121" s="10">
        <v>-0.27029639999999999</v>
      </c>
      <c r="F121" s="10">
        <v>0</v>
      </c>
      <c r="G121" s="11">
        <f>IF(Sheet2!F121&lt;=0.1,1,0)</f>
        <v>1</v>
      </c>
      <c r="H121">
        <v>-240.9564</v>
      </c>
      <c r="I121">
        <v>3.9E-2</v>
      </c>
      <c r="J121" s="4">
        <f>IF(Sheet2!I121&lt;=0.1,1,0)</f>
        <v>1</v>
      </c>
      <c r="K121" s="10">
        <v>-0.11820749999999999</v>
      </c>
      <c r="L121" s="10">
        <v>4.5999999999999999E-2</v>
      </c>
      <c r="M121" s="11">
        <f>IF(Sheet2!L121&lt;=0.1,1,0)</f>
        <v>1</v>
      </c>
      <c r="N121">
        <v>-18.574400000000001</v>
      </c>
      <c r="O121">
        <v>5.2999999999999999E-2</v>
      </c>
      <c r="P121" s="4">
        <f>IF(Sheet2!O121&lt;=0.1,1,0)</f>
        <v>1</v>
      </c>
      <c r="Q121" s="10">
        <v>-0.238929</v>
      </c>
      <c r="R121" s="10">
        <v>0</v>
      </c>
      <c r="S121" s="11">
        <f>IF(Sheet2!R121&lt;=0.1,1,0)</f>
        <v>1</v>
      </c>
      <c r="T121">
        <v>-0.32148270000000001</v>
      </c>
      <c r="U121">
        <v>0</v>
      </c>
      <c r="V121" s="4">
        <f>IF(Sheet2!U121&lt;=0.1,1,0)</f>
        <v>1</v>
      </c>
      <c r="W121" s="10">
        <v>-0.10131950000000001</v>
      </c>
      <c r="X121" s="10">
        <v>6.9000000000000006E-2</v>
      </c>
      <c r="Y121" s="11">
        <f>IF(Sheet2!X121&lt;=0.1,1,0)</f>
        <v>1</v>
      </c>
      <c r="Z121">
        <v>-5.3446100000000003</v>
      </c>
      <c r="AA121">
        <v>0</v>
      </c>
      <c r="AB121" s="30">
        <f>IF(Sheet2!AA121&lt;=0.1,1,0)</f>
        <v>1</v>
      </c>
      <c r="AC121" s="7">
        <f>Sheet2!G121+Sheet2!J121+Sheet2!M121+Sheet2!P121+Sheet2!S121+Sheet2!V121+Sheet2!Y121+Sheet2!AB121</f>
        <v>8</v>
      </c>
      <c r="AD121" s="3"/>
      <c r="AF121" s="4">
        <f>IF(Sheet2!AC121&gt;7,1,0)</f>
        <v>1</v>
      </c>
      <c r="AG121" s="4">
        <f>IF(Sheet2!AC121=7,1,0)</f>
        <v>0</v>
      </c>
      <c r="AH121" s="23">
        <f>IF(Sheet2!AC121=6,1,0)</f>
        <v>0</v>
      </c>
      <c r="AK121" s="23">
        <v>20</v>
      </c>
      <c r="AL121" s="23">
        <f>IF(OR(AND(Sheet2!H121&gt;0, Sheet2!AK121&lt;=10), AND(Sheet2!H121&lt;0, Sheet2!AK121&gt;=90)),1,0)</f>
        <v>0</v>
      </c>
      <c r="AM121" s="23">
        <f>IF(OR(AND(Sheet2!H121&gt;0, Sheet2!AK121&gt;10, Sheet2!AK121&lt;=15), AND(Sheet2!H121&lt;0, Sheet2!AK121&lt;90,Sheet2!AK121&gt;=85)),1,0)</f>
        <v>0</v>
      </c>
      <c r="AN121" s="23">
        <f>IF(OR(AND(Sheet2!H121&gt;0, Sheet2!AK121&gt;15, Sheet2!AK121&lt;=20), AND(Sheet2!H121&lt;0, Sheet2!AK121&lt;85,Sheet2!AK121&gt;=80)),1,0)</f>
        <v>0</v>
      </c>
      <c r="AO121" s="23">
        <f>IF(OR(AND(Sheet2!H121&gt;0, Sheet2!AK121&gt;20, Sheet2!AK121&lt;=25), AND(Sheet2!H121&lt;0, Sheet2!AK121&lt;80,Sheet2!AK121&gt;=75)),1,0)</f>
        <v>0</v>
      </c>
      <c r="AR121" s="72" t="s">
        <v>180</v>
      </c>
      <c r="AS121" s="66">
        <v>-0.27029639999999999</v>
      </c>
      <c r="AT121" s="66">
        <f>ABS(Sheet2!AS121)</f>
        <v>0.27029639999999999</v>
      </c>
      <c r="AU121" s="68">
        <f>IF(Sheet2!AT121&gt;=Sheet2!$AT$162,1,0)</f>
        <v>1</v>
      </c>
      <c r="AV121" s="66">
        <v>-0.11820749999999999</v>
      </c>
      <c r="AW121" s="66">
        <f>ABS(Sheet2!AV121)</f>
        <v>0.11820749999999999</v>
      </c>
      <c r="AX121" s="68">
        <f>IF(Sheet2!AW121&gt;=Sheet2!$AW$162,1,0)</f>
        <v>0</v>
      </c>
      <c r="AY121" s="68"/>
      <c r="AZ121" s="68">
        <f>IF(OR(Sheet2!AF121=1,Sheet2!AG121=1,Sheet2!AH121=1),1,0)</f>
        <v>1</v>
      </c>
      <c r="BA121" s="68"/>
      <c r="BB121" s="70">
        <f>IF(OR(Sheet2!AL121=1,Sheet2!AM121=1,Sheet2!AN121=1,Sheet2!AO121=1),1,0)</f>
        <v>0</v>
      </c>
      <c r="BC121" s="68"/>
      <c r="BD121" s="68">
        <f>IF(AND(Sheet2!AU121=1,Sheet2!AX121=1,Sheet2!AZ121=1,Sheet2!BB121=1),1,0)</f>
        <v>0</v>
      </c>
      <c r="BE121" s="68"/>
      <c r="BF121" s="4"/>
      <c r="BG121" s="4"/>
    </row>
    <row r="122" spans="2:60" x14ac:dyDescent="0.2">
      <c r="D122" s="33" t="s">
        <v>181</v>
      </c>
      <c r="E122" s="10">
        <v>-0.3529832</v>
      </c>
      <c r="F122" s="10">
        <v>0</v>
      </c>
      <c r="G122" s="11">
        <f>IF(Sheet2!F122&lt;=0.1,1,0)</f>
        <v>1</v>
      </c>
      <c r="H122">
        <v>-474.7611</v>
      </c>
      <c r="I122">
        <v>0</v>
      </c>
      <c r="J122" s="4">
        <f>IF(Sheet2!I122&lt;=0.1,1,0)</f>
        <v>1</v>
      </c>
      <c r="K122" s="10">
        <v>-0.215392</v>
      </c>
      <c r="L122" s="10">
        <v>0</v>
      </c>
      <c r="M122" s="11">
        <f>IF(Sheet2!L122&lt;=0.1,1,0)</f>
        <v>1</v>
      </c>
      <c r="N122">
        <v>-29.844159999999999</v>
      </c>
      <c r="O122">
        <v>3.0000000000000001E-3</v>
      </c>
      <c r="P122" s="4">
        <f>IF(Sheet2!O122&lt;=0.1,1,0)</f>
        <v>1</v>
      </c>
      <c r="Q122" s="10">
        <v>-0.3906192</v>
      </c>
      <c r="R122" s="10">
        <v>0</v>
      </c>
      <c r="S122" s="11">
        <f>IF(Sheet2!R122&lt;=0.1,1,0)</f>
        <v>1</v>
      </c>
      <c r="T122">
        <v>-0.28526390000000001</v>
      </c>
      <c r="U122">
        <v>0</v>
      </c>
      <c r="V122" s="4">
        <f>IF(Sheet2!U122&lt;=0.1,1,0)</f>
        <v>1</v>
      </c>
      <c r="W122" s="10">
        <v>-0.20660680000000001</v>
      </c>
      <c r="X122" s="10">
        <v>0</v>
      </c>
      <c r="Y122" s="11">
        <f>IF(Sheet2!X122&lt;=0.1,1,0)</f>
        <v>1</v>
      </c>
      <c r="Z122">
        <v>-5.6854959999999997</v>
      </c>
      <c r="AA122">
        <v>0</v>
      </c>
      <c r="AB122" s="30">
        <f>IF(Sheet2!AA122&lt;=0.1,1,0)</f>
        <v>1</v>
      </c>
      <c r="AC122" s="7">
        <f>Sheet2!G122+Sheet2!J122+Sheet2!M122+Sheet2!P122+Sheet2!S122+Sheet2!V122+Sheet2!Y122+Sheet2!AB122</f>
        <v>8</v>
      </c>
      <c r="AD122" s="3"/>
      <c r="AF122" s="4">
        <f>IF(Sheet2!AC122&gt;7,1,0)</f>
        <v>1</v>
      </c>
      <c r="AG122" s="4">
        <f>IF(Sheet2!AC122=7,1,0)</f>
        <v>0</v>
      </c>
      <c r="AH122" s="23">
        <f>IF(Sheet2!AC122=6,1,0)</f>
        <v>0</v>
      </c>
      <c r="AK122" s="23">
        <v>20</v>
      </c>
      <c r="AL122" s="23">
        <f>IF(OR(AND(Sheet2!H122&gt;0, Sheet2!AK122&lt;=10), AND(Sheet2!H122&lt;0, Sheet2!AK122&gt;=90)),1,0)</f>
        <v>0</v>
      </c>
      <c r="AM122" s="23">
        <f>IF(OR(AND(Sheet2!H122&gt;0, Sheet2!AK122&gt;10, Sheet2!AK122&lt;=15), AND(Sheet2!H122&lt;0, Sheet2!AK122&lt;90,Sheet2!AK122&gt;=85)),1,0)</f>
        <v>0</v>
      </c>
      <c r="AN122" s="23">
        <f>IF(OR(AND(Sheet2!H122&gt;0, Sheet2!AK122&gt;15, Sheet2!AK122&lt;=20), AND(Sheet2!H122&lt;0, Sheet2!AK122&lt;85,Sheet2!AK122&gt;=80)),1,0)</f>
        <v>0</v>
      </c>
      <c r="AO122" s="23">
        <f>IF(OR(AND(Sheet2!H122&gt;0, Sheet2!AK122&gt;20, Sheet2!AK122&lt;=25), AND(Sheet2!H122&lt;0, Sheet2!AK122&lt;80,Sheet2!AK122&gt;=75)),1,0)</f>
        <v>0</v>
      </c>
      <c r="AR122" s="72" t="s">
        <v>181</v>
      </c>
      <c r="AS122" s="66">
        <v>-0.3529832</v>
      </c>
      <c r="AT122" s="66">
        <f>ABS(Sheet2!AS122)</f>
        <v>0.3529832</v>
      </c>
      <c r="AU122" s="68">
        <f>IF(Sheet2!AT122&gt;=Sheet2!$AT$162,1,0)</f>
        <v>1</v>
      </c>
      <c r="AV122" s="66">
        <v>-0.215392</v>
      </c>
      <c r="AW122" s="66">
        <f>ABS(Sheet2!AV122)</f>
        <v>0.215392</v>
      </c>
      <c r="AX122" s="68">
        <f>IF(Sheet2!AW122&gt;=Sheet2!$AW$162,1,0)</f>
        <v>1</v>
      </c>
      <c r="AY122" s="68"/>
      <c r="AZ122" s="68">
        <f>IF(OR(Sheet2!AF122=1,Sheet2!AG122=1,Sheet2!AH122=1),1,0)</f>
        <v>1</v>
      </c>
      <c r="BA122" s="68"/>
      <c r="BB122" s="70">
        <f>IF(OR(Sheet2!AL122=1,Sheet2!AM122=1,Sheet2!AN122=1,Sheet2!AO122=1),1,0)</f>
        <v>0</v>
      </c>
      <c r="BC122" s="68"/>
      <c r="BD122" s="68">
        <f>IF(AND(Sheet2!AU122=1,Sheet2!AX122=1,Sheet2!AZ122=1,Sheet2!BB122=1),1,0)</f>
        <v>0</v>
      </c>
      <c r="BE122" s="68"/>
      <c r="BF122" s="4"/>
      <c r="BG122" s="4"/>
    </row>
    <row r="123" spans="2:60" x14ac:dyDescent="0.2">
      <c r="D123" s="31" t="s">
        <v>182</v>
      </c>
      <c r="E123" s="10">
        <v>-0.27979379999999998</v>
      </c>
      <c r="F123" s="10">
        <v>1E-3</v>
      </c>
      <c r="G123" s="11">
        <f>IF(Sheet2!F123&lt;=0.1,1,0)</f>
        <v>1</v>
      </c>
      <c r="H123">
        <v>-268.05020000000002</v>
      </c>
      <c r="I123">
        <v>0.16700000000000001</v>
      </c>
      <c r="J123" s="4">
        <f>IF(Sheet2!I123&lt;=0.1,1,0)</f>
        <v>0</v>
      </c>
      <c r="K123" s="10">
        <v>-0.356327</v>
      </c>
      <c r="L123" s="10">
        <v>0</v>
      </c>
      <c r="M123" s="11">
        <f>IF(Sheet2!L123&lt;=0.1,1,0)</f>
        <v>1</v>
      </c>
      <c r="N123">
        <v>-49.575940000000003</v>
      </c>
      <c r="O123">
        <v>0</v>
      </c>
      <c r="P123" s="4">
        <f>IF(Sheet2!O123&lt;=0.1,1,0)</f>
        <v>1</v>
      </c>
      <c r="Q123" s="10">
        <v>-0.30469610000000003</v>
      </c>
      <c r="R123" s="10">
        <v>1E-3</v>
      </c>
      <c r="S123" s="11">
        <f>IF(Sheet2!R123&lt;=0.1,1,0)</f>
        <v>1</v>
      </c>
      <c r="T123">
        <v>-0.32250079999999998</v>
      </c>
      <c r="U123">
        <v>0</v>
      </c>
      <c r="V123" s="4">
        <f>IF(Sheet2!U123&lt;=0.1,1,0)</f>
        <v>1</v>
      </c>
      <c r="W123" s="10">
        <v>-0.36498130000000001</v>
      </c>
      <c r="X123" s="10">
        <v>0</v>
      </c>
      <c r="Y123" s="11">
        <f>IF(Sheet2!X123&lt;=0.1,1,0)</f>
        <v>1</v>
      </c>
      <c r="Z123">
        <v>-4.2485840000000001</v>
      </c>
      <c r="AA123">
        <v>7.5999999999999998E-2</v>
      </c>
      <c r="AB123" s="30">
        <f>IF(Sheet2!AA123&lt;=0.1,1,0)</f>
        <v>1</v>
      </c>
      <c r="AC123" s="7">
        <f>Sheet2!G123+Sheet2!J123+Sheet2!M123+Sheet2!P123+Sheet2!S123+Sheet2!V123+Sheet2!Y123+Sheet2!AB123</f>
        <v>7</v>
      </c>
      <c r="AD123" s="3"/>
      <c r="AF123" s="4">
        <f>IF(Sheet2!AC123&gt;7,1,0)</f>
        <v>0</v>
      </c>
      <c r="AG123" s="4">
        <f>IF(Sheet2!AC123=7,1,0)</f>
        <v>1</v>
      </c>
      <c r="AH123" s="23">
        <f>IF(Sheet2!AC123=6,1,0)</f>
        <v>0</v>
      </c>
      <c r="AK123" s="23">
        <v>7</v>
      </c>
      <c r="AL123" s="23">
        <f>IF(OR(AND(Sheet2!H123&gt;0, Sheet2!AK123&lt;=10), AND(Sheet2!H123&lt;0, Sheet2!AK123&gt;=90)),1,0)</f>
        <v>0</v>
      </c>
      <c r="AM123" s="23">
        <f>IF(OR(AND(Sheet2!H123&gt;0, Sheet2!AK123&gt;10, Sheet2!AK123&lt;=15), AND(Sheet2!H123&lt;0, Sheet2!AK123&lt;90,Sheet2!AK123&gt;=85)),1,0)</f>
        <v>0</v>
      </c>
      <c r="AN123" s="23">
        <f>IF(OR(AND(Sheet2!H123&gt;0, Sheet2!AK123&gt;15, Sheet2!AK123&lt;=20), AND(Sheet2!H123&lt;0, Sheet2!AK123&lt;85,Sheet2!AK123&gt;=80)),1,0)</f>
        <v>0</v>
      </c>
      <c r="AO123" s="23">
        <f>IF(OR(AND(Sheet2!H123&gt;0, Sheet2!AK123&gt;20, Sheet2!AK123&lt;=25), AND(Sheet2!H123&lt;0, Sheet2!AK123&lt;80,Sheet2!AK123&gt;=75)),1,0)</f>
        <v>0</v>
      </c>
      <c r="AR123" s="72" t="s">
        <v>182</v>
      </c>
      <c r="AS123" s="66">
        <v>-0.27979379999999998</v>
      </c>
      <c r="AT123" s="66">
        <f>ABS(Sheet2!AS123)</f>
        <v>0.27979379999999998</v>
      </c>
      <c r="AU123" s="68">
        <f>IF(Sheet2!AT123&gt;=Sheet2!$AT$162,1,0)</f>
        <v>1</v>
      </c>
      <c r="AV123" s="66">
        <v>-0.356327</v>
      </c>
      <c r="AW123" s="66">
        <f>ABS(Sheet2!AV123)</f>
        <v>0.356327</v>
      </c>
      <c r="AX123" s="68">
        <f>IF(Sheet2!AW123&gt;=Sheet2!$AW$162,1,0)</f>
        <v>1</v>
      </c>
      <c r="AY123" s="68"/>
      <c r="AZ123" s="68">
        <f>IF(OR(Sheet2!AF123=1,Sheet2!AG123=1,Sheet2!AH123=1),1,0)</f>
        <v>1</v>
      </c>
      <c r="BA123" s="68"/>
      <c r="BB123" s="70">
        <f>IF(OR(Sheet2!AL123=1,Sheet2!AM123=1,Sheet2!AN123=1,Sheet2!AO123=1),1,0)</f>
        <v>0</v>
      </c>
      <c r="BC123" s="68"/>
      <c r="BD123" s="68">
        <f>IF(AND(Sheet2!AU123=1,Sheet2!AX123=1,Sheet2!AZ123=1,Sheet2!BB123=1),1,0)</f>
        <v>0</v>
      </c>
      <c r="BE123" s="68"/>
      <c r="BF123" s="4"/>
      <c r="BG123" s="4"/>
    </row>
    <row r="124" spans="2:60" x14ac:dyDescent="0.2">
      <c r="D124" t="s">
        <v>183</v>
      </c>
      <c r="E124" s="10">
        <v>-1.2197899999999999E-2</v>
      </c>
      <c r="F124" s="10">
        <v>0.84599999999999997</v>
      </c>
      <c r="G124" s="11">
        <f>IF(Sheet2!F124&lt;=0.1,1,0)</f>
        <v>0</v>
      </c>
      <c r="H124">
        <v>49.080620000000003</v>
      </c>
      <c r="I124">
        <v>0.745</v>
      </c>
      <c r="J124" s="4">
        <f>IF(Sheet2!I124&lt;=0.1,1,0)</f>
        <v>0</v>
      </c>
      <c r="K124" s="10">
        <v>1.13864E-2</v>
      </c>
      <c r="L124" s="10">
        <v>0.86599999999999999</v>
      </c>
      <c r="M124" s="11">
        <f>IF(Sheet2!L124&lt;=0.1,1,0)</f>
        <v>0</v>
      </c>
      <c r="N124">
        <v>3.677921</v>
      </c>
      <c r="O124">
        <v>0.77900000000000003</v>
      </c>
      <c r="P124" s="4">
        <f>IF(Sheet2!O124&lt;=0.1,1,0)</f>
        <v>0</v>
      </c>
      <c r="Q124" s="10">
        <v>-3.0381600000000002E-2</v>
      </c>
      <c r="R124" s="10">
        <v>0.65</v>
      </c>
      <c r="S124" s="11">
        <f>IF(Sheet2!R124&lt;=0.1,1,0)</f>
        <v>0</v>
      </c>
      <c r="T124">
        <v>3.3719199999999998E-2</v>
      </c>
      <c r="U124">
        <v>0.58099999999999996</v>
      </c>
      <c r="V124" s="4">
        <f>IF(Sheet2!U124&lt;=0.1,1,0)</f>
        <v>0</v>
      </c>
      <c r="W124" s="10">
        <v>-2.9109999999999997E-4</v>
      </c>
      <c r="X124" s="10">
        <v>0.996</v>
      </c>
      <c r="Y124" s="11">
        <f>IF(Sheet2!X124&lt;=0.1,1,0)</f>
        <v>0</v>
      </c>
      <c r="Z124">
        <v>-0.94602180000000002</v>
      </c>
      <c r="AA124">
        <v>0.70699999999999996</v>
      </c>
      <c r="AB124" s="30">
        <f>IF(Sheet2!AA124&lt;=0.1,1,0)</f>
        <v>0</v>
      </c>
      <c r="AC124" s="7">
        <f>Sheet2!G124+Sheet2!J124+Sheet2!M124+Sheet2!P124+Sheet2!S124+Sheet2!V124+Sheet2!Y124+Sheet2!AB124</f>
        <v>0</v>
      </c>
      <c r="AF124" s="4">
        <f>IF(Sheet2!AC124&gt;7,1,0)</f>
        <v>0</v>
      </c>
      <c r="AG124" s="4">
        <f>IF(Sheet2!AC124=7,1,0)</f>
        <v>0</v>
      </c>
      <c r="AH124" s="23">
        <f>IF(Sheet2!AC124=6,1,0)</f>
        <v>0</v>
      </c>
      <c r="AK124" s="23">
        <v>20</v>
      </c>
      <c r="AL124" s="23">
        <f>IF(OR(AND(Sheet2!H124&gt;0, Sheet2!AK124&lt;=10), AND(Sheet2!H124&lt;0, Sheet2!AK124&gt;=90)),1,0)</f>
        <v>0</v>
      </c>
      <c r="AM124" s="23">
        <f>IF(OR(AND(Sheet2!H124&gt;0, Sheet2!AK124&gt;10, Sheet2!AK124&lt;=15), AND(Sheet2!H124&lt;0, Sheet2!AK124&lt;90,Sheet2!AK124&gt;=85)),1,0)</f>
        <v>0</v>
      </c>
      <c r="AN124" s="23">
        <f>IF(OR(AND(Sheet2!H124&gt;0, Sheet2!AK124&gt;15, Sheet2!AK124&lt;=20), AND(Sheet2!H124&lt;0, Sheet2!AK124&lt;85,Sheet2!AK124&gt;=80)),1,0)</f>
        <v>1</v>
      </c>
      <c r="AO124" s="23">
        <f>IF(OR(AND(Sheet2!H124&gt;0, Sheet2!AK124&gt;20, Sheet2!AK124&lt;=25), AND(Sheet2!H124&lt;0, Sheet2!AK124&lt;80,Sheet2!AK124&gt;=75)),1,0)</f>
        <v>0</v>
      </c>
      <c r="AR124" s="72" t="s">
        <v>183</v>
      </c>
      <c r="AS124" s="66">
        <v>-1.2197899999999999E-2</v>
      </c>
      <c r="AT124" s="66">
        <f>ABS(Sheet2!AS124)</f>
        <v>1.2197899999999999E-2</v>
      </c>
      <c r="AU124" s="68">
        <f>IF(Sheet2!AT124&gt;=Sheet2!$AT$162,1,0)</f>
        <v>0</v>
      </c>
      <c r="AV124" s="66">
        <v>1.13864E-2</v>
      </c>
      <c r="AW124" s="66">
        <f>ABS(Sheet2!AV124)</f>
        <v>1.13864E-2</v>
      </c>
      <c r="AX124" s="68">
        <f>IF(Sheet2!AW124&gt;=Sheet2!$AW$162,1,0)</f>
        <v>0</v>
      </c>
      <c r="AY124" s="68"/>
      <c r="AZ124" s="68">
        <f>IF(OR(Sheet2!AF124=1,Sheet2!AG124=1,Sheet2!AH124=1),1,0)</f>
        <v>0</v>
      </c>
      <c r="BA124" s="68"/>
      <c r="BB124" s="70">
        <f>IF(OR(Sheet2!AL124=1,Sheet2!AM124=1,Sheet2!AN124=1,Sheet2!AO124=1),1,0)</f>
        <v>1</v>
      </c>
      <c r="BC124" s="68"/>
      <c r="BD124" s="68">
        <f>IF(AND(Sheet2!AU124=1,Sheet2!AX124=1,Sheet2!AZ124=1,Sheet2!BB124=1),1,0)</f>
        <v>0</v>
      </c>
      <c r="BE124" s="68"/>
      <c r="BF124" s="4"/>
      <c r="BG124" s="4"/>
    </row>
    <row r="125" spans="2:60" x14ac:dyDescent="0.2">
      <c r="D125" t="s">
        <v>184</v>
      </c>
      <c r="E125" s="10">
        <v>-2.0352700000000001E-2</v>
      </c>
      <c r="F125" s="10">
        <v>0.79400000000000004</v>
      </c>
      <c r="G125" s="11">
        <f>IF(Sheet2!F125&lt;=0.1,1,0)</f>
        <v>0</v>
      </c>
      <c r="H125">
        <v>-315.99450000000002</v>
      </c>
      <c r="I125">
        <v>1.4999999999999999E-2</v>
      </c>
      <c r="J125" s="4">
        <f>IF(Sheet2!I125&lt;=0.1,1,0)</f>
        <v>1</v>
      </c>
      <c r="K125" s="10">
        <v>-5.2063400000000003E-2</v>
      </c>
      <c r="L125" s="10">
        <v>0.54300000000000004</v>
      </c>
      <c r="M125" s="11">
        <f>IF(Sheet2!L125&lt;=0.1,1,0)</f>
        <v>0</v>
      </c>
      <c r="N125">
        <v>-19.46041</v>
      </c>
      <c r="O125">
        <v>0.17899999999999999</v>
      </c>
      <c r="P125" s="4">
        <f>IF(Sheet2!O125&lt;=0.1,1,0)</f>
        <v>0</v>
      </c>
      <c r="Q125" s="10">
        <v>-4.2693000000000002E-2</v>
      </c>
      <c r="R125" s="10">
        <v>0.64600000000000002</v>
      </c>
      <c r="S125" s="11">
        <f>IF(Sheet2!R125&lt;=0.1,1,0)</f>
        <v>0</v>
      </c>
      <c r="T125">
        <v>-0.1089302</v>
      </c>
      <c r="U125">
        <v>0.153</v>
      </c>
      <c r="V125" s="4">
        <f>IF(Sheet2!U125&lt;=0.1,1,0)</f>
        <v>0</v>
      </c>
      <c r="W125" s="10">
        <v>-5.4174699999999999E-2</v>
      </c>
      <c r="X125" s="10">
        <v>0.498</v>
      </c>
      <c r="Y125" s="11">
        <f>IF(Sheet2!X125&lt;=0.1,1,0)</f>
        <v>0</v>
      </c>
      <c r="Z125">
        <v>3.500963</v>
      </c>
      <c r="AA125">
        <v>0.505</v>
      </c>
      <c r="AB125" s="30">
        <f>IF(Sheet2!AA125&lt;=0.1,1,0)</f>
        <v>0</v>
      </c>
      <c r="AC125" s="7">
        <f>Sheet2!G125+Sheet2!J125+Sheet2!M125+Sheet2!P125+Sheet2!S125+Sheet2!V125+Sheet2!Y125+Sheet2!AB125</f>
        <v>1</v>
      </c>
      <c r="AF125" s="4">
        <f>IF(Sheet2!AC125&gt;7,1,0)</f>
        <v>0</v>
      </c>
      <c r="AG125" s="4">
        <f>IF(Sheet2!AC125=7,1,0)</f>
        <v>0</v>
      </c>
      <c r="AH125" s="23">
        <f>IF(Sheet2!AC125=6,1,0)</f>
        <v>0</v>
      </c>
      <c r="AK125" s="23">
        <v>8</v>
      </c>
      <c r="AL125" s="23">
        <f>IF(OR(AND(Sheet2!H125&gt;0, Sheet2!AK125&lt;=10), AND(Sheet2!H125&lt;0, Sheet2!AK125&gt;=90)),1,0)</f>
        <v>0</v>
      </c>
      <c r="AM125" s="23">
        <f>IF(OR(AND(Sheet2!H125&gt;0, Sheet2!AK125&gt;10, Sheet2!AK125&lt;=15), AND(Sheet2!H125&lt;0, Sheet2!AK125&lt;90,Sheet2!AK125&gt;=85)),1,0)</f>
        <v>0</v>
      </c>
      <c r="AN125" s="23">
        <f>IF(OR(AND(Sheet2!H125&gt;0, Sheet2!AK125&gt;15, Sheet2!AK125&lt;=20), AND(Sheet2!H125&lt;0, Sheet2!AK125&lt;85,Sheet2!AK125&gt;=80)),1,0)</f>
        <v>0</v>
      </c>
      <c r="AO125" s="23">
        <f>IF(OR(AND(Sheet2!H125&gt;0, Sheet2!AK125&gt;20, Sheet2!AK125&lt;=25), AND(Sheet2!H125&lt;0, Sheet2!AK125&lt;80,Sheet2!AK125&gt;=75)),1,0)</f>
        <v>0</v>
      </c>
      <c r="AR125" s="72" t="s">
        <v>184</v>
      </c>
      <c r="AS125" s="66">
        <v>-2.0352700000000001E-2</v>
      </c>
      <c r="AT125" s="66">
        <f>ABS(Sheet2!AS125)</f>
        <v>2.0352700000000001E-2</v>
      </c>
      <c r="AU125" s="68">
        <f>IF(Sheet2!AT125&gt;=Sheet2!$AT$162,1,0)</f>
        <v>0</v>
      </c>
      <c r="AV125" s="66">
        <v>-5.2063400000000003E-2</v>
      </c>
      <c r="AW125" s="66">
        <f>ABS(Sheet2!AV125)</f>
        <v>5.2063400000000003E-2</v>
      </c>
      <c r="AX125" s="68">
        <f>IF(Sheet2!AW125&gt;=Sheet2!$AW$162,1,0)</f>
        <v>0</v>
      </c>
      <c r="AY125" s="68"/>
      <c r="AZ125" s="68">
        <f>IF(OR(Sheet2!AF125=1,Sheet2!AG125=1,Sheet2!AH125=1),1,0)</f>
        <v>0</v>
      </c>
      <c r="BA125" s="68"/>
      <c r="BB125" s="70">
        <f>IF(OR(Sheet2!AL125=1,Sheet2!AM125=1,Sheet2!AN125=1,Sheet2!AO125=1),1,0)</f>
        <v>0</v>
      </c>
      <c r="BC125" s="68"/>
      <c r="BD125" s="68">
        <f>IF(AND(Sheet2!AU125=1,Sheet2!AX125=1,Sheet2!AZ125=1,Sheet2!BB125=1),1,0)</f>
        <v>0</v>
      </c>
      <c r="BE125" s="68"/>
      <c r="BF125" s="4"/>
      <c r="BG125" s="4"/>
    </row>
    <row r="126" spans="2:60" x14ac:dyDescent="0.2">
      <c r="D126" s="33" t="s">
        <v>185</v>
      </c>
      <c r="E126" s="10">
        <v>-0.44978380000000001</v>
      </c>
      <c r="F126" s="10">
        <v>0</v>
      </c>
      <c r="G126" s="11">
        <f>IF(Sheet2!F126&lt;=0.1,1,0)</f>
        <v>1</v>
      </c>
      <c r="H126">
        <v>-931.62390000000005</v>
      </c>
      <c r="I126">
        <v>0</v>
      </c>
      <c r="J126" s="4">
        <f>IF(Sheet2!I126&lt;=0.1,1,0)</f>
        <v>1</v>
      </c>
      <c r="K126" s="10">
        <v>-0.43380999999999997</v>
      </c>
      <c r="L126" s="10">
        <v>0</v>
      </c>
      <c r="M126" s="11">
        <f>IF(Sheet2!L126&lt;=0.1,1,0)</f>
        <v>1</v>
      </c>
      <c r="N126">
        <v>-73.200839999999999</v>
      </c>
      <c r="O126">
        <v>0</v>
      </c>
      <c r="P126" s="4">
        <f>IF(Sheet2!O126&lt;=0.1,1,0)</f>
        <v>1</v>
      </c>
      <c r="Q126" s="10">
        <v>-0.57088249999999996</v>
      </c>
      <c r="R126" s="10">
        <v>0</v>
      </c>
      <c r="S126" s="11">
        <f>IF(Sheet2!R126&lt;=0.1,1,0)</f>
        <v>1</v>
      </c>
      <c r="T126">
        <v>-0.32302150000000002</v>
      </c>
      <c r="U126">
        <v>0</v>
      </c>
      <c r="V126" s="4">
        <f>IF(Sheet2!U126&lt;=0.1,1,0)</f>
        <v>1</v>
      </c>
      <c r="W126" s="10">
        <v>-0.39532410000000001</v>
      </c>
      <c r="X126" s="10">
        <v>0</v>
      </c>
      <c r="Y126" s="11">
        <f>IF(Sheet2!X126&lt;=0.1,1,0)</f>
        <v>1</v>
      </c>
      <c r="Z126">
        <v>-7.7337889999999998</v>
      </c>
      <c r="AA126">
        <v>2E-3</v>
      </c>
      <c r="AB126" s="30">
        <f>IF(Sheet2!AA126&lt;=0.1,1,0)</f>
        <v>1</v>
      </c>
      <c r="AC126" s="7">
        <f>Sheet2!G126+Sheet2!J126+Sheet2!M126+Sheet2!P126+Sheet2!S126+Sheet2!V126+Sheet2!Y126+Sheet2!AB126</f>
        <v>8</v>
      </c>
      <c r="AF126" s="4">
        <f>IF(Sheet2!AC126&gt;7,1,0)</f>
        <v>1</v>
      </c>
      <c r="AG126" s="4">
        <f>IF(Sheet2!AC126=7,1,0)</f>
        <v>0</v>
      </c>
      <c r="AH126" s="23">
        <f>IF(Sheet2!AC126=6,1,0)</f>
        <v>0</v>
      </c>
      <c r="AK126" s="23">
        <v>20</v>
      </c>
      <c r="AL126" s="23">
        <f>IF(OR(AND(Sheet2!H126&gt;0, Sheet2!AK126&lt;=10), AND(Sheet2!H126&lt;0, Sheet2!AK126&gt;=90)),1,0)</f>
        <v>0</v>
      </c>
      <c r="AM126" s="23">
        <f>IF(OR(AND(Sheet2!H126&gt;0, Sheet2!AK126&gt;10, Sheet2!AK126&lt;=15), AND(Sheet2!H126&lt;0, Sheet2!AK126&lt;90,Sheet2!AK126&gt;=85)),1,0)</f>
        <v>0</v>
      </c>
      <c r="AN126" s="23">
        <f>IF(OR(AND(Sheet2!H126&gt;0, Sheet2!AK126&gt;15, Sheet2!AK126&lt;=20), AND(Sheet2!H126&lt;0, Sheet2!AK126&lt;85,Sheet2!AK126&gt;=80)),1,0)</f>
        <v>0</v>
      </c>
      <c r="AO126" s="23">
        <f>IF(OR(AND(Sheet2!H126&gt;0, Sheet2!AK126&gt;20, Sheet2!AK126&lt;=25), AND(Sheet2!H126&lt;0, Sheet2!AK126&lt;80,Sheet2!AK126&gt;=75)),1,0)</f>
        <v>0</v>
      </c>
      <c r="AR126" s="72" t="s">
        <v>185</v>
      </c>
      <c r="AS126" s="66">
        <v>-0.44978380000000001</v>
      </c>
      <c r="AT126" s="66">
        <f>ABS(Sheet2!AS126)</f>
        <v>0.44978380000000001</v>
      </c>
      <c r="AU126" s="68">
        <f>IF(Sheet2!AT126&gt;=Sheet2!$AT$162,1,0)</f>
        <v>1</v>
      </c>
      <c r="AV126" s="66">
        <v>-0.43380999999999997</v>
      </c>
      <c r="AW126" s="66">
        <f>ABS(Sheet2!AV126)</f>
        <v>0.43380999999999997</v>
      </c>
      <c r="AX126" s="68">
        <f>IF(Sheet2!AW126&gt;=Sheet2!$AW$162,1,0)</f>
        <v>1</v>
      </c>
      <c r="AY126" s="68"/>
      <c r="AZ126" s="68">
        <f>IF(OR(Sheet2!AF126=1,Sheet2!AG126=1,Sheet2!AH126=1),1,0)</f>
        <v>1</v>
      </c>
      <c r="BA126" s="68"/>
      <c r="BB126" s="70">
        <f>IF(OR(Sheet2!AL126=1,Sheet2!AM126=1,Sheet2!AN126=1,Sheet2!AO126=1),1,0)</f>
        <v>0</v>
      </c>
      <c r="BC126" s="68"/>
      <c r="BD126" s="68">
        <f>IF(AND(Sheet2!AU126=1,Sheet2!AX126=1,Sheet2!AZ126=1,Sheet2!BB126=1),1,0)</f>
        <v>0</v>
      </c>
      <c r="BE126" s="68"/>
      <c r="BF126" s="4"/>
      <c r="BG126" s="4"/>
    </row>
    <row r="127" spans="2:60" x14ac:dyDescent="0.2">
      <c r="B127" s="12"/>
      <c r="C127" s="12"/>
      <c r="D127" s="63" t="s">
        <v>186</v>
      </c>
      <c r="E127" s="74">
        <v>0.1092516</v>
      </c>
      <c r="F127" s="74">
        <v>0.28799999999999998</v>
      </c>
      <c r="G127" s="11">
        <f>IF(Sheet2!F127&lt;=0.1,1,0)</f>
        <v>0</v>
      </c>
      <c r="H127" s="12">
        <v>147.6223</v>
      </c>
      <c r="I127" s="12">
        <v>0.48799999999999999</v>
      </c>
      <c r="J127" s="4">
        <f>IF(Sheet2!I127&lt;=0.1,1,0)</f>
        <v>0</v>
      </c>
      <c r="K127" s="74">
        <v>4.1914E-2</v>
      </c>
      <c r="L127" s="74">
        <v>0.69499999999999995</v>
      </c>
      <c r="M127" s="11">
        <f>IF(Sheet2!L127&lt;=0.1,1,0)</f>
        <v>0</v>
      </c>
      <c r="N127" s="12">
        <v>-3.0244040000000001</v>
      </c>
      <c r="O127" s="12">
        <v>0.86599999999999999</v>
      </c>
      <c r="P127" s="4">
        <f>IF(Sheet2!O127&lt;=0.1,1,0)</f>
        <v>0</v>
      </c>
      <c r="Q127" s="74">
        <v>-1.7284500000000001E-2</v>
      </c>
      <c r="R127" s="74">
        <v>0.879</v>
      </c>
      <c r="S127" s="11">
        <f>IF(Sheet2!R127&lt;=0.1,1,0)</f>
        <v>0</v>
      </c>
      <c r="T127" s="12">
        <v>0.2354726</v>
      </c>
      <c r="U127" s="12">
        <v>1.7999999999999999E-2</v>
      </c>
      <c r="V127" s="4">
        <f>IF(Sheet2!U127&lt;=0.1,1,0)</f>
        <v>1</v>
      </c>
      <c r="W127" s="74">
        <v>5.5204999999999997E-2</v>
      </c>
      <c r="X127" s="74">
        <v>0.59099999999999997</v>
      </c>
      <c r="Y127" s="11">
        <f>IF(Sheet2!X127&lt;=0.1,1,0)</f>
        <v>0</v>
      </c>
      <c r="Z127" s="12">
        <v>7.2222299999999997</v>
      </c>
      <c r="AA127" s="12">
        <v>0.13400000000000001</v>
      </c>
      <c r="AB127" s="30">
        <f>IF(Sheet2!AA127&lt;=0.1,1,0)</f>
        <v>0</v>
      </c>
      <c r="AC127" s="39">
        <f>Sheet2!G127+Sheet2!J127+Sheet2!M127+Sheet2!P127+Sheet2!S127+Sheet2!V127+Sheet2!Y127+Sheet2!AB127</f>
        <v>1</v>
      </c>
      <c r="AF127" s="4">
        <f>IF(Sheet2!AC127&gt;7,1,0)</f>
        <v>0</v>
      </c>
      <c r="AG127" s="4">
        <f>IF(Sheet2!AC127=7,1,0)</f>
        <v>0</v>
      </c>
      <c r="AH127" s="23">
        <f>IF(Sheet2!AC127=6,1,0)</f>
        <v>0</v>
      </c>
      <c r="AK127" s="23">
        <v>5</v>
      </c>
      <c r="AL127" s="23">
        <f>IF(OR(AND(Sheet2!H127&gt;0, Sheet2!AK127&lt;=10), AND(Sheet2!H127&lt;0, Sheet2!AK127&gt;=90)),1,0)</f>
        <v>1</v>
      </c>
      <c r="AM127" s="23">
        <f>IF(OR(AND(Sheet2!H127&gt;0, Sheet2!AK127&gt;10, Sheet2!AK127&lt;=15), AND(Sheet2!H127&lt;0, Sheet2!AK127&lt;90,Sheet2!AK127&gt;=85)),1,0)</f>
        <v>0</v>
      </c>
      <c r="AN127" s="23">
        <f>IF(OR(AND(Sheet2!H127&gt;0, Sheet2!AK127&gt;15, Sheet2!AK127&lt;=20), AND(Sheet2!H127&lt;0, Sheet2!AK127&lt;85,Sheet2!AK127&gt;=80)),1,0)</f>
        <v>0</v>
      </c>
      <c r="AO127" s="23">
        <f>IF(OR(AND(Sheet2!H127&gt;0, Sheet2!AK127&gt;20, Sheet2!AK127&lt;=25), AND(Sheet2!H127&lt;0, Sheet2!AK127&lt;80,Sheet2!AK127&gt;=75)),1,0)</f>
        <v>0</v>
      </c>
      <c r="AR127" s="75" t="s">
        <v>186</v>
      </c>
      <c r="AS127" s="76">
        <v>0.1092516</v>
      </c>
      <c r="AT127" s="76">
        <f>ABS(Sheet2!AS127)</f>
        <v>0.1092516</v>
      </c>
      <c r="AU127" s="77">
        <f>IF(Sheet2!AT127&gt;=Sheet2!$AT$162,1,0)</f>
        <v>0</v>
      </c>
      <c r="AV127" s="76">
        <v>4.1914E-2</v>
      </c>
      <c r="AW127" s="76">
        <f>ABS(Sheet2!AV127)</f>
        <v>4.1914E-2</v>
      </c>
      <c r="AX127" s="77">
        <f>IF(Sheet2!AW127&gt;=Sheet2!$AW$162,1,0)</f>
        <v>0</v>
      </c>
      <c r="AY127" s="77"/>
      <c r="AZ127" s="77">
        <f>IF(OR(Sheet2!AF127=1,Sheet2!AG127=1,Sheet2!AH127=1),1,0)</f>
        <v>0</v>
      </c>
      <c r="BA127" s="77"/>
      <c r="BB127" s="78">
        <f>IF(OR(Sheet2!AL127=1,Sheet2!AM127=1,Sheet2!AN127=1,Sheet2!AO127=1),1,0)</f>
        <v>1</v>
      </c>
      <c r="BC127" s="77"/>
      <c r="BD127" s="77">
        <f>IF(AND(Sheet2!AU127=1,Sheet2!AX127=1,Sheet2!AZ127=1,Sheet2!BB127=1),1,0)</f>
        <v>0</v>
      </c>
      <c r="BE127" s="77"/>
      <c r="BF127" s="64"/>
      <c r="BG127" s="64"/>
      <c r="BH127" s="63"/>
    </row>
    <row r="128" spans="2:60" x14ac:dyDescent="0.2">
      <c r="D128" s="57"/>
      <c r="E128" s="59"/>
      <c r="F128" s="59"/>
      <c r="G128" s="11"/>
      <c r="H128" s="57"/>
      <c r="I128" s="57"/>
      <c r="J128" s="4"/>
      <c r="K128" s="59"/>
      <c r="L128" s="59"/>
      <c r="M128" s="11"/>
      <c r="N128" s="57"/>
      <c r="O128" s="57"/>
      <c r="P128" s="4"/>
      <c r="Q128" s="59"/>
      <c r="R128" s="59"/>
      <c r="S128" s="11"/>
      <c r="T128" s="57"/>
      <c r="U128" s="57"/>
      <c r="V128" s="4"/>
      <c r="W128" s="59"/>
      <c r="X128" s="10"/>
      <c r="Y128" s="11"/>
      <c r="AB128" s="30"/>
      <c r="AC128" s="7"/>
      <c r="AF128" s="4"/>
      <c r="AG128" s="4"/>
      <c r="AH128" s="4"/>
      <c r="AK128" s="23"/>
      <c r="AL128" s="23"/>
      <c r="AM128" s="23"/>
      <c r="AN128" s="23"/>
      <c r="AO128" s="23"/>
      <c r="AR128" s="57"/>
      <c r="AS128" s="44"/>
      <c r="AT128" s="3"/>
      <c r="AU128" s="4"/>
      <c r="AV128" s="44"/>
      <c r="AW128" s="3"/>
      <c r="AX128" s="4"/>
      <c r="AY128" s="4"/>
      <c r="AZ128" s="4"/>
      <c r="BA128" s="4"/>
      <c r="BB128" s="23"/>
      <c r="BC128" s="4"/>
      <c r="BD128" s="4"/>
      <c r="BE128" s="4"/>
      <c r="BF128" s="4"/>
      <c r="BG128" s="4"/>
    </row>
    <row r="129" spans="2:61" x14ac:dyDescent="0.2">
      <c r="E129" s="10"/>
      <c r="F129" s="10"/>
      <c r="G129" s="11"/>
      <c r="J129" s="4"/>
      <c r="K129" s="10"/>
      <c r="L129" s="10"/>
      <c r="M129" s="11"/>
      <c r="P129" s="4"/>
      <c r="Q129" s="10"/>
      <c r="R129" s="10"/>
      <c r="S129" s="11"/>
      <c r="V129" s="4"/>
      <c r="W129" s="10"/>
      <c r="X129" s="10"/>
      <c r="Y129" s="11"/>
      <c r="AB129" s="30"/>
      <c r="AC129" s="7"/>
      <c r="AF129" s="4"/>
      <c r="AG129" s="4"/>
      <c r="AH129" s="4"/>
      <c r="AK129" s="23"/>
      <c r="AL129" s="23"/>
      <c r="AM129" s="23"/>
      <c r="AN129" s="23"/>
      <c r="AO129" s="23"/>
      <c r="AR129" s="12"/>
      <c r="AS129" s="37"/>
      <c r="AT129" s="38"/>
      <c r="AU129" s="42"/>
      <c r="AV129" s="37"/>
      <c r="AW129" s="38"/>
      <c r="AX129" s="42"/>
      <c r="AY129" s="42"/>
      <c r="AZ129" s="42"/>
      <c r="BA129" s="42"/>
      <c r="BB129" s="46"/>
      <c r="BC129" s="42"/>
      <c r="BD129" s="42"/>
      <c r="BE129" s="42"/>
      <c r="BF129" s="4"/>
      <c r="BG129" s="4"/>
    </row>
    <row r="130" spans="2:61" x14ac:dyDescent="0.2">
      <c r="B130" s="47" t="s">
        <v>187</v>
      </c>
      <c r="C130" s="57"/>
      <c r="D130" s="57"/>
      <c r="E130" s="44"/>
      <c r="F130" s="44"/>
      <c r="G130" s="11"/>
      <c r="H130" s="45"/>
      <c r="I130" s="45"/>
      <c r="J130" s="4"/>
      <c r="K130" s="44"/>
      <c r="L130" s="44"/>
      <c r="M130" s="11"/>
      <c r="N130" s="45"/>
      <c r="O130" s="45"/>
      <c r="P130" s="4"/>
      <c r="Q130" s="44"/>
      <c r="R130" s="44"/>
      <c r="S130" s="11"/>
      <c r="T130" s="45"/>
      <c r="U130" s="45"/>
      <c r="V130" s="4"/>
      <c r="W130" s="44"/>
      <c r="X130" s="44"/>
      <c r="Y130" s="11"/>
      <c r="Z130" s="45"/>
      <c r="AA130" s="45"/>
      <c r="AB130" s="30"/>
      <c r="AC130" s="49"/>
      <c r="AF130" s="4"/>
      <c r="AG130" s="4"/>
      <c r="AH130" s="4"/>
      <c r="AK130" s="23"/>
      <c r="AL130" s="23"/>
      <c r="AM130" s="23"/>
      <c r="AN130" s="23"/>
      <c r="AO130" s="23"/>
      <c r="AR130" s="57"/>
      <c r="AS130" s="44"/>
      <c r="AT130" s="3"/>
      <c r="AU130" s="4"/>
      <c r="AV130" s="44"/>
      <c r="AW130" s="3"/>
      <c r="AX130" s="4"/>
      <c r="AY130" s="4"/>
      <c r="AZ130" s="4"/>
      <c r="BA130" s="4"/>
      <c r="BB130" s="23"/>
      <c r="BC130" s="4"/>
      <c r="BD130" s="4"/>
      <c r="BE130" s="4"/>
      <c r="BF130" s="4"/>
      <c r="BG130" s="4"/>
    </row>
    <row r="131" spans="2:61" x14ac:dyDescent="0.2">
      <c r="E131" s="6"/>
      <c r="F131" s="6"/>
      <c r="G131" s="11"/>
      <c r="H131" s="3"/>
      <c r="I131" s="3"/>
      <c r="J131" s="4"/>
      <c r="K131" s="6"/>
      <c r="L131" s="6"/>
      <c r="M131" s="11"/>
      <c r="N131" s="3"/>
      <c r="O131" s="3"/>
      <c r="P131" s="4"/>
      <c r="Q131" s="6"/>
      <c r="R131" s="6"/>
      <c r="S131" s="11"/>
      <c r="T131" s="3"/>
      <c r="U131" s="3"/>
      <c r="V131" s="4"/>
      <c r="W131" s="6"/>
      <c r="X131" s="6"/>
      <c r="Y131" s="11"/>
      <c r="Z131" s="3"/>
      <c r="AA131" s="3"/>
      <c r="AB131" s="30"/>
      <c r="AC131" s="7"/>
      <c r="AF131" s="4"/>
      <c r="AG131" s="4"/>
      <c r="AH131" s="4"/>
      <c r="AK131" s="23"/>
      <c r="AL131" s="23"/>
      <c r="AM131" s="23"/>
      <c r="AN131" s="23"/>
      <c r="AO131" s="23"/>
      <c r="AS131" s="6"/>
      <c r="AT131" s="3"/>
      <c r="AU131" s="4"/>
      <c r="AV131" s="6"/>
      <c r="AW131" s="3"/>
      <c r="AX131" s="4"/>
      <c r="AY131" s="4"/>
      <c r="AZ131" s="4"/>
      <c r="BA131" s="4"/>
      <c r="BB131" s="23"/>
      <c r="BC131" s="4"/>
      <c r="BD131" s="4"/>
      <c r="BE131" s="4"/>
      <c r="BF131" s="4"/>
      <c r="BG131" s="4"/>
    </row>
    <row r="132" spans="2:61" x14ac:dyDescent="0.2">
      <c r="B132" s="1" t="s">
        <v>188</v>
      </c>
      <c r="D132" s="29" t="s">
        <v>189</v>
      </c>
      <c r="E132" s="10">
        <v>0.1480706</v>
      </c>
      <c r="F132" s="10">
        <v>1.2E-2</v>
      </c>
      <c r="G132" s="11">
        <f>IF(Sheet2!F132&lt;=0.1,1,0)</f>
        <v>1</v>
      </c>
      <c r="H132">
        <v>139.62690000000001</v>
      </c>
      <c r="I132">
        <v>0.24399999999999999</v>
      </c>
      <c r="J132" s="4">
        <f>IF(Sheet2!I132&lt;=0.1,1,0)</f>
        <v>0</v>
      </c>
      <c r="K132" s="10">
        <v>0.13009799999999999</v>
      </c>
      <c r="L132" s="10">
        <v>2.5000000000000001E-2</v>
      </c>
      <c r="M132" s="11">
        <f>IF(Sheet2!L132&lt;=0.1,1,0)</f>
        <v>1</v>
      </c>
      <c r="N132">
        <v>9.7483170000000001</v>
      </c>
      <c r="O132">
        <v>9.9000000000000005E-2</v>
      </c>
      <c r="P132" s="4">
        <f>IF(Sheet2!O132&lt;=0.1,1,0)</f>
        <v>1</v>
      </c>
      <c r="Q132" s="10">
        <v>6.3328099999999998E-2</v>
      </c>
      <c r="R132" s="10">
        <v>0.115</v>
      </c>
      <c r="S132" s="11">
        <f>IF(Sheet2!R132&lt;=0.1,1,0)</f>
        <v>0</v>
      </c>
      <c r="T132">
        <v>5.5530000000000003E-2</v>
      </c>
      <c r="U132">
        <v>0</v>
      </c>
      <c r="V132" s="4">
        <f>IF(Sheet2!U132&lt;=0.1,1,0)</f>
        <v>1</v>
      </c>
      <c r="W132" s="10">
        <v>0.1234729</v>
      </c>
      <c r="X132" s="10">
        <v>2.4E-2</v>
      </c>
      <c r="Y132" s="11">
        <f>IF(Sheet2!X132&lt;=0.1,1,0)</f>
        <v>1</v>
      </c>
      <c r="Z132">
        <v>2.279274</v>
      </c>
      <c r="AA132">
        <v>0.35899999999999999</v>
      </c>
      <c r="AB132" s="30">
        <f>IF(Sheet2!AA132&lt;=0.1,1,0)</f>
        <v>0</v>
      </c>
      <c r="AC132" s="7">
        <f>Sheet2!G132+Sheet2!J132+Sheet2!M132+Sheet2!P132+Sheet2!S132+Sheet2!V132+Sheet2!Y132+Sheet2!AB132</f>
        <v>5</v>
      </c>
      <c r="AF132" s="4">
        <f>IF(Sheet2!AC132&gt;7,1,0)</f>
        <v>0</v>
      </c>
      <c r="AG132" s="4">
        <f>IF(Sheet2!AC132=7,1,0)</f>
        <v>0</v>
      </c>
      <c r="AH132" s="23">
        <f>IF(Sheet2!AC132=6,1,0)</f>
        <v>0</v>
      </c>
      <c r="AK132" s="23">
        <v>67</v>
      </c>
      <c r="AL132" s="23">
        <f>IF(OR(AND(Sheet2!H132&gt;0, Sheet2!AK132&lt;=10), AND(Sheet2!H132&lt;0, Sheet2!AK132&gt;=90)),1,0)</f>
        <v>0</v>
      </c>
      <c r="AM132" s="23">
        <f>IF(OR(AND(Sheet2!H132&gt;0, Sheet2!AK132&gt;10, Sheet2!AK132&lt;=15), AND(Sheet2!H132&lt;0, Sheet2!AK132&lt;90,Sheet2!AK132&gt;=85)),1,0)</f>
        <v>0</v>
      </c>
      <c r="AN132" s="23">
        <f>IF(OR(AND(Sheet2!H132&gt;0, Sheet2!AK132&gt;15, Sheet2!AK132&lt;=20), AND(Sheet2!H132&lt;0, Sheet2!AK132&lt;85,Sheet2!AK132&gt;=80)),1,0)</f>
        <v>0</v>
      </c>
      <c r="AO132" s="23">
        <f>IF(OR(AND(Sheet2!H132&gt;0, Sheet2!AK132&gt;20, Sheet2!AK132&lt;=25), AND(Sheet2!H132&lt;0, Sheet2!AK132&lt;80,Sheet2!AK132&gt;=75)),1,0)</f>
        <v>0</v>
      </c>
      <c r="AR132" s="29" t="s">
        <v>189</v>
      </c>
      <c r="AS132" s="6">
        <v>0.1480706</v>
      </c>
      <c r="AT132" s="3">
        <f>ABS(Sheet2!AS132)</f>
        <v>0.1480706</v>
      </c>
      <c r="AU132" s="4">
        <f>IF(Sheet2!AT132&gt;=Sheet2!$AT$162,1,0)</f>
        <v>0</v>
      </c>
      <c r="AV132" s="6">
        <v>0.13009799999999999</v>
      </c>
      <c r="AW132" s="3">
        <f>ABS(Sheet2!AV132)</f>
        <v>0.13009799999999999</v>
      </c>
      <c r="AX132" s="4">
        <f>IF(Sheet2!AW132&gt;=Sheet2!$AW$162,1,0)</f>
        <v>0</v>
      </c>
      <c r="AY132" s="4"/>
      <c r="AZ132" s="4">
        <f>IF(OR(Sheet2!AF132=1,Sheet2!AG132=1,Sheet2!AH132=1),1,0)</f>
        <v>0</v>
      </c>
      <c r="BA132" s="4"/>
      <c r="BB132" s="23">
        <f>IF(OR(Sheet2!AL132=1,Sheet2!AM132=1,Sheet2!AN132=1,Sheet2!AO132=1),1,0)</f>
        <v>0</v>
      </c>
      <c r="BC132" s="4"/>
      <c r="BD132" s="4">
        <f>IF(AND(Sheet2!AU132=1,Sheet2!AX132=1,Sheet2!AZ132=1,Sheet2!BB132=1),1,0)</f>
        <v>0</v>
      </c>
      <c r="BE132" s="4"/>
      <c r="BF132" s="4"/>
      <c r="BG132" s="4"/>
    </row>
    <row r="133" spans="2:61" x14ac:dyDescent="0.2">
      <c r="D133" t="s">
        <v>190</v>
      </c>
      <c r="E133" s="10">
        <v>9.1278899999999996E-2</v>
      </c>
      <c r="F133" s="10">
        <v>0.33400000000000002</v>
      </c>
      <c r="G133" s="11">
        <f>IF(Sheet2!F133&lt;=0.1,1,0)</f>
        <v>0</v>
      </c>
      <c r="H133">
        <v>-53.246049999999997</v>
      </c>
      <c r="I133">
        <v>0.79600000000000004</v>
      </c>
      <c r="J133" s="4">
        <f>IF(Sheet2!I133&lt;=0.1,1,0)</f>
        <v>0</v>
      </c>
      <c r="K133" s="10">
        <v>8.0691299999999994E-2</v>
      </c>
      <c r="L133" s="10">
        <v>0.46100000000000002</v>
      </c>
      <c r="M133" s="11">
        <f>IF(Sheet2!L133&lt;=0.1,1,0)</f>
        <v>0</v>
      </c>
      <c r="N133">
        <v>22.0718</v>
      </c>
      <c r="O133">
        <v>0.499</v>
      </c>
      <c r="P133" s="4">
        <f>IF(Sheet2!O133&lt;=0.1,1,0)</f>
        <v>0</v>
      </c>
      <c r="Q133" s="10">
        <v>0.10118389999999999</v>
      </c>
      <c r="R133" s="10">
        <v>0.32800000000000001</v>
      </c>
      <c r="S133" s="11">
        <f>IF(Sheet2!R133&lt;=0.1,1,0)</f>
        <v>0</v>
      </c>
      <c r="T133">
        <v>9.5678200000000005E-2</v>
      </c>
      <c r="U133">
        <v>0.53</v>
      </c>
      <c r="V133" s="4">
        <f>IF(Sheet2!U133&lt;=0.1,1,0)</f>
        <v>0</v>
      </c>
      <c r="W133" s="10">
        <v>6.0873299999999998E-2</v>
      </c>
      <c r="X133" s="10">
        <v>0.53100000000000003</v>
      </c>
      <c r="Y133" s="11">
        <f>IF(Sheet2!X133&lt;=0.1,1,0)</f>
        <v>0</v>
      </c>
      <c r="Z133">
        <v>-0.84581620000000002</v>
      </c>
      <c r="AA133">
        <v>0.77</v>
      </c>
      <c r="AB133" s="30">
        <f>IF(Sheet2!AA133&lt;=0.1,1,0)</f>
        <v>0</v>
      </c>
      <c r="AC133" s="7">
        <f>Sheet2!G133+Sheet2!J133+Sheet2!M133+Sheet2!P133+Sheet2!S133+Sheet2!V133+Sheet2!Y133+Sheet2!AB133</f>
        <v>0</v>
      </c>
      <c r="AF133" s="4">
        <f>IF(Sheet2!AC133&gt;7,1,0)</f>
        <v>0</v>
      </c>
      <c r="AG133" s="4">
        <f>IF(Sheet2!AC133=7,1,0)</f>
        <v>0</v>
      </c>
      <c r="AH133" s="23">
        <f>IF(Sheet2!AC133=6,1,0)</f>
        <v>0</v>
      </c>
      <c r="AK133" s="23">
        <v>6</v>
      </c>
      <c r="AL133" s="23">
        <f>IF(OR(AND(Sheet2!H133&gt;0, Sheet2!AK133&lt;=10), AND(Sheet2!H133&lt;0, Sheet2!AK133&gt;=90)),1,0)</f>
        <v>0</v>
      </c>
      <c r="AM133" s="23">
        <f>IF(OR(AND(Sheet2!H133&gt;0, Sheet2!AK133&gt;10, Sheet2!AK133&lt;=15), AND(Sheet2!H133&lt;0, Sheet2!AK133&lt;90,Sheet2!AK133&gt;=85)),1,0)</f>
        <v>0</v>
      </c>
      <c r="AN133" s="23">
        <f>IF(OR(AND(Sheet2!H133&gt;0, Sheet2!AK133&gt;15, Sheet2!AK133&lt;=20), AND(Sheet2!H133&lt;0, Sheet2!AK133&lt;85,Sheet2!AK133&gt;=80)),1,0)</f>
        <v>0</v>
      </c>
      <c r="AO133" s="23">
        <f>IF(OR(AND(Sheet2!H133&gt;0, Sheet2!AK133&gt;20, Sheet2!AK133&lt;=25), AND(Sheet2!H133&lt;0, Sheet2!AK133&lt;80,Sheet2!AK133&gt;=75)),1,0)</f>
        <v>0</v>
      </c>
      <c r="AR133" s="29" t="s">
        <v>190</v>
      </c>
      <c r="AS133" s="6">
        <v>9.1278899999999996E-2</v>
      </c>
      <c r="AT133" s="3">
        <f>ABS(Sheet2!AS133)</f>
        <v>9.1278899999999996E-2</v>
      </c>
      <c r="AU133" s="4">
        <f>IF(Sheet2!AT133&gt;=Sheet2!$AT$162,1,0)</f>
        <v>0</v>
      </c>
      <c r="AV133" s="6">
        <v>8.0691299999999994E-2</v>
      </c>
      <c r="AW133" s="3">
        <f>ABS(Sheet2!AV133)</f>
        <v>8.0691299999999994E-2</v>
      </c>
      <c r="AX133" s="4">
        <f>IF(Sheet2!AW133&gt;=Sheet2!$AW$162,1,0)</f>
        <v>0</v>
      </c>
      <c r="AY133" s="4"/>
      <c r="AZ133" s="4">
        <f>IF(OR(Sheet2!AF133=1,Sheet2!AG133=1,Sheet2!AH133=1),1,0)</f>
        <v>0</v>
      </c>
      <c r="BA133" s="4"/>
      <c r="BB133" s="23">
        <f>IF(OR(Sheet2!AL133=1,Sheet2!AM133=1,Sheet2!AN133=1,Sheet2!AO133=1),1,0)</f>
        <v>0</v>
      </c>
      <c r="BC133" s="4"/>
      <c r="BD133" s="4">
        <f>IF(AND(Sheet2!AU133=1,Sheet2!AX133=1,Sheet2!AZ133=1,Sheet2!BB133=1),1,0)</f>
        <v>0</v>
      </c>
      <c r="BE133" s="4"/>
      <c r="BF133" s="4"/>
      <c r="BG133" s="4"/>
    </row>
    <row r="134" spans="2:61" x14ac:dyDescent="0.2">
      <c r="D134" s="33" t="s">
        <v>191</v>
      </c>
      <c r="E134" s="10">
        <v>0.25276579999999998</v>
      </c>
      <c r="F134" s="10">
        <v>0</v>
      </c>
      <c r="G134" s="11">
        <f>IF(Sheet2!F134&lt;=0.1,1,0)</f>
        <v>1</v>
      </c>
      <c r="H134">
        <v>441.71710000000002</v>
      </c>
      <c r="I134">
        <v>0</v>
      </c>
      <c r="J134" s="4">
        <f>IF(Sheet2!I134&lt;=0.1,1,0)</f>
        <v>1</v>
      </c>
      <c r="K134" s="10">
        <v>0.2718952</v>
      </c>
      <c r="L134" s="10">
        <v>0</v>
      </c>
      <c r="M134" s="11">
        <f>IF(Sheet2!L134&lt;=0.1,1,0)</f>
        <v>1</v>
      </c>
      <c r="N134">
        <v>10.06654</v>
      </c>
      <c r="O134">
        <v>0</v>
      </c>
      <c r="P134" s="4">
        <f>IF(Sheet2!O134&lt;=0.1,1,0)</f>
        <v>1</v>
      </c>
      <c r="Q134" s="10">
        <v>5.7961600000000002E-2</v>
      </c>
      <c r="R134" s="10">
        <v>0</v>
      </c>
      <c r="S134" s="11">
        <f>IF(Sheet2!R134&lt;=0.1,1,0)</f>
        <v>1</v>
      </c>
      <c r="T134">
        <v>5.0296300000000002E-2</v>
      </c>
      <c r="U134">
        <v>0</v>
      </c>
      <c r="V134" s="4">
        <f>IF(Sheet2!U134&lt;=0.1,1,0)</f>
        <v>1</v>
      </c>
      <c r="W134" s="10">
        <v>0.247722</v>
      </c>
      <c r="X134" s="10">
        <v>0</v>
      </c>
      <c r="Y134" s="11">
        <f>IF(Sheet2!X134&lt;=0.1,1,0)</f>
        <v>1</v>
      </c>
      <c r="Z134">
        <v>8.8817050000000002</v>
      </c>
      <c r="AA134">
        <v>0</v>
      </c>
      <c r="AB134" s="30">
        <f>IF(Sheet2!AA134&lt;=0.1,1,0)</f>
        <v>1</v>
      </c>
      <c r="AC134" s="7">
        <f>Sheet2!G134+Sheet2!J134+Sheet2!M134+Sheet2!P134+Sheet2!S134+Sheet2!V134+Sheet2!Y134+Sheet2!AB134</f>
        <v>8</v>
      </c>
      <c r="AF134" s="4">
        <f>IF(Sheet2!AC134&gt;7,1,0)</f>
        <v>1</v>
      </c>
      <c r="AG134" s="4">
        <f>IF(Sheet2!AC134=7,1,0)</f>
        <v>0</v>
      </c>
      <c r="AH134" s="23">
        <f>IF(Sheet2!AC134=6,1,0)</f>
        <v>0</v>
      </c>
      <c r="AK134" s="23">
        <v>43</v>
      </c>
      <c r="AL134" s="23">
        <f>IF(OR(AND(Sheet2!H134&gt;0, Sheet2!AK134&lt;=10), AND(Sheet2!H134&lt;0, Sheet2!AK134&gt;=90)),1,0)</f>
        <v>0</v>
      </c>
      <c r="AM134" s="23">
        <f>IF(OR(AND(Sheet2!H134&gt;0, Sheet2!AK134&gt;10, Sheet2!AK134&lt;=15), AND(Sheet2!H134&lt;0, Sheet2!AK134&lt;90,Sheet2!AK134&gt;=85)),1,0)</f>
        <v>0</v>
      </c>
      <c r="AN134" s="23">
        <f>IF(OR(AND(Sheet2!H134&gt;0, Sheet2!AK134&gt;15, Sheet2!AK134&lt;=20), AND(Sheet2!H134&lt;0, Sheet2!AK134&lt;85,Sheet2!AK134&gt;=80)),1,0)</f>
        <v>0</v>
      </c>
      <c r="AO134" s="23">
        <f>IF(OR(AND(Sheet2!H134&gt;0, Sheet2!AK134&gt;20, Sheet2!AK134&lt;=25), AND(Sheet2!H134&lt;0, Sheet2!AK134&lt;80,Sheet2!AK134&gt;=75)),1,0)</f>
        <v>0</v>
      </c>
      <c r="AR134" s="50" t="s">
        <v>191</v>
      </c>
      <c r="AS134" s="6">
        <v>0.25276579999999998</v>
      </c>
      <c r="AT134" s="3">
        <f>ABS(Sheet2!AS134)</f>
        <v>0.25276579999999998</v>
      </c>
      <c r="AU134" s="51">
        <f>IF(Sheet2!AT134&gt;=Sheet2!$AT$162,1,0)</f>
        <v>1</v>
      </c>
      <c r="AV134" s="6">
        <v>0.2718952</v>
      </c>
      <c r="AW134" s="3">
        <f>ABS(Sheet2!AV134)</f>
        <v>0.2718952</v>
      </c>
      <c r="AX134" s="51">
        <f>IF(Sheet2!AW134&gt;=Sheet2!$AW$162,1,0)</f>
        <v>1</v>
      </c>
      <c r="AY134" s="4"/>
      <c r="AZ134" s="51">
        <f>IF(OR(Sheet2!AF134=1,Sheet2!AG134=1,Sheet2!AH134=1),1,0)</f>
        <v>1</v>
      </c>
      <c r="BA134" s="4"/>
      <c r="BB134" s="52">
        <f>IF(OR(Sheet2!AL134=1,Sheet2!AM134=1,Sheet2!AN134=1,Sheet2!AO134=1),1,0)</f>
        <v>0</v>
      </c>
      <c r="BC134" s="4"/>
      <c r="BD134" s="4">
        <f>IF(AND(Sheet2!AU134=1,Sheet2!AX134=1,Sheet2!AZ134=1,Sheet2!BB134=1),1,0)</f>
        <v>0</v>
      </c>
      <c r="BE134" s="4"/>
      <c r="BF134" s="4"/>
      <c r="BG134" s="4"/>
    </row>
    <row r="135" spans="2:61" x14ac:dyDescent="0.2">
      <c r="E135" s="6"/>
      <c r="F135" s="6"/>
      <c r="G135" s="11"/>
      <c r="H135" s="3"/>
      <c r="I135" s="3"/>
      <c r="J135" s="4"/>
      <c r="K135" s="6"/>
      <c r="L135" s="6"/>
      <c r="M135" s="11"/>
      <c r="N135" s="3"/>
      <c r="O135" s="3"/>
      <c r="P135" s="4"/>
      <c r="Q135" s="6"/>
      <c r="R135" s="6"/>
      <c r="S135" s="11"/>
      <c r="T135" s="3"/>
      <c r="U135" s="3"/>
      <c r="V135" s="4"/>
      <c r="W135" s="6"/>
      <c r="X135" s="6"/>
      <c r="Y135" s="11"/>
      <c r="Z135" s="3"/>
      <c r="AA135" s="3"/>
      <c r="AB135" s="30"/>
      <c r="AC135" s="7"/>
      <c r="AF135" s="4"/>
      <c r="AG135" s="4"/>
      <c r="AH135" s="4"/>
      <c r="AK135" s="4"/>
      <c r="AL135" s="23"/>
      <c r="AM135" s="23"/>
      <c r="AN135" s="23"/>
      <c r="AO135" s="23"/>
      <c r="AS135" s="6"/>
      <c r="AT135" s="3"/>
      <c r="AU135" s="4"/>
      <c r="AV135" s="6"/>
      <c r="AW135" s="3"/>
      <c r="AX135" s="4"/>
      <c r="AY135" s="4"/>
      <c r="AZ135" s="4"/>
      <c r="BA135" s="4"/>
      <c r="BB135" s="23"/>
      <c r="BC135" s="4"/>
      <c r="BD135" s="4"/>
      <c r="BE135" s="4"/>
      <c r="BF135" s="4"/>
      <c r="BG135" s="4"/>
    </row>
    <row r="136" spans="2:61" x14ac:dyDescent="0.2">
      <c r="B136" s="1" t="s">
        <v>192</v>
      </c>
      <c r="D136" s="33" t="s">
        <v>193</v>
      </c>
      <c r="E136" s="10">
        <v>0.16316249999999999</v>
      </c>
      <c r="F136" s="10">
        <v>2.8000000000000001E-2</v>
      </c>
      <c r="G136" s="11">
        <f>IF(Sheet2!F136&lt;=0.1,1,0)</f>
        <v>1</v>
      </c>
      <c r="H136">
        <v>372.9067</v>
      </c>
      <c r="I136">
        <v>2.8000000000000001E-2</v>
      </c>
      <c r="J136" s="4">
        <f>IF(Sheet2!I136&lt;=0.1,1,0)</f>
        <v>1</v>
      </c>
      <c r="K136" s="10">
        <v>0.18248039999999999</v>
      </c>
      <c r="L136" s="10">
        <v>8.9999999999999993E-3</v>
      </c>
      <c r="M136" s="11">
        <f>IF(Sheet2!L136&lt;=0.1,1,0)</f>
        <v>1</v>
      </c>
      <c r="N136">
        <v>33.245989999999999</v>
      </c>
      <c r="O136">
        <v>1.4999999999999999E-2</v>
      </c>
      <c r="P136" s="4">
        <f>IF(Sheet2!O136&lt;=0.1,1,0)</f>
        <v>1</v>
      </c>
      <c r="Q136" s="10">
        <v>0.18408279999999999</v>
      </c>
      <c r="R136" s="10">
        <v>2.1999999999999999E-2</v>
      </c>
      <c r="S136" s="11">
        <f>IF(Sheet2!R136&lt;=0.1,1,0)</f>
        <v>1</v>
      </c>
      <c r="T136">
        <v>0.15218989999999999</v>
      </c>
      <c r="U136">
        <v>2.8000000000000001E-2</v>
      </c>
      <c r="V136" s="4">
        <f>IF(Sheet2!U136&lt;=0.1,1,0)</f>
        <v>1</v>
      </c>
      <c r="W136" s="10">
        <v>0.17679149999999999</v>
      </c>
      <c r="X136" s="10">
        <v>8.0000000000000002E-3</v>
      </c>
      <c r="Y136" s="11">
        <f>IF(Sheet2!X136&lt;=0.1,1,0)</f>
        <v>1</v>
      </c>
      <c r="Z136">
        <v>4.3290309999999996</v>
      </c>
      <c r="AA136">
        <v>3.1E-2</v>
      </c>
      <c r="AB136" s="30">
        <f>IF(Sheet2!AA136&lt;=0.1,1,0)</f>
        <v>1</v>
      </c>
      <c r="AC136" s="7">
        <f>Sheet2!G136+Sheet2!J136+Sheet2!M136+Sheet2!P136+Sheet2!S136+Sheet2!V136+Sheet2!Y136+Sheet2!AB136</f>
        <v>8</v>
      </c>
      <c r="AF136" s="7">
        <f>IF(Sheet2!AC136&gt;7,1,0)</f>
        <v>1</v>
      </c>
      <c r="AG136" s="4">
        <f>IF(Sheet2!AC136=7,1,0)</f>
        <v>0</v>
      </c>
      <c r="AH136" s="23">
        <f>IF(Sheet2!AC136=6,1,0)</f>
        <v>0</v>
      </c>
      <c r="AK136" s="23">
        <v>15</v>
      </c>
      <c r="AL136" s="23">
        <f>IF(OR(AND(Sheet2!H136&gt;0, Sheet2!AK136&lt;=10), AND(Sheet2!H136&lt;0, Sheet2!AK136&gt;=90)),1,0)</f>
        <v>0</v>
      </c>
      <c r="AM136" s="23">
        <f>IF(OR(AND(Sheet2!H136&gt;0, Sheet2!AK136&gt;10, Sheet2!AK136&lt;=15), AND(Sheet2!H136&lt;0, Sheet2!AK136&lt;90,Sheet2!AK136&gt;=85)),1,0)</f>
        <v>1</v>
      </c>
      <c r="AN136" s="23">
        <f>IF(OR(AND(Sheet2!H136&gt;0, Sheet2!AK136&gt;15, Sheet2!AK136&lt;=20), AND(Sheet2!H136&lt;0, Sheet2!AK136&lt;85,Sheet2!AK136&gt;=80)),1,0)</f>
        <v>0</v>
      </c>
      <c r="AO136" s="23">
        <f>IF(OR(AND(Sheet2!H136&gt;0, Sheet2!AK136&gt;20, Sheet2!AK136&lt;=25), AND(Sheet2!H136&lt;0, Sheet2!AK136&lt;80,Sheet2!AK136&gt;=75)),1,0)</f>
        <v>0</v>
      </c>
      <c r="AP136" s="3"/>
      <c r="AQ136" s="3"/>
      <c r="AR136" s="29" t="s">
        <v>193</v>
      </c>
      <c r="AS136" s="6">
        <v>0.16316249999999999</v>
      </c>
      <c r="AT136" s="3">
        <f>ABS(Sheet2!AS136)</f>
        <v>0.16316249999999999</v>
      </c>
      <c r="AU136" s="4">
        <f>IF(Sheet2!AT136&gt;=Sheet2!$AT$162,1,0)</f>
        <v>0</v>
      </c>
      <c r="AV136" s="6">
        <v>0.18248039999999999</v>
      </c>
      <c r="AW136" s="3">
        <f>ABS(Sheet2!AV136)</f>
        <v>0.18248039999999999</v>
      </c>
      <c r="AX136" s="4">
        <f>IF(Sheet2!AW136&gt;=Sheet2!$AW$162,1,0)</f>
        <v>0</v>
      </c>
      <c r="AY136" s="4"/>
      <c r="AZ136" s="4">
        <f>IF(OR(Sheet2!AF136=1,Sheet2!AG136=1,Sheet2!AH136=1),1,0)</f>
        <v>1</v>
      </c>
      <c r="BA136" s="4"/>
      <c r="BB136" s="23">
        <f>IF(OR(Sheet2!AL136=1,Sheet2!AM136=1,Sheet2!AN136=1,Sheet2!AO136=1),1,0)</f>
        <v>1</v>
      </c>
      <c r="BC136" s="4"/>
      <c r="BD136" s="4">
        <f>IF(AND(Sheet2!AU136=1,Sheet2!AX136=1,Sheet2!AZ136=1,Sheet2!BB136=1),1,0)</f>
        <v>0</v>
      </c>
      <c r="BE136" s="4"/>
      <c r="BF136" s="4"/>
      <c r="BG136" s="4"/>
    </row>
    <row r="137" spans="2:61" x14ac:dyDescent="0.2">
      <c r="D137" s="31" t="s">
        <v>194</v>
      </c>
      <c r="E137" s="10">
        <v>0.1685828</v>
      </c>
      <c r="F137" s="10">
        <v>8.9999999999999993E-3</v>
      </c>
      <c r="G137" s="11">
        <f>IF(Sheet2!F137&lt;=0.1,1,0)</f>
        <v>1</v>
      </c>
      <c r="H137">
        <v>237.22399999999999</v>
      </c>
      <c r="I137">
        <v>0.10100000000000001</v>
      </c>
      <c r="J137" s="4">
        <f>IF(Sheet2!I137&lt;=0.1,1,0)</f>
        <v>0</v>
      </c>
      <c r="K137" s="10">
        <v>0.20619850000000001</v>
      </c>
      <c r="L137" s="10">
        <v>1E-3</v>
      </c>
      <c r="M137" s="11">
        <f>IF(Sheet2!L137&lt;=0.1,1,0)</f>
        <v>1</v>
      </c>
      <c r="N137">
        <v>33.280999999999999</v>
      </c>
      <c r="O137">
        <v>8.9999999999999993E-3</v>
      </c>
      <c r="P137" s="4">
        <f>IF(Sheet2!O137&lt;=0.1,1,0)</f>
        <v>1</v>
      </c>
      <c r="Q137" s="10">
        <v>0.1756558</v>
      </c>
      <c r="R137" s="10">
        <v>1.0999999999999999E-2</v>
      </c>
      <c r="S137" s="11">
        <f>IF(Sheet2!R137&lt;=0.1,1,0)</f>
        <v>1</v>
      </c>
      <c r="T137">
        <v>0.18620919999999999</v>
      </c>
      <c r="U137">
        <v>2E-3</v>
      </c>
      <c r="V137" s="4">
        <f>IF(Sheet2!U137&lt;=0.1,1,0)</f>
        <v>1</v>
      </c>
      <c r="W137" s="10">
        <v>0.19879240000000001</v>
      </c>
      <c r="X137" s="10">
        <v>1E-3</v>
      </c>
      <c r="Y137" s="11">
        <f>IF(Sheet2!X137&lt;=0.1,1,0)</f>
        <v>1</v>
      </c>
      <c r="Z137">
        <v>2.5318350000000001</v>
      </c>
      <c r="AA137">
        <v>0.17499999999999999</v>
      </c>
      <c r="AB137" s="30">
        <f>IF(Sheet2!AA137&lt;=0.1,1,0)</f>
        <v>0</v>
      </c>
      <c r="AC137" s="7">
        <f>Sheet2!G137+Sheet2!J137+Sheet2!M137+Sheet2!P137+Sheet2!S137+Sheet2!V137+Sheet2!Y137+Sheet2!AB137</f>
        <v>6</v>
      </c>
      <c r="AF137" s="4">
        <f>IF(Sheet2!AC137&gt;7,1,0)</f>
        <v>0</v>
      </c>
      <c r="AG137" s="4">
        <f>IF(Sheet2!AC137=7,1,0)</f>
        <v>0</v>
      </c>
      <c r="AH137" s="26">
        <f>IF(Sheet2!AC137=6,1,0)</f>
        <v>1</v>
      </c>
      <c r="AK137" s="23">
        <v>20</v>
      </c>
      <c r="AL137" s="23">
        <f>IF(OR(AND(Sheet2!H137&gt;0, Sheet2!AK137&lt;=10), AND(Sheet2!H137&lt;0, Sheet2!AK137&gt;=90)),1,0)</f>
        <v>0</v>
      </c>
      <c r="AM137" s="23">
        <f>IF(OR(AND(Sheet2!H137&gt;0, Sheet2!AK137&gt;10, Sheet2!AK137&lt;=15), AND(Sheet2!H137&lt;0, Sheet2!AK137&lt;90,Sheet2!AK137&gt;=85)),1,0)</f>
        <v>0</v>
      </c>
      <c r="AN137" s="23">
        <f>IF(OR(AND(Sheet2!H137&gt;0, Sheet2!AK137&gt;15, Sheet2!AK137&lt;=20), AND(Sheet2!H137&lt;0, Sheet2!AK137&lt;85,Sheet2!AK137&gt;=80)),1,0)</f>
        <v>1</v>
      </c>
      <c r="AO137" s="23">
        <f>IF(OR(AND(Sheet2!H137&gt;0, Sheet2!AK137&gt;20, Sheet2!AK137&lt;=25), AND(Sheet2!H137&lt;0, Sheet2!AK137&lt;80,Sheet2!AK137&gt;=75)),1,0)</f>
        <v>0</v>
      </c>
      <c r="AP137" s="3"/>
      <c r="AQ137" s="3"/>
      <c r="AR137" s="29" t="s">
        <v>194</v>
      </c>
      <c r="AS137" s="6">
        <v>0.1685828</v>
      </c>
      <c r="AT137" s="3">
        <f>ABS(Sheet2!AS137)</f>
        <v>0.1685828</v>
      </c>
      <c r="AU137" s="4">
        <f>IF(Sheet2!AT137&gt;=Sheet2!$AT$162,1,0)</f>
        <v>0</v>
      </c>
      <c r="AV137" s="6">
        <v>0.20619850000000001</v>
      </c>
      <c r="AW137" s="3">
        <f>ABS(Sheet2!AV137)</f>
        <v>0.20619850000000001</v>
      </c>
      <c r="AX137" s="4">
        <f>IF(Sheet2!AW137&gt;=Sheet2!$AW$162,1,0)</f>
        <v>0</v>
      </c>
      <c r="AY137" s="4"/>
      <c r="AZ137" s="4">
        <f>IF(OR(Sheet2!AF137=1,Sheet2!AG137=1,Sheet2!AH137=1),1,0)</f>
        <v>1</v>
      </c>
      <c r="BA137" s="4"/>
      <c r="BB137" s="23">
        <f>IF(OR(Sheet2!AL137=1,Sheet2!AM137=1,Sheet2!AN137=1,Sheet2!AO137=1),1,0)</f>
        <v>1</v>
      </c>
      <c r="BC137" s="4"/>
      <c r="BD137" s="4">
        <f>IF(AND(Sheet2!AU137=1,Sheet2!AX137=1,Sheet2!AZ137=1,Sheet2!BB137=1),1,0)</f>
        <v>0</v>
      </c>
      <c r="BE137" s="4"/>
      <c r="BF137" s="4"/>
      <c r="BG137" s="4"/>
    </row>
    <row r="138" spans="2:61" x14ac:dyDescent="0.2">
      <c r="D138" t="s">
        <v>63</v>
      </c>
      <c r="E138" s="10">
        <v>-3.9560999999999999E-2</v>
      </c>
      <c r="F138" s="10">
        <v>0.6</v>
      </c>
      <c r="G138" s="11">
        <f>IF(Sheet2!F138&lt;=0.1,1,0)</f>
        <v>0</v>
      </c>
      <c r="H138">
        <v>-200.75749999999999</v>
      </c>
      <c r="I138">
        <v>0.153</v>
      </c>
      <c r="J138" s="4">
        <f>IF(Sheet2!I138&lt;=0.1,1,0)</f>
        <v>0</v>
      </c>
      <c r="K138" s="10">
        <v>8.4023200000000006E-2</v>
      </c>
      <c r="L138" s="10">
        <v>0.26</v>
      </c>
      <c r="M138" s="11">
        <f>IF(Sheet2!L138&lt;=0.1,1,0)</f>
        <v>0</v>
      </c>
      <c r="N138">
        <v>8.6665980000000005</v>
      </c>
      <c r="O138">
        <v>0.51200000000000001</v>
      </c>
      <c r="P138" s="4">
        <f>IF(Sheet2!O138&lt;=0.1,1,0)</f>
        <v>0</v>
      </c>
      <c r="Q138" s="10">
        <v>-6.9430800000000001E-2</v>
      </c>
      <c r="R138" s="10">
        <v>0.40799999999999997</v>
      </c>
      <c r="S138" s="11">
        <f>IF(Sheet2!R138&lt;=0.1,1,0)</f>
        <v>0</v>
      </c>
      <c r="T138">
        <v>2.8221799999999998E-2</v>
      </c>
      <c r="U138">
        <v>0.69099999999999995</v>
      </c>
      <c r="V138" s="4">
        <f>IF(Sheet2!U138&lt;=0.1,1,0)</f>
        <v>0</v>
      </c>
      <c r="W138" s="10">
        <v>8.5591E-2</v>
      </c>
      <c r="X138" s="10">
        <v>0.23100000000000001</v>
      </c>
      <c r="Y138" s="11">
        <f>IF(Sheet2!X138&lt;=0.1,1,0)</f>
        <v>0</v>
      </c>
      <c r="Z138">
        <v>1.5861130000000001</v>
      </c>
      <c r="AA138">
        <v>0.52100000000000002</v>
      </c>
      <c r="AB138" s="30">
        <f>IF(Sheet2!AA138&lt;=0.1,1,0)</f>
        <v>0</v>
      </c>
      <c r="AC138" s="7">
        <f>Sheet2!G138+Sheet2!J138+Sheet2!M138+Sheet2!P138+Sheet2!S138+Sheet2!V138+Sheet2!Y138+Sheet2!AB138</f>
        <v>0</v>
      </c>
      <c r="AF138" s="4">
        <f>IF(Sheet2!AC138&gt;7,1,0)</f>
        <v>0</v>
      </c>
      <c r="AG138" s="4">
        <f>IF(Sheet2!AC138=7,1,0)</f>
        <v>0</v>
      </c>
      <c r="AH138" s="23">
        <f>IF(Sheet2!AC138=6,1,0)</f>
        <v>0</v>
      </c>
      <c r="AK138" s="23">
        <v>13</v>
      </c>
      <c r="AL138" s="23">
        <f>IF(OR(AND(Sheet2!H138&gt;0, Sheet2!AK138&lt;=10), AND(Sheet2!H138&lt;0, Sheet2!AK138&gt;=90)),1,0)</f>
        <v>0</v>
      </c>
      <c r="AM138" s="23">
        <f>IF(OR(AND(Sheet2!H138&gt;0, Sheet2!AK138&gt;10, Sheet2!AK138&lt;=15), AND(Sheet2!H138&lt;0, Sheet2!AK138&lt;90,Sheet2!AK138&gt;=85)),1,0)</f>
        <v>0</v>
      </c>
      <c r="AN138" s="23">
        <f>IF(OR(AND(Sheet2!H138&gt;0, Sheet2!AK138&gt;15, Sheet2!AK138&lt;=20), AND(Sheet2!H138&lt;0, Sheet2!AK138&lt;85,Sheet2!AK138&gt;=80)),1,0)</f>
        <v>0</v>
      </c>
      <c r="AO138" s="23">
        <f>IF(OR(AND(Sheet2!H138&gt;0, Sheet2!AK138&gt;20, Sheet2!AK138&lt;=25), AND(Sheet2!H138&lt;0, Sheet2!AK138&lt;80,Sheet2!AK138&gt;=75)),1,0)</f>
        <v>0</v>
      </c>
      <c r="AP138" s="3"/>
      <c r="AQ138" s="3"/>
      <c r="AR138" s="29" t="s">
        <v>63</v>
      </c>
      <c r="AS138" s="6">
        <v>-3.9560999999999999E-2</v>
      </c>
      <c r="AT138" s="3">
        <f>ABS(Sheet2!AS138)</f>
        <v>3.9560999999999999E-2</v>
      </c>
      <c r="AU138" s="4">
        <f>IF(Sheet2!AT138&gt;=Sheet2!$AT$162,1,0)</f>
        <v>0</v>
      </c>
      <c r="AV138" s="6">
        <v>8.4023200000000006E-2</v>
      </c>
      <c r="AW138" s="3">
        <f>ABS(Sheet2!AV138)</f>
        <v>8.4023200000000006E-2</v>
      </c>
      <c r="AX138" s="4">
        <f>IF(Sheet2!AW138&gt;=Sheet2!$AW$162,1,0)</f>
        <v>0</v>
      </c>
      <c r="AY138" s="4"/>
      <c r="AZ138" s="4">
        <f>IF(OR(Sheet2!AF138=1,Sheet2!AG138=1,Sheet2!AH138=1),1,0)</f>
        <v>0</v>
      </c>
      <c r="BA138" s="4"/>
      <c r="BB138" s="23">
        <f>IF(OR(Sheet2!AL138=1,Sheet2!AM138=1,Sheet2!AN138=1,Sheet2!AO138=1),1,0)</f>
        <v>0</v>
      </c>
      <c r="BC138" s="4"/>
      <c r="BD138" s="4">
        <f>IF(AND(Sheet2!AU138=1,Sheet2!AX138=1,Sheet2!AZ138=1,Sheet2!BB138=1),1,0)</f>
        <v>0</v>
      </c>
      <c r="BE138" s="4"/>
      <c r="BF138" s="4"/>
      <c r="BG138" s="4"/>
      <c r="BH138" s="3"/>
      <c r="BI138" s="3"/>
    </row>
    <row r="139" spans="2:61" x14ac:dyDescent="0.2">
      <c r="D139" t="s">
        <v>195</v>
      </c>
      <c r="E139" s="10">
        <v>-3.9214400000000003E-2</v>
      </c>
      <c r="F139" s="10">
        <v>0.68200000000000005</v>
      </c>
      <c r="G139" s="11">
        <f>IF(Sheet2!F139&lt;=0.1,1,0)</f>
        <v>0</v>
      </c>
      <c r="H139">
        <v>-222.50229999999999</v>
      </c>
      <c r="I139">
        <v>0.105</v>
      </c>
      <c r="J139" s="4">
        <f>IF(Sheet2!I139&lt;=0.1,1,0)</f>
        <v>0</v>
      </c>
      <c r="K139" s="10">
        <v>-7.6993599999999995E-2</v>
      </c>
      <c r="L139" s="10">
        <v>0.41199999999999998</v>
      </c>
      <c r="M139" s="11">
        <f>IF(Sheet2!L139&lt;=0.1,1,0)</f>
        <v>0</v>
      </c>
      <c r="N139">
        <v>-15.06887</v>
      </c>
      <c r="O139">
        <v>0.30099999999999999</v>
      </c>
      <c r="P139" s="4">
        <f>IF(Sheet2!O139&lt;=0.1,1,0)</f>
        <v>0</v>
      </c>
      <c r="Q139" s="10">
        <v>-0.1311097</v>
      </c>
      <c r="R139" s="10">
        <v>0.20399999999999999</v>
      </c>
      <c r="S139" s="11">
        <f>IF(Sheet2!R139&lt;=0.1,1,0)</f>
        <v>0</v>
      </c>
      <c r="T139">
        <v>1.28732E-2</v>
      </c>
      <c r="U139">
        <v>0.88600000000000001</v>
      </c>
      <c r="V139" s="4">
        <f>IF(Sheet2!U139&lt;=0.1,1,0)</f>
        <v>0</v>
      </c>
      <c r="W139" s="10">
        <v>-7.9923900000000006E-2</v>
      </c>
      <c r="X139" s="10">
        <v>0.36899999999999999</v>
      </c>
      <c r="Y139" s="11">
        <f>IF(Sheet2!X139&lt;=0.1,1,0)</f>
        <v>0</v>
      </c>
      <c r="Z139">
        <v>-3.3126180000000001</v>
      </c>
      <c r="AA139">
        <v>7.2999999999999995E-2</v>
      </c>
      <c r="AB139" s="30">
        <f>IF(Sheet2!AA139&lt;=0.1,1,0)</f>
        <v>1</v>
      </c>
      <c r="AC139" s="7">
        <f>Sheet2!G139+Sheet2!J139+Sheet2!M139+Sheet2!P139+Sheet2!S139+Sheet2!V139+Sheet2!Y139+Sheet2!AB139</f>
        <v>1</v>
      </c>
      <c r="AF139" s="4">
        <f>IF(Sheet2!AC139&gt;7,1,0)</f>
        <v>0</v>
      </c>
      <c r="AG139" s="4">
        <f>IF(Sheet2!AC139=7,1,0)</f>
        <v>0</v>
      </c>
      <c r="AH139" s="23">
        <f>IF(Sheet2!AC139=6,1,0)</f>
        <v>0</v>
      </c>
      <c r="AK139" s="23">
        <v>7</v>
      </c>
      <c r="AL139" s="23">
        <f>IF(OR(AND(Sheet2!H139&gt;0, Sheet2!AK139&lt;=10), AND(Sheet2!H139&lt;0, Sheet2!AK139&gt;=90)),1,0)</f>
        <v>0</v>
      </c>
      <c r="AM139" s="23">
        <f>IF(OR(AND(Sheet2!H139&gt;0, Sheet2!AK139&gt;10, Sheet2!AK139&lt;=15), AND(Sheet2!H139&lt;0, Sheet2!AK139&lt;90,Sheet2!AK139&gt;=85)),1,0)</f>
        <v>0</v>
      </c>
      <c r="AN139" s="23">
        <f>IF(OR(AND(Sheet2!H139&gt;0, Sheet2!AK139&gt;15, Sheet2!AK139&lt;=20), AND(Sheet2!H139&lt;0, Sheet2!AK139&lt;85,Sheet2!AK139&gt;=80)),1,0)</f>
        <v>0</v>
      </c>
      <c r="AO139" s="23">
        <f>IF(OR(AND(Sheet2!H139&gt;0, Sheet2!AK139&gt;20, Sheet2!AK139&lt;=25), AND(Sheet2!H139&lt;0, Sheet2!AK139&lt;80,Sheet2!AK139&gt;=75)),1,0)</f>
        <v>0</v>
      </c>
      <c r="AP139" s="58"/>
      <c r="AQ139" s="3"/>
      <c r="AR139" s="29" t="s">
        <v>195</v>
      </c>
      <c r="AS139" s="6">
        <v>-3.9214400000000003E-2</v>
      </c>
      <c r="AT139" s="3">
        <f>ABS(Sheet2!AS139)</f>
        <v>3.9214400000000003E-2</v>
      </c>
      <c r="AU139" s="4">
        <f>IF(Sheet2!AT139&gt;=Sheet2!$AT$162,1,0)</f>
        <v>0</v>
      </c>
      <c r="AV139" s="6">
        <v>-7.6993599999999995E-2</v>
      </c>
      <c r="AW139" s="3">
        <f>ABS(Sheet2!AV139)</f>
        <v>7.6993599999999995E-2</v>
      </c>
      <c r="AX139" s="4">
        <f>IF(Sheet2!AW139&gt;=Sheet2!$AW$162,1,0)</f>
        <v>0</v>
      </c>
      <c r="AY139" s="4"/>
      <c r="AZ139" s="4">
        <f>IF(OR(Sheet2!AF139=1,Sheet2!AG139=1,Sheet2!AH139=1),1,0)</f>
        <v>0</v>
      </c>
      <c r="BA139" s="4"/>
      <c r="BB139" s="23">
        <f>IF(OR(Sheet2!AL139=1,Sheet2!AM139=1,Sheet2!AN139=1,Sheet2!AO139=1),1,0)</f>
        <v>0</v>
      </c>
      <c r="BC139" s="4"/>
      <c r="BD139" s="4">
        <f>IF(AND(Sheet2!AU139=1,Sheet2!AX139=1,Sheet2!AZ139=1,Sheet2!BB139=1),1,0)</f>
        <v>0</v>
      </c>
      <c r="BE139" s="4"/>
      <c r="BF139" s="4"/>
      <c r="BG139" s="4"/>
      <c r="BH139" s="3"/>
      <c r="BI139" s="3"/>
    </row>
    <row r="140" spans="2:61" x14ac:dyDescent="0.2">
      <c r="D140" s="31" t="s">
        <v>196</v>
      </c>
      <c r="E140" s="10">
        <v>0.2180397</v>
      </c>
      <c r="F140" s="10">
        <v>8.9999999999999993E-3</v>
      </c>
      <c r="G140" s="11">
        <f>IF(Sheet2!F140&lt;=0.1,1,0)</f>
        <v>1</v>
      </c>
      <c r="H140">
        <v>301.27719999999999</v>
      </c>
      <c r="I140">
        <v>0.122</v>
      </c>
      <c r="J140" s="4">
        <f>IF(Sheet2!I140&lt;=0.1,1,0)</f>
        <v>0</v>
      </c>
      <c r="K140" s="10">
        <v>0.26328180000000001</v>
      </c>
      <c r="L140" s="10">
        <v>1E-3</v>
      </c>
      <c r="M140" s="11">
        <f>IF(Sheet2!L140&lt;=0.1,1,0)</f>
        <v>1</v>
      </c>
      <c r="N140">
        <v>41.492159999999998</v>
      </c>
      <c r="O140">
        <v>1.7000000000000001E-2</v>
      </c>
      <c r="P140" s="4">
        <f>IF(Sheet2!O140&lt;=0.1,1,0)</f>
        <v>1</v>
      </c>
      <c r="Q140" s="10">
        <v>0.25230900000000001</v>
      </c>
      <c r="R140" s="10">
        <v>5.0000000000000001E-3</v>
      </c>
      <c r="S140" s="11">
        <f>IF(Sheet2!R140&lt;=0.1,1,0)</f>
        <v>1</v>
      </c>
      <c r="T140">
        <v>9.5780699999999996E-2</v>
      </c>
      <c r="U140">
        <v>0.249</v>
      </c>
      <c r="V140" s="4">
        <f>IF(Sheet2!U140&lt;=0.1,1,0)</f>
        <v>0</v>
      </c>
      <c r="W140" s="10">
        <v>0.22417200000000001</v>
      </c>
      <c r="X140" s="10">
        <v>4.0000000000000001E-3</v>
      </c>
      <c r="Y140" s="11">
        <f>IF(Sheet2!X140&lt;=0.1,1,0)</f>
        <v>1</v>
      </c>
      <c r="Z140">
        <v>4.724799</v>
      </c>
      <c r="AA140">
        <v>0.05</v>
      </c>
      <c r="AB140" s="30">
        <f>IF(Sheet2!AA140&lt;=0.1,1,0)</f>
        <v>1</v>
      </c>
      <c r="AC140" s="7">
        <f>Sheet2!G140+Sheet2!J140+Sheet2!M140+Sheet2!P140+Sheet2!S140+Sheet2!V140+Sheet2!Y140+Sheet2!AB140</f>
        <v>6</v>
      </c>
      <c r="AF140" s="4">
        <f>IF(Sheet2!AC140&gt;7,1,0)</f>
        <v>0</v>
      </c>
      <c r="AG140" s="4">
        <f>IF(Sheet2!AC140=7,1,0)</f>
        <v>0</v>
      </c>
      <c r="AH140" s="24">
        <f>IF(Sheet2!AC140=6,1,0)</f>
        <v>1</v>
      </c>
      <c r="AK140" s="23">
        <v>10</v>
      </c>
      <c r="AL140" s="23">
        <f>IF(OR(AND(Sheet2!H140&gt;0, Sheet2!AK140&lt;=10), AND(Sheet2!H140&lt;0, Sheet2!AK140&gt;=90)),1,0)</f>
        <v>1</v>
      </c>
      <c r="AM140" s="23">
        <f>IF(OR(AND(Sheet2!H140&gt;0, Sheet2!AK140&gt;10, Sheet2!AK140&lt;=15), AND(Sheet2!H140&lt;0, Sheet2!AK140&lt;90,Sheet2!AK140&gt;=85)),1,0)</f>
        <v>0</v>
      </c>
      <c r="AN140" s="23">
        <f>IF(OR(AND(Sheet2!H140&gt;0, Sheet2!AK140&gt;15, Sheet2!AK140&lt;=20), AND(Sheet2!H140&lt;0, Sheet2!AK140&lt;85,Sheet2!AK140&gt;=80)),1,0)</f>
        <v>0</v>
      </c>
      <c r="AO140" s="23">
        <f>IF(OR(AND(Sheet2!H140&gt;0, Sheet2!AK140&gt;20, Sheet2!AK140&lt;=25), AND(Sheet2!H140&lt;0, Sheet2!AK140&lt;80,Sheet2!AK140&gt;=75)),1,0)</f>
        <v>0</v>
      </c>
      <c r="AR140" s="29" t="s">
        <v>196</v>
      </c>
      <c r="AS140" s="6">
        <v>0.2180397</v>
      </c>
      <c r="AT140" s="3">
        <f>ABS(Sheet2!AS140)</f>
        <v>0.2180397</v>
      </c>
      <c r="AU140" s="4">
        <f>IF(Sheet2!AT140&gt;=Sheet2!$AT$162,1,0)</f>
        <v>0</v>
      </c>
      <c r="AV140" s="6">
        <v>0.26328180000000001</v>
      </c>
      <c r="AW140" s="3">
        <f>ABS(Sheet2!AV140)</f>
        <v>0.26328180000000001</v>
      </c>
      <c r="AX140" s="4">
        <f>IF(Sheet2!AW140&gt;=Sheet2!$AW$162,1,0)</f>
        <v>1</v>
      </c>
      <c r="AY140" s="4"/>
      <c r="AZ140" s="4">
        <f>IF(OR(Sheet2!AF140=1,Sheet2!AG140=1,Sheet2!AH140=1),1,0)</f>
        <v>1</v>
      </c>
      <c r="BA140" s="4"/>
      <c r="BB140" s="23">
        <f>IF(OR(Sheet2!AL140=1,Sheet2!AM140=1,Sheet2!AN140=1,Sheet2!AO140=1),1,0)</f>
        <v>1</v>
      </c>
      <c r="BC140" s="4"/>
      <c r="BD140" s="4">
        <f>IF(AND(Sheet2!AU140=1,Sheet2!AX140=1,Sheet2!AZ140=1,Sheet2!BB140=1),1,0)</f>
        <v>0</v>
      </c>
      <c r="BE140" s="4"/>
      <c r="BF140" s="4"/>
      <c r="BG140" s="4"/>
      <c r="BH140" s="3"/>
      <c r="BI140" s="3"/>
    </row>
    <row r="141" spans="2:61" x14ac:dyDescent="0.2">
      <c r="D141" t="s">
        <v>197</v>
      </c>
      <c r="E141" s="10">
        <v>0.1320643</v>
      </c>
      <c r="F141" s="10">
        <v>7.8E-2</v>
      </c>
      <c r="G141" s="11">
        <f>IF(Sheet2!F141&lt;=0.1,1,0)</f>
        <v>1</v>
      </c>
      <c r="H141">
        <v>83.677459999999996</v>
      </c>
      <c r="I141">
        <v>0.54500000000000004</v>
      </c>
      <c r="J141" s="4">
        <f>IF(Sheet2!I141&lt;=0.1,1,0)</f>
        <v>0</v>
      </c>
      <c r="K141" s="10">
        <v>7.50247E-2</v>
      </c>
      <c r="L141" s="10">
        <v>0.32200000000000001</v>
      </c>
      <c r="M141" s="11">
        <f>IF(Sheet2!L141&lt;=0.1,1,0)</f>
        <v>0</v>
      </c>
      <c r="N141">
        <v>12.04907</v>
      </c>
      <c r="O141">
        <v>0.378</v>
      </c>
      <c r="P141" s="4">
        <f>IF(Sheet2!O141&lt;=0.1,1,0)</f>
        <v>0</v>
      </c>
      <c r="Q141" s="10">
        <v>0.1199832</v>
      </c>
      <c r="R141" s="10">
        <v>0.13700000000000001</v>
      </c>
      <c r="S141" s="11">
        <f>IF(Sheet2!R141&lt;=0.1,1,0)</f>
        <v>0</v>
      </c>
      <c r="T141">
        <v>0.12865180000000001</v>
      </c>
      <c r="U141">
        <v>6.2E-2</v>
      </c>
      <c r="V141" s="4">
        <f>IF(Sheet2!U141&lt;=0.1,1,0)</f>
        <v>1</v>
      </c>
      <c r="W141" s="10">
        <v>6.4490099999999995E-2</v>
      </c>
      <c r="X141" s="10">
        <v>0.36599999999999999</v>
      </c>
      <c r="Y141" s="11">
        <f>IF(Sheet2!X141&lt;=0.1,1,0)</f>
        <v>0</v>
      </c>
      <c r="Z141">
        <v>3.3216600000000001</v>
      </c>
      <c r="AA141">
        <v>0.245</v>
      </c>
      <c r="AB141" s="30">
        <f>IF(Sheet2!AA141&lt;=0.1,1,0)</f>
        <v>0</v>
      </c>
      <c r="AC141" s="7">
        <f>Sheet2!G141+Sheet2!J141+Sheet2!M141+Sheet2!P141+Sheet2!S141+Sheet2!V141+Sheet2!Y141+Sheet2!AB141</f>
        <v>2</v>
      </c>
      <c r="AF141" s="4">
        <f>IF(Sheet2!AC141&gt;7,1,0)</f>
        <v>0</v>
      </c>
      <c r="AG141" s="4">
        <f>IF(Sheet2!AC141=7,1,0)</f>
        <v>0</v>
      </c>
      <c r="AH141" s="23">
        <f>IF(Sheet2!AC141=6,1,0)</f>
        <v>0</v>
      </c>
      <c r="AK141" s="23">
        <v>12</v>
      </c>
      <c r="AL141" s="23">
        <f>IF(OR(AND(Sheet2!H141&gt;0, Sheet2!AK141&lt;=10), AND(Sheet2!H141&lt;0, Sheet2!AK141&gt;=90)),1,0)</f>
        <v>0</v>
      </c>
      <c r="AM141" s="23">
        <f>IF(OR(AND(Sheet2!H141&gt;0, Sheet2!AK141&gt;10, Sheet2!AK141&lt;=15), AND(Sheet2!H141&lt;0, Sheet2!AK141&lt;90,Sheet2!AK141&gt;=85)),1,0)</f>
        <v>1</v>
      </c>
      <c r="AN141" s="23">
        <f>IF(OR(AND(Sheet2!H141&gt;0, Sheet2!AK141&gt;15, Sheet2!AK141&lt;=20), AND(Sheet2!H141&lt;0, Sheet2!AK141&lt;85,Sheet2!AK141&gt;=80)),1,0)</f>
        <v>0</v>
      </c>
      <c r="AO141" s="23">
        <f>IF(OR(AND(Sheet2!H141&gt;0, Sheet2!AK141&gt;20, Sheet2!AK141&lt;=25), AND(Sheet2!H141&lt;0, Sheet2!AK141&lt;80,Sheet2!AK141&gt;=75)),1,0)</f>
        <v>0</v>
      </c>
      <c r="AR141" s="29" t="s">
        <v>197</v>
      </c>
      <c r="AS141" s="6">
        <v>0.1320643</v>
      </c>
      <c r="AT141" s="3">
        <f>ABS(Sheet2!AS141)</f>
        <v>0.1320643</v>
      </c>
      <c r="AU141" s="4">
        <f>IF(Sheet2!AT141&gt;=Sheet2!$AT$162,1,0)</f>
        <v>0</v>
      </c>
      <c r="AV141" s="6">
        <v>7.50247E-2</v>
      </c>
      <c r="AW141" s="3">
        <f>ABS(Sheet2!AV141)</f>
        <v>7.50247E-2</v>
      </c>
      <c r="AX141" s="4">
        <f>IF(Sheet2!AW141&gt;=Sheet2!$AW$162,1,0)</f>
        <v>0</v>
      </c>
      <c r="AY141" s="4"/>
      <c r="AZ141" s="4">
        <f>IF(OR(Sheet2!AF141=1,Sheet2!AG141=1,Sheet2!AH141=1),1,0)</f>
        <v>0</v>
      </c>
      <c r="BA141" s="4"/>
      <c r="BB141" s="23">
        <f>IF(OR(Sheet2!AL141=1,Sheet2!AM141=1,Sheet2!AN141=1,Sheet2!AO141=1),1,0)</f>
        <v>1</v>
      </c>
      <c r="BC141" s="4"/>
      <c r="BD141" s="4">
        <f>IF(AND(Sheet2!AU141=1,Sheet2!AX141=1,Sheet2!AZ141=1,Sheet2!BB141=1),1,0)</f>
        <v>0</v>
      </c>
      <c r="BE141" s="4"/>
      <c r="BF141" s="4"/>
      <c r="BG141" s="4"/>
      <c r="BH141" s="3"/>
      <c r="BI141" s="3"/>
    </row>
    <row r="142" spans="2:61" x14ac:dyDescent="0.2">
      <c r="D142" s="33" t="s">
        <v>198</v>
      </c>
      <c r="E142" s="10">
        <v>0.23735410000000001</v>
      </c>
      <c r="F142" s="10">
        <v>1E-3</v>
      </c>
      <c r="G142" s="11">
        <f>IF(Sheet2!F142&lt;=0.1,1,0)</f>
        <v>1</v>
      </c>
      <c r="H142">
        <v>285.34070000000003</v>
      </c>
      <c r="I142">
        <v>0.05</v>
      </c>
      <c r="J142" s="4">
        <f>IF(Sheet2!I142&lt;=0.1,1,0)</f>
        <v>1</v>
      </c>
      <c r="K142" s="10">
        <v>0.2947999</v>
      </c>
      <c r="L142" s="10">
        <v>0</v>
      </c>
      <c r="M142" s="11">
        <f>IF(Sheet2!L142&lt;=0.1,1,0)</f>
        <v>1</v>
      </c>
      <c r="N142">
        <v>57.08305</v>
      </c>
      <c r="O142">
        <v>0</v>
      </c>
      <c r="P142" s="4">
        <f>IF(Sheet2!O142&lt;=0.1,1,0)</f>
        <v>1</v>
      </c>
      <c r="Q142" s="10">
        <v>0.23216220000000001</v>
      </c>
      <c r="R142" s="10">
        <v>3.0000000000000001E-3</v>
      </c>
      <c r="S142" s="11">
        <f>IF(Sheet2!R142&lt;=0.1,1,0)</f>
        <v>1</v>
      </c>
      <c r="T142">
        <v>0.28561890000000001</v>
      </c>
      <c r="U142">
        <v>0</v>
      </c>
      <c r="V142" s="4">
        <f>IF(Sheet2!U142&lt;=0.1,1,0)</f>
        <v>1</v>
      </c>
      <c r="W142" s="10">
        <v>0.28869270000000002</v>
      </c>
      <c r="X142" s="10">
        <v>0</v>
      </c>
      <c r="Y142" s="11">
        <f>IF(Sheet2!X142&lt;=0.1,1,0)</f>
        <v>1</v>
      </c>
      <c r="Z142">
        <v>14.17994</v>
      </c>
      <c r="AA142">
        <v>1E-3</v>
      </c>
      <c r="AB142" s="30">
        <f>IF(Sheet2!AA142&lt;=0.1,1,0)</f>
        <v>1</v>
      </c>
      <c r="AC142" s="7">
        <f>Sheet2!G142+Sheet2!J142+Sheet2!M142+Sheet2!P142+Sheet2!S142+Sheet2!V142+Sheet2!Y142+Sheet2!AB142</f>
        <v>8</v>
      </c>
      <c r="AF142" s="7">
        <f>IF(Sheet2!AC142&gt;7,1,0)</f>
        <v>1</v>
      </c>
      <c r="AG142" s="4">
        <f>IF(Sheet2!AC142=7,1,0)</f>
        <v>0</v>
      </c>
      <c r="AH142" s="23">
        <f>IF(Sheet2!AC142=6,1,0)</f>
        <v>0</v>
      </c>
      <c r="AK142" s="23">
        <v>13</v>
      </c>
      <c r="AL142" s="23">
        <f>IF(OR(AND(Sheet2!H142&gt;0, Sheet2!AK142&lt;=10), AND(Sheet2!H142&lt;0, Sheet2!AK142&gt;=90)),1,0)</f>
        <v>0</v>
      </c>
      <c r="AM142" s="23">
        <f>IF(OR(AND(Sheet2!H142&gt;0, Sheet2!AK142&gt;10, Sheet2!AK142&lt;=15), AND(Sheet2!H142&lt;0, Sheet2!AK142&lt;90,Sheet2!AK142&gt;=85)),1,0)</f>
        <v>1</v>
      </c>
      <c r="AN142" s="23">
        <f>IF(OR(AND(Sheet2!H142&gt;0, Sheet2!AK142&gt;15, Sheet2!AK142&lt;=20), AND(Sheet2!H142&lt;0, Sheet2!AK142&lt;85,Sheet2!AK142&gt;=80)),1,0)</f>
        <v>0</v>
      </c>
      <c r="AO142" s="23">
        <f>IF(OR(AND(Sheet2!H142&gt;0, Sheet2!AK142&gt;20, Sheet2!AK142&lt;=25), AND(Sheet2!H142&lt;0, Sheet2!AK142&lt;80,Sheet2!AK142&gt;=75)),1,0)</f>
        <v>0</v>
      </c>
      <c r="AR142" s="29" t="s">
        <v>198</v>
      </c>
      <c r="AS142" s="6">
        <v>0.23735410000000001</v>
      </c>
      <c r="AT142" s="3">
        <f>ABS(Sheet2!AS142)</f>
        <v>0.23735410000000001</v>
      </c>
      <c r="AU142" s="4">
        <f>IF(Sheet2!AT142&gt;=Sheet2!$AT$162,1,0)</f>
        <v>0</v>
      </c>
      <c r="AV142" s="6">
        <v>0.2947999</v>
      </c>
      <c r="AW142" s="3">
        <f>ABS(Sheet2!AV142)</f>
        <v>0.2947999</v>
      </c>
      <c r="AX142" s="4">
        <f>IF(Sheet2!AW142&gt;=Sheet2!$AW$162,1,0)</f>
        <v>1</v>
      </c>
      <c r="AY142" s="4"/>
      <c r="AZ142" s="4">
        <f>IF(OR(Sheet2!AF142=1,Sheet2!AG142=1,Sheet2!AH142=1),1,0)</f>
        <v>1</v>
      </c>
      <c r="BA142" s="4"/>
      <c r="BB142" s="23">
        <f>IF(OR(Sheet2!AL142=1,Sheet2!AM142=1,Sheet2!AN142=1,Sheet2!AO142=1),1,0)</f>
        <v>1</v>
      </c>
      <c r="BC142" s="4"/>
      <c r="BD142" s="4">
        <f>IF(AND(Sheet2!AU142=1,Sheet2!AX142=1,Sheet2!AZ142=1,Sheet2!BB142=1),1,0)</f>
        <v>0</v>
      </c>
      <c r="BE142" s="4"/>
      <c r="BF142" s="4"/>
      <c r="BG142" s="4"/>
    </row>
    <row r="143" spans="2:61" x14ac:dyDescent="0.2">
      <c r="E143" s="6"/>
      <c r="F143" s="6"/>
      <c r="G143" s="11"/>
      <c r="H143" s="3"/>
      <c r="I143" s="3"/>
      <c r="J143" s="4"/>
      <c r="K143" s="6"/>
      <c r="L143" s="6"/>
      <c r="M143" s="11"/>
      <c r="N143" s="3"/>
      <c r="O143" s="3"/>
      <c r="P143" s="4"/>
      <c r="Q143" s="6"/>
      <c r="R143" s="6"/>
      <c r="S143" s="11"/>
      <c r="T143" s="3"/>
      <c r="U143" s="3"/>
      <c r="V143" s="4"/>
      <c r="W143" s="6"/>
      <c r="X143" s="6"/>
      <c r="Y143" s="11"/>
      <c r="Z143" s="3"/>
      <c r="AA143" s="3"/>
      <c r="AB143" s="30"/>
      <c r="AC143" s="7"/>
      <c r="AF143" s="4"/>
      <c r="AG143" s="4"/>
      <c r="AH143" s="4"/>
      <c r="AK143" s="23"/>
      <c r="AL143" s="23"/>
      <c r="AM143" s="23"/>
      <c r="AN143" s="23"/>
      <c r="AO143" s="23"/>
      <c r="AS143" s="6"/>
      <c r="AT143" s="3"/>
      <c r="AU143" s="4"/>
      <c r="AV143" s="6"/>
      <c r="AW143" s="3"/>
      <c r="AX143" s="4"/>
      <c r="AY143" s="4"/>
      <c r="AZ143" s="4"/>
      <c r="BA143" s="4"/>
      <c r="BB143" s="23"/>
      <c r="BC143" s="4"/>
      <c r="BD143" s="4"/>
      <c r="BE143" s="4"/>
      <c r="BF143" s="4"/>
      <c r="BG143" s="4"/>
    </row>
    <row r="144" spans="2:61" x14ac:dyDescent="0.2">
      <c r="B144" s="1" t="s">
        <v>199</v>
      </c>
      <c r="D144" s="31" t="s">
        <v>200</v>
      </c>
      <c r="E144" s="10">
        <v>0.38264979999999998</v>
      </c>
      <c r="F144" s="10">
        <v>3.0000000000000001E-3</v>
      </c>
      <c r="G144" s="11">
        <f>IF(Sheet2!F144&lt;=0.1,1,0)</f>
        <v>1</v>
      </c>
      <c r="H144">
        <v>758.51070000000004</v>
      </c>
      <c r="I144">
        <v>1.7000000000000001E-2</v>
      </c>
      <c r="J144" s="4">
        <f>IF(Sheet2!I144&lt;=0.1,1,0)</f>
        <v>1</v>
      </c>
      <c r="K144" s="10">
        <v>0.2626675</v>
      </c>
      <c r="L144" s="10">
        <v>2.4E-2</v>
      </c>
      <c r="M144" s="11">
        <f>IF(Sheet2!L144&lt;=0.1,1,0)</f>
        <v>1</v>
      </c>
      <c r="N144">
        <v>38.511510000000001</v>
      </c>
      <c r="O144">
        <v>9.4E-2</v>
      </c>
      <c r="P144" s="4">
        <f>IF(Sheet2!O144&lt;=0.1,1,0)</f>
        <v>1</v>
      </c>
      <c r="Q144" s="10">
        <v>0.4027347</v>
      </c>
      <c r="R144" s="10">
        <v>2E-3</v>
      </c>
      <c r="S144" s="11">
        <f>IF(Sheet2!R144&lt;=0.1,1,0)</f>
        <v>1</v>
      </c>
      <c r="T144">
        <v>0.3279514</v>
      </c>
      <c r="U144">
        <v>4.0000000000000001E-3</v>
      </c>
      <c r="V144" s="4">
        <f>IF(Sheet2!U144&lt;=0.1,1,0)</f>
        <v>1</v>
      </c>
      <c r="W144" s="10">
        <v>0.27388810000000002</v>
      </c>
      <c r="X144" s="10">
        <v>1.6E-2</v>
      </c>
      <c r="Y144" s="11">
        <f>IF(Sheet2!X144&lt;=0.1,1,0)</f>
        <v>1</v>
      </c>
      <c r="Z144">
        <v>6.1723410000000003</v>
      </c>
      <c r="AA144">
        <v>0.09</v>
      </c>
      <c r="AB144" s="30">
        <f>IF(Sheet2!AA144&lt;=0.1,1,0)</f>
        <v>1</v>
      </c>
      <c r="AC144" s="7">
        <f>Sheet2!G144+Sheet2!J144+Sheet2!M144+Sheet2!P144+Sheet2!S144+Sheet2!V144+Sheet2!Y144+Sheet2!AB144</f>
        <v>8</v>
      </c>
      <c r="AF144" s="4">
        <f>IF(Sheet2!AC144&gt;7,1,0)</f>
        <v>1</v>
      </c>
      <c r="AG144" s="4">
        <f>IF(Sheet2!AC144=7,1,0)</f>
        <v>0</v>
      </c>
      <c r="AH144" s="24">
        <f>IF(Sheet2!AC144=6,1,0)</f>
        <v>0</v>
      </c>
      <c r="AK144" s="23">
        <v>4</v>
      </c>
      <c r="AL144" s="23">
        <f>IF(OR(AND(Sheet2!H144&gt;0, Sheet2!AK144&lt;=10), AND(Sheet2!H144&lt;0, Sheet2!AK144&gt;=90)),1,0)</f>
        <v>1</v>
      </c>
      <c r="AM144" s="23">
        <f>IF(OR(AND(Sheet2!H144&gt;0, Sheet2!AK144&gt;10, Sheet2!AK144&lt;=15), AND(Sheet2!H144&lt;0, Sheet2!AK144&lt;90,Sheet2!AK144&gt;=85)),1,0)</f>
        <v>0</v>
      </c>
      <c r="AN144" s="23">
        <f>IF(OR(AND(Sheet2!H144&gt;0, Sheet2!AK144&gt;15, Sheet2!AK144&lt;=20), AND(Sheet2!H144&lt;0, Sheet2!AK144&lt;85,Sheet2!AK144&gt;=80)),1,0)</f>
        <v>0</v>
      </c>
      <c r="AO144" s="23">
        <f>IF(OR(AND(Sheet2!H144&gt;0, Sheet2!AK144&gt;20, Sheet2!AK144&lt;=25), AND(Sheet2!H144&lt;0, Sheet2!AK144&lt;80,Sheet2!AK144&gt;=75)),1,0)</f>
        <v>0</v>
      </c>
      <c r="AR144" s="33" t="s">
        <v>200</v>
      </c>
      <c r="AS144" s="6">
        <v>0.38264979999999998</v>
      </c>
      <c r="AT144" s="3">
        <f>ABS(Sheet2!AS144)</f>
        <v>0.38264979999999998</v>
      </c>
      <c r="AU144" s="4">
        <f>IF(Sheet2!AT144&gt;=Sheet2!$AT$162,1,0)</f>
        <v>1</v>
      </c>
      <c r="AV144" s="6">
        <v>0.2626675</v>
      </c>
      <c r="AW144" s="3">
        <f>ABS(Sheet2!AV144)</f>
        <v>0.2626675</v>
      </c>
      <c r="AX144" s="4">
        <f>IF(Sheet2!AW144&gt;=Sheet2!$AW$162,1,0)</f>
        <v>1</v>
      </c>
      <c r="AY144" s="4"/>
      <c r="AZ144" s="4">
        <f>IF(OR(Sheet2!AF144=1,Sheet2!AG144=1,Sheet2!AH144=1),1,0)</f>
        <v>1</v>
      </c>
      <c r="BA144" s="4"/>
      <c r="BB144" s="23">
        <f>IF(OR(Sheet2!AL144=1,Sheet2!AM144=1,Sheet2!AN144=1,Sheet2!AO144=1),1,0)</f>
        <v>1</v>
      </c>
      <c r="BC144" s="4"/>
      <c r="BD144" s="4">
        <f>IF(AND(Sheet2!AU144=1,Sheet2!AX144=1,Sheet2!AZ144=1,Sheet2!BB144=1),1,0)</f>
        <v>1</v>
      </c>
      <c r="BE144" s="4"/>
      <c r="BF144" s="4"/>
      <c r="BG144" s="4"/>
    </row>
    <row r="145" spans="2:59" x14ac:dyDescent="0.2">
      <c r="D145" t="s">
        <v>201</v>
      </c>
      <c r="E145" s="10">
        <v>0.16883020000000001</v>
      </c>
      <c r="F145" s="10">
        <v>3.5999999999999997E-2</v>
      </c>
      <c r="G145" s="11">
        <f>IF(Sheet2!F145&lt;=0.1,1,0)</f>
        <v>1</v>
      </c>
      <c r="H145">
        <v>249.60679999999999</v>
      </c>
      <c r="I145">
        <v>0.151</v>
      </c>
      <c r="J145" s="4">
        <f>IF(Sheet2!I145&lt;=0.1,1,0)</f>
        <v>0</v>
      </c>
      <c r="K145" s="10">
        <v>0.13169549999999999</v>
      </c>
      <c r="L145" s="10">
        <v>0.08</v>
      </c>
      <c r="M145" s="11">
        <f>IF(Sheet2!L145&lt;=0.1,1,0)</f>
        <v>1</v>
      </c>
      <c r="N145">
        <v>16.573720000000002</v>
      </c>
      <c r="O145">
        <v>0.25800000000000001</v>
      </c>
      <c r="P145" s="4">
        <f>IF(Sheet2!O145&lt;=0.1,1,0)</f>
        <v>0</v>
      </c>
      <c r="Q145" s="10">
        <v>0.21826989999999999</v>
      </c>
      <c r="R145" s="10">
        <v>1.2E-2</v>
      </c>
      <c r="S145" s="11">
        <f>IF(Sheet2!R145&lt;=0.1,1,0)</f>
        <v>1</v>
      </c>
      <c r="T145">
        <v>0.1136384</v>
      </c>
      <c r="U145">
        <v>0.14599999999999999</v>
      </c>
      <c r="V145" s="4">
        <f>IF(Sheet2!U145&lt;=0.1,1,0)</f>
        <v>0</v>
      </c>
      <c r="W145" s="10">
        <v>0.1067661</v>
      </c>
      <c r="X145" s="10">
        <v>0.13300000000000001</v>
      </c>
      <c r="Y145" s="11">
        <f>IF(Sheet2!X145&lt;=0.1,1,0)</f>
        <v>0</v>
      </c>
      <c r="Z145">
        <v>4.3049999999999997</v>
      </c>
      <c r="AA145">
        <v>8.7999999999999995E-2</v>
      </c>
      <c r="AB145" s="30">
        <f>IF(Sheet2!AA145&lt;=0.1,1,0)</f>
        <v>1</v>
      </c>
      <c r="AC145" s="7">
        <f>Sheet2!G145+Sheet2!J145+Sheet2!M145+Sheet2!P145+Sheet2!S145+Sheet2!V145+Sheet2!Y145+Sheet2!AB145</f>
        <v>4</v>
      </c>
      <c r="AF145" s="4">
        <f>IF(Sheet2!AC145&gt;7,1,0)</f>
        <v>0</v>
      </c>
      <c r="AG145" s="4">
        <f>IF(Sheet2!AC145=7,1,0)</f>
        <v>0</v>
      </c>
      <c r="AH145" s="23">
        <f>IF(Sheet2!AC145=6,1,0)</f>
        <v>0</v>
      </c>
      <c r="AK145" s="23">
        <v>12</v>
      </c>
      <c r="AL145" s="23">
        <f>IF(OR(AND(Sheet2!H145&gt;0, Sheet2!AK145&lt;=10), AND(Sheet2!H145&lt;0, Sheet2!AK145&gt;=90)),1,0)</f>
        <v>0</v>
      </c>
      <c r="AM145" s="23">
        <f>IF(OR(AND(Sheet2!H145&gt;0, Sheet2!AK145&gt;10, Sheet2!AK145&lt;=15), AND(Sheet2!H145&lt;0, Sheet2!AK145&lt;90,Sheet2!AK145&gt;=85)),1,0)</f>
        <v>1</v>
      </c>
      <c r="AN145" s="23">
        <f>IF(OR(AND(Sheet2!H145&gt;0, Sheet2!AK145&gt;15, Sheet2!AK145&lt;=20), AND(Sheet2!H145&lt;0, Sheet2!AK145&lt;85,Sheet2!AK145&gt;=80)),1,0)</f>
        <v>0</v>
      </c>
      <c r="AO145" s="23">
        <f>IF(OR(AND(Sheet2!H145&gt;0, Sheet2!AK145&gt;20, Sheet2!AK145&lt;=25), AND(Sheet2!H145&lt;0, Sheet2!AK145&lt;80,Sheet2!AK145&gt;=75)),1,0)</f>
        <v>0</v>
      </c>
      <c r="AR145" s="29" t="s">
        <v>201</v>
      </c>
      <c r="AS145" s="6">
        <v>0.16883020000000001</v>
      </c>
      <c r="AT145" s="3">
        <f>ABS(Sheet2!AS145)</f>
        <v>0.16883020000000001</v>
      </c>
      <c r="AU145" s="4">
        <f>IF(Sheet2!AT145&gt;=Sheet2!$AT$162,1,0)</f>
        <v>0</v>
      </c>
      <c r="AV145" s="6">
        <v>0.13169549999999999</v>
      </c>
      <c r="AW145" s="79">
        <f>ABS(Sheet2!AV145)</f>
        <v>0.13169549999999999</v>
      </c>
      <c r="AX145" s="4">
        <f>IF(Sheet2!AW145&gt;=Sheet2!$AW$162,1,0)</f>
        <v>0</v>
      </c>
      <c r="AY145" s="4"/>
      <c r="AZ145" s="4">
        <f>IF(OR(Sheet2!AF145=1,Sheet2!AG145=1,Sheet2!AH145=1),1,0)</f>
        <v>0</v>
      </c>
      <c r="BA145" s="4"/>
      <c r="BB145" s="23">
        <f>IF(OR(Sheet2!AL145=1,Sheet2!AM145=1,Sheet2!AN145=1,Sheet2!AO145=1),1,0)</f>
        <v>1</v>
      </c>
      <c r="BC145" s="4"/>
      <c r="BD145" s="4">
        <f>IF(AND(Sheet2!AU145=1,Sheet2!AX145=1,Sheet2!AZ145=1,Sheet2!BB145=1),1,0)</f>
        <v>0</v>
      </c>
      <c r="BE145" s="4"/>
      <c r="BF145" s="4"/>
      <c r="BG145" s="4"/>
    </row>
    <row r="146" spans="2:59" x14ac:dyDescent="0.2">
      <c r="D146" t="s">
        <v>202</v>
      </c>
      <c r="E146" s="10">
        <v>8.9775800000000003E-2</v>
      </c>
      <c r="F146" s="10">
        <v>0.308</v>
      </c>
      <c r="G146" s="11">
        <f>IF(Sheet2!F146&lt;=0.1,1,0)</f>
        <v>0</v>
      </c>
      <c r="H146">
        <v>8.0840540000000001</v>
      </c>
      <c r="I146">
        <v>0.96399999999999997</v>
      </c>
      <c r="J146" s="4">
        <f>IF(Sheet2!I146&lt;=0.1,1,0)</f>
        <v>0</v>
      </c>
      <c r="K146" s="10">
        <v>0.1513893</v>
      </c>
      <c r="L146" s="10">
        <v>0.10100000000000001</v>
      </c>
      <c r="M146" s="11">
        <f>IF(Sheet2!L146&lt;=0.1,1,0)</f>
        <v>0</v>
      </c>
      <c r="N146">
        <v>13.47569</v>
      </c>
      <c r="O146">
        <v>0.42399999999999999</v>
      </c>
      <c r="P146" s="4">
        <f>IF(Sheet2!O146&lt;=0.1,1,0)</f>
        <v>0</v>
      </c>
      <c r="Q146" s="10">
        <v>7.6626000000000003E-3</v>
      </c>
      <c r="R146" s="10">
        <v>0.93899999999999995</v>
      </c>
      <c r="S146" s="11">
        <f>IF(Sheet2!R146&lt;=0.1,1,0)</f>
        <v>0</v>
      </c>
      <c r="T146">
        <v>8.1063999999999997E-2</v>
      </c>
      <c r="U146">
        <v>0.34</v>
      </c>
      <c r="V146" s="4">
        <f>IF(Sheet2!U146&lt;=0.1,1,0)</f>
        <v>0</v>
      </c>
      <c r="W146" s="10">
        <v>8.6479299999999995E-2</v>
      </c>
      <c r="X146" s="10">
        <v>0.318</v>
      </c>
      <c r="Y146" s="11">
        <f>IF(Sheet2!X146&lt;=0.1,1,0)</f>
        <v>0</v>
      </c>
      <c r="Z146">
        <v>3.0726469999999999</v>
      </c>
      <c r="AA146">
        <v>0.27100000000000002</v>
      </c>
      <c r="AB146" s="30">
        <f>IF(Sheet2!AA146&lt;=0.1,1,0)</f>
        <v>0</v>
      </c>
      <c r="AC146" s="7">
        <f>Sheet2!G146+Sheet2!J146+Sheet2!M146+Sheet2!P146+Sheet2!S146+Sheet2!V146+Sheet2!Y146+Sheet2!AB146</f>
        <v>0</v>
      </c>
      <c r="AF146" s="4">
        <f>IF(Sheet2!AC146&gt;7,1,0)</f>
        <v>0</v>
      </c>
      <c r="AG146" s="4">
        <f>IF(Sheet2!AC146=7,1,0)</f>
        <v>0</v>
      </c>
      <c r="AH146" s="23">
        <f>IF(Sheet2!AC146=6,1,0)</f>
        <v>0</v>
      </c>
      <c r="AK146" s="23">
        <v>6</v>
      </c>
      <c r="AL146" s="23">
        <f>IF(OR(AND(Sheet2!H146&gt;0, Sheet2!AK146&lt;=10), AND(Sheet2!H146&lt;0, Sheet2!AK146&gt;=90)),1,0)</f>
        <v>1</v>
      </c>
      <c r="AM146" s="23">
        <f>IF(OR(AND(Sheet2!H146&gt;0, Sheet2!AK146&gt;10, Sheet2!AK146&lt;=15), AND(Sheet2!H146&lt;0, Sheet2!AK146&lt;90,Sheet2!AK146&gt;=85)),1,0)</f>
        <v>0</v>
      </c>
      <c r="AN146" s="23">
        <f>IF(OR(AND(Sheet2!H146&gt;0, Sheet2!AK146&gt;15, Sheet2!AK146&lt;=20), AND(Sheet2!H146&lt;0, Sheet2!AK146&lt;85,Sheet2!AK146&gt;=80)),1,0)</f>
        <v>0</v>
      </c>
      <c r="AO146" s="23">
        <f>IF(OR(AND(Sheet2!H146&gt;0, Sheet2!AK146&gt;20, Sheet2!AK146&lt;=25), AND(Sheet2!H146&lt;0, Sheet2!AK146&lt;80,Sheet2!AK146&gt;=75)),1,0)</f>
        <v>0</v>
      </c>
      <c r="AR146" s="29" t="s">
        <v>202</v>
      </c>
      <c r="AS146" s="6">
        <v>8.9775800000000003E-2</v>
      </c>
      <c r="AT146" s="3">
        <f>ABS(Sheet2!AS146)</f>
        <v>8.9775800000000003E-2</v>
      </c>
      <c r="AU146" s="4">
        <f>IF(Sheet2!AT146&gt;=Sheet2!$AT$162,1,0)</f>
        <v>0</v>
      </c>
      <c r="AV146" s="6">
        <v>0.1513893</v>
      </c>
      <c r="AW146" s="3">
        <f>ABS(Sheet2!AV146)</f>
        <v>0.1513893</v>
      </c>
      <c r="AX146" s="4">
        <f>IF(Sheet2!AW146&gt;=Sheet2!$AW$162,1,0)</f>
        <v>0</v>
      </c>
      <c r="AY146" s="4"/>
      <c r="AZ146" s="4">
        <f>IF(OR(Sheet2!AF146=1,Sheet2!AG146=1,Sheet2!AH146=1),1,0)</f>
        <v>0</v>
      </c>
      <c r="BA146" s="4"/>
      <c r="BB146" s="23">
        <f>IF(OR(Sheet2!AL146=1,Sheet2!AM146=1,Sheet2!AN146=1,Sheet2!AO146=1),1,0)</f>
        <v>1</v>
      </c>
      <c r="BC146" s="4"/>
      <c r="BD146" s="4">
        <f>IF(AND(Sheet2!AU146=1,Sheet2!AX146=1,Sheet2!AZ146=1,Sheet2!BB146=1),1,0)</f>
        <v>0</v>
      </c>
      <c r="BE146" s="4"/>
      <c r="BF146" s="4"/>
      <c r="BG146" s="4"/>
    </row>
    <row r="147" spans="2:59" x14ac:dyDescent="0.2">
      <c r="D147" t="s">
        <v>203</v>
      </c>
      <c r="E147" s="10">
        <v>4.2184699999999999E-2</v>
      </c>
      <c r="F147" s="10">
        <v>0.79400000000000004</v>
      </c>
      <c r="G147" s="11">
        <f>IF(Sheet2!F147&lt;=0.1,1,0)</f>
        <v>0</v>
      </c>
      <c r="H147">
        <v>252.66499999999999</v>
      </c>
      <c r="I147">
        <v>0.45500000000000002</v>
      </c>
      <c r="J147" s="4">
        <f>IF(Sheet2!I147&lt;=0.1,1,0)</f>
        <v>0</v>
      </c>
      <c r="K147" s="10">
        <v>0.14009540000000001</v>
      </c>
      <c r="L147" s="10">
        <v>0.34499999999999997</v>
      </c>
      <c r="M147" s="11">
        <f>IF(Sheet2!L147&lt;=0.1,1,0)</f>
        <v>0</v>
      </c>
      <c r="N147">
        <v>40.651409999999998</v>
      </c>
      <c r="O147">
        <v>0.217</v>
      </c>
      <c r="P147" s="4">
        <f>IF(Sheet2!O147&lt;=0.1,1,0)</f>
        <v>0</v>
      </c>
      <c r="Q147" s="10">
        <v>2.3774099999999999E-2</v>
      </c>
      <c r="R147" s="10">
        <v>0.89</v>
      </c>
      <c r="S147" s="11">
        <f>IF(Sheet2!R147&lt;=0.1,1,0)</f>
        <v>0</v>
      </c>
      <c r="T147">
        <v>-2.0072199999999998E-2</v>
      </c>
      <c r="U147">
        <v>0.89100000000000001</v>
      </c>
      <c r="V147" s="4">
        <f>IF(Sheet2!U147&lt;=0.1,1,0)</f>
        <v>0</v>
      </c>
      <c r="W147" s="10">
        <v>0.20294960000000001</v>
      </c>
      <c r="X147" s="10">
        <v>0.155</v>
      </c>
      <c r="Y147" s="11">
        <f>IF(Sheet2!X147&lt;=0.1,1,0)</f>
        <v>0</v>
      </c>
      <c r="Z147">
        <v>0.46065919999999999</v>
      </c>
      <c r="AA147">
        <v>0.90800000000000003</v>
      </c>
      <c r="AB147" s="30">
        <f>IF(Sheet2!AA147&lt;=0.1,1,0)</f>
        <v>0</v>
      </c>
      <c r="AC147" s="7">
        <f>Sheet2!G147+Sheet2!J147+Sheet2!M147+Sheet2!P147+Sheet2!S147+Sheet2!V147+Sheet2!Y147+Sheet2!AB147</f>
        <v>0</v>
      </c>
      <c r="AF147" s="4">
        <f>IF(Sheet2!AC147&gt;7,1,0)</f>
        <v>0</v>
      </c>
      <c r="AG147" s="4">
        <f>IF(Sheet2!AC147=7,1,0)</f>
        <v>0</v>
      </c>
      <c r="AH147" s="23">
        <f>IF(Sheet2!AC147=6,1,0)</f>
        <v>0</v>
      </c>
      <c r="AK147" s="23">
        <v>3</v>
      </c>
      <c r="AL147" s="23">
        <f>IF(OR(AND(Sheet2!H147&gt;0, Sheet2!AK147&lt;=10), AND(Sheet2!H147&lt;0, Sheet2!AK147&gt;=90)),1,0)</f>
        <v>1</v>
      </c>
      <c r="AM147" s="23">
        <f>IF(OR(AND(Sheet2!H147&gt;0, Sheet2!AK147&gt;10, Sheet2!AK147&lt;=15), AND(Sheet2!H147&lt;0, Sheet2!AK147&lt;90,Sheet2!AK147&gt;=85)),1,0)</f>
        <v>0</v>
      </c>
      <c r="AN147" s="23">
        <f>IF(OR(AND(Sheet2!H147&gt;0, Sheet2!AK147&gt;15, Sheet2!AK147&lt;=20), AND(Sheet2!H147&lt;0, Sheet2!AK147&lt;85,Sheet2!AK147&gt;=80)),1,0)</f>
        <v>0</v>
      </c>
      <c r="AO147" s="23">
        <f>IF(OR(AND(Sheet2!H147&gt;0, Sheet2!AK147&gt;20, Sheet2!AK147&lt;=25), AND(Sheet2!H147&lt;0, Sheet2!AK147&lt;80,Sheet2!AK147&gt;=75)),1,0)</f>
        <v>0</v>
      </c>
      <c r="AR147" s="29" t="s">
        <v>203</v>
      </c>
      <c r="AS147" s="6">
        <v>4.2184699999999999E-2</v>
      </c>
      <c r="AT147" s="3">
        <f>ABS(Sheet2!AS147)</f>
        <v>4.2184699999999999E-2</v>
      </c>
      <c r="AU147" s="4">
        <f>IF(Sheet2!AT147&gt;=Sheet2!$AT$162,1,0)</f>
        <v>0</v>
      </c>
      <c r="AV147" s="6">
        <v>0.14009540000000001</v>
      </c>
      <c r="AW147" s="3">
        <f>ABS(Sheet2!AV147)</f>
        <v>0.14009540000000001</v>
      </c>
      <c r="AX147" s="4">
        <f>IF(Sheet2!AW147&gt;=Sheet2!$AW$162,1,0)</f>
        <v>0</v>
      </c>
      <c r="AY147" s="4"/>
      <c r="AZ147" s="4">
        <f>IF(OR(Sheet2!AF147=1,Sheet2!AG147=1,Sheet2!AH147=1),1,0)</f>
        <v>0</v>
      </c>
      <c r="BA147" s="4"/>
      <c r="BB147" s="23">
        <f>IF(OR(Sheet2!AL147=1,Sheet2!AM147=1,Sheet2!AN147=1,Sheet2!AO147=1),1,0)</f>
        <v>1</v>
      </c>
      <c r="BC147" s="4"/>
      <c r="BD147" s="4">
        <f>IF(AND(Sheet2!AU147=1,Sheet2!AX147=1,Sheet2!AZ147=1,Sheet2!BB147=1),1,0)</f>
        <v>0</v>
      </c>
      <c r="BE147" s="4"/>
      <c r="BF147" s="4"/>
      <c r="BG147" s="4"/>
    </row>
    <row r="148" spans="2:59" x14ac:dyDescent="0.2">
      <c r="D148" s="29" t="s">
        <v>204</v>
      </c>
      <c r="E148" s="10">
        <v>0.23930999999999999</v>
      </c>
      <c r="F148" s="10">
        <v>0.112</v>
      </c>
      <c r="G148" s="11">
        <f>IF(Sheet2!F148&lt;=0.1,1,0)</f>
        <v>0</v>
      </c>
      <c r="H148">
        <v>465.5564</v>
      </c>
      <c r="I148">
        <v>0.24399999999999999</v>
      </c>
      <c r="J148" s="4">
        <f>IF(Sheet2!I148&lt;=0.1,1,0)</f>
        <v>0</v>
      </c>
      <c r="K148" s="10">
        <v>0.48663339999999999</v>
      </c>
      <c r="L148" s="10">
        <v>0</v>
      </c>
      <c r="M148" s="11">
        <f>IF(Sheet2!L148&lt;=0.1,1,0)</f>
        <v>1</v>
      </c>
      <c r="N148">
        <v>82.494630000000001</v>
      </c>
      <c r="O148">
        <v>1.4999999999999999E-2</v>
      </c>
      <c r="P148" s="4">
        <f>IF(Sheet2!O148&lt;=0.1,1,0)</f>
        <v>1</v>
      </c>
      <c r="Q148" s="10">
        <v>0.1777405</v>
      </c>
      <c r="R148" s="10">
        <v>0.26100000000000001</v>
      </c>
      <c r="S148" s="11">
        <f>IF(Sheet2!R148&lt;=0.1,1,0)</f>
        <v>0</v>
      </c>
      <c r="T148">
        <v>0.2457059</v>
      </c>
      <c r="U148">
        <v>9.9000000000000005E-2</v>
      </c>
      <c r="V148" s="4">
        <f>IF(Sheet2!U148&lt;=0.1,1,0)</f>
        <v>1</v>
      </c>
      <c r="W148" s="10">
        <v>0.42579869999999997</v>
      </c>
      <c r="X148" s="10">
        <v>1E-3</v>
      </c>
      <c r="Y148" s="11">
        <f>IF(Sheet2!X148&lt;=0.1,1,0)</f>
        <v>1</v>
      </c>
      <c r="Z148">
        <v>2.6075650000000001</v>
      </c>
      <c r="AA148">
        <v>0.52100000000000002</v>
      </c>
      <c r="AB148" s="30">
        <f>IF(Sheet2!AA148&lt;=0.1,1,0)</f>
        <v>0</v>
      </c>
      <c r="AC148" s="7">
        <f>Sheet2!G148+Sheet2!J148+Sheet2!M148+Sheet2!P148+Sheet2!S148+Sheet2!V148+Sheet2!Y148+Sheet2!AB148</f>
        <v>4</v>
      </c>
      <c r="AF148" s="4">
        <f>IF(Sheet2!AC148&gt;7,1,0)</f>
        <v>0</v>
      </c>
      <c r="AG148" s="4">
        <f>IF(Sheet2!AC148=7,1,0)</f>
        <v>0</v>
      </c>
      <c r="AH148" s="23">
        <f>IF(Sheet2!AC148=6,1,0)</f>
        <v>0</v>
      </c>
      <c r="AK148" s="23">
        <v>3</v>
      </c>
      <c r="AL148" s="23">
        <f>IF(OR(AND(Sheet2!H148&gt;0, Sheet2!AK148&lt;=10), AND(Sheet2!H148&lt;0, Sheet2!AK148&gt;=90)),1,0)</f>
        <v>1</v>
      </c>
      <c r="AM148" s="23">
        <f>IF(OR(AND(Sheet2!H148&gt;0, Sheet2!AK148&gt;10, Sheet2!AK148&lt;=15), AND(Sheet2!H148&lt;0, Sheet2!AK148&lt;90,Sheet2!AK148&gt;=85)),1,0)</f>
        <v>0</v>
      </c>
      <c r="AN148" s="23">
        <f>IF(OR(AND(Sheet2!H148&gt;0, Sheet2!AK148&gt;15, Sheet2!AK148&lt;=20), AND(Sheet2!H148&lt;0, Sheet2!AK148&lt;85,Sheet2!AK148&gt;=80)),1,0)</f>
        <v>0</v>
      </c>
      <c r="AO148" s="23">
        <f>IF(OR(AND(Sheet2!H148&gt;0, Sheet2!AK148&gt;20, Sheet2!AK148&lt;=25), AND(Sheet2!H148&lt;0, Sheet2!AK148&lt;80,Sheet2!AK148&gt;=75)),1,0)</f>
        <v>0</v>
      </c>
      <c r="AR148" s="29" t="s">
        <v>204</v>
      </c>
      <c r="AS148" s="6">
        <v>0.23930999999999999</v>
      </c>
      <c r="AT148" s="3">
        <f>ABS(Sheet2!AS148)</f>
        <v>0.23930999999999999</v>
      </c>
      <c r="AU148" s="4">
        <f>IF(Sheet2!AT148&gt;=Sheet2!$AT$162,1,0)</f>
        <v>0</v>
      </c>
      <c r="AV148" s="6">
        <v>0.48663339999999999</v>
      </c>
      <c r="AW148" s="3">
        <f>ABS(Sheet2!AV148)</f>
        <v>0.48663339999999999</v>
      </c>
      <c r="AX148" s="4">
        <f>IF(Sheet2!AW148&gt;=Sheet2!$AW$162,1,0)</f>
        <v>1</v>
      </c>
      <c r="AY148" s="4"/>
      <c r="AZ148" s="4">
        <f>IF(OR(Sheet2!AF148=1,Sheet2!AG148=1,Sheet2!AH148=1),1,0)</f>
        <v>0</v>
      </c>
      <c r="BA148" s="4"/>
      <c r="BB148" s="23">
        <f>IF(OR(Sheet2!AL148=1,Sheet2!AM148=1,Sheet2!AN148=1,Sheet2!AO148=1),1,0)</f>
        <v>1</v>
      </c>
      <c r="BC148" s="4"/>
      <c r="BD148" s="4">
        <f>IF(AND(Sheet2!AU148=1,Sheet2!AX148=1,Sheet2!AZ148=1,Sheet2!BB148=1),1,0)</f>
        <v>0</v>
      </c>
      <c r="BE148" s="4"/>
      <c r="BF148" s="4"/>
      <c r="BG148" s="4"/>
    </row>
    <row r="149" spans="2:59" x14ac:dyDescent="0.2">
      <c r="D149" s="33" t="s">
        <v>205</v>
      </c>
      <c r="E149" s="10">
        <v>0.29869449999999997</v>
      </c>
      <c r="F149" s="10">
        <v>2.1999999999999999E-2</v>
      </c>
      <c r="G149" s="11">
        <f>IF(Sheet2!F149&lt;=0.1,1,0)</f>
        <v>1</v>
      </c>
      <c r="H149">
        <v>630.44479999999999</v>
      </c>
      <c r="I149">
        <v>3.7999999999999999E-2</v>
      </c>
      <c r="J149" s="4">
        <f>IF(Sheet2!I149&lt;=0.1,1,0)</f>
        <v>1</v>
      </c>
      <c r="K149" s="10">
        <v>0.3450124</v>
      </c>
      <c r="L149" s="10">
        <v>8.9999999999999993E-3</v>
      </c>
      <c r="M149" s="11">
        <f>IF(Sheet2!L149&lt;=0.1,1,0)</f>
        <v>1</v>
      </c>
      <c r="N149">
        <v>73.704740000000001</v>
      </c>
      <c r="O149">
        <v>0.01</v>
      </c>
      <c r="P149" s="4">
        <f>IF(Sheet2!O149&lt;=0.1,1,0)</f>
        <v>1</v>
      </c>
      <c r="Q149" s="10">
        <v>0.30797409999999997</v>
      </c>
      <c r="R149" s="10">
        <v>3.4000000000000002E-2</v>
      </c>
      <c r="S149" s="11">
        <f>IF(Sheet2!R149&lt;=0.1,1,0)</f>
        <v>1</v>
      </c>
      <c r="T149">
        <v>0.25804709999999997</v>
      </c>
      <c r="U149">
        <v>2.5000000000000001E-2</v>
      </c>
      <c r="V149" s="4">
        <f>IF(Sheet2!U149&lt;=0.1,1,0)</f>
        <v>1</v>
      </c>
      <c r="W149" s="10">
        <v>0.34812690000000002</v>
      </c>
      <c r="X149" s="10">
        <v>5.0000000000000001E-3</v>
      </c>
      <c r="Y149" s="11">
        <f>IF(Sheet2!X149&lt;=0.1,1,0)</f>
        <v>1</v>
      </c>
      <c r="Z149">
        <v>13.015090000000001</v>
      </c>
      <c r="AA149">
        <v>5.0999999999999997E-2</v>
      </c>
      <c r="AB149" s="30">
        <f>IF(Sheet2!AA149&lt;=0.1,1,0)</f>
        <v>1</v>
      </c>
      <c r="AC149" s="7">
        <f>Sheet2!G149+Sheet2!J149+Sheet2!M149+Sheet2!P149+Sheet2!S149+Sheet2!V149+Sheet2!Y149+Sheet2!AB149</f>
        <v>8</v>
      </c>
      <c r="AF149" s="56">
        <f>IF(Sheet2!AC149&gt;7,1,0)</f>
        <v>1</v>
      </c>
      <c r="AG149" s="4">
        <f>IF(Sheet2!AC149=7,1,0)</f>
        <v>0</v>
      </c>
      <c r="AH149" s="23">
        <f>IF(Sheet2!AC149=6,1,0)</f>
        <v>0</v>
      </c>
      <c r="AK149" s="23">
        <v>4</v>
      </c>
      <c r="AL149" s="23">
        <f>IF(OR(AND(Sheet2!H149&gt;0, Sheet2!AK149&lt;=10), AND(Sheet2!H149&lt;0, Sheet2!AK149&gt;=90)),1,0)</f>
        <v>1</v>
      </c>
      <c r="AM149" s="23">
        <f>IF(OR(AND(Sheet2!H149&gt;0, Sheet2!AK149&gt;10, Sheet2!AK149&lt;=15), AND(Sheet2!H149&lt;0, Sheet2!AK149&lt;90,Sheet2!AK149&gt;=85)),1,0)</f>
        <v>0</v>
      </c>
      <c r="AN149" s="23">
        <f>IF(OR(AND(Sheet2!H149&gt;0, Sheet2!AK149&gt;15, Sheet2!AK149&lt;=20), AND(Sheet2!H149&lt;0, Sheet2!AK149&lt;85,Sheet2!AK149&gt;=80)),1,0)</f>
        <v>0</v>
      </c>
      <c r="AO149" s="23">
        <f>IF(OR(AND(Sheet2!H149&gt;0, Sheet2!AK149&gt;20, Sheet2!AK149&lt;=25), AND(Sheet2!H149&lt;0, Sheet2!AK149&lt;80,Sheet2!AK149&gt;=75)),1,0)</f>
        <v>0</v>
      </c>
      <c r="AR149" s="33" t="s">
        <v>205</v>
      </c>
      <c r="AS149" s="6">
        <v>0.29869449999999997</v>
      </c>
      <c r="AT149" s="3">
        <f>ABS(Sheet2!AS149)</f>
        <v>0.29869449999999997</v>
      </c>
      <c r="AU149" s="4">
        <f>IF(Sheet2!AT149&gt;=Sheet2!$AT$162,1,0)</f>
        <v>1</v>
      </c>
      <c r="AV149" s="6">
        <v>0.3450124</v>
      </c>
      <c r="AW149" s="3">
        <f>ABS(Sheet2!AV149)</f>
        <v>0.3450124</v>
      </c>
      <c r="AX149" s="4">
        <f>IF(Sheet2!AW149&gt;=Sheet2!$AW$162,1,0)</f>
        <v>1</v>
      </c>
      <c r="AY149" s="4"/>
      <c r="AZ149" s="4">
        <f>IF(OR(Sheet2!AF149=1,Sheet2!AG149=1,Sheet2!AH149=1),1,0)</f>
        <v>1</v>
      </c>
      <c r="BA149" s="4"/>
      <c r="BB149" s="23">
        <f>IF(OR(Sheet2!AL149=1,Sheet2!AM149=1,Sheet2!AN149=1,Sheet2!AO149=1),1,0)</f>
        <v>1</v>
      </c>
      <c r="BC149" s="4"/>
      <c r="BD149" s="4">
        <f>IF(AND(Sheet2!AU149=1,Sheet2!AX149=1,Sheet2!AZ149=1,Sheet2!BB149=1),1,0)</f>
        <v>1</v>
      </c>
      <c r="BE149" s="4"/>
      <c r="BF149" s="4"/>
      <c r="BG149" s="4"/>
    </row>
    <row r="150" spans="2:59" x14ac:dyDescent="0.2">
      <c r="D150" s="31" t="s">
        <v>206</v>
      </c>
      <c r="E150" s="10">
        <v>0.25638129999999998</v>
      </c>
      <c r="F150" s="10">
        <v>2.5999999999999999E-2</v>
      </c>
      <c r="G150" s="11">
        <f>IF(Sheet2!F150&lt;=0.1,1,0)</f>
        <v>1</v>
      </c>
      <c r="H150">
        <v>706.62419999999997</v>
      </c>
      <c r="I150">
        <v>2.1999999999999999E-2</v>
      </c>
      <c r="J150" s="4">
        <f>IF(Sheet2!I150&lt;=0.1,1,0)</f>
        <v>1</v>
      </c>
      <c r="K150" s="10">
        <v>0.27020549999999999</v>
      </c>
      <c r="L150" s="10">
        <v>1.2E-2</v>
      </c>
      <c r="M150" s="11">
        <f>IF(Sheet2!L150&lt;=0.1,1,0)</f>
        <v>1</v>
      </c>
      <c r="N150">
        <v>56.042400000000001</v>
      </c>
      <c r="O150">
        <v>1.4999999999999999E-2</v>
      </c>
      <c r="P150" s="4">
        <f>IF(Sheet2!O150&lt;=0.1,1,0)</f>
        <v>1</v>
      </c>
      <c r="Q150" s="10">
        <v>0.26570890000000003</v>
      </c>
      <c r="R150" s="10">
        <v>0.03</v>
      </c>
      <c r="S150" s="11">
        <f>IF(Sheet2!R150&lt;=0.1,1,0)</f>
        <v>1</v>
      </c>
      <c r="T150">
        <v>0.2019348</v>
      </c>
      <c r="U150">
        <v>7.3999999999999996E-2</v>
      </c>
      <c r="V150" s="4">
        <f>IF(Sheet2!U150&lt;=0.1,1,0)</f>
        <v>1</v>
      </c>
      <c r="W150" s="10">
        <v>0.274816</v>
      </c>
      <c r="X150" s="10">
        <v>8.0000000000000002E-3</v>
      </c>
      <c r="Y150" s="11">
        <f>IF(Sheet2!X150&lt;=0.1,1,0)</f>
        <v>1</v>
      </c>
      <c r="Z150">
        <v>13.949439999999999</v>
      </c>
      <c r="AA150">
        <v>7.2999999999999995E-2</v>
      </c>
      <c r="AB150" s="30">
        <f>IF(Sheet2!AA150&lt;=0.1,1,0)</f>
        <v>1</v>
      </c>
      <c r="AC150" s="7">
        <f>Sheet2!G150+Sheet2!J150+Sheet2!M150+Sheet2!P150+Sheet2!S150+Sheet2!V150+Sheet2!Y150+Sheet2!AB150</f>
        <v>8</v>
      </c>
      <c r="AF150" s="4">
        <f>IF(Sheet2!AC150&gt;7,1,0)</f>
        <v>1</v>
      </c>
      <c r="AG150" s="4">
        <f>IF(Sheet2!AC150=7,1,0)</f>
        <v>0</v>
      </c>
      <c r="AH150" s="24">
        <f>IF(Sheet2!AC150=6,1,0)</f>
        <v>0</v>
      </c>
      <c r="AK150" s="23">
        <v>6</v>
      </c>
      <c r="AL150" s="23">
        <f>IF(OR(AND(Sheet2!H150&gt;0, Sheet2!AK150&lt;=10), AND(Sheet2!H150&lt;0, Sheet2!AK150&gt;=90)),1,0)</f>
        <v>1</v>
      </c>
      <c r="AM150" s="23">
        <f>IF(OR(AND(Sheet2!H150&gt;0, Sheet2!AK150&gt;10, Sheet2!AK150&lt;=15), AND(Sheet2!H150&lt;0, Sheet2!AK150&lt;90,Sheet2!AK150&gt;=85)),1,0)</f>
        <v>0</v>
      </c>
      <c r="AN150" s="23">
        <f>IF(OR(AND(Sheet2!H150&gt;0, Sheet2!AK150&gt;15, Sheet2!AK150&lt;=20), AND(Sheet2!H150&lt;0, Sheet2!AK150&lt;85,Sheet2!AK150&gt;=80)),1,0)</f>
        <v>0</v>
      </c>
      <c r="AO150" s="23">
        <f>IF(OR(AND(Sheet2!H150&gt;0, Sheet2!AK150&gt;20, Sheet2!AK150&lt;=25), AND(Sheet2!H150&lt;0, Sheet2!AK150&lt;80,Sheet2!AK150&gt;=75)),1,0)</f>
        <v>0</v>
      </c>
      <c r="AR150" s="33" t="s">
        <v>206</v>
      </c>
      <c r="AS150" s="6">
        <v>0.25638129999999998</v>
      </c>
      <c r="AT150" s="3">
        <f>ABS(Sheet2!AS150)</f>
        <v>0.25638129999999998</v>
      </c>
      <c r="AU150" s="4">
        <f>IF(Sheet2!AT150&gt;=Sheet2!$AT$162,1,0)</f>
        <v>1</v>
      </c>
      <c r="AV150" s="6">
        <v>0.27020549999999999</v>
      </c>
      <c r="AW150" s="3">
        <f>ABS(Sheet2!AV150)</f>
        <v>0.27020549999999999</v>
      </c>
      <c r="AX150" s="4">
        <f>IF(Sheet2!AW150&gt;=Sheet2!$AW$162,1,0)</f>
        <v>1</v>
      </c>
      <c r="AY150" s="4"/>
      <c r="AZ150" s="4">
        <f>IF(OR(Sheet2!AF150=1,Sheet2!AG150=1,Sheet2!AH150=1),1,0)</f>
        <v>1</v>
      </c>
      <c r="BA150" s="4"/>
      <c r="BB150" s="23">
        <f>IF(OR(Sheet2!AL150=1,Sheet2!AM150=1,Sheet2!AN150=1,Sheet2!AO150=1),1,0)</f>
        <v>1</v>
      </c>
      <c r="BC150" s="4"/>
      <c r="BD150" s="4">
        <f>IF(AND(Sheet2!AU150=1,Sheet2!AX150=1,Sheet2!AZ150=1,Sheet2!BB150=1),1,0)</f>
        <v>1</v>
      </c>
      <c r="BE150" s="4"/>
      <c r="BF150" s="4"/>
      <c r="BG150" s="4"/>
    </row>
    <row r="151" spans="2:59" x14ac:dyDescent="0.2">
      <c r="B151" s="12"/>
      <c r="C151" s="12"/>
      <c r="D151" s="53" t="s">
        <v>207</v>
      </c>
      <c r="E151" s="74">
        <v>0.1828698</v>
      </c>
      <c r="F151" s="74">
        <v>2.8000000000000001E-2</v>
      </c>
      <c r="G151" s="11">
        <f>IF(Sheet2!F151&lt;=0.1,1,0)</f>
        <v>1</v>
      </c>
      <c r="H151" s="12">
        <v>221.0806</v>
      </c>
      <c r="I151" s="12">
        <v>0.24099999999999999</v>
      </c>
      <c r="J151" s="4">
        <f>IF(Sheet2!I151&lt;=0.1,1,0)</f>
        <v>0</v>
      </c>
      <c r="K151" s="74">
        <v>0.23578060000000001</v>
      </c>
      <c r="L151" s="74">
        <v>5.0000000000000001E-3</v>
      </c>
      <c r="M151" s="11">
        <f>IF(Sheet2!L151&lt;=0.1,1,0)</f>
        <v>1</v>
      </c>
      <c r="N151" s="12">
        <v>31.96303</v>
      </c>
      <c r="O151" s="12">
        <v>6.5000000000000002E-2</v>
      </c>
      <c r="P151" s="4">
        <f>IF(Sheet2!O151&lt;=0.1,1,0)</f>
        <v>1</v>
      </c>
      <c r="Q151" s="74">
        <v>0.2292709</v>
      </c>
      <c r="R151" s="74">
        <v>1.0999999999999999E-2</v>
      </c>
      <c r="S151" s="11">
        <f>IF(Sheet2!R151&lt;=0.1,1,0)</f>
        <v>1</v>
      </c>
      <c r="T151" s="12">
        <v>0.15910920000000001</v>
      </c>
      <c r="U151" s="12">
        <v>6.0999999999999999E-2</v>
      </c>
      <c r="V151" s="4">
        <f>IF(Sheet2!U151&lt;=0.1,1,0)</f>
        <v>1</v>
      </c>
      <c r="W151" s="74">
        <v>0.17651259999999999</v>
      </c>
      <c r="X151" s="74">
        <v>3.4000000000000002E-2</v>
      </c>
      <c r="Y151" s="11">
        <f>IF(Sheet2!X151&lt;=0.1,1,0)</f>
        <v>1</v>
      </c>
      <c r="Z151" s="12">
        <v>6.2792789999999998</v>
      </c>
      <c r="AA151" s="12">
        <v>0.02</v>
      </c>
      <c r="AB151" s="30">
        <f>IF(Sheet2!AA151&lt;=0.1,1,0)</f>
        <v>1</v>
      </c>
      <c r="AC151" s="39">
        <f>Sheet2!G151+Sheet2!J151+Sheet2!M151+Sheet2!P151+Sheet2!S151+Sheet2!V151+Sheet2!Y151+Sheet2!AB151</f>
        <v>7</v>
      </c>
      <c r="AF151" s="4">
        <f>IF(Sheet2!AC151&gt;7,1,0)</f>
        <v>0</v>
      </c>
      <c r="AG151" s="4">
        <f>IF(Sheet2!AC151=7,1,0)</f>
        <v>1</v>
      </c>
      <c r="AH151" s="23">
        <f>IF(Sheet2!AC151=6,1,0)</f>
        <v>0</v>
      </c>
      <c r="AK151" s="23">
        <v>8</v>
      </c>
      <c r="AL151" s="23">
        <f>IF(OR(AND(Sheet2!H151&gt;0, Sheet2!AK151&lt;=10), AND(Sheet2!H151&lt;0, Sheet2!AK151&gt;=90)),1,0)</f>
        <v>1</v>
      </c>
      <c r="AM151" s="23">
        <f>IF(OR(AND(Sheet2!H151&gt;0, Sheet2!AK151&gt;10, Sheet2!AK151&lt;=15), AND(Sheet2!H151&lt;0, Sheet2!AK151&lt;90,Sheet2!AK151&gt;=85)),1,0)</f>
        <v>0</v>
      </c>
      <c r="AN151" s="23">
        <f>IF(OR(AND(Sheet2!H151&gt;0, Sheet2!AK151&gt;15, Sheet2!AK151&lt;=20), AND(Sheet2!H151&lt;0, Sheet2!AK151&lt;85,Sheet2!AK151&gt;=80)),1,0)</f>
        <v>0</v>
      </c>
      <c r="AO151" s="23">
        <f>IF(OR(AND(Sheet2!H151&gt;0, Sheet2!AK151&gt;20, Sheet2!AK151&lt;=25), AND(Sheet2!H151&lt;0, Sheet2!AK151&lt;80,Sheet2!AK151&gt;=75)),1,0)</f>
        <v>0</v>
      </c>
      <c r="AR151" s="53" t="s">
        <v>207</v>
      </c>
      <c r="AS151" s="37">
        <v>0.1828698</v>
      </c>
      <c r="AT151" s="38">
        <f>ABS(Sheet2!AS151)</f>
        <v>0.1828698</v>
      </c>
      <c r="AU151" s="42">
        <f>IF(Sheet2!AT151&gt;=Sheet2!$AT$162,1,0)</f>
        <v>0</v>
      </c>
      <c r="AV151" s="37">
        <v>0.23578060000000001</v>
      </c>
      <c r="AW151" s="38">
        <f>ABS(Sheet2!AV151)</f>
        <v>0.23578060000000001</v>
      </c>
      <c r="AX151" s="42">
        <f>IF(Sheet2!AW151&gt;=Sheet2!$AW$162,1,0)</f>
        <v>1</v>
      </c>
      <c r="AY151" s="42"/>
      <c r="AZ151" s="42">
        <f>IF(OR(Sheet2!AF151=1,Sheet2!AG151=1,Sheet2!AH151=1),1,0)</f>
        <v>1</v>
      </c>
      <c r="BA151" s="42"/>
      <c r="BB151" s="46">
        <f>IF(OR(Sheet2!AL151=1,Sheet2!AM151=1,Sheet2!AN151=1,Sheet2!AO151=1),1,0)</f>
        <v>1</v>
      </c>
      <c r="BC151" s="42"/>
      <c r="BD151" s="42">
        <f>IF(AND(Sheet2!AU151=1,Sheet2!AX151=1,Sheet2!AZ151=1,Sheet2!BB151=1),1,0)</f>
        <v>0</v>
      </c>
      <c r="BE151" s="42"/>
      <c r="BF151" s="4"/>
      <c r="BG151" s="4"/>
    </row>
    <row r="152" spans="2:59" x14ac:dyDescent="0.2">
      <c r="E152" s="6"/>
      <c r="F152" s="6"/>
      <c r="G152" s="11"/>
      <c r="H152" s="3"/>
      <c r="I152" s="3"/>
      <c r="J152" s="4"/>
      <c r="K152" s="6"/>
      <c r="L152" s="6"/>
      <c r="M152" s="11"/>
      <c r="N152" s="3"/>
      <c r="O152" s="3"/>
      <c r="P152" s="4"/>
      <c r="Q152" s="6"/>
      <c r="R152" s="6"/>
      <c r="S152" s="11"/>
      <c r="T152" s="3"/>
      <c r="U152" s="3"/>
      <c r="V152" s="4"/>
      <c r="W152" s="6"/>
      <c r="X152" s="6"/>
      <c r="Y152" s="11"/>
      <c r="Z152" s="3"/>
      <c r="AA152" s="3"/>
      <c r="AB152" s="30"/>
      <c r="AC152" s="7"/>
      <c r="AF152" s="4"/>
      <c r="AG152" s="4"/>
      <c r="AH152" s="4"/>
      <c r="AK152" s="23"/>
      <c r="AL152" s="23"/>
      <c r="AM152" s="23"/>
      <c r="AN152" s="23"/>
      <c r="AO152" s="23"/>
      <c r="AS152" s="6"/>
      <c r="AT152" s="3"/>
      <c r="AU152" s="4"/>
      <c r="AV152" s="6"/>
      <c r="AW152" s="3"/>
      <c r="AX152" s="4"/>
      <c r="AY152" s="4"/>
      <c r="AZ152" s="4"/>
      <c r="BA152" s="4"/>
      <c r="BB152" s="23"/>
      <c r="BC152" s="4"/>
      <c r="BD152" s="4"/>
      <c r="BE152" s="4"/>
      <c r="BF152" s="4"/>
      <c r="BG152" s="4"/>
    </row>
    <row r="153" spans="2:59" x14ac:dyDescent="0.2">
      <c r="E153" s="37"/>
      <c r="F153" s="37"/>
      <c r="G153" s="11"/>
      <c r="H153" s="38"/>
      <c r="I153" s="38"/>
      <c r="J153" s="4"/>
      <c r="K153" s="37"/>
      <c r="L153" s="37"/>
      <c r="M153" s="11"/>
      <c r="N153" s="38"/>
      <c r="O153" s="38"/>
      <c r="P153" s="4"/>
      <c r="Q153" s="37"/>
      <c r="R153" s="37"/>
      <c r="S153" s="11"/>
      <c r="T153" s="38"/>
      <c r="U153" s="38"/>
      <c r="V153" s="4"/>
      <c r="W153" s="37"/>
      <c r="X153" s="37"/>
      <c r="Y153" s="11"/>
      <c r="Z153" s="38"/>
      <c r="AA153" s="38"/>
      <c r="AB153" s="30"/>
      <c r="AC153" s="7"/>
      <c r="AF153" s="4"/>
      <c r="AG153" s="4"/>
      <c r="AH153" s="4"/>
      <c r="AK153" s="23"/>
      <c r="AL153" s="23"/>
      <c r="AM153" s="23"/>
      <c r="AN153" s="23"/>
      <c r="AO153" s="23"/>
      <c r="AR153" s="12"/>
      <c r="AS153" s="37"/>
      <c r="AT153" s="38"/>
      <c r="AU153" s="42"/>
      <c r="AV153" s="37"/>
      <c r="AW153" s="38"/>
      <c r="AX153" s="42"/>
      <c r="AY153" s="42"/>
      <c r="AZ153" s="42"/>
      <c r="BA153" s="42"/>
      <c r="BB153" s="46"/>
      <c r="BC153" s="42"/>
      <c r="BD153" s="42"/>
      <c r="BE153" s="42"/>
      <c r="BF153" s="4"/>
      <c r="BG153" s="4"/>
    </row>
    <row r="154" spans="2:59" x14ac:dyDescent="0.2">
      <c r="B154" s="47" t="s">
        <v>208</v>
      </c>
      <c r="C154" s="57"/>
      <c r="D154" s="57" t="s">
        <v>209</v>
      </c>
      <c r="E154" s="59">
        <v>0.26319769999999998</v>
      </c>
      <c r="F154" s="59">
        <v>0</v>
      </c>
      <c r="G154" s="11">
        <f>IF(Sheet2!F154&lt;=0.1,1,0)</f>
        <v>1</v>
      </c>
      <c r="H154" s="57">
        <v>279.93130000000002</v>
      </c>
      <c r="I154" s="57">
        <v>7.3999999999999996E-2</v>
      </c>
      <c r="J154" s="4">
        <f>IF(Sheet2!I154&lt;=0.1,1,0)</f>
        <v>1</v>
      </c>
      <c r="K154" s="59">
        <v>0.15624370000000001</v>
      </c>
      <c r="L154" s="59">
        <v>3.5000000000000003E-2</v>
      </c>
      <c r="M154" s="11">
        <f>IF(Sheet2!L154&lt;=0.1,1,0)</f>
        <v>1</v>
      </c>
      <c r="N154" s="57">
        <v>15.45309</v>
      </c>
      <c r="O154" s="57">
        <v>0.23200000000000001</v>
      </c>
      <c r="P154" s="4">
        <f>IF(Sheet2!O154&lt;=0.1,1,0)</f>
        <v>0</v>
      </c>
      <c r="Q154" s="59">
        <v>0.29685299999999998</v>
      </c>
      <c r="R154" s="59">
        <v>0</v>
      </c>
      <c r="S154" s="11">
        <f>IF(Sheet2!R154&lt;=0.1,1,0)</f>
        <v>1</v>
      </c>
      <c r="T154" s="57">
        <v>0.29115920000000001</v>
      </c>
      <c r="U154" s="57">
        <v>0</v>
      </c>
      <c r="V154" s="4">
        <f>IF(Sheet2!U154&lt;=0.1,1,0)</f>
        <v>1</v>
      </c>
      <c r="W154" s="59">
        <v>0.1899884</v>
      </c>
      <c r="X154" s="59">
        <v>6.0000000000000001E-3</v>
      </c>
      <c r="Y154" s="11">
        <f>IF(Sheet2!X154&lt;=0.1,1,0)</f>
        <v>1</v>
      </c>
      <c r="Z154" s="57">
        <v>1.2496229999999999</v>
      </c>
      <c r="AA154" s="57">
        <v>0.63200000000000001</v>
      </c>
      <c r="AB154" s="30">
        <f>IF(Sheet2!AA154&lt;=0.1,1,0)</f>
        <v>0</v>
      </c>
      <c r="AC154" s="49">
        <f>Sheet2!G154+Sheet2!J154+Sheet2!M154+Sheet2!P154+Sheet2!S154+Sheet2!V154+Sheet2!Y154+Sheet2!AB154</f>
        <v>6</v>
      </c>
      <c r="AF154" s="4">
        <f>IF(Sheet2!AC154&gt;7,1,0)</f>
        <v>0</v>
      </c>
      <c r="AG154" s="4">
        <f>IF(Sheet2!AC154=7,1,0)</f>
        <v>0</v>
      </c>
      <c r="AH154" s="23">
        <f>IF(Sheet2!AC154=6,1,0)</f>
        <v>1</v>
      </c>
      <c r="AK154" s="23">
        <v>86</v>
      </c>
      <c r="AL154" s="23">
        <f>IF(OR(AND(Sheet2!H154&gt;0, Sheet2!AK154&lt;=10), AND(Sheet2!H154&lt;0, Sheet2!AK154&gt;=90)),1,0)</f>
        <v>0</v>
      </c>
      <c r="AM154" s="23">
        <f>IF(OR(AND(Sheet2!H154&gt;0, Sheet2!AK154&gt;10, Sheet2!AK154&lt;=15), AND(Sheet2!H154&lt;0, Sheet2!AK154&lt;90,Sheet2!AK154&gt;=85)),1,0)</f>
        <v>0</v>
      </c>
      <c r="AN154" s="23">
        <f>IF(OR(AND(Sheet2!H154&gt;0, Sheet2!AK154&gt;15, Sheet2!AK154&lt;=20), AND(Sheet2!H154&lt;0, Sheet2!AK154&lt;85,Sheet2!AK154&gt;=80)),1,0)</f>
        <v>0</v>
      </c>
      <c r="AO154" s="23">
        <f>IF(OR(AND(Sheet2!H154&gt;0, Sheet2!AK154&gt;20, Sheet2!AK154&lt;=25), AND(Sheet2!H154&lt;0, Sheet2!AK154&lt;80,Sheet2!AK154&gt;=75)),1,0)</f>
        <v>0</v>
      </c>
      <c r="AR154" s="57" t="s">
        <v>209</v>
      </c>
      <c r="AS154" s="44">
        <v>0.26319769999999998</v>
      </c>
      <c r="AT154" s="3">
        <f>ABS(Sheet2!AS154)</f>
        <v>0.26319769999999998</v>
      </c>
      <c r="AU154" s="4">
        <f>IF(Sheet2!AT154&gt;=Sheet2!$AT$162,1,0)</f>
        <v>1</v>
      </c>
      <c r="AV154" s="44">
        <v>0.15624370000000001</v>
      </c>
      <c r="AW154" s="3">
        <f>ABS(Sheet2!AV154)</f>
        <v>0.15624370000000001</v>
      </c>
      <c r="AX154" s="4">
        <f>IF(Sheet2!AW154&gt;=Sheet2!$AW$162,1,0)</f>
        <v>0</v>
      </c>
      <c r="AY154" s="4"/>
      <c r="AZ154" s="4">
        <f>IF(OR(Sheet2!AF154=1,Sheet2!AG154=1,Sheet2!AH154=1),1,0)</f>
        <v>1</v>
      </c>
      <c r="BA154" s="4"/>
      <c r="BB154" s="23">
        <f>IF(OR(Sheet2!AL154=1,Sheet2!AM154=1,Sheet2!AN154=1,Sheet2!AO154=1),1,0)</f>
        <v>0</v>
      </c>
      <c r="BC154" s="4"/>
      <c r="BD154" s="4">
        <f>IF(AND(Sheet2!AU154=1,Sheet2!AX154=1,Sheet2!AZ154=1,Sheet2!BB154=1),1,0)</f>
        <v>0</v>
      </c>
      <c r="BE154" s="4"/>
      <c r="BF154" s="4"/>
      <c r="BG154" s="4"/>
    </row>
    <row r="155" spans="2:59" x14ac:dyDescent="0.2">
      <c r="D155" t="s">
        <v>210</v>
      </c>
      <c r="E155" s="10">
        <v>0.1369602</v>
      </c>
      <c r="F155" s="10">
        <v>9.5000000000000001E-2</v>
      </c>
      <c r="G155" s="11">
        <f>IF(Sheet2!F155&lt;=0.1,1,0)</f>
        <v>1</v>
      </c>
      <c r="H155">
        <v>282.37349999999998</v>
      </c>
      <c r="I155">
        <v>0.19700000000000001</v>
      </c>
      <c r="J155" s="4">
        <f>IF(Sheet2!I155&lt;=0.1,1,0)</f>
        <v>0</v>
      </c>
      <c r="K155" s="10">
        <v>0.1420613</v>
      </c>
      <c r="L155" s="10">
        <v>9.5000000000000001E-2</v>
      </c>
      <c r="M155" s="11">
        <f>IF(Sheet2!L155&lt;=0.1,1,0)</f>
        <v>1</v>
      </c>
      <c r="N155">
        <v>24.00788</v>
      </c>
      <c r="O155">
        <v>0.19700000000000001</v>
      </c>
      <c r="P155" s="4">
        <f>IF(Sheet2!O155&lt;=0.1,1,0)</f>
        <v>0</v>
      </c>
      <c r="Q155" s="10">
        <v>7.1906700000000004E-2</v>
      </c>
      <c r="R155" s="10">
        <v>0.436</v>
      </c>
      <c r="S155" s="11">
        <f>IF(Sheet2!R155&lt;=0.1,1,0)</f>
        <v>0</v>
      </c>
      <c r="T155">
        <v>0.17425669999999999</v>
      </c>
      <c r="U155">
        <v>2.9000000000000001E-2</v>
      </c>
      <c r="V155" s="4">
        <f>IF(Sheet2!U155&lt;=0.1,1,0)</f>
        <v>1</v>
      </c>
      <c r="W155" s="10">
        <v>0.12212339999999999</v>
      </c>
      <c r="X155" s="10">
        <v>0.13800000000000001</v>
      </c>
      <c r="Y155" s="11">
        <f>IF(Sheet2!X155&lt;=0.1,1,0)</f>
        <v>0</v>
      </c>
      <c r="Z155">
        <v>3.8547310000000001</v>
      </c>
      <c r="AA155">
        <v>0.34</v>
      </c>
      <c r="AB155" s="30">
        <f>IF(Sheet2!AA155&lt;=0.1,1,0)</f>
        <v>0</v>
      </c>
      <c r="AC155" s="7">
        <f>Sheet2!G155+Sheet2!J155+Sheet2!M155+Sheet2!P155+Sheet2!S155+Sheet2!V155+Sheet2!Y155+Sheet2!AB155</f>
        <v>3</v>
      </c>
      <c r="AF155" s="4">
        <f>IF(Sheet2!AC155&gt;7,1,0)</f>
        <v>0</v>
      </c>
      <c r="AG155" s="4">
        <f>IF(Sheet2!AC155=7,1,0)</f>
        <v>0</v>
      </c>
      <c r="AH155" s="23">
        <f>IF(Sheet2!AC155=6,1,0)</f>
        <v>0</v>
      </c>
      <c r="AK155" s="23">
        <v>7</v>
      </c>
      <c r="AL155" s="23">
        <f>IF(OR(AND(Sheet2!H155&gt;0, Sheet2!AK155&lt;=10), AND(Sheet2!H155&lt;0, Sheet2!AK155&gt;=90)),1,0)</f>
        <v>1</v>
      </c>
      <c r="AM155" s="23">
        <f>IF(OR(AND(Sheet2!H155&gt;0, Sheet2!AK155&gt;10, Sheet2!AK155&lt;=15), AND(Sheet2!H155&lt;0, Sheet2!AK155&lt;90,Sheet2!AK155&gt;=85)),1,0)</f>
        <v>0</v>
      </c>
      <c r="AN155" s="23">
        <f>IF(OR(AND(Sheet2!H155&gt;0, Sheet2!AK155&gt;15, Sheet2!AK155&lt;=20), AND(Sheet2!H155&lt;0, Sheet2!AK155&lt;85,Sheet2!AK155&gt;=80)),1,0)</f>
        <v>0</v>
      </c>
      <c r="AO155" s="23">
        <f>IF(OR(AND(Sheet2!H155&gt;0, Sheet2!AK155&gt;20, Sheet2!AK155&lt;=25), AND(Sheet2!H155&lt;0, Sheet2!AK155&lt;80,Sheet2!AK155&gt;=75)),1,0)</f>
        <v>0</v>
      </c>
      <c r="AR155" s="29" t="s">
        <v>210</v>
      </c>
      <c r="AS155" s="6">
        <v>0.1369602</v>
      </c>
      <c r="AT155" s="3">
        <f>ABS(Sheet2!AS155)</f>
        <v>0.1369602</v>
      </c>
      <c r="AU155" s="4">
        <f>IF(Sheet2!AT155&gt;=Sheet2!$AT$162,1,0)</f>
        <v>0</v>
      </c>
      <c r="AV155" s="6">
        <v>0.1420613</v>
      </c>
      <c r="AW155" s="3">
        <f>ABS(Sheet2!AV155)</f>
        <v>0.1420613</v>
      </c>
      <c r="AX155" s="4">
        <f>IF(Sheet2!AW155&gt;=Sheet2!$AW$162,1,0)</f>
        <v>0</v>
      </c>
      <c r="AY155" s="4"/>
      <c r="AZ155" s="4">
        <f>IF(OR(Sheet2!AF155=1,Sheet2!AG155=1,Sheet2!AH155=1),1,0)</f>
        <v>0</v>
      </c>
      <c r="BA155" s="4"/>
      <c r="BB155" s="23">
        <f>IF(OR(Sheet2!AL155=1,Sheet2!AM155=1,Sheet2!AN155=1,Sheet2!AO155=1),1,0)</f>
        <v>1</v>
      </c>
      <c r="BC155" s="4"/>
      <c r="BD155" s="4">
        <f>IF(AND(Sheet2!AU155=1,Sheet2!AX155=1,Sheet2!AZ155=1,Sheet2!BB155=1),1,0)</f>
        <v>0</v>
      </c>
      <c r="BE155" s="4"/>
      <c r="BF155" s="4"/>
      <c r="BG155" s="4"/>
    </row>
    <row r="156" spans="2:59" x14ac:dyDescent="0.2">
      <c r="D156" t="s">
        <v>211</v>
      </c>
      <c r="E156" s="10">
        <v>-3.97174E-2</v>
      </c>
      <c r="F156" s="10">
        <v>0.41599999999999998</v>
      </c>
      <c r="G156" s="11">
        <f>IF(Sheet2!F156&lt;=0.1,1,0)</f>
        <v>0</v>
      </c>
      <c r="H156">
        <v>-89.920109999999994</v>
      </c>
      <c r="I156">
        <v>0.36799999999999999</v>
      </c>
      <c r="J156" s="4">
        <f>IF(Sheet2!I156&lt;=0.1,1,0)</f>
        <v>0</v>
      </c>
      <c r="K156" s="10">
        <v>-5.3915999999999999E-3</v>
      </c>
      <c r="L156" s="10">
        <v>0.91200000000000003</v>
      </c>
      <c r="M156" s="11">
        <f>IF(Sheet2!L156&lt;=0.1,1,0)</f>
        <v>0</v>
      </c>
      <c r="N156">
        <v>2.3771689999999999</v>
      </c>
      <c r="O156">
        <v>0.79100000000000004</v>
      </c>
      <c r="P156" s="4">
        <f>IF(Sheet2!O156&lt;=0.1,1,0)</f>
        <v>0</v>
      </c>
      <c r="Q156" s="10">
        <v>-7.2792099999999998E-2</v>
      </c>
      <c r="R156" s="10">
        <v>0.16900000000000001</v>
      </c>
      <c r="S156" s="11">
        <f>IF(Sheet2!R156&lt;=0.1,1,0)</f>
        <v>0</v>
      </c>
      <c r="T156">
        <v>-1.62338E-2</v>
      </c>
      <c r="U156">
        <v>0.72399999999999998</v>
      </c>
      <c r="V156" s="4">
        <f>IF(Sheet2!U156&lt;=0.1,1,0)</f>
        <v>0</v>
      </c>
      <c r="W156" s="10">
        <v>1.8864100000000002E-2</v>
      </c>
      <c r="X156" s="10">
        <v>0.68600000000000005</v>
      </c>
      <c r="Y156" s="11">
        <f>IF(Sheet2!X156&lt;=0.1,1,0)</f>
        <v>0</v>
      </c>
      <c r="Z156">
        <v>2.9598559999999998</v>
      </c>
      <c r="AA156">
        <v>0.10199999999999999</v>
      </c>
      <c r="AB156" s="30">
        <f>IF(Sheet2!AA156&lt;=0.1,1,0)</f>
        <v>0</v>
      </c>
      <c r="AC156" s="7">
        <f>Sheet2!G156+Sheet2!J156+Sheet2!M156+Sheet2!P156+Sheet2!S156+Sheet2!V156+Sheet2!Y156+Sheet2!AB156</f>
        <v>0</v>
      </c>
      <c r="AF156" s="4">
        <f>IF(Sheet2!AC156&gt;7,1,0)</f>
        <v>0</v>
      </c>
      <c r="AG156" s="4">
        <f>IF(Sheet2!AC156=7,1,0)</f>
        <v>0</v>
      </c>
      <c r="AH156" s="23">
        <f>IF(Sheet2!AC156=6,1,0)</f>
        <v>0</v>
      </c>
      <c r="AK156" s="23">
        <v>43</v>
      </c>
      <c r="AL156" s="23">
        <f>IF(OR(AND(Sheet2!H156&gt;0, Sheet2!AK156&lt;=10), AND(Sheet2!H156&lt;0, Sheet2!AK156&gt;=90)),1,0)</f>
        <v>0</v>
      </c>
      <c r="AM156" s="23">
        <f>IF(OR(AND(Sheet2!H156&gt;0, Sheet2!AK156&gt;10, Sheet2!AK156&lt;=15), AND(Sheet2!H156&lt;0, Sheet2!AK156&lt;90,Sheet2!AK156&gt;=85)),1,0)</f>
        <v>0</v>
      </c>
      <c r="AN156" s="23">
        <f>IF(OR(AND(Sheet2!H156&gt;0, Sheet2!AK156&gt;15, Sheet2!AK156&lt;=20), AND(Sheet2!H156&lt;0, Sheet2!AK156&lt;85,Sheet2!AK156&gt;=80)),1,0)</f>
        <v>0</v>
      </c>
      <c r="AO156" s="23">
        <f>IF(OR(AND(Sheet2!H156&gt;0, Sheet2!AK156&gt;20, Sheet2!AK156&lt;=25), AND(Sheet2!H156&lt;0, Sheet2!AK156&lt;80,Sheet2!AK156&gt;=75)),1,0)</f>
        <v>0</v>
      </c>
      <c r="AR156" t="s">
        <v>211</v>
      </c>
      <c r="AS156" s="6">
        <v>-3.97174E-2</v>
      </c>
      <c r="AT156" s="3">
        <f>ABS(Sheet2!AS156)</f>
        <v>3.97174E-2</v>
      </c>
      <c r="AU156" s="4">
        <f>IF(Sheet2!AT156&gt;=Sheet2!$AT$162,1,0)</f>
        <v>0</v>
      </c>
      <c r="AV156" s="6">
        <v>-5.3915999999999999E-3</v>
      </c>
      <c r="AW156" s="3">
        <f>ABS(Sheet2!AV156)</f>
        <v>5.3915999999999999E-3</v>
      </c>
      <c r="AX156" s="4">
        <f>IF(Sheet2!AW156&gt;=Sheet2!$AW$162,1,0)</f>
        <v>0</v>
      </c>
      <c r="AY156" s="4"/>
      <c r="AZ156" s="4">
        <f>IF(OR(Sheet2!AF156=1,Sheet2!AG156=1,Sheet2!AH156=1),1,0)</f>
        <v>0</v>
      </c>
      <c r="BA156" s="4"/>
      <c r="BB156" s="23">
        <f>IF(OR(Sheet2!AL156=1,Sheet2!AM156=1,Sheet2!AN156=1,Sheet2!AO156=1),1,0)</f>
        <v>0</v>
      </c>
      <c r="BC156" s="4"/>
      <c r="BD156" s="4">
        <f>IF(AND(Sheet2!AU156=1,Sheet2!AX156=1,Sheet2!AZ156=1,Sheet2!BB156=1),1,0)</f>
        <v>0</v>
      </c>
      <c r="BE156" s="4"/>
      <c r="BF156" s="4"/>
      <c r="BG156" s="4"/>
    </row>
    <row r="157" spans="2:59" x14ac:dyDescent="0.2">
      <c r="D157" t="s">
        <v>212</v>
      </c>
      <c r="E157" s="10">
        <v>3.6481300000000001E-2</v>
      </c>
      <c r="F157" s="10">
        <v>0.59799999999999998</v>
      </c>
      <c r="G157" s="11">
        <f>IF(Sheet2!F157&lt;=0.1,1,0)</f>
        <v>0</v>
      </c>
      <c r="H157">
        <v>-50.373919999999998</v>
      </c>
      <c r="I157">
        <v>0.70399999999999996</v>
      </c>
      <c r="J157" s="4">
        <f>IF(Sheet2!I157&lt;=0.1,1,0)</f>
        <v>0</v>
      </c>
      <c r="K157" s="10">
        <v>8.7585300000000005E-2</v>
      </c>
      <c r="L157" s="10">
        <v>0.187</v>
      </c>
      <c r="M157" s="11">
        <f>IF(Sheet2!L157&lt;=0.1,1,0)</f>
        <v>0</v>
      </c>
      <c r="N157">
        <v>9.3185289999999998</v>
      </c>
      <c r="O157">
        <v>0.46200000000000002</v>
      </c>
      <c r="P157" s="4">
        <f>IF(Sheet2!O157&lt;=0.1,1,0)</f>
        <v>0</v>
      </c>
      <c r="Q157" s="10">
        <v>4.2304099999999997E-2</v>
      </c>
      <c r="R157" s="10">
        <v>0.56699999999999995</v>
      </c>
      <c r="S157" s="11">
        <f>IF(Sheet2!R157&lt;=0.1,1,0)</f>
        <v>0</v>
      </c>
      <c r="T157">
        <v>5.3959899999999998E-2</v>
      </c>
      <c r="U157">
        <v>0.41099999999999998</v>
      </c>
      <c r="V157" s="4">
        <f>IF(Sheet2!U157&lt;=0.1,1,0)</f>
        <v>0</v>
      </c>
      <c r="W157" s="10">
        <v>0.12899240000000001</v>
      </c>
      <c r="X157" s="10">
        <v>3.5999999999999997E-2</v>
      </c>
      <c r="Y157" s="11">
        <f>IF(Sheet2!X157&lt;=0.1,1,0)</f>
        <v>1</v>
      </c>
      <c r="Z157">
        <v>-0.46306259999999999</v>
      </c>
      <c r="AA157">
        <v>0.83299999999999996</v>
      </c>
      <c r="AB157" s="30">
        <f>IF(Sheet2!AA157&lt;=0.1,1,0)</f>
        <v>0</v>
      </c>
      <c r="AC157" s="7">
        <f>Sheet2!G157+Sheet2!J157+Sheet2!M157+Sheet2!P157+Sheet2!S157+Sheet2!V157+Sheet2!Y157+Sheet2!AB157</f>
        <v>1</v>
      </c>
      <c r="AF157" s="4">
        <f>IF(Sheet2!AC157&gt;7,1,0)</f>
        <v>0</v>
      </c>
      <c r="AG157" s="4">
        <f>IF(Sheet2!AC157=7,1,0)</f>
        <v>0</v>
      </c>
      <c r="AH157" s="23">
        <f>IF(Sheet2!AC157=6,1,0)</f>
        <v>0</v>
      </c>
      <c r="AK157" s="23">
        <v>16</v>
      </c>
      <c r="AL157" s="23">
        <f>IF(OR(AND(Sheet2!H157&gt;0, Sheet2!AK157&lt;=10), AND(Sheet2!H157&lt;0, Sheet2!AK157&gt;=90)),1,0)</f>
        <v>0</v>
      </c>
      <c r="AM157" s="23">
        <f>IF(OR(AND(Sheet2!H157&gt;0, Sheet2!AK157&gt;10, Sheet2!AK157&lt;=15), AND(Sheet2!H157&lt;0, Sheet2!AK157&lt;90,Sheet2!AK157&gt;=85)),1,0)</f>
        <v>0</v>
      </c>
      <c r="AN157" s="23">
        <f>IF(OR(AND(Sheet2!H157&gt;0, Sheet2!AK157&gt;15, Sheet2!AK157&lt;=20), AND(Sheet2!H157&lt;0, Sheet2!AK157&lt;85,Sheet2!AK157&gt;=80)),1,0)</f>
        <v>0</v>
      </c>
      <c r="AO157" s="23">
        <f>IF(OR(AND(Sheet2!H157&gt;0, Sheet2!AK157&gt;20, Sheet2!AK157&lt;=25), AND(Sheet2!H157&lt;0, Sheet2!AK157&lt;80,Sheet2!AK157&gt;=75)),1,0)</f>
        <v>0</v>
      </c>
      <c r="AR157" t="s">
        <v>212</v>
      </c>
      <c r="AS157" s="6">
        <v>3.6481300000000001E-2</v>
      </c>
      <c r="AT157" s="3">
        <f>ABS(Sheet2!AS157)</f>
        <v>3.6481300000000001E-2</v>
      </c>
      <c r="AU157" s="4">
        <f>IF(Sheet2!AT157&gt;=Sheet2!$AT$162,1,0)</f>
        <v>0</v>
      </c>
      <c r="AV157" s="6">
        <v>8.7585300000000005E-2</v>
      </c>
      <c r="AW157" s="3">
        <f>ABS(Sheet2!AV157)</f>
        <v>8.7585300000000005E-2</v>
      </c>
      <c r="AX157" s="4">
        <f>IF(Sheet2!AW157&gt;=Sheet2!$AW$162,1,0)</f>
        <v>0</v>
      </c>
      <c r="AY157" s="4"/>
      <c r="AZ157" s="4">
        <f>IF(OR(Sheet2!AF157=1,Sheet2!AG157=1,Sheet2!AH157=1),1,0)</f>
        <v>0</v>
      </c>
      <c r="BA157" s="4"/>
      <c r="BB157" s="23">
        <f>IF(OR(Sheet2!AL157=1,Sheet2!AM157=1,Sheet2!AN157=1,Sheet2!AO157=1),1,0)</f>
        <v>0</v>
      </c>
      <c r="BC157" s="4"/>
      <c r="BD157" s="4">
        <f>IF(AND(Sheet2!AU157=1,Sheet2!AX157=1,Sheet2!AZ157=1,Sheet2!BB157=1),1,0)</f>
        <v>0</v>
      </c>
      <c r="BE157" s="4"/>
      <c r="BF157" s="4"/>
      <c r="BG157" s="4"/>
    </row>
    <row r="158" spans="2:59" x14ac:dyDescent="0.2">
      <c r="G158" s="4"/>
      <c r="J158" s="4"/>
      <c r="M158" s="4"/>
      <c r="P158" s="4"/>
      <c r="S158" s="4"/>
      <c r="V158" s="4"/>
      <c r="Y158" s="4"/>
      <c r="AB158" s="4"/>
      <c r="AC158" s="4"/>
      <c r="AF158" s="4"/>
      <c r="AG158" s="4"/>
      <c r="AH158" s="23"/>
      <c r="AL158" s="23"/>
      <c r="AM158" s="23"/>
      <c r="AN158" s="23"/>
      <c r="AV158" s="4"/>
      <c r="AZ158" s="4"/>
      <c r="BA158" s="4"/>
      <c r="BB158" s="4"/>
      <c r="BC158" s="4"/>
      <c r="BD158" s="4"/>
      <c r="BE158" s="4"/>
      <c r="BF158" s="4"/>
      <c r="BG158" s="4"/>
    </row>
    <row r="159" spans="2:59" x14ac:dyDescent="0.2">
      <c r="AE159" s="80" t="s">
        <v>213</v>
      </c>
      <c r="AF159" s="34">
        <f>SUM(Sheet2!AF8:AF158)</f>
        <v>27</v>
      </c>
      <c r="AG159" s="81">
        <f>SUM(Sheet2!AG8:AG158)</f>
        <v>19</v>
      </c>
      <c r="AH159" s="51">
        <f>SUM(Sheet2!AH8:AH158)</f>
        <v>8</v>
      </c>
      <c r="AL159" s="24">
        <f>SUM(Sheet2!AL8:AL157)</f>
        <v>22</v>
      </c>
      <c r="AM159" s="25">
        <f>SUM(Sheet2!AM8:AM157)</f>
        <v>8</v>
      </c>
      <c r="AN159" s="26">
        <f>SUM(Sheet2!AN8:AN157)</f>
        <v>11</v>
      </c>
      <c r="AV159" s="4"/>
      <c r="AZ159" s="4"/>
      <c r="BA159" s="4"/>
      <c r="BC159" s="4"/>
      <c r="BD159" s="3" t="s">
        <v>214</v>
      </c>
      <c r="BE159" s="4"/>
      <c r="BF159" s="4"/>
      <c r="BG159" s="4"/>
    </row>
    <row r="160" spans="2:59" x14ac:dyDescent="0.2">
      <c r="AE160" s="80" t="s">
        <v>215</v>
      </c>
      <c r="AF160" s="34">
        <f>Sheet2!AF159</f>
        <v>27</v>
      </c>
      <c r="AG160" s="81">
        <f>Sheet2!AF159+Sheet2!AG159</f>
        <v>46</v>
      </c>
      <c r="AH160" s="51">
        <f>Sheet2!AF159+Sheet2!AG159+Sheet2!AH159</f>
        <v>54</v>
      </c>
      <c r="AR160" t="s">
        <v>216</v>
      </c>
      <c r="AT160">
        <f>MEDIAN(Sheet2!AT8:AT157)</f>
        <v>0.1520319</v>
      </c>
      <c r="AV160" s="4"/>
      <c r="AW160">
        <f>MEDIAN(Sheet2!AW8:AW157)</f>
        <v>0.1210112</v>
      </c>
      <c r="AZ160" s="4"/>
      <c r="BA160" s="4"/>
      <c r="BB160" s="4"/>
      <c r="BC160" s="4"/>
      <c r="BD160" s="4"/>
      <c r="BE160" s="4"/>
      <c r="BF160" s="4"/>
      <c r="BG160" s="4"/>
    </row>
    <row r="161" spans="2:59" x14ac:dyDescent="0.2">
      <c r="AL161" s="82">
        <v>1</v>
      </c>
      <c r="AM161" s="82">
        <v>3</v>
      </c>
      <c r="AN161" s="82">
        <v>2</v>
      </c>
      <c r="AV161" s="4"/>
      <c r="AZ161" s="4"/>
      <c r="BA161" s="4"/>
      <c r="BB161" s="4"/>
      <c r="BC161" s="4"/>
      <c r="BD161" s="4"/>
      <c r="BE161" s="4"/>
      <c r="BF161" s="4"/>
      <c r="BG161" s="4"/>
    </row>
    <row r="162" spans="2:59" x14ac:dyDescent="0.2">
      <c r="B162" s="8" t="s">
        <v>217</v>
      </c>
      <c r="AL162" s="83">
        <v>1</v>
      </c>
      <c r="AM162" s="83">
        <v>1</v>
      </c>
      <c r="AN162" s="83">
        <v>0</v>
      </c>
      <c r="AR162" t="s">
        <v>218</v>
      </c>
      <c r="AT162">
        <f>PERCENTILE(Sheet2!AT8:AT157,0.75)</f>
        <v>0.23936180000000001</v>
      </c>
      <c r="AV162" s="4"/>
      <c r="AW162">
        <f>PERCENTILE(Sheet2!AW8:AW157,0.75)</f>
        <v>0.21090694999999998</v>
      </c>
      <c r="AZ162" s="4"/>
      <c r="BA162" s="4"/>
      <c r="BB162" s="4"/>
      <c r="BC162" s="4"/>
      <c r="BD162" s="4"/>
      <c r="BE162" s="4"/>
      <c r="BF162" s="4"/>
      <c r="BG162" s="4"/>
    </row>
    <row r="163" spans="2:59" x14ac:dyDescent="0.2">
      <c r="AL163" s="84">
        <v>4</v>
      </c>
      <c r="AM163" s="84">
        <v>0</v>
      </c>
      <c r="AN163" s="84">
        <v>2</v>
      </c>
      <c r="AV163" s="4"/>
      <c r="AZ163" s="4"/>
      <c r="BA163" s="4"/>
      <c r="BB163" s="4"/>
      <c r="BC163" s="4"/>
      <c r="BD163" s="4"/>
      <c r="BE163" s="4"/>
      <c r="BF163" s="4"/>
      <c r="BG163" s="4"/>
    </row>
    <row r="164" spans="2:59" x14ac:dyDescent="0.2">
      <c r="B164" s="1" t="s">
        <v>188</v>
      </c>
      <c r="D164" s="29" t="s">
        <v>189</v>
      </c>
      <c r="E164" s="11">
        <v>0.12010170000000001</v>
      </c>
      <c r="F164" s="11">
        <v>0.04</v>
      </c>
      <c r="G164" s="11">
        <f>IF(Sheet2!F164&lt;=0.1,1,0)</f>
        <v>1</v>
      </c>
      <c r="H164" s="4">
        <v>104.5997</v>
      </c>
      <c r="I164" s="4">
        <v>0.38300000000000001</v>
      </c>
      <c r="J164" s="30">
        <f>IF(Sheet2!I164&lt;=0.1,1,0)</f>
        <v>0</v>
      </c>
      <c r="K164" s="11">
        <v>0.1107605</v>
      </c>
      <c r="L164" s="11">
        <v>5.5E-2</v>
      </c>
      <c r="M164" s="11">
        <f>IF(Sheet2!L164&lt;=0.1,1,0)</f>
        <v>1</v>
      </c>
      <c r="N164" s="4">
        <v>13.47278</v>
      </c>
      <c r="O164" s="4">
        <v>0.16900000000000001</v>
      </c>
      <c r="P164" s="30">
        <f>IF(Sheet2!O164&lt;=0.1,1,0)</f>
        <v>0</v>
      </c>
      <c r="Q164" s="11">
        <v>6.9829100000000005E-2</v>
      </c>
      <c r="R164" s="11">
        <v>0.26600000000000001</v>
      </c>
      <c r="S164" s="11">
        <f>IF(Sheet2!R164&lt;=0.1,1,0)</f>
        <v>0</v>
      </c>
      <c r="T164" s="4">
        <v>0.18154200000000001</v>
      </c>
      <c r="U164" s="4">
        <v>1E-3</v>
      </c>
      <c r="V164" s="30">
        <f>IF(Sheet2!U164&lt;=0.1,1,0)</f>
        <v>1</v>
      </c>
      <c r="W164" s="11">
        <v>0.10523159999999999</v>
      </c>
      <c r="X164" s="11">
        <v>5.5E-2</v>
      </c>
      <c r="Y164" s="11">
        <f>IF(Sheet2!X164&lt;=0.1,1,0)</f>
        <v>1</v>
      </c>
      <c r="Z164" s="4">
        <v>2.0858400000000001</v>
      </c>
      <c r="AA164" s="4">
        <v>0.40699999999999997</v>
      </c>
      <c r="AB164" s="30">
        <f>IF(Sheet2!AA164&lt;=0.1,1,0)</f>
        <v>0</v>
      </c>
      <c r="AC164" s="85">
        <f>Sheet2!G164+Sheet2!J164+Sheet2!M164+Sheet2!P164+Sheet2!S164+Sheet2!V164+Sheet2!Y164+Sheet2!AB164</f>
        <v>4</v>
      </c>
      <c r="AV164" s="4"/>
      <c r="AZ164" s="4"/>
      <c r="BA164" s="4"/>
      <c r="BB164" s="4"/>
      <c r="BC164" s="4"/>
      <c r="BD164" s="4"/>
      <c r="BE164" s="4"/>
      <c r="BF164" s="4"/>
      <c r="BG164" s="4"/>
    </row>
    <row r="165" spans="2:59" x14ac:dyDescent="0.2">
      <c r="D165" t="s">
        <v>190</v>
      </c>
      <c r="E165" s="11">
        <v>7.6213000000000003E-2</v>
      </c>
      <c r="F165" s="11">
        <v>0.41</v>
      </c>
      <c r="G165" s="11">
        <f>IF(Sheet2!F165&lt;=0.1,1,0)</f>
        <v>0</v>
      </c>
      <c r="H165" s="4">
        <v>-72.114109999999997</v>
      </c>
      <c r="I165" s="4">
        <v>0.72599999999999998</v>
      </c>
      <c r="J165" s="30">
        <f>IF(Sheet2!I165&lt;=0.1,1,0)</f>
        <v>0</v>
      </c>
      <c r="K165" s="11">
        <v>7.0701799999999995E-2</v>
      </c>
      <c r="L165" s="11">
        <v>0.51200000000000001</v>
      </c>
      <c r="M165" s="11">
        <f>IF(Sheet2!L165&lt;=0.1,1,0)</f>
        <v>0</v>
      </c>
      <c r="N165" s="4">
        <v>13.55963</v>
      </c>
      <c r="O165" s="4">
        <v>0.53700000000000003</v>
      </c>
      <c r="P165" s="30">
        <f>IF(Sheet2!O165&lt;=0.1,1,0)</f>
        <v>0</v>
      </c>
      <c r="Q165" s="11">
        <v>8.2936200000000002E-2</v>
      </c>
      <c r="R165" s="11">
        <v>0.40300000000000002</v>
      </c>
      <c r="S165" s="11">
        <f>IF(Sheet2!R165&lt;=0.1,1,0)</f>
        <v>0</v>
      </c>
      <c r="T165" s="4">
        <v>5.0032399999999998E-2</v>
      </c>
      <c r="U165" s="4">
        <v>0.59599999999999997</v>
      </c>
      <c r="V165" s="30">
        <f>IF(Sheet2!U165&lt;=0.1,1,0)</f>
        <v>0</v>
      </c>
      <c r="W165" s="11">
        <v>5.1464299999999998E-2</v>
      </c>
      <c r="X165" s="11">
        <v>0.59</v>
      </c>
      <c r="Y165" s="11">
        <f>IF(Sheet2!X165&lt;=0.1,1,0)</f>
        <v>0</v>
      </c>
      <c r="Z165" s="4">
        <v>-0.93354239999999999</v>
      </c>
      <c r="AA165" s="4">
        <v>0.747</v>
      </c>
      <c r="AB165" s="30">
        <f>IF(Sheet2!AA165&lt;=0.1,1,0)</f>
        <v>0</v>
      </c>
      <c r="AC165" s="85">
        <f>Sheet2!G165+Sheet2!J165+Sheet2!M165+Sheet2!P165+Sheet2!S165+Sheet2!V165+Sheet2!Y165+Sheet2!AB165</f>
        <v>0</v>
      </c>
      <c r="AV165" s="4"/>
      <c r="AZ165" s="4"/>
      <c r="BA165" s="4"/>
      <c r="BB165" s="4"/>
      <c r="BC165" s="4"/>
      <c r="BD165" s="4"/>
      <c r="BE165" s="4"/>
      <c r="BF165" s="4"/>
      <c r="BG165" s="4"/>
    </row>
    <row r="166" spans="2:59" x14ac:dyDescent="0.2">
      <c r="D166" s="33" t="s">
        <v>191</v>
      </c>
      <c r="E166" s="11">
        <v>0.20019529999999999</v>
      </c>
      <c r="F166" s="11">
        <v>0</v>
      </c>
      <c r="G166" s="11">
        <f>IF(Sheet2!F166&lt;=0.1,1,0)</f>
        <v>1</v>
      </c>
      <c r="H166" s="4">
        <v>375.87959999999998</v>
      </c>
      <c r="I166" s="4">
        <v>1E-3</v>
      </c>
      <c r="J166" s="30">
        <f>IF(Sheet2!I166&lt;=0.1,1,0)</f>
        <v>1</v>
      </c>
      <c r="K166" s="11">
        <v>0.23187440000000001</v>
      </c>
      <c r="L166" s="11">
        <v>0</v>
      </c>
      <c r="M166" s="11">
        <f>IF(Sheet2!L166&lt;=0.1,1,0)</f>
        <v>1</v>
      </c>
      <c r="N166" s="4">
        <v>38.760869999999997</v>
      </c>
      <c r="O166" s="4">
        <v>0</v>
      </c>
      <c r="P166" s="30">
        <f>IF(Sheet2!O166&lt;=0.1,1,0)</f>
        <v>1</v>
      </c>
      <c r="Q166" s="11">
        <v>0.22064780000000001</v>
      </c>
      <c r="R166" s="11">
        <v>0</v>
      </c>
      <c r="S166" s="11">
        <f>IF(Sheet2!R166&lt;=0.1,1,0)</f>
        <v>1</v>
      </c>
      <c r="T166" s="4">
        <v>0.15316479999999999</v>
      </c>
      <c r="U166" s="4">
        <v>3.0000000000000001E-3</v>
      </c>
      <c r="V166" s="30">
        <f>IF(Sheet2!U166&lt;=0.1,1,0)</f>
        <v>1</v>
      </c>
      <c r="W166" s="11">
        <v>0.2101518</v>
      </c>
      <c r="X166" s="11">
        <v>0</v>
      </c>
      <c r="Y166" s="11">
        <f>IF(Sheet2!X166&lt;=0.1,1,0)</f>
        <v>1</v>
      </c>
      <c r="Z166" s="4">
        <v>8.4758700000000005</v>
      </c>
      <c r="AA166" s="4">
        <v>0</v>
      </c>
      <c r="AB166" s="30">
        <f>IF(Sheet2!AA166&lt;=0.1,1,0)</f>
        <v>1</v>
      </c>
      <c r="AC166" s="85">
        <f>Sheet2!G166+Sheet2!J166+Sheet2!M166+Sheet2!P166+Sheet2!S166+Sheet2!V166+Sheet2!Y166+Sheet2!AB166</f>
        <v>8</v>
      </c>
      <c r="AV166" s="4"/>
      <c r="AZ166" s="4"/>
      <c r="BA166" s="4"/>
      <c r="BB166" s="4"/>
      <c r="BC166" s="4"/>
      <c r="BD166" s="4"/>
      <c r="BE166" s="4"/>
      <c r="BF166" s="4"/>
      <c r="BG166" s="4"/>
    </row>
    <row r="167" spans="2:59" x14ac:dyDescent="0.2">
      <c r="E167" s="11"/>
      <c r="F167" s="11"/>
      <c r="G167" s="11"/>
      <c r="H167" s="4"/>
      <c r="I167" s="4"/>
      <c r="J167" s="4"/>
      <c r="K167" s="11"/>
      <c r="L167" s="11"/>
      <c r="M167" s="11"/>
      <c r="N167" s="4"/>
      <c r="O167" s="4"/>
      <c r="P167" s="4"/>
      <c r="Q167" s="11"/>
      <c r="R167" s="11"/>
      <c r="S167" s="11"/>
      <c r="T167" s="4"/>
      <c r="U167" s="4"/>
      <c r="V167" s="4"/>
      <c r="W167" s="11"/>
      <c r="X167" s="11"/>
      <c r="Y167" s="11"/>
      <c r="Z167" s="4"/>
      <c r="AA167" s="4"/>
      <c r="AB167" s="4"/>
      <c r="AC167" s="7"/>
    </row>
    <row r="168" spans="2:59" x14ac:dyDescent="0.2">
      <c r="B168" s="1" t="s">
        <v>192</v>
      </c>
      <c r="D168" s="33" t="s">
        <v>193</v>
      </c>
      <c r="E168" s="11">
        <v>0.15595529999999999</v>
      </c>
      <c r="F168" s="11">
        <v>3.1E-2</v>
      </c>
      <c r="G168" s="11">
        <f>IF(Sheet2!F168&lt;=0.1,1,0)</f>
        <v>1</v>
      </c>
      <c r="H168" s="30">
        <v>363.38929999999999</v>
      </c>
      <c r="I168" s="30">
        <v>3.1E-2</v>
      </c>
      <c r="J168" s="30">
        <f>IF(Sheet2!I168&lt;=0.1,1,0)</f>
        <v>1</v>
      </c>
      <c r="K168" s="11">
        <v>0.17810239999999999</v>
      </c>
      <c r="L168" s="11">
        <v>8.9999999999999993E-3</v>
      </c>
      <c r="M168" s="11">
        <f>IF(Sheet2!L168&lt;=0.1,1,0)</f>
        <v>1</v>
      </c>
      <c r="N168" s="30">
        <v>32.636920000000003</v>
      </c>
      <c r="O168" s="30">
        <v>1.6E-2</v>
      </c>
      <c r="P168" s="30">
        <f>IF(Sheet2!O168&lt;=0.1,1,0)</f>
        <v>1</v>
      </c>
      <c r="Q168" s="11">
        <v>0.17695649999999999</v>
      </c>
      <c r="R168" s="11">
        <v>2.5000000000000001E-2</v>
      </c>
      <c r="S168" s="11">
        <f>IF(Sheet2!R168&lt;=0.1,1,0)</f>
        <v>1</v>
      </c>
      <c r="T168" s="4">
        <v>0.14731530000000001</v>
      </c>
      <c r="U168" s="4">
        <v>3.1E-2</v>
      </c>
      <c r="V168" s="30">
        <f>IF(Sheet2!U168&lt;=0.1,1,0)</f>
        <v>1</v>
      </c>
      <c r="W168" s="11">
        <v>0.1716868</v>
      </c>
      <c r="X168" s="11">
        <v>8.9999999999999993E-3</v>
      </c>
      <c r="Y168" s="11">
        <f>IF(Sheet2!X168&lt;=0.1,1,0)</f>
        <v>1</v>
      </c>
      <c r="Z168" s="4">
        <v>4.2689170000000001</v>
      </c>
      <c r="AA168" s="4">
        <v>3.2000000000000001E-2</v>
      </c>
      <c r="AB168" s="30">
        <f>IF(Sheet2!AA168&lt;=0.1,1,0)</f>
        <v>1</v>
      </c>
      <c r="AC168" s="7">
        <f>Sheet2!G168+Sheet2!J168+Sheet2!M168+Sheet2!P168+Sheet2!S168+Sheet2!V168+Sheet2!Y168+Sheet2!AB168</f>
        <v>8</v>
      </c>
    </row>
    <row r="169" spans="2:59" x14ac:dyDescent="0.2">
      <c r="D169" s="31" t="s">
        <v>194</v>
      </c>
      <c r="E169" s="11">
        <v>0.1239976</v>
      </c>
      <c r="F169" s="11">
        <v>4.4999999999999998E-2</v>
      </c>
      <c r="G169" s="11">
        <f>IF(Sheet2!F169&lt;=0.1,1,0)</f>
        <v>1</v>
      </c>
      <c r="H169" s="30">
        <v>178.34729999999999</v>
      </c>
      <c r="I169" s="30">
        <v>0.20499999999999999</v>
      </c>
      <c r="J169" s="30">
        <f>IF(Sheet2!I169&lt;=0.1,1,0)</f>
        <v>0</v>
      </c>
      <c r="K169" s="11">
        <v>0.1704156</v>
      </c>
      <c r="L169" s="11">
        <v>5.0000000000000001E-3</v>
      </c>
      <c r="M169" s="11">
        <f>IF(Sheet2!L169&lt;=0.1,1,0)</f>
        <v>1</v>
      </c>
      <c r="N169" s="30">
        <v>28.302859999999999</v>
      </c>
      <c r="O169" s="30">
        <v>2.5999999999999999E-2</v>
      </c>
      <c r="P169" s="30">
        <f>IF(Sheet2!O169&lt;=0.1,1,0)</f>
        <v>1</v>
      </c>
      <c r="Q169" s="11">
        <v>0.12694730000000001</v>
      </c>
      <c r="R169" s="11">
        <v>5.7000000000000002E-2</v>
      </c>
      <c r="S169" s="11">
        <f>IF(Sheet2!R169&lt;=0.1,1,0)</f>
        <v>1</v>
      </c>
      <c r="T169" s="4">
        <v>0.15345919999999999</v>
      </c>
      <c r="U169" s="4">
        <v>1.0999999999999999E-2</v>
      </c>
      <c r="V169" s="30">
        <f>IF(Sheet2!U169&lt;=0.1,1,0)</f>
        <v>1</v>
      </c>
      <c r="W169" s="11">
        <v>0.16529750000000001</v>
      </c>
      <c r="X169" s="11">
        <v>5.0000000000000001E-3</v>
      </c>
      <c r="Y169" s="11">
        <f>IF(Sheet2!X169&lt;=0.1,1,0)</f>
        <v>1</v>
      </c>
      <c r="Z169" s="4">
        <v>2.0222720000000001</v>
      </c>
      <c r="AA169" s="4">
        <v>0.27500000000000002</v>
      </c>
      <c r="AB169" s="30">
        <f>IF(Sheet2!AA169&lt;=0.1,1,0)</f>
        <v>0</v>
      </c>
      <c r="AC169" s="7">
        <f>Sheet2!G169+Sheet2!J169+Sheet2!M169+Sheet2!P169+Sheet2!S169+Sheet2!V169+Sheet2!Y169+Sheet2!AB169</f>
        <v>6</v>
      </c>
    </row>
    <row r="170" spans="2:59" x14ac:dyDescent="0.2">
      <c r="D170" t="s">
        <v>63</v>
      </c>
      <c r="E170" s="11">
        <v>-6.2343900000000001E-2</v>
      </c>
      <c r="F170" s="11">
        <v>0.39800000000000002</v>
      </c>
      <c r="G170" s="11">
        <f>IF(Sheet2!F170&lt;=0.1,1,0)</f>
        <v>0</v>
      </c>
      <c r="H170" s="30">
        <v>-230.8433</v>
      </c>
      <c r="I170" s="30">
        <v>9.7000000000000003E-2</v>
      </c>
      <c r="J170" s="30">
        <f>IF(Sheet2!I170&lt;=0.1,1,0)</f>
        <v>1</v>
      </c>
      <c r="K170" s="11">
        <v>6.8316000000000002E-2</v>
      </c>
      <c r="L170" s="11">
        <v>0.35499999999999998</v>
      </c>
      <c r="M170" s="11">
        <f>IF(Sheet2!L170&lt;=0.1,1,0)</f>
        <v>0</v>
      </c>
      <c r="N170" s="30">
        <v>6.4813919999999996</v>
      </c>
      <c r="O170" s="30">
        <v>0.625</v>
      </c>
      <c r="P170" s="30">
        <f>IF(Sheet2!O170&lt;=0.1,1,0)</f>
        <v>0</v>
      </c>
      <c r="Q170" s="11">
        <v>-9.48542E-2</v>
      </c>
      <c r="R170" s="11">
        <v>0.249</v>
      </c>
      <c r="S170" s="11">
        <f>IF(Sheet2!R170&lt;=0.1,1,0)</f>
        <v>0</v>
      </c>
      <c r="T170" s="4">
        <v>1.2017999999999999E-2</v>
      </c>
      <c r="U170" s="4">
        <v>0.86399999999999999</v>
      </c>
      <c r="V170" s="30">
        <f>IF(Sheet2!U170&lt;=0.1,1,0)</f>
        <v>0</v>
      </c>
      <c r="W170" s="11">
        <v>7.0799100000000004E-2</v>
      </c>
      <c r="X170" s="11">
        <v>0.318</v>
      </c>
      <c r="Y170" s="11">
        <f>IF(Sheet2!X170&lt;=0.1,1,0)</f>
        <v>0</v>
      </c>
      <c r="Z170" s="4">
        <v>1.341102</v>
      </c>
      <c r="AA170" s="4">
        <v>0.58899999999999997</v>
      </c>
      <c r="AB170" s="30">
        <f>IF(Sheet2!AA170&lt;=0.1,1,0)</f>
        <v>0</v>
      </c>
      <c r="AC170" s="7">
        <f>Sheet2!G170+Sheet2!J170+Sheet2!M170+Sheet2!P170+Sheet2!S170+Sheet2!V170+Sheet2!Y170+Sheet2!AB170</f>
        <v>1</v>
      </c>
    </row>
    <row r="171" spans="2:59" x14ac:dyDescent="0.2">
      <c r="D171" t="s">
        <v>195</v>
      </c>
      <c r="E171" s="11">
        <v>-4.74276E-2</v>
      </c>
      <c r="F171" s="11">
        <v>0.61599999999999999</v>
      </c>
      <c r="G171" s="11">
        <f>IF(Sheet2!F171&lt;=0.1,1,0)</f>
        <v>0</v>
      </c>
      <c r="H171" s="30">
        <v>-233.34809999999999</v>
      </c>
      <c r="I171" s="30">
        <v>9.0999999999999998E-2</v>
      </c>
      <c r="J171" s="30">
        <f>IF(Sheet2!I171&lt;=0.1,1,0)</f>
        <v>1</v>
      </c>
      <c r="K171" s="11">
        <v>-8.1117300000000003E-2</v>
      </c>
      <c r="L171" s="11">
        <v>0.38400000000000001</v>
      </c>
      <c r="M171" s="11">
        <f>IF(Sheet2!L171&lt;=0.1,1,0)</f>
        <v>0</v>
      </c>
      <c r="N171" s="30">
        <v>-15.64256</v>
      </c>
      <c r="O171" s="30">
        <v>0.28100000000000003</v>
      </c>
      <c r="P171" s="30">
        <f>IF(Sheet2!O171&lt;=0.1,1,0)</f>
        <v>0</v>
      </c>
      <c r="Q171" s="11">
        <v>-0.14061699999999999</v>
      </c>
      <c r="R171" s="11">
        <v>0.17100000000000001</v>
      </c>
      <c r="S171" s="11">
        <f>IF(Sheet2!R171&lt;=0.1,1,0)</f>
        <v>0</v>
      </c>
      <c r="T171" s="4">
        <v>6.2899000000000002E-3</v>
      </c>
      <c r="U171" s="4">
        <v>0.94399999999999995</v>
      </c>
      <c r="V171" s="30">
        <f>IF(Sheet2!U171&lt;=0.1,1,0)</f>
        <v>0</v>
      </c>
      <c r="W171" s="11">
        <v>-8.5584499999999994E-2</v>
      </c>
      <c r="X171" s="11">
        <v>0.33200000000000002</v>
      </c>
      <c r="Y171" s="11">
        <f>IF(Sheet2!X171&lt;=0.1,1,0)</f>
        <v>0</v>
      </c>
      <c r="Z171" s="4">
        <v>-3.409424</v>
      </c>
      <c r="AA171" s="4">
        <v>0.06</v>
      </c>
      <c r="AB171" s="30">
        <f>IF(Sheet2!AA171&lt;=0.1,1,0)</f>
        <v>1</v>
      </c>
      <c r="AC171" s="7">
        <f>Sheet2!G171+Sheet2!J171+Sheet2!M171+Sheet2!P171+Sheet2!S171+Sheet2!V171+Sheet2!Y171+Sheet2!AB171</f>
        <v>2</v>
      </c>
    </row>
    <row r="172" spans="2:59" x14ac:dyDescent="0.2">
      <c r="D172" s="31" t="s">
        <v>196</v>
      </c>
      <c r="E172" s="11">
        <v>0.22842370000000001</v>
      </c>
      <c r="F172" s="11">
        <v>5.0000000000000001E-3</v>
      </c>
      <c r="G172" s="11">
        <f>IF(Sheet2!F172&lt;=0.1,1,0)</f>
        <v>1</v>
      </c>
      <c r="H172" s="30">
        <v>314.98970000000003</v>
      </c>
      <c r="I172" s="30">
        <v>0.106</v>
      </c>
      <c r="J172" s="30">
        <f>IF(Sheet2!I172&lt;=0.1,1,0)</f>
        <v>0</v>
      </c>
      <c r="K172" s="11">
        <v>0.27350069999999999</v>
      </c>
      <c r="L172" s="11">
        <v>1E-3</v>
      </c>
      <c r="M172" s="11">
        <f>IF(Sheet2!L172&lt;=0.1,1,0)</f>
        <v>1</v>
      </c>
      <c r="N172" s="30">
        <v>42.913820000000001</v>
      </c>
      <c r="O172" s="30">
        <v>1.4E-2</v>
      </c>
      <c r="P172" s="30">
        <f>IF(Sheet2!O172&lt;=0.1,1,0)</f>
        <v>1</v>
      </c>
      <c r="Q172" s="11">
        <v>0.2630593</v>
      </c>
      <c r="R172" s="11">
        <v>3.0000000000000001E-3</v>
      </c>
      <c r="S172" s="11">
        <f>IF(Sheet2!R172&lt;=0.1,1,0)</f>
        <v>1</v>
      </c>
      <c r="T172" s="4">
        <v>0.1029125</v>
      </c>
      <c r="U172" s="4">
        <v>0.214</v>
      </c>
      <c r="V172" s="30">
        <f>IF(Sheet2!U172&lt;=0.1,1,0)</f>
        <v>0</v>
      </c>
      <c r="W172" s="11">
        <v>0.2335914</v>
      </c>
      <c r="X172" s="11">
        <v>3.0000000000000001E-3</v>
      </c>
      <c r="Y172" s="11">
        <f>IF(Sheet2!X172&lt;=0.1,1,0)</f>
        <v>1</v>
      </c>
      <c r="Z172" s="4">
        <v>4.841647</v>
      </c>
      <c r="AA172" s="4">
        <v>4.5999999999999999E-2</v>
      </c>
      <c r="AB172" s="30">
        <f>IF(Sheet2!AA172&lt;=0.1,1,0)</f>
        <v>1</v>
      </c>
      <c r="AC172" s="7">
        <f>Sheet2!G172+Sheet2!J172+Sheet2!M172+Sheet2!P172+Sheet2!S172+Sheet2!V172+Sheet2!Y172+Sheet2!AB172</f>
        <v>6</v>
      </c>
    </row>
    <row r="173" spans="2:59" x14ac:dyDescent="0.2">
      <c r="D173" t="s">
        <v>197</v>
      </c>
      <c r="E173" s="11">
        <v>0.100448</v>
      </c>
      <c r="F173" s="11">
        <v>0.17899999999999999</v>
      </c>
      <c r="G173" s="11">
        <f>IF(Sheet2!F173&lt;=0.1,1,0)</f>
        <v>0</v>
      </c>
      <c r="H173" s="30">
        <v>41.926769999999998</v>
      </c>
      <c r="I173" s="30">
        <v>0.76100000000000001</v>
      </c>
      <c r="J173" s="30">
        <f>IF(Sheet2!I173&lt;=0.1,1,0)</f>
        <v>0</v>
      </c>
      <c r="K173" s="11">
        <v>4.9980299999999998E-2</v>
      </c>
      <c r="L173" s="11">
        <v>0.51</v>
      </c>
      <c r="M173" s="11">
        <f>IF(Sheet2!L173&lt;=0.1,1,0)</f>
        <v>0</v>
      </c>
      <c r="N173" s="30">
        <v>8.5648800000000005</v>
      </c>
      <c r="O173" s="30">
        <v>0.53</v>
      </c>
      <c r="P173" s="30">
        <f>IF(Sheet2!O173&lt;=0.1,1,0)</f>
        <v>0</v>
      </c>
      <c r="Q173" s="11">
        <v>8.4927699999999995E-2</v>
      </c>
      <c r="R173" s="11">
        <v>0.28899999999999998</v>
      </c>
      <c r="S173" s="11">
        <f>IF(Sheet2!R173&lt;=0.1,1,0)</f>
        <v>0</v>
      </c>
      <c r="T173" s="4">
        <v>0.1052719</v>
      </c>
      <c r="U173" s="4">
        <v>0.13</v>
      </c>
      <c r="V173" s="30">
        <f>IF(Sheet2!U173&lt;=0.1,1,0)</f>
        <v>0</v>
      </c>
      <c r="W173" s="11">
        <v>4.0891499999999997E-2</v>
      </c>
      <c r="X173" s="11">
        <v>0.56699999999999995</v>
      </c>
      <c r="Y173" s="11">
        <f>IF(Sheet2!X173&lt;=0.1,1,0)</f>
        <v>0</v>
      </c>
      <c r="Z173" s="4">
        <v>2.9659409999999999</v>
      </c>
      <c r="AA173" s="4">
        <v>0.29199999999999998</v>
      </c>
      <c r="AB173" s="30">
        <f>IF(Sheet2!AA173&lt;=0.1,1,0)</f>
        <v>0</v>
      </c>
      <c r="AC173" s="7">
        <f>Sheet2!G173+Sheet2!J173+Sheet2!M173+Sheet2!P173+Sheet2!S173+Sheet2!V173+Sheet2!Y173+Sheet2!AB173</f>
        <v>0</v>
      </c>
    </row>
    <row r="174" spans="2:59" x14ac:dyDescent="0.2">
      <c r="D174" s="33" t="s">
        <v>198</v>
      </c>
      <c r="E174" s="11">
        <v>0.21856210000000001</v>
      </c>
      <c r="F174" s="11">
        <v>2E-3</v>
      </c>
      <c r="G174" s="11">
        <f>IF(Sheet2!F174&lt;=0.1,1,0)</f>
        <v>1</v>
      </c>
      <c r="H174" s="30">
        <v>260.52510000000001</v>
      </c>
      <c r="I174" s="30">
        <v>7.0000000000000007E-2</v>
      </c>
      <c r="J174" s="30">
        <f>IF(Sheet2!I174&lt;=0.1,1,0)</f>
        <v>1</v>
      </c>
      <c r="K174" s="11">
        <v>0.28096120000000002</v>
      </c>
      <c r="L174" s="11">
        <v>0</v>
      </c>
      <c r="M174" s="11">
        <f>IF(Sheet2!L174&lt;=0.1,1,0)</f>
        <v>1</v>
      </c>
      <c r="N174" s="30">
        <v>55.157800000000002</v>
      </c>
      <c r="O174" s="30">
        <v>0</v>
      </c>
      <c r="P174" s="30">
        <f>IF(Sheet2!O174&lt;=0.1,1,0)</f>
        <v>1</v>
      </c>
      <c r="Q174" s="11">
        <v>0.21026259999999999</v>
      </c>
      <c r="R174" s="11">
        <v>6.0000000000000001E-3</v>
      </c>
      <c r="S174" s="11">
        <f>IF(Sheet2!R174&lt;=0.1,1,0)</f>
        <v>1</v>
      </c>
      <c r="T174" s="4">
        <v>0.2727079</v>
      </c>
      <c r="U174" s="4">
        <v>0</v>
      </c>
      <c r="V174" s="30">
        <f>IF(Sheet2!U174&lt;=0.1,1,0)</f>
        <v>1</v>
      </c>
      <c r="W174" s="11">
        <v>0.27546019999999999</v>
      </c>
      <c r="X174" s="11">
        <v>0</v>
      </c>
      <c r="Y174" s="11">
        <f>IF(Sheet2!X174&lt;=0.1,1,0)</f>
        <v>1</v>
      </c>
      <c r="Z174" s="4">
        <v>13.987539999999999</v>
      </c>
      <c r="AA174" s="4">
        <v>1E-3</v>
      </c>
      <c r="AB174" s="30">
        <f>IF(Sheet2!AA174&lt;=0.1,1,0)</f>
        <v>1</v>
      </c>
      <c r="AC174" s="7">
        <f>Sheet2!G174+Sheet2!J174+Sheet2!M174+Sheet2!P174+Sheet2!S174+Sheet2!V174+Sheet2!Y174+Sheet2!AB174</f>
        <v>8</v>
      </c>
    </row>
    <row r="175" spans="2:59" x14ac:dyDescent="0.2">
      <c r="E175" s="11"/>
      <c r="F175" s="11"/>
      <c r="G175" s="11"/>
      <c r="H175" s="4"/>
      <c r="I175" s="4"/>
      <c r="J175" s="4"/>
      <c r="K175" s="11"/>
      <c r="L175" s="11"/>
      <c r="M175" s="11"/>
      <c r="N175" s="4"/>
      <c r="O175" s="4"/>
      <c r="P175" s="4"/>
      <c r="Q175" s="11"/>
      <c r="R175" s="11"/>
      <c r="S175" s="11"/>
      <c r="T175" s="4"/>
      <c r="U175" s="4"/>
      <c r="V175" s="4"/>
      <c r="W175" s="11"/>
      <c r="X175" s="11"/>
      <c r="Y175" s="11"/>
      <c r="Z175" s="4"/>
      <c r="AA175" s="4"/>
      <c r="AB175" s="4"/>
      <c r="AC175" s="7"/>
    </row>
    <row r="176" spans="2:59" x14ac:dyDescent="0.2">
      <c r="B176" s="1" t="s">
        <v>199</v>
      </c>
      <c r="D176" s="31" t="s">
        <v>200</v>
      </c>
      <c r="E176" s="11">
        <v>0.30994719999999998</v>
      </c>
      <c r="F176" s="11">
        <v>1.4E-2</v>
      </c>
      <c r="G176" s="11">
        <f>IF(Sheet2!F176&lt;=0.1,1,0)</f>
        <v>1</v>
      </c>
      <c r="H176" s="30">
        <v>668.21289999999999</v>
      </c>
      <c r="I176" s="30">
        <v>3.5000000000000003E-2</v>
      </c>
      <c r="J176" s="30">
        <f>IF(Sheet2!I176&lt;=0.1,1,0)</f>
        <v>1</v>
      </c>
      <c r="K176" s="11">
        <v>0.207729</v>
      </c>
      <c r="L176" s="11">
        <v>6.6000000000000003E-2</v>
      </c>
      <c r="M176" s="11">
        <f>IF(Sheet2!L176&lt;=0.1,1,0)</f>
        <v>1</v>
      </c>
      <c r="N176" s="30">
        <v>30.909199999999998</v>
      </c>
      <c r="O176" s="30">
        <v>0.17499999999999999</v>
      </c>
      <c r="P176" s="30">
        <f>IF(Sheet2!O176&lt;=0.1,1,0)</f>
        <v>0</v>
      </c>
      <c r="Q176" s="11">
        <v>0.32201859999999999</v>
      </c>
      <c r="R176" s="11">
        <v>1.2999999999999999E-2</v>
      </c>
      <c r="S176" s="11">
        <f>IF(Sheet2!R176&lt;=0.1,1,0)</f>
        <v>1</v>
      </c>
      <c r="T176" s="30">
        <v>0.27475759999999999</v>
      </c>
      <c r="U176" s="30">
        <v>1.4999999999999999E-2</v>
      </c>
      <c r="V176" s="30">
        <f>IF(Sheet2!U176&lt;=0.1,1,0)</f>
        <v>1</v>
      </c>
      <c r="W176" s="11">
        <v>0.22160099999999999</v>
      </c>
      <c r="X176" s="11">
        <v>4.5999999999999999E-2</v>
      </c>
      <c r="Y176" s="11">
        <f>IF(Sheet2!X176&lt;=0.1,1,0)</f>
        <v>1</v>
      </c>
      <c r="Z176" s="4">
        <v>5.4946890000000002</v>
      </c>
      <c r="AA176" s="4">
        <v>0.13500000000000001</v>
      </c>
      <c r="AB176" s="30">
        <f>IF(Sheet2!AA176&lt;=0.1,1,0)</f>
        <v>0</v>
      </c>
      <c r="AC176" s="7">
        <f>Sheet2!G176+Sheet2!J176+Sheet2!M176+Sheet2!P176+Sheet2!S176+Sheet2!V176+Sheet2!Y176+Sheet2!AB176</f>
        <v>6</v>
      </c>
    </row>
    <row r="177" spans="2:29" x14ac:dyDescent="0.2">
      <c r="D177" t="s">
        <v>201</v>
      </c>
      <c r="E177" s="11">
        <v>0.1141561</v>
      </c>
      <c r="F177" s="11">
        <v>0.14399999999999999</v>
      </c>
      <c r="G177" s="11">
        <f>IF(Sheet2!F177&lt;=0.1,1,0)</f>
        <v>0</v>
      </c>
      <c r="H177" s="30">
        <v>181.70060000000001</v>
      </c>
      <c r="I177" s="30">
        <v>0.28799999999999998</v>
      </c>
      <c r="J177" s="30">
        <f>IF(Sheet2!I177&lt;=0.1,1,0)</f>
        <v>0</v>
      </c>
      <c r="K177" s="11">
        <v>9.0373700000000001E-2</v>
      </c>
      <c r="L177" s="11">
        <v>0.224</v>
      </c>
      <c r="M177" s="11">
        <f>IF(Sheet2!L177&lt;=0.1,1,0)</f>
        <v>0</v>
      </c>
      <c r="N177" s="30">
        <v>10.85566</v>
      </c>
      <c r="O177" s="30">
        <v>0.45400000000000001</v>
      </c>
      <c r="P177" s="30">
        <f>IF(Sheet2!O177&lt;=0.1,1,0)</f>
        <v>0</v>
      </c>
      <c r="Q177" s="11">
        <v>0.1577248</v>
      </c>
      <c r="R177" s="11">
        <v>6.2E-2</v>
      </c>
      <c r="S177" s="11">
        <f>IF(Sheet2!R177&lt;=0.1,1,0)</f>
        <v>1</v>
      </c>
      <c r="T177" s="30">
        <v>7.3715600000000006E-2</v>
      </c>
      <c r="U177" s="30">
        <v>0.33900000000000002</v>
      </c>
      <c r="V177" s="30">
        <f>IF(Sheet2!U177&lt;=0.1,1,0)</f>
        <v>0</v>
      </c>
      <c r="W177" s="11">
        <v>6.7455299999999996E-2</v>
      </c>
      <c r="X177" s="11">
        <v>0.33500000000000002</v>
      </c>
      <c r="Y177" s="11">
        <f>IF(Sheet2!X177&lt;=0.1,1,0)</f>
        <v>0</v>
      </c>
      <c r="Z177" s="4">
        <v>3.7986140000000002</v>
      </c>
      <c r="AA177" s="4">
        <v>0.13100000000000001</v>
      </c>
      <c r="AB177" s="30">
        <f>IF(Sheet2!AA177&lt;=0.1,1,0)</f>
        <v>0</v>
      </c>
      <c r="AC177" s="7">
        <f>Sheet2!G177+Sheet2!J177+Sheet2!M177+Sheet2!P177+Sheet2!S177+Sheet2!V177+Sheet2!Y177+Sheet2!AB177</f>
        <v>1</v>
      </c>
    </row>
    <row r="178" spans="2:29" x14ac:dyDescent="0.2">
      <c r="D178" t="s">
        <v>202</v>
      </c>
      <c r="E178" s="11">
        <v>3.3205100000000001E-2</v>
      </c>
      <c r="F178" s="11">
        <v>0.70499999999999996</v>
      </c>
      <c r="G178" s="11">
        <f>IF(Sheet2!F178&lt;=0.1,1,0)</f>
        <v>0</v>
      </c>
      <c r="H178" s="30">
        <v>-62.177750000000003</v>
      </c>
      <c r="I178" s="30">
        <v>0.72799999999999998</v>
      </c>
      <c r="J178" s="30">
        <f>IF(Sheet2!I178&lt;=0.1,1,0)</f>
        <v>0</v>
      </c>
      <c r="K178" s="11">
        <v>0.1087197</v>
      </c>
      <c r="L178" s="11">
        <v>0.24</v>
      </c>
      <c r="M178" s="11">
        <f>IF(Sheet2!L178&lt;=0.1,1,0)</f>
        <v>0</v>
      </c>
      <c r="N178" s="30">
        <v>7.5711449999999996</v>
      </c>
      <c r="O178" s="30">
        <v>0.65</v>
      </c>
      <c r="P178" s="30">
        <f>IF(Sheet2!O178&lt;=0.1,1,0)</f>
        <v>0</v>
      </c>
      <c r="Q178" s="11">
        <v>-5.51853E-2</v>
      </c>
      <c r="R178" s="11">
        <v>0.58499999999999996</v>
      </c>
      <c r="S178" s="11">
        <f>IF(Sheet2!R178&lt;=0.1,1,0)</f>
        <v>0</v>
      </c>
      <c r="T178" s="30">
        <v>3.9590800000000002E-2</v>
      </c>
      <c r="U178" s="30">
        <v>0.64100000000000001</v>
      </c>
      <c r="V178" s="30">
        <f>IF(Sheet2!U178&lt;=0.1,1,0)</f>
        <v>0</v>
      </c>
      <c r="W178" s="11">
        <v>4.5821099999999997E-2</v>
      </c>
      <c r="X178" s="11">
        <v>0.6</v>
      </c>
      <c r="Y178" s="11">
        <f>IF(Sheet2!X178&lt;=0.1,1,0)</f>
        <v>0</v>
      </c>
      <c r="Z178" s="4">
        <v>2.5457550000000002</v>
      </c>
      <c r="AA178" s="4">
        <v>0.36</v>
      </c>
      <c r="AB178" s="30">
        <f>IF(Sheet2!AA178&lt;=0.1,1,0)</f>
        <v>0</v>
      </c>
      <c r="AC178" s="7">
        <f>Sheet2!G178+Sheet2!J178+Sheet2!M178+Sheet2!P178+Sheet2!S178+Sheet2!V178+Sheet2!Y178+Sheet2!AB178</f>
        <v>0</v>
      </c>
    </row>
    <row r="179" spans="2:29" x14ac:dyDescent="0.2">
      <c r="D179" t="s">
        <v>203</v>
      </c>
      <c r="E179" s="11">
        <v>4.5403899999999997E-2</v>
      </c>
      <c r="F179" s="11">
        <v>0.76900000000000002</v>
      </c>
      <c r="G179" s="11">
        <f>IF(Sheet2!F179&lt;=0.1,1,0)</f>
        <v>0</v>
      </c>
      <c r="H179" s="30">
        <v>256.66340000000002</v>
      </c>
      <c r="I179" s="30">
        <v>0.441</v>
      </c>
      <c r="J179" s="30">
        <f>IF(Sheet2!I179&lt;=0.1,1,0)</f>
        <v>0</v>
      </c>
      <c r="K179" s="11">
        <v>0.14286109999999999</v>
      </c>
      <c r="L179" s="11">
        <v>0.33300000000000002</v>
      </c>
      <c r="M179" s="11">
        <f>IF(Sheet2!L179&lt;=0.1,1,0)</f>
        <v>0</v>
      </c>
      <c r="N179" s="30">
        <v>41.034120000000001</v>
      </c>
      <c r="O179" s="30">
        <v>0.215</v>
      </c>
      <c r="P179" s="30">
        <f>IF(Sheet2!O179&lt;=0.1,1,0)</f>
        <v>0</v>
      </c>
      <c r="Q179" s="11">
        <v>2.7111799999999998E-2</v>
      </c>
      <c r="R179" s="11">
        <v>0.871</v>
      </c>
      <c r="S179" s="11">
        <f>IF(Sheet2!R179&lt;=0.1,1,0)</f>
        <v>0</v>
      </c>
      <c r="T179" s="30">
        <v>-1.8077300000000001E-2</v>
      </c>
      <c r="U179" s="30">
        <v>0.89800000000000002</v>
      </c>
      <c r="V179" s="30">
        <f>IF(Sheet2!U179&lt;=0.1,1,0)</f>
        <v>0</v>
      </c>
      <c r="W179" s="11">
        <v>0.20539399999999999</v>
      </c>
      <c r="X179" s="11">
        <v>0.151</v>
      </c>
      <c r="Y179" s="11">
        <f>IF(Sheet2!X179&lt;=0.1,1,0)</f>
        <v>0</v>
      </c>
      <c r="Z179" s="4">
        <v>0.489566</v>
      </c>
      <c r="AA179" s="4">
        <v>0.90200000000000002</v>
      </c>
      <c r="AB179" s="30">
        <f>IF(Sheet2!AA179&lt;=0.1,1,0)</f>
        <v>0</v>
      </c>
      <c r="AC179" s="7">
        <f>Sheet2!G179+Sheet2!J179+Sheet2!M179+Sheet2!P179+Sheet2!S179+Sheet2!V179+Sheet2!Y179+Sheet2!AB179</f>
        <v>0</v>
      </c>
    </row>
    <row r="180" spans="2:29" x14ac:dyDescent="0.2">
      <c r="D180" s="29" t="s">
        <v>204</v>
      </c>
      <c r="E180" s="11">
        <v>0.1822462</v>
      </c>
      <c r="F180" s="11">
        <v>0.218</v>
      </c>
      <c r="G180" s="11">
        <f>IF(Sheet2!F180&lt;=0.1,1,0)</f>
        <v>0</v>
      </c>
      <c r="H180" s="30">
        <v>394.68209999999999</v>
      </c>
      <c r="I180" s="30">
        <v>0.32100000000000001</v>
      </c>
      <c r="J180" s="30">
        <f>IF(Sheet2!I180&lt;=0.1,1,0)</f>
        <v>0</v>
      </c>
      <c r="K180" s="11">
        <v>0.44336320000000001</v>
      </c>
      <c r="L180" s="11">
        <v>0</v>
      </c>
      <c r="M180" s="11">
        <f>IF(Sheet2!L180&lt;=0.1,1,0)</f>
        <v>1</v>
      </c>
      <c r="N180" s="30">
        <v>76.506969999999995</v>
      </c>
      <c r="O180" s="30">
        <v>2.4E-2</v>
      </c>
      <c r="P180" s="30">
        <f>IF(Sheet2!O180&lt;=0.1,1,0)</f>
        <v>1</v>
      </c>
      <c r="Q180" s="11">
        <v>0.1147344</v>
      </c>
      <c r="R180" s="11">
        <v>0.46300000000000002</v>
      </c>
      <c r="S180" s="11">
        <f>IF(Sheet2!R180&lt;=0.1,1,0)</f>
        <v>0</v>
      </c>
      <c r="T180" s="30">
        <v>0.20429050000000001</v>
      </c>
      <c r="U180" s="30">
        <v>0.16300000000000001</v>
      </c>
      <c r="V180" s="30">
        <f>IF(Sheet2!U180&lt;=0.1,1,0)</f>
        <v>0</v>
      </c>
      <c r="W180" s="11">
        <v>0.38465840000000001</v>
      </c>
      <c r="X180" s="11">
        <v>2E-3</v>
      </c>
      <c r="Y180" s="11">
        <f>IF(Sheet2!X180&lt;=0.1,1,0)</f>
        <v>1</v>
      </c>
      <c r="Z180" s="4">
        <v>2.081474</v>
      </c>
      <c r="AA180" s="4">
        <v>0.60599999999999998</v>
      </c>
      <c r="AB180" s="30">
        <f>IF(Sheet2!AA180&lt;=0.1,1,0)</f>
        <v>0</v>
      </c>
      <c r="AC180" s="7">
        <f>Sheet2!G180+Sheet2!J180+Sheet2!M180+Sheet2!P180+Sheet2!S180+Sheet2!V180+Sheet2!Y180+Sheet2!AB180</f>
        <v>3</v>
      </c>
    </row>
    <row r="181" spans="2:29" x14ac:dyDescent="0.2">
      <c r="D181" s="33" t="s">
        <v>205</v>
      </c>
      <c r="E181" s="11">
        <v>0.26047920000000002</v>
      </c>
      <c r="F181" s="11">
        <v>3.7999999999999999E-2</v>
      </c>
      <c r="G181" s="11">
        <f>IF(Sheet2!F181&lt;=0.1,1,0)</f>
        <v>1</v>
      </c>
      <c r="H181" s="30">
        <v>582.98069999999996</v>
      </c>
      <c r="I181" s="30">
        <v>5.5E-2</v>
      </c>
      <c r="J181" s="30">
        <f>IF(Sheet2!I181&lt;=0.1,1,0)</f>
        <v>1</v>
      </c>
      <c r="K181" s="11">
        <v>0.31626149999999997</v>
      </c>
      <c r="L181" s="11">
        <v>1.4E-2</v>
      </c>
      <c r="M181" s="11">
        <f>IF(Sheet2!L181&lt;=0.1,1,0)</f>
        <v>1</v>
      </c>
      <c r="N181" s="30">
        <v>69.726219999999998</v>
      </c>
      <c r="O181" s="30">
        <v>1.4999999999999999E-2</v>
      </c>
      <c r="P181" s="30">
        <f>IF(Sheet2!O181&lt;=0.1,1,0)</f>
        <v>1</v>
      </c>
      <c r="Q181" s="11">
        <v>0.26522869999999998</v>
      </c>
      <c r="R181" s="11">
        <v>0.06</v>
      </c>
      <c r="S181" s="11">
        <f>IF(Sheet2!R181&lt;=0.1,1,0)</f>
        <v>1</v>
      </c>
      <c r="T181" s="30">
        <v>0.22977149999999999</v>
      </c>
      <c r="U181" s="30">
        <v>4.1000000000000002E-2</v>
      </c>
      <c r="V181" s="30">
        <f>IF(Sheet2!U181&lt;=0.1,1,0)</f>
        <v>1</v>
      </c>
      <c r="W181" s="11">
        <v>0.3207044</v>
      </c>
      <c r="X181" s="11">
        <v>8.9999999999999993E-3</v>
      </c>
      <c r="Y181" s="11">
        <f>IF(Sheet2!X181&lt;=0.1,1,0)</f>
        <v>1</v>
      </c>
      <c r="Z181" s="4">
        <v>12.655060000000001</v>
      </c>
      <c r="AA181" s="4">
        <v>5.6000000000000001E-2</v>
      </c>
      <c r="AB181" s="30">
        <f>IF(Sheet2!AA181&lt;=0.1,1,0)</f>
        <v>1</v>
      </c>
      <c r="AC181" s="7">
        <f>Sheet2!G181+Sheet2!J181+Sheet2!M181+Sheet2!P181+Sheet2!S181+Sheet2!V181+Sheet2!Y181+Sheet2!AB181</f>
        <v>8</v>
      </c>
    </row>
    <row r="182" spans="2:29" x14ac:dyDescent="0.2">
      <c r="D182" s="31" t="s">
        <v>206</v>
      </c>
      <c r="E182" s="11">
        <v>0.22699530000000001</v>
      </c>
      <c r="F182" s="11">
        <v>4.7E-2</v>
      </c>
      <c r="G182" s="11">
        <f>IF(Sheet2!F182&lt;=0.1,1,0)</f>
        <v>1</v>
      </c>
      <c r="H182" s="30">
        <v>670.12620000000004</v>
      </c>
      <c r="I182" s="30">
        <v>2.8000000000000001E-2</v>
      </c>
      <c r="J182" s="30">
        <f>IF(Sheet2!I182&lt;=0.1,1,0)</f>
        <v>1</v>
      </c>
      <c r="K182" s="11">
        <v>0.249225</v>
      </c>
      <c r="L182" s="11">
        <v>0.02</v>
      </c>
      <c r="M182" s="11">
        <f>IF(Sheet2!L182&lt;=0.1,1,0)</f>
        <v>1</v>
      </c>
      <c r="N182" s="30">
        <v>53.139150000000001</v>
      </c>
      <c r="O182" s="30">
        <v>2.1000000000000001E-2</v>
      </c>
      <c r="P182" s="30">
        <f>IF(Sheet2!O182&lt;=0.1,1,0)</f>
        <v>1</v>
      </c>
      <c r="Q182" s="11">
        <v>0.2329291</v>
      </c>
      <c r="R182" s="11">
        <v>5.5E-2</v>
      </c>
      <c r="S182" s="11">
        <f>IF(Sheet2!R182&lt;=0.1,1,0)</f>
        <v>1</v>
      </c>
      <c r="T182" s="30">
        <v>0.1801333</v>
      </c>
      <c r="U182" s="30">
        <v>0.111</v>
      </c>
      <c r="V182" s="30">
        <f>IF(Sheet2!U182&lt;=0.1,1,0)</f>
        <v>0</v>
      </c>
      <c r="W182" s="11">
        <v>0.2538454</v>
      </c>
      <c r="X182" s="11">
        <v>1.4E-2</v>
      </c>
      <c r="Y182" s="11">
        <f>IF(Sheet2!X182&lt;=0.1,1,0)</f>
        <v>1</v>
      </c>
      <c r="Z182" s="4">
        <v>13.674340000000001</v>
      </c>
      <c r="AA182" s="4">
        <v>8.1000000000000003E-2</v>
      </c>
      <c r="AB182" s="30">
        <f>IF(Sheet2!AA182&lt;=0.1,1,0)</f>
        <v>1</v>
      </c>
      <c r="AC182" s="7">
        <f>Sheet2!G182+Sheet2!J182+Sheet2!M182+Sheet2!P182+Sheet2!S182+Sheet2!V182+Sheet2!Y182+Sheet2!AB182</f>
        <v>7</v>
      </c>
    </row>
    <row r="183" spans="2:29" x14ac:dyDescent="0.2">
      <c r="B183" s="12"/>
      <c r="C183" s="12"/>
      <c r="D183" s="53" t="s">
        <v>207</v>
      </c>
      <c r="E183" s="11">
        <v>0.131966</v>
      </c>
      <c r="F183" s="11">
        <v>0.104</v>
      </c>
      <c r="G183" s="11">
        <f>IF(Sheet2!F183&lt;=0.1,1,0)</f>
        <v>0</v>
      </c>
      <c r="H183" s="30">
        <v>157.85720000000001</v>
      </c>
      <c r="I183" s="30">
        <v>0.39300000000000002</v>
      </c>
      <c r="J183" s="30">
        <f>IF(Sheet2!I183&lt;=0.1,1,0)</f>
        <v>0</v>
      </c>
      <c r="K183" s="11">
        <v>0.198018</v>
      </c>
      <c r="L183" s="11">
        <v>1.6E-2</v>
      </c>
      <c r="M183" s="11">
        <f>IF(Sheet2!L183&lt;=0.1,1,0)</f>
        <v>1</v>
      </c>
      <c r="N183" s="30">
        <v>26.737500000000001</v>
      </c>
      <c r="O183" s="30">
        <v>0.11700000000000001</v>
      </c>
      <c r="P183" s="30">
        <f>IF(Sheet2!O183&lt;=0.1,1,0)</f>
        <v>0</v>
      </c>
      <c r="Q183" s="11">
        <v>0.17066629999999999</v>
      </c>
      <c r="R183" s="11">
        <v>5.3999999999999999E-2</v>
      </c>
      <c r="S183" s="11">
        <f>IF(Sheet2!R183&lt;=0.1,1,0)</f>
        <v>1</v>
      </c>
      <c r="T183" s="30">
        <v>0.1203973</v>
      </c>
      <c r="U183" s="30">
        <v>0.14899999999999999</v>
      </c>
      <c r="V183" s="30">
        <f>IF(Sheet2!U183&lt;=0.1,1,0)</f>
        <v>0</v>
      </c>
      <c r="W183" s="11">
        <v>0.13977600000000001</v>
      </c>
      <c r="X183" s="11">
        <v>9.1999999999999998E-2</v>
      </c>
      <c r="Y183" s="11">
        <f>IF(Sheet2!X183&lt;=0.1,1,0)</f>
        <v>1</v>
      </c>
      <c r="Z183" s="4">
        <v>5.7769430000000002</v>
      </c>
      <c r="AA183" s="4">
        <v>3.2000000000000001E-2</v>
      </c>
      <c r="AB183" s="30">
        <f>IF(Sheet2!AA183&lt;=0.1,1,0)</f>
        <v>1</v>
      </c>
      <c r="AC183" s="7">
        <f>Sheet2!G183+Sheet2!J183+Sheet2!M183+Sheet2!P183+Sheet2!S183+Sheet2!V183+Sheet2!Y183+Sheet2!AB183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65" zoomScaleNormal="65" workbookViewId="0">
      <selection activeCell="A33" sqref="A33"/>
    </sheetView>
  </sheetViews>
  <sheetFormatPr defaultRowHeight="12.75" x14ac:dyDescent="0.2"/>
  <cols>
    <col min="1" max="1" width="39"/>
    <col min="2" max="2" width="11.5703125"/>
    <col min="3" max="3" width="26.5703125"/>
    <col min="4" max="4" width="11"/>
    <col min="5" max="5" width="5.28515625"/>
    <col min="6" max="6" width="8.5703125"/>
    <col min="7" max="7" width="11"/>
    <col min="8" max="8" width="5.28515625"/>
    <col min="9" max="9" width="8.5703125"/>
    <col min="10" max="10" width="11"/>
    <col min="11" max="11" width="5.28515625"/>
    <col min="12" max="12" width="8.5703125"/>
    <col min="13" max="13" width="11"/>
    <col min="14" max="14" width="5.28515625"/>
    <col min="15" max="15" width="8.5703125"/>
    <col min="16" max="16" width="9.85546875"/>
    <col min="17" max="17" width="5.28515625"/>
    <col min="18" max="18" width="8.5703125"/>
    <col min="19" max="19" width="10"/>
    <col min="20" max="20" width="5.28515625"/>
    <col min="21" max="21" width="8.5703125"/>
    <col min="22" max="22" width="9.85546875"/>
    <col min="23" max="23" width="5.28515625"/>
    <col min="24" max="24" width="8.5703125"/>
    <col min="25" max="25" width="11.28515625"/>
    <col min="26" max="26" width="5.28515625"/>
    <col min="27" max="27" width="8.5703125"/>
    <col min="28" max="28" width="11.28515625"/>
    <col min="29" max="1025" width="11.5703125"/>
  </cols>
  <sheetData>
    <row r="1" spans="1:28" x14ac:dyDescent="0.2">
      <c r="C1" s="1" t="s">
        <v>2</v>
      </c>
      <c r="D1" s="86" t="s">
        <v>0</v>
      </c>
      <c r="E1" s="11"/>
      <c r="F1" s="11"/>
      <c r="G1" s="87" t="s">
        <v>0</v>
      </c>
      <c r="H1" s="4"/>
      <c r="I1" s="4"/>
      <c r="J1" s="86" t="s">
        <v>1</v>
      </c>
      <c r="K1" s="11"/>
      <c r="L1" s="11"/>
      <c r="M1" s="87" t="s">
        <v>1</v>
      </c>
      <c r="N1" s="4"/>
      <c r="O1" s="4"/>
      <c r="P1" s="86" t="s">
        <v>0</v>
      </c>
      <c r="Q1" s="11"/>
      <c r="R1" s="11"/>
      <c r="S1" s="87" t="s">
        <v>0</v>
      </c>
      <c r="T1" s="4"/>
      <c r="U1" s="4"/>
      <c r="V1" s="86" t="s">
        <v>1</v>
      </c>
      <c r="W1" s="11"/>
      <c r="X1" s="11"/>
      <c r="Y1" s="87" t="s">
        <v>3</v>
      </c>
      <c r="Z1" s="4"/>
      <c r="AA1" s="4"/>
      <c r="AB1" s="7"/>
    </row>
    <row r="2" spans="1:28" x14ac:dyDescent="0.2">
      <c r="C2" s="1" t="s">
        <v>5</v>
      </c>
      <c r="D2" s="86" t="s">
        <v>4</v>
      </c>
      <c r="E2" s="86"/>
      <c r="F2" s="86"/>
      <c r="G2" s="87" t="s">
        <v>4</v>
      </c>
      <c r="H2" s="87"/>
      <c r="I2" s="87"/>
      <c r="J2" s="86" t="s">
        <v>4</v>
      </c>
      <c r="K2" s="86"/>
      <c r="L2" s="86"/>
      <c r="M2" s="87" t="s">
        <v>4</v>
      </c>
      <c r="N2" s="87"/>
      <c r="O2" s="87"/>
      <c r="P2" s="86" t="s">
        <v>6</v>
      </c>
      <c r="Q2" s="86"/>
      <c r="R2" s="86"/>
      <c r="S2" s="87" t="s">
        <v>6</v>
      </c>
      <c r="T2" s="87"/>
      <c r="U2" s="87"/>
      <c r="V2" s="86" t="s">
        <v>6</v>
      </c>
      <c r="W2" s="86"/>
      <c r="X2" s="86"/>
      <c r="Y2" s="87" t="s">
        <v>6</v>
      </c>
      <c r="Z2" s="4"/>
      <c r="AA2" s="4"/>
      <c r="AB2" s="7"/>
    </row>
    <row r="3" spans="1:28" x14ac:dyDescent="0.2">
      <c r="C3" s="9" t="s">
        <v>8</v>
      </c>
      <c r="D3" s="86" t="s">
        <v>7</v>
      </c>
      <c r="E3" s="86"/>
      <c r="F3" s="86"/>
      <c r="G3" s="87" t="s">
        <v>7</v>
      </c>
      <c r="H3" s="87"/>
      <c r="I3" s="87"/>
      <c r="J3" s="86" t="s">
        <v>7</v>
      </c>
      <c r="K3" s="86"/>
      <c r="L3" s="86"/>
      <c r="M3" s="87" t="s">
        <v>7</v>
      </c>
      <c r="N3" s="87"/>
      <c r="O3" s="87"/>
      <c r="P3" s="86" t="s">
        <v>9</v>
      </c>
      <c r="Q3" s="86"/>
      <c r="R3" s="86"/>
      <c r="S3" s="87" t="s">
        <v>10</v>
      </c>
      <c r="T3" s="87"/>
      <c r="U3" s="87"/>
      <c r="V3" s="86" t="s">
        <v>9</v>
      </c>
      <c r="W3" s="86"/>
      <c r="X3" s="86"/>
      <c r="Y3" s="87" t="s">
        <v>9</v>
      </c>
      <c r="Z3" s="4"/>
      <c r="AA3" s="4"/>
      <c r="AB3" s="7"/>
    </row>
    <row r="4" spans="1:28" x14ac:dyDescent="0.2">
      <c r="C4" s="1" t="s">
        <v>12</v>
      </c>
      <c r="D4" s="86" t="s">
        <v>11</v>
      </c>
      <c r="E4" s="86"/>
      <c r="F4" s="86"/>
      <c r="G4" s="87" t="s">
        <v>13</v>
      </c>
      <c r="H4" s="87"/>
      <c r="I4" s="87"/>
      <c r="J4" s="86" t="s">
        <v>11</v>
      </c>
      <c r="K4" s="86"/>
      <c r="L4" s="86"/>
      <c r="M4" s="87" t="s">
        <v>13</v>
      </c>
      <c r="N4" s="87"/>
      <c r="O4" s="87"/>
      <c r="P4" s="86" t="s">
        <v>11</v>
      </c>
      <c r="Q4" s="86"/>
      <c r="R4" s="86"/>
      <c r="S4" s="87" t="s">
        <v>11</v>
      </c>
      <c r="T4" s="87"/>
      <c r="U4" s="87"/>
      <c r="V4" s="86" t="s">
        <v>11</v>
      </c>
      <c r="W4" s="86"/>
      <c r="X4" s="86"/>
      <c r="Y4" s="87" t="s">
        <v>13</v>
      </c>
      <c r="Z4" s="4"/>
      <c r="AA4" s="4"/>
      <c r="AB4" s="7"/>
    </row>
    <row r="5" spans="1:28" x14ac:dyDescent="0.2">
      <c r="D5" s="11"/>
      <c r="E5" s="11"/>
      <c r="F5" s="11"/>
      <c r="G5" s="4"/>
      <c r="H5" s="4"/>
      <c r="I5" s="4"/>
      <c r="J5" s="11"/>
      <c r="K5" s="11"/>
      <c r="L5" s="11"/>
      <c r="M5" s="4"/>
      <c r="N5" s="4"/>
      <c r="O5" s="4"/>
      <c r="P5" s="11"/>
      <c r="Q5" s="11"/>
      <c r="R5" s="11"/>
      <c r="S5" s="4"/>
      <c r="T5" s="4"/>
      <c r="U5" s="4"/>
      <c r="V5" s="11"/>
      <c r="W5" s="11"/>
      <c r="X5" s="11"/>
      <c r="Y5" s="4"/>
      <c r="Z5" s="4"/>
      <c r="AA5" s="4"/>
      <c r="AB5" s="7"/>
    </row>
    <row r="6" spans="1:28" x14ac:dyDescent="0.2">
      <c r="C6" s="12"/>
      <c r="D6" s="88" t="s">
        <v>16</v>
      </c>
      <c r="E6" s="88" t="s">
        <v>20</v>
      </c>
      <c r="F6" s="89" t="s">
        <v>21</v>
      </c>
      <c r="G6" s="90" t="s">
        <v>16</v>
      </c>
      <c r="H6" s="90" t="s">
        <v>20</v>
      </c>
      <c r="I6" s="91" t="s">
        <v>22</v>
      </c>
      <c r="J6" s="88" t="s">
        <v>16</v>
      </c>
      <c r="K6" s="88" t="s">
        <v>20</v>
      </c>
      <c r="L6" s="89" t="s">
        <v>23</v>
      </c>
      <c r="M6" s="90" t="s">
        <v>16</v>
      </c>
      <c r="N6" s="90" t="s">
        <v>20</v>
      </c>
      <c r="O6" s="91" t="s">
        <v>24</v>
      </c>
      <c r="P6" s="88" t="s">
        <v>16</v>
      </c>
      <c r="Q6" s="88" t="s">
        <v>20</v>
      </c>
      <c r="R6" s="89" t="s">
        <v>25</v>
      </c>
      <c r="S6" s="90" t="s">
        <v>16</v>
      </c>
      <c r="T6" s="90" t="s">
        <v>20</v>
      </c>
      <c r="U6" s="91" t="s">
        <v>26</v>
      </c>
      <c r="V6" s="88"/>
      <c r="W6" s="88"/>
      <c r="X6" s="89" t="s">
        <v>27</v>
      </c>
      <c r="Y6" s="90" t="s">
        <v>16</v>
      </c>
      <c r="Z6" s="90" t="s">
        <v>20</v>
      </c>
      <c r="AA6" s="91" t="s">
        <v>28</v>
      </c>
      <c r="AB6" s="92" t="s">
        <v>29</v>
      </c>
    </row>
    <row r="7" spans="1:28" x14ac:dyDescent="0.2">
      <c r="A7" s="47" t="s">
        <v>187</v>
      </c>
      <c r="B7" s="57"/>
      <c r="C7" s="57"/>
      <c r="D7" s="93"/>
      <c r="E7" s="93"/>
      <c r="F7" s="11"/>
      <c r="G7" s="94"/>
      <c r="H7" s="94"/>
      <c r="I7" s="4"/>
      <c r="J7" s="93"/>
      <c r="K7" s="93"/>
      <c r="L7" s="11"/>
      <c r="M7" s="94"/>
      <c r="N7" s="94"/>
      <c r="O7" s="4"/>
      <c r="P7" s="93"/>
      <c r="Q7" s="93"/>
      <c r="R7" s="11"/>
      <c r="S7" s="94"/>
      <c r="T7" s="94"/>
      <c r="U7" s="4"/>
      <c r="V7" s="93"/>
      <c r="W7" s="93"/>
      <c r="X7" s="11"/>
      <c r="Y7" s="94"/>
      <c r="Z7" s="94"/>
      <c r="AA7" s="30"/>
      <c r="AB7" s="49"/>
    </row>
    <row r="8" spans="1:28" x14ac:dyDescent="0.2">
      <c r="D8" s="11"/>
      <c r="E8" s="11"/>
      <c r="F8" s="11"/>
      <c r="G8" s="4"/>
      <c r="H8" s="4"/>
      <c r="I8" s="4"/>
      <c r="J8" s="11"/>
      <c r="K8" s="11"/>
      <c r="L8" s="11"/>
      <c r="M8" s="4"/>
      <c r="N8" s="4"/>
      <c r="O8" s="4"/>
      <c r="P8" s="11"/>
      <c r="Q8" s="11"/>
      <c r="R8" s="11"/>
      <c r="S8" s="4"/>
      <c r="T8" s="4"/>
      <c r="U8" s="4"/>
      <c r="V8" s="11"/>
      <c r="W8" s="11"/>
      <c r="X8" s="11"/>
      <c r="Y8" s="4"/>
      <c r="Z8" s="4"/>
      <c r="AA8" s="30"/>
      <c r="AB8" s="7"/>
    </row>
    <row r="9" spans="1:28" x14ac:dyDescent="0.2">
      <c r="A9" s="1" t="s">
        <v>188</v>
      </c>
      <c r="C9" s="29" t="s">
        <v>189</v>
      </c>
      <c r="D9" s="11">
        <v>0.1480706</v>
      </c>
      <c r="E9" s="11">
        <v>1.2E-2</v>
      </c>
      <c r="F9" s="11">
        <f>IF(Sheet3!E9&lt;=0.1,1,0)</f>
        <v>1</v>
      </c>
      <c r="G9" s="4">
        <v>139.62690000000001</v>
      </c>
      <c r="H9" s="4">
        <v>0.24399999999999999</v>
      </c>
      <c r="I9" s="4">
        <f>IF(Sheet3!H9&lt;=0.1,1,0)</f>
        <v>0</v>
      </c>
      <c r="J9" s="11">
        <v>0.13009799999999999</v>
      </c>
      <c r="K9" s="11">
        <v>2.5000000000000001E-2</v>
      </c>
      <c r="L9" s="11">
        <f>IF(Sheet3!K9&lt;=0.1,1,0)</f>
        <v>1</v>
      </c>
      <c r="M9" s="4">
        <v>9.7483170000000001</v>
      </c>
      <c r="N9" s="4">
        <v>9.9000000000000005E-2</v>
      </c>
      <c r="O9" s="4">
        <f>IF(Sheet3!N9&lt;=0.1,1,0)</f>
        <v>1</v>
      </c>
      <c r="P9" s="11">
        <v>6.3328099999999998E-2</v>
      </c>
      <c r="Q9" s="11">
        <v>0.115</v>
      </c>
      <c r="R9" s="11">
        <f>IF(Sheet3!Q9&lt;=0.1,1,0)</f>
        <v>0</v>
      </c>
      <c r="S9" s="4">
        <v>5.5530000000000003E-2</v>
      </c>
      <c r="T9" s="4">
        <v>0</v>
      </c>
      <c r="U9" s="4">
        <f>IF(Sheet3!T9&lt;=0.1,1,0)</f>
        <v>1</v>
      </c>
      <c r="V9" s="11">
        <v>0.1234729</v>
      </c>
      <c r="W9" s="11">
        <v>2.4E-2</v>
      </c>
      <c r="X9" s="11">
        <f>IF(Sheet3!W9&lt;=0.1,1,0)</f>
        <v>1</v>
      </c>
      <c r="Y9" s="4">
        <v>2.279274</v>
      </c>
      <c r="Z9" s="4">
        <v>0.35899999999999999</v>
      </c>
      <c r="AA9" s="30">
        <f>IF(Sheet3!Z9&lt;=0.1,1,0)</f>
        <v>0</v>
      </c>
      <c r="AB9" s="7">
        <f>Sheet3!F9+Sheet3!I9+Sheet3!L9+Sheet3!O9+Sheet3!R9+Sheet3!U9+Sheet3!X9+Sheet3!AA9</f>
        <v>5</v>
      </c>
    </row>
    <row r="10" spans="1:28" x14ac:dyDescent="0.2">
      <c r="C10" t="s">
        <v>190</v>
      </c>
      <c r="D10" s="11">
        <v>9.1278899999999996E-2</v>
      </c>
      <c r="E10" s="11">
        <v>0.33400000000000002</v>
      </c>
      <c r="F10" s="11">
        <f>IF(Sheet3!E10&lt;=0.1,1,0)</f>
        <v>0</v>
      </c>
      <c r="G10" s="4">
        <v>-53.246049999999997</v>
      </c>
      <c r="H10" s="4">
        <v>0.79600000000000004</v>
      </c>
      <c r="I10" s="4">
        <f>IF(Sheet3!H10&lt;=0.1,1,0)</f>
        <v>0</v>
      </c>
      <c r="J10" s="11">
        <v>8.0691299999999994E-2</v>
      </c>
      <c r="K10" s="11">
        <v>0.46100000000000002</v>
      </c>
      <c r="L10" s="11">
        <f>IF(Sheet3!K10&lt;=0.1,1,0)</f>
        <v>0</v>
      </c>
      <c r="M10" s="4">
        <v>22.0718</v>
      </c>
      <c r="N10" s="4">
        <v>0.499</v>
      </c>
      <c r="O10" s="4">
        <f>IF(Sheet3!N10&lt;=0.1,1,0)</f>
        <v>0</v>
      </c>
      <c r="P10" s="11">
        <v>0.10118389999999999</v>
      </c>
      <c r="Q10" s="11">
        <v>0.32800000000000001</v>
      </c>
      <c r="R10" s="11">
        <f>IF(Sheet3!Q10&lt;=0.1,1,0)</f>
        <v>0</v>
      </c>
      <c r="S10" s="4">
        <v>9.5678200000000005E-2</v>
      </c>
      <c r="T10" s="4">
        <v>0.53</v>
      </c>
      <c r="U10" s="4">
        <f>IF(Sheet3!T10&lt;=0.1,1,0)</f>
        <v>0</v>
      </c>
      <c r="V10" s="11">
        <v>6.0873299999999998E-2</v>
      </c>
      <c r="W10" s="11">
        <v>0.53100000000000003</v>
      </c>
      <c r="X10" s="11">
        <f>IF(Sheet3!W10&lt;=0.1,1,0)</f>
        <v>0</v>
      </c>
      <c r="Y10" s="4">
        <v>-0.84581620000000002</v>
      </c>
      <c r="Z10" s="4">
        <v>0.77</v>
      </c>
      <c r="AA10" s="30">
        <f>IF(Sheet3!Z10&lt;=0.1,1,0)</f>
        <v>0</v>
      </c>
      <c r="AB10" s="7">
        <f>Sheet3!F10+Sheet3!I10+Sheet3!L10+Sheet3!O10+Sheet3!R10+Sheet3!U10+Sheet3!X10+Sheet3!AA10</f>
        <v>0</v>
      </c>
    </row>
    <row r="11" spans="1:28" x14ac:dyDescent="0.2">
      <c r="C11" s="33" t="s">
        <v>191</v>
      </c>
      <c r="D11" s="11">
        <v>0.25276579999999998</v>
      </c>
      <c r="E11" s="11">
        <v>0</v>
      </c>
      <c r="F11" s="11">
        <f>IF(Sheet3!E11&lt;=0.1,1,0)</f>
        <v>1</v>
      </c>
      <c r="G11" s="4">
        <v>441.71710000000002</v>
      </c>
      <c r="H11" s="4">
        <v>0</v>
      </c>
      <c r="I11" s="4">
        <f>IF(Sheet3!H11&lt;=0.1,1,0)</f>
        <v>1</v>
      </c>
      <c r="J11" s="11">
        <v>0.2718952</v>
      </c>
      <c r="K11" s="11">
        <v>0</v>
      </c>
      <c r="L11" s="11">
        <f>IF(Sheet3!K11&lt;=0.1,1,0)</f>
        <v>1</v>
      </c>
      <c r="M11" s="4">
        <v>10.06654</v>
      </c>
      <c r="N11" s="4">
        <v>0</v>
      </c>
      <c r="O11" s="4">
        <f>IF(Sheet3!N11&lt;=0.1,1,0)</f>
        <v>1</v>
      </c>
      <c r="P11" s="11">
        <v>5.7961600000000002E-2</v>
      </c>
      <c r="Q11" s="11">
        <v>0</v>
      </c>
      <c r="R11" s="11">
        <f>IF(Sheet3!Q11&lt;=0.1,1,0)</f>
        <v>1</v>
      </c>
      <c r="S11" s="4">
        <v>5.0296300000000002E-2</v>
      </c>
      <c r="T11" s="4">
        <v>0</v>
      </c>
      <c r="U11" s="4">
        <f>IF(Sheet3!T11&lt;=0.1,1,0)</f>
        <v>1</v>
      </c>
      <c r="V11" s="11">
        <v>0.247722</v>
      </c>
      <c r="W11" s="11">
        <v>0</v>
      </c>
      <c r="X11" s="11">
        <f>IF(Sheet3!W11&lt;=0.1,1,0)</f>
        <v>1</v>
      </c>
      <c r="Y11" s="4">
        <v>8.8817050000000002</v>
      </c>
      <c r="Z11" s="4">
        <v>0</v>
      </c>
      <c r="AA11" s="30">
        <f>IF(Sheet3!Z11&lt;=0.1,1,0)</f>
        <v>1</v>
      </c>
      <c r="AB11" s="7">
        <f>Sheet3!F11+Sheet3!I11+Sheet3!L11+Sheet3!O11+Sheet3!R11+Sheet3!U11+Sheet3!X11+Sheet3!AA11</f>
        <v>8</v>
      </c>
    </row>
    <row r="12" spans="1:28" x14ac:dyDescent="0.2">
      <c r="D12" s="11"/>
      <c r="E12" s="11"/>
      <c r="F12" s="11"/>
      <c r="G12" s="4"/>
      <c r="H12" s="4"/>
      <c r="I12" s="4"/>
      <c r="J12" s="11"/>
      <c r="K12" s="11"/>
      <c r="L12" s="11"/>
      <c r="M12" s="4"/>
      <c r="N12" s="4"/>
      <c r="O12" s="4"/>
      <c r="P12" s="11"/>
      <c r="Q12" s="11"/>
      <c r="R12" s="11"/>
      <c r="S12" s="4"/>
      <c r="T12" s="4"/>
      <c r="U12" s="4"/>
      <c r="V12" s="11"/>
      <c r="W12" s="11"/>
      <c r="X12" s="11"/>
      <c r="Y12" s="4"/>
      <c r="Z12" s="4"/>
      <c r="AA12" s="30"/>
      <c r="AB12" s="7"/>
    </row>
    <row r="13" spans="1:28" x14ac:dyDescent="0.2">
      <c r="A13" s="1" t="s">
        <v>192</v>
      </c>
      <c r="C13" s="33" t="s">
        <v>193</v>
      </c>
      <c r="D13" s="11">
        <v>0.16316249999999999</v>
      </c>
      <c r="E13" s="11">
        <v>2.8000000000000001E-2</v>
      </c>
      <c r="F13" s="11">
        <f>IF(Sheet3!E13&lt;=0.1,1,0)</f>
        <v>1</v>
      </c>
      <c r="G13" s="4">
        <v>372.9067</v>
      </c>
      <c r="H13" s="4">
        <v>2.8000000000000001E-2</v>
      </c>
      <c r="I13" s="4">
        <f>IF(Sheet3!H13&lt;=0.1,1,0)</f>
        <v>1</v>
      </c>
      <c r="J13" s="11">
        <v>0.18248039999999999</v>
      </c>
      <c r="K13" s="11">
        <v>8.9999999999999993E-3</v>
      </c>
      <c r="L13" s="11">
        <f>IF(Sheet3!K13&lt;=0.1,1,0)</f>
        <v>1</v>
      </c>
      <c r="M13" s="4">
        <v>33.245989999999999</v>
      </c>
      <c r="N13" s="4">
        <v>1.4999999999999999E-2</v>
      </c>
      <c r="O13" s="4">
        <f>IF(Sheet3!N13&lt;=0.1,1,0)</f>
        <v>1</v>
      </c>
      <c r="P13" s="11">
        <v>0.18408279999999999</v>
      </c>
      <c r="Q13" s="11">
        <v>2.1999999999999999E-2</v>
      </c>
      <c r="R13" s="11">
        <f>IF(Sheet3!Q13&lt;=0.1,1,0)</f>
        <v>1</v>
      </c>
      <c r="S13" s="4">
        <v>0.15218989999999999</v>
      </c>
      <c r="T13" s="4">
        <v>2.8000000000000001E-2</v>
      </c>
      <c r="U13" s="4">
        <f>IF(Sheet3!T13&lt;=0.1,1,0)</f>
        <v>1</v>
      </c>
      <c r="V13" s="11">
        <v>0.17679149999999999</v>
      </c>
      <c r="W13" s="11">
        <v>8.0000000000000002E-3</v>
      </c>
      <c r="X13" s="11">
        <f>IF(Sheet3!W13&lt;=0.1,1,0)</f>
        <v>1</v>
      </c>
      <c r="Y13" s="4">
        <v>4.3290309999999996</v>
      </c>
      <c r="Z13" s="4">
        <v>3.1E-2</v>
      </c>
      <c r="AA13" s="30">
        <f>IF(Sheet3!Z13&lt;=0.1,1,0)</f>
        <v>1</v>
      </c>
      <c r="AB13" s="7">
        <f>Sheet3!F13+Sheet3!I13+Sheet3!L13+Sheet3!O13+Sheet3!R13+Sheet3!U13+Sheet3!X13+Sheet3!AA13</f>
        <v>8</v>
      </c>
    </row>
    <row r="14" spans="1:28" x14ac:dyDescent="0.2">
      <c r="C14" s="31" t="s">
        <v>194</v>
      </c>
      <c r="D14" s="11">
        <v>0.1685828</v>
      </c>
      <c r="E14" s="11">
        <v>8.9999999999999993E-3</v>
      </c>
      <c r="F14" s="11">
        <f>IF(Sheet3!E14&lt;=0.1,1,0)</f>
        <v>1</v>
      </c>
      <c r="G14" s="4">
        <v>237.22399999999999</v>
      </c>
      <c r="H14" s="4">
        <v>0.10100000000000001</v>
      </c>
      <c r="I14" s="4">
        <f>IF(Sheet3!H14&lt;=0.1,1,0)</f>
        <v>0</v>
      </c>
      <c r="J14" s="11">
        <v>0.20619850000000001</v>
      </c>
      <c r="K14" s="11">
        <v>1E-3</v>
      </c>
      <c r="L14" s="11">
        <f>IF(Sheet3!K14&lt;=0.1,1,0)</f>
        <v>1</v>
      </c>
      <c r="M14" s="4">
        <v>33.280999999999999</v>
      </c>
      <c r="N14" s="4">
        <v>8.9999999999999993E-3</v>
      </c>
      <c r="O14" s="4">
        <f>IF(Sheet3!N14&lt;=0.1,1,0)</f>
        <v>1</v>
      </c>
      <c r="P14" s="11">
        <v>0.1756558</v>
      </c>
      <c r="Q14" s="11">
        <v>1.0999999999999999E-2</v>
      </c>
      <c r="R14" s="11">
        <f>IF(Sheet3!Q14&lt;=0.1,1,0)</f>
        <v>1</v>
      </c>
      <c r="S14" s="4">
        <v>0.18620919999999999</v>
      </c>
      <c r="T14" s="4">
        <v>2E-3</v>
      </c>
      <c r="U14" s="4">
        <f>IF(Sheet3!T14&lt;=0.1,1,0)</f>
        <v>1</v>
      </c>
      <c r="V14" s="11">
        <v>0.19879240000000001</v>
      </c>
      <c r="W14" s="11">
        <v>1E-3</v>
      </c>
      <c r="X14" s="11">
        <f>IF(Sheet3!W14&lt;=0.1,1,0)</f>
        <v>1</v>
      </c>
      <c r="Y14" s="4">
        <v>2.5318350000000001</v>
      </c>
      <c r="Z14" s="4">
        <v>0.17499999999999999</v>
      </c>
      <c r="AA14" s="30">
        <f>IF(Sheet3!Z14&lt;=0.1,1,0)</f>
        <v>0</v>
      </c>
      <c r="AB14" s="7">
        <f>Sheet3!F14+Sheet3!I14+Sheet3!L14+Sheet3!O14+Sheet3!R14+Sheet3!U14+Sheet3!X14+Sheet3!AA14</f>
        <v>6</v>
      </c>
    </row>
    <row r="15" spans="1:28" x14ac:dyDescent="0.2">
      <c r="C15" t="s">
        <v>63</v>
      </c>
      <c r="D15" s="11">
        <v>-3.9560999999999999E-2</v>
      </c>
      <c r="E15" s="11">
        <v>0.6</v>
      </c>
      <c r="F15" s="11">
        <f>IF(Sheet3!E15&lt;=0.1,1,0)</f>
        <v>0</v>
      </c>
      <c r="G15" s="4">
        <v>-200.75749999999999</v>
      </c>
      <c r="H15" s="4">
        <v>0.153</v>
      </c>
      <c r="I15" s="4">
        <f>IF(Sheet3!H15&lt;=0.1,1,0)</f>
        <v>0</v>
      </c>
      <c r="J15" s="11">
        <v>8.4023200000000006E-2</v>
      </c>
      <c r="K15" s="11">
        <v>0.26</v>
      </c>
      <c r="L15" s="11">
        <f>IF(Sheet3!K15&lt;=0.1,1,0)</f>
        <v>0</v>
      </c>
      <c r="M15" s="4">
        <v>8.6665980000000005</v>
      </c>
      <c r="N15" s="4">
        <v>0.51200000000000001</v>
      </c>
      <c r="O15" s="4">
        <f>IF(Sheet3!N15&lt;=0.1,1,0)</f>
        <v>0</v>
      </c>
      <c r="P15" s="11">
        <v>-6.9430800000000001E-2</v>
      </c>
      <c r="Q15" s="11">
        <v>0.40799999999999997</v>
      </c>
      <c r="R15" s="11">
        <f>IF(Sheet3!Q15&lt;=0.1,1,0)</f>
        <v>0</v>
      </c>
      <c r="S15" s="4">
        <v>2.8221799999999998E-2</v>
      </c>
      <c r="T15" s="4">
        <v>0.69099999999999995</v>
      </c>
      <c r="U15" s="4">
        <f>IF(Sheet3!T15&lt;=0.1,1,0)</f>
        <v>0</v>
      </c>
      <c r="V15" s="11">
        <v>8.5591E-2</v>
      </c>
      <c r="W15" s="11">
        <v>0.23100000000000001</v>
      </c>
      <c r="X15" s="11">
        <f>IF(Sheet3!W15&lt;=0.1,1,0)</f>
        <v>0</v>
      </c>
      <c r="Y15" s="4">
        <v>1.5861130000000001</v>
      </c>
      <c r="Z15" s="4">
        <v>0.52100000000000002</v>
      </c>
      <c r="AA15" s="30">
        <f>IF(Sheet3!Z15&lt;=0.1,1,0)</f>
        <v>0</v>
      </c>
      <c r="AB15" s="7">
        <f>Sheet3!F15+Sheet3!I15+Sheet3!L15+Sheet3!O15+Sheet3!R15+Sheet3!U15+Sheet3!X15+Sheet3!AA15</f>
        <v>0</v>
      </c>
    </row>
    <row r="16" spans="1:28" x14ac:dyDescent="0.2">
      <c r="C16" t="s">
        <v>195</v>
      </c>
      <c r="D16" s="11">
        <v>-3.9214400000000003E-2</v>
      </c>
      <c r="E16" s="11">
        <v>0.68200000000000005</v>
      </c>
      <c r="F16" s="11">
        <f>IF(Sheet3!E16&lt;=0.1,1,0)</f>
        <v>0</v>
      </c>
      <c r="G16" s="4">
        <v>-222.50229999999999</v>
      </c>
      <c r="H16" s="4">
        <v>0.105</v>
      </c>
      <c r="I16" s="4">
        <f>IF(Sheet3!H16&lt;=0.1,1,0)</f>
        <v>0</v>
      </c>
      <c r="J16" s="11">
        <v>-7.6993599999999995E-2</v>
      </c>
      <c r="K16" s="11">
        <v>0.41199999999999998</v>
      </c>
      <c r="L16" s="11">
        <f>IF(Sheet3!K16&lt;=0.1,1,0)</f>
        <v>0</v>
      </c>
      <c r="M16" s="4">
        <v>-15.06887</v>
      </c>
      <c r="N16" s="4">
        <v>0.30099999999999999</v>
      </c>
      <c r="O16" s="4">
        <f>IF(Sheet3!N16&lt;=0.1,1,0)</f>
        <v>0</v>
      </c>
      <c r="P16" s="11">
        <v>-0.1311097</v>
      </c>
      <c r="Q16" s="11">
        <v>0.20399999999999999</v>
      </c>
      <c r="R16" s="11">
        <f>IF(Sheet3!Q16&lt;=0.1,1,0)</f>
        <v>0</v>
      </c>
      <c r="S16" s="4">
        <v>1.28732E-2</v>
      </c>
      <c r="T16" s="4">
        <v>0.88600000000000001</v>
      </c>
      <c r="U16" s="4">
        <f>IF(Sheet3!T16&lt;=0.1,1,0)</f>
        <v>0</v>
      </c>
      <c r="V16" s="11">
        <v>-7.9923900000000006E-2</v>
      </c>
      <c r="W16" s="11">
        <v>0.36899999999999999</v>
      </c>
      <c r="X16" s="11">
        <f>IF(Sheet3!W16&lt;=0.1,1,0)</f>
        <v>0</v>
      </c>
      <c r="Y16" s="4">
        <v>-3.3126180000000001</v>
      </c>
      <c r="Z16" s="4">
        <v>7.2999999999999995E-2</v>
      </c>
      <c r="AA16" s="30">
        <f>IF(Sheet3!Z16&lt;=0.1,1,0)</f>
        <v>1</v>
      </c>
      <c r="AB16" s="7">
        <f>Sheet3!F16+Sheet3!I16+Sheet3!L16+Sheet3!O16+Sheet3!R16+Sheet3!U16+Sheet3!X16+Sheet3!AA16</f>
        <v>1</v>
      </c>
    </row>
    <row r="17" spans="1:30" x14ac:dyDescent="0.2">
      <c r="C17" s="31" t="s">
        <v>196</v>
      </c>
      <c r="D17" s="11">
        <v>0.2180397</v>
      </c>
      <c r="E17" s="11">
        <v>8.9999999999999993E-3</v>
      </c>
      <c r="F17" s="11">
        <f>IF(Sheet3!E17&lt;=0.1,1,0)</f>
        <v>1</v>
      </c>
      <c r="G17" s="4">
        <v>301.27719999999999</v>
      </c>
      <c r="H17" s="4">
        <v>0.122</v>
      </c>
      <c r="I17" s="4">
        <f>IF(Sheet3!H17&lt;=0.1,1,0)</f>
        <v>0</v>
      </c>
      <c r="J17" s="11">
        <v>0.26328180000000001</v>
      </c>
      <c r="K17" s="11">
        <v>1E-3</v>
      </c>
      <c r="L17" s="11">
        <f>IF(Sheet3!K17&lt;=0.1,1,0)</f>
        <v>1</v>
      </c>
      <c r="M17" s="4">
        <v>41.492159999999998</v>
      </c>
      <c r="N17" s="4">
        <v>1.7000000000000001E-2</v>
      </c>
      <c r="O17" s="4">
        <f>IF(Sheet3!N17&lt;=0.1,1,0)</f>
        <v>1</v>
      </c>
      <c r="P17" s="11">
        <v>0.25230900000000001</v>
      </c>
      <c r="Q17" s="11">
        <v>5.0000000000000001E-3</v>
      </c>
      <c r="R17" s="11">
        <f>IF(Sheet3!Q17&lt;=0.1,1,0)</f>
        <v>1</v>
      </c>
      <c r="S17" s="4">
        <v>9.5780699999999996E-2</v>
      </c>
      <c r="T17" s="4">
        <v>0.249</v>
      </c>
      <c r="U17" s="4">
        <f>IF(Sheet3!T17&lt;=0.1,1,0)</f>
        <v>0</v>
      </c>
      <c r="V17" s="11">
        <v>0.22417200000000001</v>
      </c>
      <c r="W17" s="11">
        <v>4.0000000000000001E-3</v>
      </c>
      <c r="X17" s="11">
        <f>IF(Sheet3!W17&lt;=0.1,1,0)</f>
        <v>1</v>
      </c>
      <c r="Y17" s="4">
        <v>4.724799</v>
      </c>
      <c r="Z17" s="4">
        <v>0.05</v>
      </c>
      <c r="AA17" s="30">
        <f>IF(Sheet3!Z17&lt;=0.1,1,0)</f>
        <v>1</v>
      </c>
      <c r="AB17" s="7">
        <f>Sheet3!F17+Sheet3!I17+Sheet3!L17+Sheet3!O17+Sheet3!R17+Sheet3!U17+Sheet3!X17+Sheet3!AA17</f>
        <v>6</v>
      </c>
    </row>
    <row r="18" spans="1:30" x14ac:dyDescent="0.2">
      <c r="C18" t="s">
        <v>197</v>
      </c>
      <c r="D18" s="11">
        <v>0.1320643</v>
      </c>
      <c r="E18" s="11">
        <v>7.8E-2</v>
      </c>
      <c r="F18" s="11">
        <f>IF(Sheet3!E18&lt;=0.1,1,0)</f>
        <v>1</v>
      </c>
      <c r="G18" s="4">
        <v>83.677459999999996</v>
      </c>
      <c r="H18" s="4">
        <v>0.54500000000000004</v>
      </c>
      <c r="I18" s="4">
        <f>IF(Sheet3!H18&lt;=0.1,1,0)</f>
        <v>0</v>
      </c>
      <c r="J18" s="11">
        <v>7.50247E-2</v>
      </c>
      <c r="K18" s="11">
        <v>0.32200000000000001</v>
      </c>
      <c r="L18" s="11">
        <f>IF(Sheet3!K18&lt;=0.1,1,0)</f>
        <v>0</v>
      </c>
      <c r="M18" s="4">
        <v>12.04907</v>
      </c>
      <c r="N18" s="4">
        <v>0.378</v>
      </c>
      <c r="O18" s="4">
        <f>IF(Sheet3!N18&lt;=0.1,1,0)</f>
        <v>0</v>
      </c>
      <c r="P18" s="11">
        <v>0.1199832</v>
      </c>
      <c r="Q18" s="11">
        <v>0.13700000000000001</v>
      </c>
      <c r="R18" s="11">
        <f>IF(Sheet3!Q18&lt;=0.1,1,0)</f>
        <v>0</v>
      </c>
      <c r="S18" s="4">
        <v>0.12865180000000001</v>
      </c>
      <c r="T18" s="4">
        <v>6.2E-2</v>
      </c>
      <c r="U18" s="4">
        <f>IF(Sheet3!T18&lt;=0.1,1,0)</f>
        <v>1</v>
      </c>
      <c r="V18" s="11">
        <v>6.4490099999999995E-2</v>
      </c>
      <c r="W18" s="11">
        <v>0.36599999999999999</v>
      </c>
      <c r="X18" s="11">
        <f>IF(Sheet3!W18&lt;=0.1,1,0)</f>
        <v>0</v>
      </c>
      <c r="Y18" s="4">
        <v>3.3216600000000001</v>
      </c>
      <c r="Z18" s="4">
        <v>0.245</v>
      </c>
      <c r="AA18" s="30">
        <f>IF(Sheet3!Z18&lt;=0.1,1,0)</f>
        <v>0</v>
      </c>
      <c r="AB18" s="7">
        <f>Sheet3!F18+Sheet3!I18+Sheet3!L18+Sheet3!O18+Sheet3!R18+Sheet3!U18+Sheet3!X18+Sheet3!AA18</f>
        <v>2</v>
      </c>
    </row>
    <row r="19" spans="1:30" x14ac:dyDescent="0.2">
      <c r="C19" s="33" t="s">
        <v>198</v>
      </c>
      <c r="D19" s="11">
        <v>0.23735410000000001</v>
      </c>
      <c r="E19" s="11">
        <v>1E-3</v>
      </c>
      <c r="F19" s="11">
        <f>IF(Sheet3!E19&lt;=0.1,1,0)</f>
        <v>1</v>
      </c>
      <c r="G19" s="4">
        <v>285.34070000000003</v>
      </c>
      <c r="H19" s="4">
        <v>0.05</v>
      </c>
      <c r="I19" s="4">
        <f>IF(Sheet3!H19&lt;=0.1,1,0)</f>
        <v>1</v>
      </c>
      <c r="J19" s="11">
        <v>0.2947999</v>
      </c>
      <c r="K19" s="11">
        <v>0</v>
      </c>
      <c r="L19" s="11">
        <f>IF(Sheet3!K19&lt;=0.1,1,0)</f>
        <v>1</v>
      </c>
      <c r="M19" s="4">
        <v>57.08305</v>
      </c>
      <c r="N19" s="4">
        <v>0</v>
      </c>
      <c r="O19" s="4">
        <f>IF(Sheet3!N19&lt;=0.1,1,0)</f>
        <v>1</v>
      </c>
      <c r="P19" s="11">
        <v>0.23216220000000001</v>
      </c>
      <c r="Q19" s="11">
        <v>3.0000000000000001E-3</v>
      </c>
      <c r="R19" s="11">
        <f>IF(Sheet3!Q19&lt;=0.1,1,0)</f>
        <v>1</v>
      </c>
      <c r="S19" s="4">
        <v>0.28561890000000001</v>
      </c>
      <c r="T19" s="4">
        <v>0</v>
      </c>
      <c r="U19" s="4">
        <f>IF(Sheet3!T19&lt;=0.1,1,0)</f>
        <v>1</v>
      </c>
      <c r="V19" s="11">
        <v>0.28869270000000002</v>
      </c>
      <c r="W19" s="11">
        <v>0</v>
      </c>
      <c r="X19" s="11">
        <f>IF(Sheet3!W19&lt;=0.1,1,0)</f>
        <v>1</v>
      </c>
      <c r="Y19" s="4">
        <v>14.17994</v>
      </c>
      <c r="Z19" s="4">
        <v>1E-3</v>
      </c>
      <c r="AA19" s="30">
        <f>IF(Sheet3!Z19&lt;=0.1,1,0)</f>
        <v>1</v>
      </c>
      <c r="AB19" s="7">
        <f>Sheet3!F19+Sheet3!I19+Sheet3!L19+Sheet3!O19+Sheet3!R19+Sheet3!U19+Sheet3!X19+Sheet3!AA19</f>
        <v>8</v>
      </c>
    </row>
    <row r="20" spans="1:30" x14ac:dyDescent="0.2">
      <c r="D20" s="11"/>
      <c r="E20" s="11"/>
      <c r="F20" s="11"/>
      <c r="G20" s="4"/>
      <c r="H20" s="4"/>
      <c r="I20" s="4"/>
      <c r="J20" s="11"/>
      <c r="K20" s="11"/>
      <c r="L20" s="11"/>
      <c r="M20" s="4"/>
      <c r="N20" s="4"/>
      <c r="O20" s="4"/>
      <c r="P20" s="11"/>
      <c r="Q20" s="11"/>
      <c r="R20" s="11"/>
      <c r="S20" s="4"/>
      <c r="T20" s="4"/>
      <c r="U20" s="4"/>
      <c r="V20" s="11"/>
      <c r="W20" s="11"/>
      <c r="X20" s="11"/>
      <c r="Y20" s="4"/>
      <c r="Z20" s="4"/>
      <c r="AA20" s="30"/>
      <c r="AB20" s="7"/>
    </row>
    <row r="21" spans="1:30" x14ac:dyDescent="0.2">
      <c r="A21" s="1" t="s">
        <v>199</v>
      </c>
      <c r="C21" s="31" t="s">
        <v>200</v>
      </c>
      <c r="D21" s="11">
        <v>0.38264979999999998</v>
      </c>
      <c r="E21" s="11">
        <v>3.0000000000000001E-3</v>
      </c>
      <c r="F21" s="11">
        <f>IF(Sheet3!E21&lt;=0.1,1,0)</f>
        <v>1</v>
      </c>
      <c r="G21" s="4">
        <v>758.51070000000004</v>
      </c>
      <c r="H21" s="4">
        <v>1.7000000000000001E-2</v>
      </c>
      <c r="I21" s="4">
        <f>IF(Sheet3!H21&lt;=0.1,1,0)</f>
        <v>1</v>
      </c>
      <c r="J21" s="11">
        <v>0.2626675</v>
      </c>
      <c r="K21" s="11">
        <v>2.4E-2</v>
      </c>
      <c r="L21" s="11">
        <f>IF(Sheet3!K21&lt;=0.1,1,0)</f>
        <v>1</v>
      </c>
      <c r="M21" s="4">
        <v>38.511510000000001</v>
      </c>
      <c r="N21" s="4">
        <v>9.4E-2</v>
      </c>
      <c r="O21" s="4">
        <f>IF(Sheet3!N21&lt;=0.1,1,0)</f>
        <v>1</v>
      </c>
      <c r="P21" s="11">
        <v>0.4027347</v>
      </c>
      <c r="Q21" s="11">
        <v>2E-3</v>
      </c>
      <c r="R21" s="11">
        <f>IF(Sheet3!Q21&lt;=0.1,1,0)</f>
        <v>1</v>
      </c>
      <c r="S21" s="4">
        <v>0.3279514</v>
      </c>
      <c r="T21" s="4">
        <v>4.0000000000000001E-3</v>
      </c>
      <c r="U21" s="4">
        <f>IF(Sheet3!T21&lt;=0.1,1,0)</f>
        <v>1</v>
      </c>
      <c r="V21" s="11">
        <v>0.27388810000000002</v>
      </c>
      <c r="W21" s="11">
        <v>1.6E-2</v>
      </c>
      <c r="X21" s="11">
        <f>IF(Sheet3!W21&lt;=0.1,1,0)</f>
        <v>1</v>
      </c>
      <c r="Y21" s="4">
        <v>6.1723410000000003</v>
      </c>
      <c r="Z21" s="4">
        <v>0.09</v>
      </c>
      <c r="AA21" s="30">
        <f>IF(Sheet3!Z21&lt;=0.1,1,0)</f>
        <v>1</v>
      </c>
      <c r="AB21" s="7">
        <f>Sheet3!F21+Sheet3!I21+Sheet3!L21+Sheet3!O21+Sheet3!R21+Sheet3!U21+Sheet3!X21+Sheet3!AA21</f>
        <v>8</v>
      </c>
    </row>
    <row r="22" spans="1:30" x14ac:dyDescent="0.2">
      <c r="C22" t="s">
        <v>201</v>
      </c>
      <c r="D22" s="11">
        <v>0.16883020000000001</v>
      </c>
      <c r="E22" s="11">
        <v>3.5999999999999997E-2</v>
      </c>
      <c r="F22" s="11">
        <f>IF(Sheet3!E22&lt;=0.1,1,0)</f>
        <v>1</v>
      </c>
      <c r="G22" s="4">
        <v>249.60679999999999</v>
      </c>
      <c r="H22" s="4">
        <v>0.151</v>
      </c>
      <c r="I22" s="4">
        <f>IF(Sheet3!H22&lt;=0.1,1,0)</f>
        <v>0</v>
      </c>
      <c r="J22" s="11">
        <v>0.13169549999999999</v>
      </c>
      <c r="K22" s="11">
        <v>0.08</v>
      </c>
      <c r="L22" s="11">
        <f>IF(Sheet3!K22&lt;=0.1,1,0)</f>
        <v>1</v>
      </c>
      <c r="M22" s="4">
        <v>16.573720000000002</v>
      </c>
      <c r="N22" s="4">
        <v>0.25800000000000001</v>
      </c>
      <c r="O22" s="4">
        <f>IF(Sheet3!N22&lt;=0.1,1,0)</f>
        <v>0</v>
      </c>
      <c r="P22" s="11">
        <v>0.21826989999999999</v>
      </c>
      <c r="Q22" s="11">
        <v>1.2E-2</v>
      </c>
      <c r="R22" s="11">
        <f>IF(Sheet3!Q22&lt;=0.1,1,0)</f>
        <v>1</v>
      </c>
      <c r="S22" s="4">
        <v>0.1136384</v>
      </c>
      <c r="T22" s="4">
        <v>0.14599999999999999</v>
      </c>
      <c r="U22" s="4">
        <f>IF(Sheet3!T22&lt;=0.1,1,0)</f>
        <v>0</v>
      </c>
      <c r="V22" s="11">
        <v>0.1067661</v>
      </c>
      <c r="W22" s="11">
        <v>0.13300000000000001</v>
      </c>
      <c r="X22" s="11">
        <f>IF(Sheet3!W22&lt;=0.1,1,0)</f>
        <v>0</v>
      </c>
      <c r="Y22" s="4">
        <v>4.3049999999999997</v>
      </c>
      <c r="Z22" s="4">
        <v>8.7999999999999995E-2</v>
      </c>
      <c r="AA22" s="30">
        <f>IF(Sheet3!Z22&lt;=0.1,1,0)</f>
        <v>1</v>
      </c>
      <c r="AB22" s="7">
        <f>Sheet3!F22+Sheet3!I22+Sheet3!L22+Sheet3!O22+Sheet3!R22+Sheet3!U22+Sheet3!X22+Sheet3!AA22</f>
        <v>4</v>
      </c>
    </row>
    <row r="23" spans="1:30" x14ac:dyDescent="0.2">
      <c r="C23" t="s">
        <v>202</v>
      </c>
      <c r="D23" s="11">
        <v>8.9775800000000003E-2</v>
      </c>
      <c r="E23" s="11">
        <v>0.308</v>
      </c>
      <c r="F23" s="11">
        <f>IF(Sheet3!E23&lt;=0.1,1,0)</f>
        <v>0</v>
      </c>
      <c r="G23" s="4">
        <v>8.0840540000000001</v>
      </c>
      <c r="H23" s="4">
        <v>0.96399999999999997</v>
      </c>
      <c r="I23" s="4">
        <f>IF(Sheet3!H23&lt;=0.1,1,0)</f>
        <v>0</v>
      </c>
      <c r="J23" s="11">
        <v>0.1513893</v>
      </c>
      <c r="K23" s="11">
        <v>0.10100000000000001</v>
      </c>
      <c r="L23" s="11">
        <f>IF(Sheet3!K23&lt;=0.1,1,0)</f>
        <v>0</v>
      </c>
      <c r="M23" s="4">
        <v>13.47569</v>
      </c>
      <c r="N23" s="4">
        <v>0.42399999999999999</v>
      </c>
      <c r="O23" s="4">
        <f>IF(Sheet3!N23&lt;=0.1,1,0)</f>
        <v>0</v>
      </c>
      <c r="P23" s="11">
        <v>7.6626000000000003E-3</v>
      </c>
      <c r="Q23" s="11">
        <v>0.93899999999999995</v>
      </c>
      <c r="R23" s="11">
        <f>IF(Sheet3!Q23&lt;=0.1,1,0)</f>
        <v>0</v>
      </c>
      <c r="S23" s="4">
        <v>8.1063999999999997E-2</v>
      </c>
      <c r="T23" s="4">
        <v>0.34</v>
      </c>
      <c r="U23" s="4">
        <f>IF(Sheet3!T23&lt;=0.1,1,0)</f>
        <v>0</v>
      </c>
      <c r="V23" s="11">
        <v>8.6479299999999995E-2</v>
      </c>
      <c r="W23" s="11">
        <v>0.318</v>
      </c>
      <c r="X23" s="11">
        <f>IF(Sheet3!W23&lt;=0.1,1,0)</f>
        <v>0</v>
      </c>
      <c r="Y23" s="4">
        <v>3.0726469999999999</v>
      </c>
      <c r="Z23" s="4">
        <v>0.27100000000000002</v>
      </c>
      <c r="AA23" s="30">
        <f>IF(Sheet3!Z23&lt;=0.1,1,0)</f>
        <v>0</v>
      </c>
      <c r="AB23" s="7">
        <f>Sheet3!F23+Sheet3!I23+Sheet3!L23+Sheet3!O23+Sheet3!R23+Sheet3!U23+Sheet3!X23+Sheet3!AA23</f>
        <v>0</v>
      </c>
    </row>
    <row r="24" spans="1:30" x14ac:dyDescent="0.2">
      <c r="C24" t="s">
        <v>203</v>
      </c>
      <c r="D24" s="11">
        <v>4.2184699999999999E-2</v>
      </c>
      <c r="E24" s="11">
        <v>0.79400000000000004</v>
      </c>
      <c r="F24" s="11">
        <f>IF(Sheet3!E24&lt;=0.1,1,0)</f>
        <v>0</v>
      </c>
      <c r="G24" s="4">
        <v>252.66499999999999</v>
      </c>
      <c r="H24" s="4">
        <v>0.45500000000000002</v>
      </c>
      <c r="I24" s="4">
        <f>IF(Sheet3!H24&lt;=0.1,1,0)</f>
        <v>0</v>
      </c>
      <c r="J24" s="11">
        <v>0.14009540000000001</v>
      </c>
      <c r="K24" s="11">
        <v>0.34499999999999997</v>
      </c>
      <c r="L24" s="11">
        <f>IF(Sheet3!K24&lt;=0.1,1,0)</f>
        <v>0</v>
      </c>
      <c r="M24" s="4">
        <v>40.651409999999998</v>
      </c>
      <c r="N24" s="4">
        <v>0.217</v>
      </c>
      <c r="O24" s="4">
        <f>IF(Sheet3!N24&lt;=0.1,1,0)</f>
        <v>0</v>
      </c>
      <c r="P24" s="11">
        <v>2.3774099999999999E-2</v>
      </c>
      <c r="Q24" s="11">
        <v>0.89</v>
      </c>
      <c r="R24" s="11">
        <f>IF(Sheet3!Q24&lt;=0.1,1,0)</f>
        <v>0</v>
      </c>
      <c r="S24" s="4">
        <v>-2.0072199999999998E-2</v>
      </c>
      <c r="T24" s="4">
        <v>0.89100000000000001</v>
      </c>
      <c r="U24" s="4">
        <f>IF(Sheet3!T24&lt;=0.1,1,0)</f>
        <v>0</v>
      </c>
      <c r="V24" s="11">
        <v>0.20294960000000001</v>
      </c>
      <c r="W24" s="11">
        <v>0.155</v>
      </c>
      <c r="X24" s="11">
        <f>IF(Sheet3!W24&lt;=0.1,1,0)</f>
        <v>0</v>
      </c>
      <c r="Y24" s="4">
        <v>0.46065919999999999</v>
      </c>
      <c r="Z24" s="4">
        <v>0.90800000000000003</v>
      </c>
      <c r="AA24" s="30">
        <f>IF(Sheet3!Z24&lt;=0.1,1,0)</f>
        <v>0</v>
      </c>
      <c r="AB24" s="7">
        <f>Sheet3!F24+Sheet3!I24+Sheet3!L24+Sheet3!O24+Sheet3!R24+Sheet3!U24+Sheet3!X24+Sheet3!AA24</f>
        <v>0</v>
      </c>
    </row>
    <row r="25" spans="1:30" x14ac:dyDescent="0.2">
      <c r="C25" s="29" t="s">
        <v>204</v>
      </c>
      <c r="D25" s="11">
        <v>0.23930999999999999</v>
      </c>
      <c r="E25" s="11">
        <v>0.112</v>
      </c>
      <c r="F25" s="11">
        <f>IF(Sheet3!E25&lt;=0.1,1,0)</f>
        <v>0</v>
      </c>
      <c r="G25" s="4">
        <v>465.5564</v>
      </c>
      <c r="H25" s="4">
        <v>0.24399999999999999</v>
      </c>
      <c r="I25" s="4">
        <f>IF(Sheet3!H25&lt;=0.1,1,0)</f>
        <v>0</v>
      </c>
      <c r="J25" s="11">
        <v>0.48663339999999999</v>
      </c>
      <c r="K25" s="11">
        <v>0</v>
      </c>
      <c r="L25" s="11">
        <f>IF(Sheet3!K25&lt;=0.1,1,0)</f>
        <v>1</v>
      </c>
      <c r="M25" s="4">
        <v>82.494630000000001</v>
      </c>
      <c r="N25" s="4">
        <v>1.4999999999999999E-2</v>
      </c>
      <c r="O25" s="4">
        <f>IF(Sheet3!N25&lt;=0.1,1,0)</f>
        <v>1</v>
      </c>
      <c r="P25" s="11">
        <v>0.1777405</v>
      </c>
      <c r="Q25" s="11">
        <v>0.26100000000000001</v>
      </c>
      <c r="R25" s="11">
        <f>IF(Sheet3!Q25&lt;=0.1,1,0)</f>
        <v>0</v>
      </c>
      <c r="S25" s="4">
        <v>0.2457059</v>
      </c>
      <c r="T25" s="4">
        <v>9.9000000000000005E-2</v>
      </c>
      <c r="U25" s="4">
        <f>IF(Sheet3!T25&lt;=0.1,1,0)</f>
        <v>1</v>
      </c>
      <c r="V25" s="11">
        <v>0.42579869999999997</v>
      </c>
      <c r="W25" s="11">
        <v>1E-3</v>
      </c>
      <c r="X25" s="11">
        <f>IF(Sheet3!W25&lt;=0.1,1,0)</f>
        <v>1</v>
      </c>
      <c r="Y25" s="4">
        <v>2.6075650000000001</v>
      </c>
      <c r="Z25" s="4">
        <v>0.52100000000000002</v>
      </c>
      <c r="AA25" s="30">
        <f>IF(Sheet3!Z25&lt;=0.1,1,0)</f>
        <v>0</v>
      </c>
      <c r="AB25" s="7">
        <f>Sheet3!F25+Sheet3!I25+Sheet3!L25+Sheet3!O25+Sheet3!R25+Sheet3!U25+Sheet3!X25+Sheet3!AA25</f>
        <v>4</v>
      </c>
    </row>
    <row r="26" spans="1:30" x14ac:dyDescent="0.2">
      <c r="C26" s="33" t="s">
        <v>205</v>
      </c>
      <c r="D26" s="11">
        <v>0.29869449999999997</v>
      </c>
      <c r="E26" s="11">
        <v>2.1999999999999999E-2</v>
      </c>
      <c r="F26" s="11">
        <f>IF(Sheet3!E26&lt;=0.1,1,0)</f>
        <v>1</v>
      </c>
      <c r="G26" s="4">
        <v>630.44479999999999</v>
      </c>
      <c r="H26" s="4">
        <v>3.7999999999999999E-2</v>
      </c>
      <c r="I26" s="4">
        <f>IF(Sheet3!H26&lt;=0.1,1,0)</f>
        <v>1</v>
      </c>
      <c r="J26" s="11">
        <v>0.3450124</v>
      </c>
      <c r="K26" s="11">
        <v>8.9999999999999993E-3</v>
      </c>
      <c r="L26" s="11">
        <f>IF(Sheet3!K26&lt;=0.1,1,0)</f>
        <v>1</v>
      </c>
      <c r="M26" s="4">
        <v>73.704740000000001</v>
      </c>
      <c r="N26" s="4">
        <v>0.01</v>
      </c>
      <c r="O26" s="4">
        <f>IF(Sheet3!N26&lt;=0.1,1,0)</f>
        <v>1</v>
      </c>
      <c r="P26" s="11">
        <v>0.30797409999999997</v>
      </c>
      <c r="Q26" s="11">
        <v>3.4000000000000002E-2</v>
      </c>
      <c r="R26" s="11">
        <f>IF(Sheet3!Q26&lt;=0.1,1,0)</f>
        <v>1</v>
      </c>
      <c r="S26" s="4">
        <v>0.25804709999999997</v>
      </c>
      <c r="T26" s="4">
        <v>2.5000000000000001E-2</v>
      </c>
      <c r="U26" s="4">
        <f>IF(Sheet3!T26&lt;=0.1,1,0)</f>
        <v>1</v>
      </c>
      <c r="V26" s="11">
        <v>0.34812690000000002</v>
      </c>
      <c r="W26" s="11">
        <v>5.0000000000000001E-3</v>
      </c>
      <c r="X26" s="11">
        <f>IF(Sheet3!W26&lt;=0.1,1,0)</f>
        <v>1</v>
      </c>
      <c r="Y26" s="4">
        <v>13.015090000000001</v>
      </c>
      <c r="Z26" s="4">
        <v>5.0999999999999997E-2</v>
      </c>
      <c r="AA26" s="30">
        <f>IF(Sheet3!Z26&lt;=0.1,1,0)</f>
        <v>1</v>
      </c>
      <c r="AB26" s="7">
        <f>Sheet3!F26+Sheet3!I26+Sheet3!L26+Sheet3!O26+Sheet3!R26+Sheet3!U26+Sheet3!X26+Sheet3!AA26</f>
        <v>8</v>
      </c>
    </row>
    <row r="27" spans="1:30" x14ac:dyDescent="0.2">
      <c r="C27" s="31" t="s">
        <v>206</v>
      </c>
      <c r="D27" s="11">
        <v>0.25638129999999998</v>
      </c>
      <c r="E27" s="11">
        <v>2.5999999999999999E-2</v>
      </c>
      <c r="F27" s="11">
        <f>IF(Sheet3!E27&lt;=0.1,1,0)</f>
        <v>1</v>
      </c>
      <c r="G27" s="4">
        <v>706.62419999999997</v>
      </c>
      <c r="H27" s="4">
        <v>2.1999999999999999E-2</v>
      </c>
      <c r="I27" s="4">
        <f>IF(Sheet3!H27&lt;=0.1,1,0)</f>
        <v>1</v>
      </c>
      <c r="J27" s="11">
        <v>0.27020549999999999</v>
      </c>
      <c r="K27" s="11">
        <v>1.2E-2</v>
      </c>
      <c r="L27" s="11">
        <f>IF(Sheet3!K27&lt;=0.1,1,0)</f>
        <v>1</v>
      </c>
      <c r="M27" s="4">
        <v>56.042400000000001</v>
      </c>
      <c r="N27" s="4">
        <v>1.4999999999999999E-2</v>
      </c>
      <c r="O27" s="4">
        <f>IF(Sheet3!N27&lt;=0.1,1,0)</f>
        <v>1</v>
      </c>
      <c r="P27" s="11">
        <v>0.26570890000000003</v>
      </c>
      <c r="Q27" s="11">
        <v>0.03</v>
      </c>
      <c r="R27" s="11">
        <f>IF(Sheet3!Q27&lt;=0.1,1,0)</f>
        <v>1</v>
      </c>
      <c r="S27" s="4">
        <v>0.2019348</v>
      </c>
      <c r="T27" s="4">
        <v>7.3999999999999996E-2</v>
      </c>
      <c r="U27" s="4">
        <f>IF(Sheet3!T27&lt;=0.1,1,0)</f>
        <v>1</v>
      </c>
      <c r="V27" s="11">
        <v>0.274816</v>
      </c>
      <c r="W27" s="11">
        <v>8.0000000000000002E-3</v>
      </c>
      <c r="X27" s="11">
        <f>IF(Sheet3!W27&lt;=0.1,1,0)</f>
        <v>1</v>
      </c>
      <c r="Y27" s="4">
        <v>13.949439999999999</v>
      </c>
      <c r="Z27" s="4">
        <v>7.2999999999999995E-2</v>
      </c>
      <c r="AA27" s="30">
        <f>IF(Sheet3!Z27&lt;=0.1,1,0)</f>
        <v>1</v>
      </c>
      <c r="AB27" s="7">
        <f>Sheet3!F27+Sheet3!I27+Sheet3!L27+Sheet3!O27+Sheet3!R27+Sheet3!U27+Sheet3!X27+Sheet3!AA27</f>
        <v>8</v>
      </c>
    </row>
    <row r="28" spans="1:30" x14ac:dyDescent="0.2">
      <c r="A28" s="12"/>
      <c r="B28" s="12"/>
      <c r="C28" s="53" t="s">
        <v>207</v>
      </c>
      <c r="D28" s="95">
        <v>0.1828698</v>
      </c>
      <c r="E28" s="95">
        <v>2.8000000000000001E-2</v>
      </c>
      <c r="F28" s="11">
        <f>IF(Sheet3!E28&lt;=0.1,1,0)</f>
        <v>1</v>
      </c>
      <c r="G28" s="42">
        <v>221.0806</v>
      </c>
      <c r="H28" s="42">
        <v>0.24099999999999999</v>
      </c>
      <c r="I28" s="4">
        <f>IF(Sheet3!H28&lt;=0.1,1,0)</f>
        <v>0</v>
      </c>
      <c r="J28" s="95">
        <v>0.23578060000000001</v>
      </c>
      <c r="K28" s="95">
        <v>5.0000000000000001E-3</v>
      </c>
      <c r="L28" s="11">
        <f>IF(Sheet3!K28&lt;=0.1,1,0)</f>
        <v>1</v>
      </c>
      <c r="M28" s="42">
        <v>31.96303</v>
      </c>
      <c r="N28" s="42">
        <v>6.5000000000000002E-2</v>
      </c>
      <c r="O28" s="4">
        <f>IF(Sheet3!N28&lt;=0.1,1,0)</f>
        <v>1</v>
      </c>
      <c r="P28" s="95">
        <v>0.2292709</v>
      </c>
      <c r="Q28" s="95">
        <v>1.0999999999999999E-2</v>
      </c>
      <c r="R28" s="11">
        <f>IF(Sheet3!Q28&lt;=0.1,1,0)</f>
        <v>1</v>
      </c>
      <c r="S28" s="42">
        <v>0.15910920000000001</v>
      </c>
      <c r="T28" s="42">
        <v>6.0999999999999999E-2</v>
      </c>
      <c r="U28" s="4">
        <f>IF(Sheet3!T28&lt;=0.1,1,0)</f>
        <v>1</v>
      </c>
      <c r="V28" s="95">
        <v>0.17651259999999999</v>
      </c>
      <c r="W28" s="95">
        <v>3.4000000000000002E-2</v>
      </c>
      <c r="X28" s="11">
        <f>IF(Sheet3!W28&lt;=0.1,1,0)</f>
        <v>1</v>
      </c>
      <c r="Y28" s="42">
        <v>6.2792789999999998</v>
      </c>
      <c r="Z28" s="42">
        <v>0.02</v>
      </c>
      <c r="AA28" s="30">
        <f>IF(Sheet3!Z28&lt;=0.1,1,0)</f>
        <v>1</v>
      </c>
      <c r="AB28" s="39">
        <f>Sheet3!F28+Sheet3!I28+Sheet3!L28+Sheet3!O28+Sheet3!R28+Sheet3!U28+Sheet3!X28+Sheet3!AA28</f>
        <v>7</v>
      </c>
    </row>
    <row r="29" spans="1:30" x14ac:dyDescent="0.2">
      <c r="D29" s="11"/>
      <c r="E29" s="11"/>
      <c r="F29" s="11"/>
      <c r="G29" s="4"/>
      <c r="H29" s="4"/>
      <c r="I29" s="4"/>
      <c r="J29" s="11"/>
      <c r="K29" s="11"/>
      <c r="L29" s="11"/>
      <c r="M29" s="4"/>
      <c r="N29" s="4"/>
      <c r="O29" s="4"/>
      <c r="P29" s="11"/>
      <c r="Q29" s="11"/>
      <c r="R29" s="11"/>
      <c r="S29" s="4"/>
      <c r="T29" s="4"/>
      <c r="U29" s="4"/>
      <c r="V29" s="11"/>
      <c r="W29" s="11"/>
      <c r="X29" s="11"/>
      <c r="Y29" s="4"/>
      <c r="Z29" s="4"/>
      <c r="AA29" s="30"/>
      <c r="AB29" s="7"/>
    </row>
    <row r="30" spans="1:30" x14ac:dyDescent="0.2">
      <c r="D30" s="11"/>
      <c r="E30" s="11"/>
      <c r="F30" s="11"/>
      <c r="G30" s="4"/>
      <c r="H30" s="4"/>
      <c r="I30" s="4"/>
      <c r="J30" s="11"/>
      <c r="K30" s="11"/>
      <c r="L30" s="11"/>
      <c r="M30" s="4"/>
      <c r="N30" s="4"/>
      <c r="O30" s="4"/>
      <c r="P30" s="11"/>
      <c r="Q30" s="11"/>
      <c r="R30" s="11"/>
      <c r="S30" s="4"/>
      <c r="T30" s="4"/>
      <c r="U30" s="4"/>
      <c r="V30" s="11"/>
      <c r="W30" s="11"/>
      <c r="X30" s="11"/>
      <c r="Y30" s="4"/>
      <c r="Z30" s="4"/>
      <c r="AA30" s="30"/>
      <c r="AB30" s="7"/>
    </row>
    <row r="31" spans="1:30" x14ac:dyDescent="0.2">
      <c r="A31" s="96" t="s">
        <v>219</v>
      </c>
      <c r="B31" s="96"/>
      <c r="C31" s="96"/>
      <c r="D31" s="11"/>
      <c r="E31" s="11"/>
      <c r="F31" s="11"/>
      <c r="G31" s="4"/>
      <c r="H31" s="4"/>
      <c r="I31" s="4"/>
      <c r="J31" s="11"/>
      <c r="K31" s="11"/>
      <c r="L31" s="11"/>
      <c r="M31" s="4"/>
      <c r="N31" s="4"/>
      <c r="O31" s="4"/>
      <c r="P31" s="11"/>
      <c r="Q31" s="11"/>
      <c r="R31" s="11"/>
      <c r="S31" s="4"/>
      <c r="T31" s="4"/>
      <c r="U31" s="4"/>
      <c r="V31" s="11"/>
      <c r="W31" s="11"/>
      <c r="X31" s="11"/>
      <c r="Y31" s="4"/>
      <c r="Z31" s="4"/>
      <c r="AA31" s="30"/>
      <c r="AB31" s="7"/>
      <c r="AC31" s="4"/>
      <c r="AD31" s="4"/>
    </row>
    <row r="32" spans="1:30" x14ac:dyDescent="0.2">
      <c r="D32" s="11"/>
      <c r="E32" s="11"/>
      <c r="F32" s="11"/>
      <c r="G32" s="4"/>
      <c r="H32" s="4"/>
      <c r="I32" s="4"/>
      <c r="J32" s="11"/>
      <c r="K32" s="11"/>
      <c r="L32" s="11"/>
      <c r="M32" s="4"/>
      <c r="N32" s="4"/>
      <c r="O32" s="4"/>
      <c r="P32" s="11"/>
      <c r="Q32" s="11"/>
      <c r="R32" s="11"/>
      <c r="S32" s="4"/>
      <c r="T32" s="4"/>
      <c r="U32" s="4"/>
      <c r="V32" s="11"/>
      <c r="W32" s="11"/>
      <c r="X32" s="11"/>
      <c r="Y32" s="4"/>
      <c r="Z32" s="4"/>
      <c r="AA32" s="4"/>
      <c r="AB32" s="7"/>
      <c r="AC32" s="4"/>
      <c r="AD32" s="4"/>
    </row>
    <row r="33" spans="1:30" x14ac:dyDescent="0.2">
      <c r="C33" s="29" t="s">
        <v>189</v>
      </c>
      <c r="D33" s="11">
        <v>0.12010170000000001</v>
      </c>
      <c r="E33" s="11">
        <v>0.04</v>
      </c>
      <c r="F33" s="11">
        <f>IF(Sheet3!E33&lt;=0.1,1,0)</f>
        <v>1</v>
      </c>
      <c r="G33" s="4">
        <v>104.5997</v>
      </c>
      <c r="H33" s="4">
        <v>0.38300000000000001</v>
      </c>
      <c r="I33" s="30">
        <f>IF(Sheet3!H33&lt;=0.1,1,0)</f>
        <v>0</v>
      </c>
      <c r="J33" s="11">
        <v>0.1107605</v>
      </c>
      <c r="K33" s="11">
        <v>5.5E-2</v>
      </c>
      <c r="L33" s="11">
        <f>IF(Sheet3!K33&lt;=0.1,1,0)</f>
        <v>1</v>
      </c>
      <c r="M33" s="4">
        <v>13.47278</v>
      </c>
      <c r="N33" s="4">
        <v>0.16900000000000001</v>
      </c>
      <c r="O33" s="30">
        <f>IF(Sheet3!N33&lt;=0.1,1,0)</f>
        <v>0</v>
      </c>
      <c r="P33" s="11">
        <v>6.9829100000000005E-2</v>
      </c>
      <c r="Q33" s="11">
        <v>0.26600000000000001</v>
      </c>
      <c r="R33" s="11">
        <f>IF(Sheet3!Q33&lt;=0.1,1,0)</f>
        <v>0</v>
      </c>
      <c r="S33" s="4">
        <v>0.18154200000000001</v>
      </c>
      <c r="T33" s="4">
        <v>1E-3</v>
      </c>
      <c r="U33" s="30">
        <f>IF(Sheet3!T33&lt;=0.1,1,0)</f>
        <v>1</v>
      </c>
      <c r="V33" s="11">
        <v>0.10523159999999999</v>
      </c>
      <c r="W33" s="11">
        <v>5.5E-2</v>
      </c>
      <c r="X33" s="11">
        <f>IF(Sheet3!W33&lt;=0.1,1,0)</f>
        <v>1</v>
      </c>
      <c r="Y33" s="4">
        <v>2.0858400000000001</v>
      </c>
      <c r="Z33" s="4">
        <v>0.40699999999999997</v>
      </c>
      <c r="AA33" s="30">
        <f>IF(Sheet3!Z33&lt;=0.1,1,0)</f>
        <v>0</v>
      </c>
      <c r="AB33" s="85">
        <f>Sheet3!F33+Sheet3!I33+Sheet3!L33+Sheet3!O33+Sheet3!R33+Sheet3!U33+Sheet3!X33+Sheet3!AA33</f>
        <v>4</v>
      </c>
      <c r="AC33" s="4"/>
      <c r="AD33" s="4"/>
    </row>
    <row r="34" spans="1:30" x14ac:dyDescent="0.2">
      <c r="C34" t="s">
        <v>190</v>
      </c>
      <c r="D34" s="11">
        <v>7.6213000000000003E-2</v>
      </c>
      <c r="E34" s="11">
        <v>0.41</v>
      </c>
      <c r="F34" s="11">
        <f>IF(Sheet3!E34&lt;=0.1,1,0)</f>
        <v>0</v>
      </c>
      <c r="G34" s="4">
        <v>-72.114109999999997</v>
      </c>
      <c r="H34" s="4">
        <v>0.72599999999999998</v>
      </c>
      <c r="I34" s="30">
        <f>IF(Sheet3!H34&lt;=0.1,1,0)</f>
        <v>0</v>
      </c>
      <c r="J34" s="11">
        <v>7.0701799999999995E-2</v>
      </c>
      <c r="K34" s="11">
        <v>0.51200000000000001</v>
      </c>
      <c r="L34" s="11">
        <f>IF(Sheet3!K34&lt;=0.1,1,0)</f>
        <v>0</v>
      </c>
      <c r="M34" s="4">
        <v>13.55963</v>
      </c>
      <c r="N34" s="4">
        <v>0.53700000000000003</v>
      </c>
      <c r="O34" s="30">
        <f>IF(Sheet3!N34&lt;=0.1,1,0)</f>
        <v>0</v>
      </c>
      <c r="P34" s="11">
        <v>8.2936200000000002E-2</v>
      </c>
      <c r="Q34" s="11">
        <v>0.40300000000000002</v>
      </c>
      <c r="R34" s="11">
        <f>IF(Sheet3!Q34&lt;=0.1,1,0)</f>
        <v>0</v>
      </c>
      <c r="S34" s="4">
        <v>5.0032399999999998E-2</v>
      </c>
      <c r="T34" s="4">
        <v>0.59599999999999997</v>
      </c>
      <c r="U34" s="30">
        <f>IF(Sheet3!T34&lt;=0.1,1,0)</f>
        <v>0</v>
      </c>
      <c r="V34" s="11">
        <v>5.1464299999999998E-2</v>
      </c>
      <c r="W34" s="11">
        <v>0.59</v>
      </c>
      <c r="X34" s="11">
        <f>IF(Sheet3!W34&lt;=0.1,1,0)</f>
        <v>0</v>
      </c>
      <c r="Y34" s="4">
        <v>-0.93354239999999999</v>
      </c>
      <c r="Z34" s="4">
        <v>0.747</v>
      </c>
      <c r="AA34" s="30">
        <f>IF(Sheet3!Z34&lt;=0.1,1,0)</f>
        <v>0</v>
      </c>
      <c r="AB34" s="85">
        <f>Sheet3!F34+Sheet3!I34+Sheet3!L34+Sheet3!O34+Sheet3!R34+Sheet3!U34+Sheet3!X34+Sheet3!AA34</f>
        <v>0</v>
      </c>
      <c r="AC34" s="4"/>
      <c r="AD34" s="4"/>
    </row>
    <row r="35" spans="1:30" x14ac:dyDescent="0.2">
      <c r="C35" s="33" t="s">
        <v>191</v>
      </c>
      <c r="D35" s="11">
        <v>0.20019529999999999</v>
      </c>
      <c r="E35" s="11">
        <v>0</v>
      </c>
      <c r="F35" s="11">
        <f>IF(Sheet3!E35&lt;=0.1,1,0)</f>
        <v>1</v>
      </c>
      <c r="G35" s="4">
        <v>375.87959999999998</v>
      </c>
      <c r="H35" s="4">
        <v>1E-3</v>
      </c>
      <c r="I35" s="30">
        <f>IF(Sheet3!H35&lt;=0.1,1,0)</f>
        <v>1</v>
      </c>
      <c r="J35" s="11">
        <v>0.23187440000000001</v>
      </c>
      <c r="K35" s="11">
        <v>0</v>
      </c>
      <c r="L35" s="11">
        <f>IF(Sheet3!K35&lt;=0.1,1,0)</f>
        <v>1</v>
      </c>
      <c r="M35" s="4">
        <v>38.760869999999997</v>
      </c>
      <c r="N35" s="4">
        <v>0</v>
      </c>
      <c r="O35" s="30">
        <f>IF(Sheet3!N35&lt;=0.1,1,0)</f>
        <v>1</v>
      </c>
      <c r="P35" s="11">
        <v>0.22064780000000001</v>
      </c>
      <c r="Q35" s="11">
        <v>0</v>
      </c>
      <c r="R35" s="11">
        <f>IF(Sheet3!Q35&lt;=0.1,1,0)</f>
        <v>1</v>
      </c>
      <c r="S35" s="4">
        <v>0.15316479999999999</v>
      </c>
      <c r="T35" s="4">
        <v>3.0000000000000001E-3</v>
      </c>
      <c r="U35" s="30">
        <f>IF(Sheet3!T35&lt;=0.1,1,0)</f>
        <v>1</v>
      </c>
      <c r="V35" s="11">
        <v>0.2101518</v>
      </c>
      <c r="W35" s="11">
        <v>0</v>
      </c>
      <c r="X35" s="11">
        <f>IF(Sheet3!W35&lt;=0.1,1,0)</f>
        <v>1</v>
      </c>
      <c r="Y35" s="4">
        <v>8.4758700000000005</v>
      </c>
      <c r="Z35" s="4">
        <v>0</v>
      </c>
      <c r="AA35" s="30">
        <f>IF(Sheet3!Z35&lt;=0.1,1,0)</f>
        <v>1</v>
      </c>
      <c r="AB35" s="85">
        <f>Sheet3!F35+Sheet3!I35+Sheet3!L35+Sheet3!O35+Sheet3!R35+Sheet3!U35+Sheet3!X35+Sheet3!AA35</f>
        <v>8</v>
      </c>
      <c r="AC35" s="4"/>
      <c r="AD35" s="4"/>
    </row>
    <row r="36" spans="1:30" x14ac:dyDescent="0.2">
      <c r="D36" s="11"/>
      <c r="E36" s="11"/>
      <c r="F36" s="11"/>
      <c r="G36" s="4"/>
      <c r="H36" s="4"/>
      <c r="I36" s="4"/>
      <c r="J36" s="11"/>
      <c r="K36" s="11"/>
      <c r="L36" s="11"/>
      <c r="M36" s="4"/>
      <c r="N36" s="4"/>
      <c r="O36" s="4"/>
      <c r="P36" s="11"/>
      <c r="Q36" s="11"/>
      <c r="R36" s="11"/>
      <c r="S36" s="4"/>
      <c r="T36" s="4"/>
      <c r="U36" s="4"/>
      <c r="V36" s="11"/>
      <c r="W36" s="11"/>
      <c r="X36" s="11"/>
      <c r="Y36" s="4"/>
      <c r="Z36" s="4"/>
      <c r="AA36" s="4"/>
      <c r="AB36" s="7"/>
      <c r="AC36" s="4"/>
      <c r="AD36" s="4"/>
    </row>
    <row r="37" spans="1:30" x14ac:dyDescent="0.2">
      <c r="A37" s="1" t="s">
        <v>192</v>
      </c>
      <c r="C37" s="33" t="s">
        <v>193</v>
      </c>
      <c r="D37" s="11">
        <v>0.15595529999999999</v>
      </c>
      <c r="E37" s="11">
        <v>3.1E-2</v>
      </c>
      <c r="F37" s="11">
        <f>IF(Sheet3!E37&lt;=0.1,1,0)</f>
        <v>1</v>
      </c>
      <c r="G37" s="30">
        <v>363.38929999999999</v>
      </c>
      <c r="H37" s="30">
        <v>3.1E-2</v>
      </c>
      <c r="I37" s="30">
        <f>IF(Sheet3!H37&lt;=0.1,1,0)</f>
        <v>1</v>
      </c>
      <c r="J37" s="11">
        <v>0.17810239999999999</v>
      </c>
      <c r="K37" s="11">
        <v>8.9999999999999993E-3</v>
      </c>
      <c r="L37" s="11">
        <f>IF(Sheet3!K37&lt;=0.1,1,0)</f>
        <v>1</v>
      </c>
      <c r="M37" s="30">
        <v>32.636920000000003</v>
      </c>
      <c r="N37" s="30">
        <v>1.6E-2</v>
      </c>
      <c r="O37" s="30">
        <f>IF(Sheet3!N37&lt;=0.1,1,0)</f>
        <v>1</v>
      </c>
      <c r="P37" s="11">
        <v>0.17695649999999999</v>
      </c>
      <c r="Q37" s="11">
        <v>2.5000000000000001E-2</v>
      </c>
      <c r="R37" s="11">
        <f>IF(Sheet3!Q37&lt;=0.1,1,0)</f>
        <v>1</v>
      </c>
      <c r="S37" s="4">
        <v>0.14731530000000001</v>
      </c>
      <c r="T37" s="4">
        <v>3.1E-2</v>
      </c>
      <c r="U37" s="30">
        <f>IF(Sheet3!T37&lt;=0.1,1,0)</f>
        <v>1</v>
      </c>
      <c r="V37" s="11">
        <v>0.1716868</v>
      </c>
      <c r="W37" s="11">
        <v>8.9999999999999993E-3</v>
      </c>
      <c r="X37" s="11">
        <f>IF(Sheet3!W37&lt;=0.1,1,0)</f>
        <v>1</v>
      </c>
      <c r="Y37" s="4">
        <v>4.2689170000000001</v>
      </c>
      <c r="Z37" s="4">
        <v>3.2000000000000001E-2</v>
      </c>
      <c r="AA37" s="30">
        <f>IF(Sheet3!Z37&lt;=0.1,1,0)</f>
        <v>1</v>
      </c>
      <c r="AB37" s="7">
        <f>Sheet3!F37+Sheet3!I37+Sheet3!L37+Sheet3!O37+Sheet3!R37+Sheet3!U37+Sheet3!X37+Sheet3!AA37</f>
        <v>8</v>
      </c>
      <c r="AC37" s="4"/>
      <c r="AD37" s="4"/>
    </row>
    <row r="38" spans="1:30" x14ac:dyDescent="0.2">
      <c r="C38" s="31" t="s">
        <v>194</v>
      </c>
      <c r="D38" s="11">
        <v>0.1239976</v>
      </c>
      <c r="E38" s="11">
        <v>4.4999999999999998E-2</v>
      </c>
      <c r="F38" s="11">
        <f>IF(Sheet3!E38&lt;=0.1,1,0)</f>
        <v>1</v>
      </c>
      <c r="G38" s="30">
        <v>178.34729999999999</v>
      </c>
      <c r="H38" s="30">
        <v>0.20499999999999999</v>
      </c>
      <c r="I38" s="30">
        <f>IF(Sheet3!H38&lt;=0.1,1,0)</f>
        <v>0</v>
      </c>
      <c r="J38" s="11">
        <v>0.1704156</v>
      </c>
      <c r="K38" s="11">
        <v>5.0000000000000001E-3</v>
      </c>
      <c r="L38" s="11">
        <f>IF(Sheet3!K38&lt;=0.1,1,0)</f>
        <v>1</v>
      </c>
      <c r="M38" s="30">
        <v>28.302859999999999</v>
      </c>
      <c r="N38" s="30">
        <v>2.5999999999999999E-2</v>
      </c>
      <c r="O38" s="30">
        <f>IF(Sheet3!N38&lt;=0.1,1,0)</f>
        <v>1</v>
      </c>
      <c r="P38" s="11">
        <v>0.12694730000000001</v>
      </c>
      <c r="Q38" s="11">
        <v>5.7000000000000002E-2</v>
      </c>
      <c r="R38" s="11">
        <f>IF(Sheet3!Q38&lt;=0.1,1,0)</f>
        <v>1</v>
      </c>
      <c r="S38" s="4">
        <v>0.15345919999999999</v>
      </c>
      <c r="T38" s="4">
        <v>1.0999999999999999E-2</v>
      </c>
      <c r="U38" s="30">
        <f>IF(Sheet3!T38&lt;=0.1,1,0)</f>
        <v>1</v>
      </c>
      <c r="V38" s="11">
        <v>0.16529750000000001</v>
      </c>
      <c r="W38" s="11">
        <v>5.0000000000000001E-3</v>
      </c>
      <c r="X38" s="11">
        <f>IF(Sheet3!W38&lt;=0.1,1,0)</f>
        <v>1</v>
      </c>
      <c r="Y38" s="4">
        <v>2.0222720000000001</v>
      </c>
      <c r="Z38" s="4">
        <v>0.27500000000000002</v>
      </c>
      <c r="AA38" s="30">
        <f>IF(Sheet3!Z38&lt;=0.1,1,0)</f>
        <v>0</v>
      </c>
      <c r="AB38" s="7">
        <f>Sheet3!F38+Sheet3!I38+Sheet3!L38+Sheet3!O38+Sheet3!R38+Sheet3!U38+Sheet3!X38+Sheet3!AA38</f>
        <v>6</v>
      </c>
      <c r="AC38" s="4"/>
      <c r="AD38" s="4"/>
    </row>
    <row r="39" spans="1:30" x14ac:dyDescent="0.2">
      <c r="C39" t="s">
        <v>63</v>
      </c>
      <c r="D39" s="11">
        <v>-6.2343900000000001E-2</v>
      </c>
      <c r="E39" s="11">
        <v>0.39800000000000002</v>
      </c>
      <c r="F39" s="11">
        <f>IF(Sheet3!E39&lt;=0.1,1,0)</f>
        <v>0</v>
      </c>
      <c r="G39" s="30">
        <v>-230.8433</v>
      </c>
      <c r="H39" s="30">
        <v>9.7000000000000003E-2</v>
      </c>
      <c r="I39" s="30">
        <f>IF(Sheet3!H39&lt;=0.1,1,0)</f>
        <v>1</v>
      </c>
      <c r="J39" s="11">
        <v>6.8316000000000002E-2</v>
      </c>
      <c r="K39" s="11">
        <v>0.35499999999999998</v>
      </c>
      <c r="L39" s="11">
        <f>IF(Sheet3!K39&lt;=0.1,1,0)</f>
        <v>0</v>
      </c>
      <c r="M39" s="30">
        <v>6.4813919999999996</v>
      </c>
      <c r="N39" s="30">
        <v>0.625</v>
      </c>
      <c r="O39" s="30">
        <f>IF(Sheet3!N39&lt;=0.1,1,0)</f>
        <v>0</v>
      </c>
      <c r="P39" s="11">
        <v>-9.48542E-2</v>
      </c>
      <c r="Q39" s="11">
        <v>0.249</v>
      </c>
      <c r="R39" s="11">
        <f>IF(Sheet3!Q39&lt;=0.1,1,0)</f>
        <v>0</v>
      </c>
      <c r="S39" s="4">
        <v>1.2017999999999999E-2</v>
      </c>
      <c r="T39" s="4">
        <v>0.86399999999999999</v>
      </c>
      <c r="U39" s="30">
        <f>IF(Sheet3!T39&lt;=0.1,1,0)</f>
        <v>0</v>
      </c>
      <c r="V39" s="11">
        <v>7.0799100000000004E-2</v>
      </c>
      <c r="W39" s="11">
        <v>0.318</v>
      </c>
      <c r="X39" s="11">
        <f>IF(Sheet3!W39&lt;=0.1,1,0)</f>
        <v>0</v>
      </c>
      <c r="Y39" s="4">
        <v>1.341102</v>
      </c>
      <c r="Z39" s="4">
        <v>0.58899999999999997</v>
      </c>
      <c r="AA39" s="30">
        <f>IF(Sheet3!Z39&lt;=0.1,1,0)</f>
        <v>0</v>
      </c>
      <c r="AB39" s="7">
        <f>Sheet3!F39+Sheet3!I39+Sheet3!L39+Sheet3!O39+Sheet3!R39+Sheet3!U39+Sheet3!X39+Sheet3!AA39</f>
        <v>1</v>
      </c>
      <c r="AC39" s="4"/>
      <c r="AD39" s="4"/>
    </row>
    <row r="40" spans="1:30" x14ac:dyDescent="0.2">
      <c r="C40" t="s">
        <v>195</v>
      </c>
      <c r="D40" s="11">
        <v>-4.74276E-2</v>
      </c>
      <c r="E40" s="11">
        <v>0.61599999999999999</v>
      </c>
      <c r="F40" s="11">
        <f>IF(Sheet3!E40&lt;=0.1,1,0)</f>
        <v>0</v>
      </c>
      <c r="G40" s="30">
        <v>-233.34809999999999</v>
      </c>
      <c r="H40" s="30">
        <v>9.0999999999999998E-2</v>
      </c>
      <c r="I40" s="30">
        <f>IF(Sheet3!H40&lt;=0.1,1,0)</f>
        <v>1</v>
      </c>
      <c r="J40" s="11">
        <v>-8.1117300000000003E-2</v>
      </c>
      <c r="K40" s="11">
        <v>0.38400000000000001</v>
      </c>
      <c r="L40" s="11">
        <f>IF(Sheet3!K40&lt;=0.1,1,0)</f>
        <v>0</v>
      </c>
      <c r="M40" s="30">
        <v>-15.64256</v>
      </c>
      <c r="N40" s="30">
        <v>0.28100000000000003</v>
      </c>
      <c r="O40" s="30">
        <f>IF(Sheet3!N40&lt;=0.1,1,0)</f>
        <v>0</v>
      </c>
      <c r="P40" s="11">
        <v>-0.14061699999999999</v>
      </c>
      <c r="Q40" s="11">
        <v>0.17100000000000001</v>
      </c>
      <c r="R40" s="11">
        <f>IF(Sheet3!Q40&lt;=0.1,1,0)</f>
        <v>0</v>
      </c>
      <c r="S40" s="4">
        <v>6.2899000000000002E-3</v>
      </c>
      <c r="T40" s="4">
        <v>0.94399999999999995</v>
      </c>
      <c r="U40" s="30">
        <f>IF(Sheet3!T40&lt;=0.1,1,0)</f>
        <v>0</v>
      </c>
      <c r="V40" s="11">
        <v>-8.5584499999999994E-2</v>
      </c>
      <c r="W40" s="11">
        <v>0.33200000000000002</v>
      </c>
      <c r="X40" s="11">
        <f>IF(Sheet3!W40&lt;=0.1,1,0)</f>
        <v>0</v>
      </c>
      <c r="Y40" s="4">
        <v>-3.409424</v>
      </c>
      <c r="Z40" s="4">
        <v>0.06</v>
      </c>
      <c r="AA40" s="30">
        <f>IF(Sheet3!Z40&lt;=0.1,1,0)</f>
        <v>1</v>
      </c>
      <c r="AB40" s="7">
        <f>Sheet3!F40+Sheet3!I40+Sheet3!L40+Sheet3!O40+Sheet3!R40+Sheet3!U40+Sheet3!X40+Sheet3!AA40</f>
        <v>2</v>
      </c>
      <c r="AC40" s="4"/>
      <c r="AD40" s="4"/>
    </row>
    <row r="41" spans="1:30" x14ac:dyDescent="0.2">
      <c r="C41" s="31" t="s">
        <v>196</v>
      </c>
      <c r="D41" s="11">
        <v>0.22842370000000001</v>
      </c>
      <c r="E41" s="11">
        <v>5.0000000000000001E-3</v>
      </c>
      <c r="F41" s="11">
        <f>IF(Sheet3!E41&lt;=0.1,1,0)</f>
        <v>1</v>
      </c>
      <c r="G41" s="30">
        <v>314.98970000000003</v>
      </c>
      <c r="H41" s="30">
        <v>0.106</v>
      </c>
      <c r="I41" s="30">
        <f>IF(Sheet3!H41&lt;=0.1,1,0)</f>
        <v>0</v>
      </c>
      <c r="J41" s="11">
        <v>0.27350069999999999</v>
      </c>
      <c r="K41" s="11">
        <v>1E-3</v>
      </c>
      <c r="L41" s="11">
        <f>IF(Sheet3!K41&lt;=0.1,1,0)</f>
        <v>1</v>
      </c>
      <c r="M41" s="30">
        <v>42.913820000000001</v>
      </c>
      <c r="N41" s="30">
        <v>1.4E-2</v>
      </c>
      <c r="O41" s="30">
        <f>IF(Sheet3!N41&lt;=0.1,1,0)</f>
        <v>1</v>
      </c>
      <c r="P41" s="11">
        <v>0.2630593</v>
      </c>
      <c r="Q41" s="11">
        <v>3.0000000000000001E-3</v>
      </c>
      <c r="R41" s="11">
        <f>IF(Sheet3!Q41&lt;=0.1,1,0)</f>
        <v>1</v>
      </c>
      <c r="S41" s="4">
        <v>0.1029125</v>
      </c>
      <c r="T41" s="4">
        <v>0.214</v>
      </c>
      <c r="U41" s="30">
        <f>IF(Sheet3!T41&lt;=0.1,1,0)</f>
        <v>0</v>
      </c>
      <c r="V41" s="11">
        <v>0.2335914</v>
      </c>
      <c r="W41" s="11">
        <v>3.0000000000000001E-3</v>
      </c>
      <c r="X41" s="11">
        <f>IF(Sheet3!W41&lt;=0.1,1,0)</f>
        <v>1</v>
      </c>
      <c r="Y41" s="4">
        <v>4.841647</v>
      </c>
      <c r="Z41" s="4">
        <v>4.5999999999999999E-2</v>
      </c>
      <c r="AA41" s="30">
        <f>IF(Sheet3!Z41&lt;=0.1,1,0)</f>
        <v>1</v>
      </c>
      <c r="AB41" s="7">
        <f>Sheet3!F41+Sheet3!I41+Sheet3!L41+Sheet3!O41+Sheet3!R41+Sheet3!U41+Sheet3!X41+Sheet3!AA41</f>
        <v>6</v>
      </c>
      <c r="AC41" s="4"/>
      <c r="AD41" s="4"/>
    </row>
    <row r="42" spans="1:30" x14ac:dyDescent="0.2">
      <c r="C42" t="s">
        <v>197</v>
      </c>
      <c r="D42" s="11">
        <v>0.100448</v>
      </c>
      <c r="E42" s="11">
        <v>0.17899999999999999</v>
      </c>
      <c r="F42" s="11">
        <f>IF(Sheet3!E42&lt;=0.1,1,0)</f>
        <v>0</v>
      </c>
      <c r="G42" s="30">
        <v>41.926769999999998</v>
      </c>
      <c r="H42" s="30">
        <v>0.76100000000000001</v>
      </c>
      <c r="I42" s="30">
        <f>IF(Sheet3!H42&lt;=0.1,1,0)</f>
        <v>0</v>
      </c>
      <c r="J42" s="11">
        <v>4.9980299999999998E-2</v>
      </c>
      <c r="K42" s="11">
        <v>0.51</v>
      </c>
      <c r="L42" s="11">
        <f>IF(Sheet3!K42&lt;=0.1,1,0)</f>
        <v>0</v>
      </c>
      <c r="M42" s="30">
        <v>8.5648800000000005</v>
      </c>
      <c r="N42" s="30">
        <v>0.53</v>
      </c>
      <c r="O42" s="30">
        <f>IF(Sheet3!N42&lt;=0.1,1,0)</f>
        <v>0</v>
      </c>
      <c r="P42" s="11">
        <v>8.4927699999999995E-2</v>
      </c>
      <c r="Q42" s="11">
        <v>0.28899999999999998</v>
      </c>
      <c r="R42" s="11">
        <f>IF(Sheet3!Q42&lt;=0.1,1,0)</f>
        <v>0</v>
      </c>
      <c r="S42" s="4">
        <v>0.1052719</v>
      </c>
      <c r="T42" s="4">
        <v>0.13</v>
      </c>
      <c r="U42" s="30">
        <f>IF(Sheet3!T42&lt;=0.1,1,0)</f>
        <v>0</v>
      </c>
      <c r="V42" s="11">
        <v>4.0891499999999997E-2</v>
      </c>
      <c r="W42" s="11">
        <v>0.56699999999999995</v>
      </c>
      <c r="X42" s="11">
        <f>IF(Sheet3!W42&lt;=0.1,1,0)</f>
        <v>0</v>
      </c>
      <c r="Y42" s="4">
        <v>2.9659409999999999</v>
      </c>
      <c r="Z42" s="4">
        <v>0.29199999999999998</v>
      </c>
      <c r="AA42" s="30">
        <f>IF(Sheet3!Z42&lt;=0.1,1,0)</f>
        <v>0</v>
      </c>
      <c r="AB42" s="7">
        <f>Sheet3!F42+Sheet3!I42+Sheet3!L42+Sheet3!O42+Sheet3!R42+Sheet3!U42+Sheet3!X42+Sheet3!AA42</f>
        <v>0</v>
      </c>
      <c r="AC42" s="4"/>
      <c r="AD42" s="4"/>
    </row>
    <row r="43" spans="1:30" x14ac:dyDescent="0.2">
      <c r="C43" s="33" t="s">
        <v>198</v>
      </c>
      <c r="D43" s="11">
        <v>0.21856210000000001</v>
      </c>
      <c r="E43" s="11">
        <v>2E-3</v>
      </c>
      <c r="F43" s="11">
        <f>IF(Sheet3!E43&lt;=0.1,1,0)</f>
        <v>1</v>
      </c>
      <c r="G43" s="30">
        <v>260.52510000000001</v>
      </c>
      <c r="H43" s="30">
        <v>7.0000000000000007E-2</v>
      </c>
      <c r="I43" s="30">
        <f>IF(Sheet3!H43&lt;=0.1,1,0)</f>
        <v>1</v>
      </c>
      <c r="J43" s="11">
        <v>0.28096120000000002</v>
      </c>
      <c r="K43" s="11">
        <v>0</v>
      </c>
      <c r="L43" s="11">
        <f>IF(Sheet3!K43&lt;=0.1,1,0)</f>
        <v>1</v>
      </c>
      <c r="M43" s="30">
        <v>55.157800000000002</v>
      </c>
      <c r="N43" s="30">
        <v>0</v>
      </c>
      <c r="O43" s="30">
        <f>IF(Sheet3!N43&lt;=0.1,1,0)</f>
        <v>1</v>
      </c>
      <c r="P43" s="11">
        <v>0.21026259999999999</v>
      </c>
      <c r="Q43" s="11">
        <v>6.0000000000000001E-3</v>
      </c>
      <c r="R43" s="11">
        <f>IF(Sheet3!Q43&lt;=0.1,1,0)</f>
        <v>1</v>
      </c>
      <c r="S43" s="4">
        <v>0.2727079</v>
      </c>
      <c r="T43" s="4">
        <v>0</v>
      </c>
      <c r="U43" s="30">
        <f>IF(Sheet3!T43&lt;=0.1,1,0)</f>
        <v>1</v>
      </c>
      <c r="V43" s="11">
        <v>0.27546019999999999</v>
      </c>
      <c r="W43" s="11">
        <v>0</v>
      </c>
      <c r="X43" s="11">
        <f>IF(Sheet3!W43&lt;=0.1,1,0)</f>
        <v>1</v>
      </c>
      <c r="Y43" s="4">
        <v>13.987539999999999</v>
      </c>
      <c r="Z43" s="4">
        <v>1E-3</v>
      </c>
      <c r="AA43" s="30">
        <f>IF(Sheet3!Z43&lt;=0.1,1,0)</f>
        <v>1</v>
      </c>
      <c r="AB43" s="7">
        <f>Sheet3!F43+Sheet3!I43+Sheet3!L43+Sheet3!O43+Sheet3!R43+Sheet3!U43+Sheet3!X43+Sheet3!AA43</f>
        <v>8</v>
      </c>
      <c r="AC43" s="4"/>
      <c r="AD43" s="4"/>
    </row>
    <row r="44" spans="1:30" x14ac:dyDescent="0.2">
      <c r="D44" s="11"/>
      <c r="E44" s="11"/>
      <c r="F44" s="11"/>
      <c r="G44" s="4"/>
      <c r="H44" s="4"/>
      <c r="I44" s="4"/>
      <c r="J44" s="11"/>
      <c r="K44" s="11"/>
      <c r="L44" s="11"/>
      <c r="M44" s="4"/>
      <c r="N44" s="4"/>
      <c r="O44" s="4"/>
      <c r="P44" s="11"/>
      <c r="Q44" s="11"/>
      <c r="R44" s="11"/>
      <c r="S44" s="4"/>
      <c r="T44" s="4"/>
      <c r="U44" s="4"/>
      <c r="V44" s="11"/>
      <c r="W44" s="11"/>
      <c r="X44" s="11"/>
      <c r="Y44" s="4"/>
      <c r="Z44" s="4"/>
      <c r="AA44" s="4"/>
      <c r="AB44" s="7"/>
      <c r="AC44" s="4"/>
      <c r="AD44" s="4"/>
    </row>
    <row r="45" spans="1:30" x14ac:dyDescent="0.2">
      <c r="A45" s="1" t="s">
        <v>199</v>
      </c>
      <c r="C45" s="31" t="s">
        <v>200</v>
      </c>
      <c r="D45" s="11">
        <v>0.30994719999999998</v>
      </c>
      <c r="E45" s="11">
        <v>1.4E-2</v>
      </c>
      <c r="F45" s="11">
        <f>IF(Sheet3!E45&lt;=0.1,1,0)</f>
        <v>1</v>
      </c>
      <c r="G45" s="30">
        <v>668.21289999999999</v>
      </c>
      <c r="H45" s="30">
        <v>3.5000000000000003E-2</v>
      </c>
      <c r="I45" s="30">
        <f>IF(Sheet3!H45&lt;=0.1,1,0)</f>
        <v>1</v>
      </c>
      <c r="J45" s="11">
        <v>0.207729</v>
      </c>
      <c r="K45" s="11">
        <v>6.6000000000000003E-2</v>
      </c>
      <c r="L45" s="11">
        <f>IF(Sheet3!K45&lt;=0.1,1,0)</f>
        <v>1</v>
      </c>
      <c r="M45" s="30">
        <v>30.909199999999998</v>
      </c>
      <c r="N45" s="30">
        <v>0.17499999999999999</v>
      </c>
      <c r="O45" s="30">
        <f>IF(Sheet3!N45&lt;=0.1,1,0)</f>
        <v>0</v>
      </c>
      <c r="P45" s="11">
        <v>0.32201859999999999</v>
      </c>
      <c r="Q45" s="11">
        <v>1.2999999999999999E-2</v>
      </c>
      <c r="R45" s="11">
        <f>IF(Sheet3!Q45&lt;=0.1,1,0)</f>
        <v>1</v>
      </c>
      <c r="S45" s="30">
        <v>0.27475759999999999</v>
      </c>
      <c r="T45" s="30">
        <v>1.4999999999999999E-2</v>
      </c>
      <c r="U45" s="30">
        <f>IF(Sheet3!T45&lt;=0.1,1,0)</f>
        <v>1</v>
      </c>
      <c r="V45" s="11">
        <v>0.22160099999999999</v>
      </c>
      <c r="W45" s="11">
        <v>4.5999999999999999E-2</v>
      </c>
      <c r="X45" s="11">
        <f>IF(Sheet3!W45&lt;=0.1,1,0)</f>
        <v>1</v>
      </c>
      <c r="Y45" s="4">
        <v>5.4946890000000002</v>
      </c>
      <c r="Z45" s="4">
        <v>0.13500000000000001</v>
      </c>
      <c r="AA45" s="30">
        <f>IF(Sheet3!Z45&lt;=0.1,1,0)</f>
        <v>0</v>
      </c>
      <c r="AB45" s="7">
        <f>Sheet3!F45+Sheet3!I45+Sheet3!L45+Sheet3!O45+Sheet3!R45+Sheet3!U45+Sheet3!X45+Sheet3!AA45</f>
        <v>6</v>
      </c>
      <c r="AC45" s="4"/>
      <c r="AD45" s="4"/>
    </row>
    <row r="46" spans="1:30" x14ac:dyDescent="0.2">
      <c r="C46" t="s">
        <v>201</v>
      </c>
      <c r="D46" s="11">
        <v>0.1141561</v>
      </c>
      <c r="E46" s="11">
        <v>0.14399999999999999</v>
      </c>
      <c r="F46" s="11">
        <f>IF(Sheet3!E46&lt;=0.1,1,0)</f>
        <v>0</v>
      </c>
      <c r="G46" s="30">
        <v>181.70060000000001</v>
      </c>
      <c r="H46" s="30">
        <v>0.28799999999999998</v>
      </c>
      <c r="I46" s="30">
        <f>IF(Sheet3!H46&lt;=0.1,1,0)</f>
        <v>0</v>
      </c>
      <c r="J46" s="11">
        <v>9.0373700000000001E-2</v>
      </c>
      <c r="K46" s="11">
        <v>0.224</v>
      </c>
      <c r="L46" s="11">
        <f>IF(Sheet3!K46&lt;=0.1,1,0)</f>
        <v>0</v>
      </c>
      <c r="M46" s="30">
        <v>10.85566</v>
      </c>
      <c r="N46" s="30">
        <v>0.45400000000000001</v>
      </c>
      <c r="O46" s="30">
        <f>IF(Sheet3!N46&lt;=0.1,1,0)</f>
        <v>0</v>
      </c>
      <c r="P46" s="11">
        <v>0.1577248</v>
      </c>
      <c r="Q46" s="11">
        <v>6.2E-2</v>
      </c>
      <c r="R46" s="11">
        <f>IF(Sheet3!Q46&lt;=0.1,1,0)</f>
        <v>1</v>
      </c>
      <c r="S46" s="30">
        <v>7.3715600000000006E-2</v>
      </c>
      <c r="T46" s="30">
        <v>0.33900000000000002</v>
      </c>
      <c r="U46" s="30">
        <f>IF(Sheet3!T46&lt;=0.1,1,0)</f>
        <v>0</v>
      </c>
      <c r="V46" s="11">
        <v>6.7455299999999996E-2</v>
      </c>
      <c r="W46" s="11">
        <v>0.33500000000000002</v>
      </c>
      <c r="X46" s="11">
        <f>IF(Sheet3!W46&lt;=0.1,1,0)</f>
        <v>0</v>
      </c>
      <c r="Y46" s="4">
        <v>3.7986140000000002</v>
      </c>
      <c r="Z46" s="4">
        <v>0.13100000000000001</v>
      </c>
      <c r="AA46" s="30">
        <f>IF(Sheet3!Z46&lt;=0.1,1,0)</f>
        <v>0</v>
      </c>
      <c r="AB46" s="7">
        <f>Sheet3!F46+Sheet3!I46+Sheet3!L46+Sheet3!O46+Sheet3!R46+Sheet3!U46+Sheet3!X46+Sheet3!AA46</f>
        <v>1</v>
      </c>
      <c r="AC46" s="4"/>
      <c r="AD46" s="4"/>
    </row>
    <row r="47" spans="1:30" x14ac:dyDescent="0.2">
      <c r="C47" t="s">
        <v>202</v>
      </c>
      <c r="D47" s="11">
        <v>3.3205100000000001E-2</v>
      </c>
      <c r="E47" s="11">
        <v>0.70499999999999996</v>
      </c>
      <c r="F47" s="11">
        <f>IF(Sheet3!E47&lt;=0.1,1,0)</f>
        <v>0</v>
      </c>
      <c r="G47" s="30">
        <v>-62.177750000000003</v>
      </c>
      <c r="H47" s="30">
        <v>0.72799999999999998</v>
      </c>
      <c r="I47" s="30">
        <f>IF(Sheet3!H47&lt;=0.1,1,0)</f>
        <v>0</v>
      </c>
      <c r="J47" s="11">
        <v>0.1087197</v>
      </c>
      <c r="K47" s="11">
        <v>0.24</v>
      </c>
      <c r="L47" s="11">
        <f>IF(Sheet3!K47&lt;=0.1,1,0)</f>
        <v>0</v>
      </c>
      <c r="M47" s="30">
        <v>7.5711449999999996</v>
      </c>
      <c r="N47" s="30">
        <v>0.65</v>
      </c>
      <c r="O47" s="30">
        <f>IF(Sheet3!N47&lt;=0.1,1,0)</f>
        <v>0</v>
      </c>
      <c r="P47" s="11">
        <v>-5.51853E-2</v>
      </c>
      <c r="Q47" s="11">
        <v>0.58499999999999996</v>
      </c>
      <c r="R47" s="11">
        <f>IF(Sheet3!Q47&lt;=0.1,1,0)</f>
        <v>0</v>
      </c>
      <c r="S47" s="30">
        <v>3.9590800000000002E-2</v>
      </c>
      <c r="T47" s="30">
        <v>0.64100000000000001</v>
      </c>
      <c r="U47" s="30">
        <f>IF(Sheet3!T47&lt;=0.1,1,0)</f>
        <v>0</v>
      </c>
      <c r="V47" s="11">
        <v>4.5821099999999997E-2</v>
      </c>
      <c r="W47" s="11">
        <v>0.6</v>
      </c>
      <c r="X47" s="11">
        <f>IF(Sheet3!W47&lt;=0.1,1,0)</f>
        <v>0</v>
      </c>
      <c r="Y47" s="4">
        <v>2.5457550000000002</v>
      </c>
      <c r="Z47" s="4">
        <v>0.36</v>
      </c>
      <c r="AA47" s="30">
        <f>IF(Sheet3!Z47&lt;=0.1,1,0)</f>
        <v>0</v>
      </c>
      <c r="AB47" s="7">
        <f>Sheet3!F47+Sheet3!I47+Sheet3!L47+Sheet3!O47+Sheet3!R47+Sheet3!U47+Sheet3!X47+Sheet3!AA47</f>
        <v>0</v>
      </c>
      <c r="AC47" s="4"/>
      <c r="AD47" s="4"/>
    </row>
    <row r="48" spans="1:30" x14ac:dyDescent="0.2">
      <c r="C48" t="s">
        <v>203</v>
      </c>
      <c r="D48" s="11">
        <v>4.5403899999999997E-2</v>
      </c>
      <c r="E48" s="11">
        <v>0.76900000000000002</v>
      </c>
      <c r="F48" s="11">
        <f>IF(Sheet3!E48&lt;=0.1,1,0)</f>
        <v>0</v>
      </c>
      <c r="G48" s="30">
        <v>256.66340000000002</v>
      </c>
      <c r="H48" s="30">
        <v>0.441</v>
      </c>
      <c r="I48" s="30">
        <f>IF(Sheet3!H48&lt;=0.1,1,0)</f>
        <v>0</v>
      </c>
      <c r="J48" s="11">
        <v>0.14286109999999999</v>
      </c>
      <c r="K48" s="11">
        <v>0.33300000000000002</v>
      </c>
      <c r="L48" s="11">
        <f>IF(Sheet3!K48&lt;=0.1,1,0)</f>
        <v>0</v>
      </c>
      <c r="M48" s="30">
        <v>41.034120000000001</v>
      </c>
      <c r="N48" s="30">
        <v>0.215</v>
      </c>
      <c r="O48" s="30">
        <f>IF(Sheet3!N48&lt;=0.1,1,0)</f>
        <v>0</v>
      </c>
      <c r="P48" s="11">
        <v>2.7111799999999998E-2</v>
      </c>
      <c r="Q48" s="11">
        <v>0.871</v>
      </c>
      <c r="R48" s="11">
        <f>IF(Sheet3!Q48&lt;=0.1,1,0)</f>
        <v>0</v>
      </c>
      <c r="S48" s="30">
        <v>-1.8077300000000001E-2</v>
      </c>
      <c r="T48" s="30">
        <v>0.89800000000000002</v>
      </c>
      <c r="U48" s="30">
        <f>IF(Sheet3!T48&lt;=0.1,1,0)</f>
        <v>0</v>
      </c>
      <c r="V48" s="11">
        <v>0.20539399999999999</v>
      </c>
      <c r="W48" s="11">
        <v>0.151</v>
      </c>
      <c r="X48" s="11">
        <f>IF(Sheet3!W48&lt;=0.1,1,0)</f>
        <v>0</v>
      </c>
      <c r="Y48" s="4">
        <v>0.489566</v>
      </c>
      <c r="Z48" s="4">
        <v>0.90200000000000002</v>
      </c>
      <c r="AA48" s="30">
        <f>IF(Sheet3!Z48&lt;=0.1,1,0)</f>
        <v>0</v>
      </c>
      <c r="AB48" s="7">
        <f>Sheet3!F48+Sheet3!I48+Sheet3!L48+Sheet3!O48+Sheet3!R48+Sheet3!U48+Sheet3!X48+Sheet3!AA48</f>
        <v>0</v>
      </c>
      <c r="AC48" s="4"/>
      <c r="AD48" s="4"/>
    </row>
    <row r="49" spans="1:30" x14ac:dyDescent="0.2">
      <c r="C49" s="29" t="s">
        <v>204</v>
      </c>
      <c r="D49" s="11">
        <v>0.1822462</v>
      </c>
      <c r="E49" s="11">
        <v>0.218</v>
      </c>
      <c r="F49" s="11">
        <f>IF(Sheet3!E49&lt;=0.1,1,0)</f>
        <v>0</v>
      </c>
      <c r="G49" s="30">
        <v>394.68209999999999</v>
      </c>
      <c r="H49" s="30">
        <v>0.32100000000000001</v>
      </c>
      <c r="I49" s="30">
        <f>IF(Sheet3!H49&lt;=0.1,1,0)</f>
        <v>0</v>
      </c>
      <c r="J49" s="11">
        <v>0.44336320000000001</v>
      </c>
      <c r="K49" s="11">
        <v>0</v>
      </c>
      <c r="L49" s="11">
        <f>IF(Sheet3!K49&lt;=0.1,1,0)</f>
        <v>1</v>
      </c>
      <c r="M49" s="30">
        <v>76.506969999999995</v>
      </c>
      <c r="N49" s="30">
        <v>2.4E-2</v>
      </c>
      <c r="O49" s="30">
        <f>IF(Sheet3!N49&lt;=0.1,1,0)</f>
        <v>1</v>
      </c>
      <c r="P49" s="11">
        <v>0.1147344</v>
      </c>
      <c r="Q49" s="11">
        <v>0.46300000000000002</v>
      </c>
      <c r="R49" s="11">
        <f>IF(Sheet3!Q49&lt;=0.1,1,0)</f>
        <v>0</v>
      </c>
      <c r="S49" s="30">
        <v>0.20429050000000001</v>
      </c>
      <c r="T49" s="30">
        <v>0.16300000000000001</v>
      </c>
      <c r="U49" s="30">
        <f>IF(Sheet3!T49&lt;=0.1,1,0)</f>
        <v>0</v>
      </c>
      <c r="V49" s="11">
        <v>0.38465840000000001</v>
      </c>
      <c r="W49" s="11">
        <v>2E-3</v>
      </c>
      <c r="X49" s="11">
        <f>IF(Sheet3!W49&lt;=0.1,1,0)</f>
        <v>1</v>
      </c>
      <c r="Y49" s="4">
        <v>2.081474</v>
      </c>
      <c r="Z49" s="4">
        <v>0.60599999999999998</v>
      </c>
      <c r="AA49" s="30">
        <f>IF(Sheet3!Z49&lt;=0.1,1,0)</f>
        <v>0</v>
      </c>
      <c r="AB49" s="7">
        <f>Sheet3!F49+Sheet3!I49+Sheet3!L49+Sheet3!O49+Sheet3!R49+Sheet3!U49+Sheet3!X49+Sheet3!AA49</f>
        <v>3</v>
      </c>
      <c r="AC49" s="4"/>
      <c r="AD49" s="4"/>
    </row>
    <row r="50" spans="1:30" x14ac:dyDescent="0.2">
      <c r="C50" s="33" t="s">
        <v>205</v>
      </c>
      <c r="D50" s="11">
        <v>0.26047920000000002</v>
      </c>
      <c r="E50" s="11">
        <v>3.7999999999999999E-2</v>
      </c>
      <c r="F50" s="11">
        <f>IF(Sheet3!E50&lt;=0.1,1,0)</f>
        <v>1</v>
      </c>
      <c r="G50" s="30">
        <v>582.98069999999996</v>
      </c>
      <c r="H50" s="30">
        <v>5.5E-2</v>
      </c>
      <c r="I50" s="30">
        <f>IF(Sheet3!H50&lt;=0.1,1,0)</f>
        <v>1</v>
      </c>
      <c r="J50" s="11">
        <v>0.31626149999999997</v>
      </c>
      <c r="K50" s="11">
        <v>1.4E-2</v>
      </c>
      <c r="L50" s="11">
        <f>IF(Sheet3!K50&lt;=0.1,1,0)</f>
        <v>1</v>
      </c>
      <c r="M50" s="30">
        <v>69.726219999999998</v>
      </c>
      <c r="N50" s="30">
        <v>1.4999999999999999E-2</v>
      </c>
      <c r="O50" s="30">
        <f>IF(Sheet3!N50&lt;=0.1,1,0)</f>
        <v>1</v>
      </c>
      <c r="P50" s="11">
        <v>0.26522869999999998</v>
      </c>
      <c r="Q50" s="11">
        <v>0.06</v>
      </c>
      <c r="R50" s="11">
        <f>IF(Sheet3!Q50&lt;=0.1,1,0)</f>
        <v>1</v>
      </c>
      <c r="S50" s="30">
        <v>0.22977149999999999</v>
      </c>
      <c r="T50" s="30">
        <v>4.1000000000000002E-2</v>
      </c>
      <c r="U50" s="30">
        <f>IF(Sheet3!T50&lt;=0.1,1,0)</f>
        <v>1</v>
      </c>
      <c r="V50" s="11">
        <v>0.3207044</v>
      </c>
      <c r="W50" s="11">
        <v>8.9999999999999993E-3</v>
      </c>
      <c r="X50" s="11">
        <f>IF(Sheet3!W50&lt;=0.1,1,0)</f>
        <v>1</v>
      </c>
      <c r="Y50" s="4">
        <v>12.655060000000001</v>
      </c>
      <c r="Z50" s="4">
        <v>5.6000000000000001E-2</v>
      </c>
      <c r="AA50" s="30">
        <f>IF(Sheet3!Z50&lt;=0.1,1,0)</f>
        <v>1</v>
      </c>
      <c r="AB50" s="7">
        <f>Sheet3!F50+Sheet3!I50+Sheet3!L50+Sheet3!O50+Sheet3!R50+Sheet3!U50+Sheet3!X50+Sheet3!AA50</f>
        <v>8</v>
      </c>
      <c r="AC50" s="4"/>
      <c r="AD50" s="4"/>
    </row>
    <row r="51" spans="1:30" x14ac:dyDescent="0.2">
      <c r="C51" s="31" t="s">
        <v>206</v>
      </c>
      <c r="D51" s="11">
        <v>0.22699530000000001</v>
      </c>
      <c r="E51" s="11">
        <v>4.7E-2</v>
      </c>
      <c r="F51" s="11">
        <f>IF(Sheet3!E51&lt;=0.1,1,0)</f>
        <v>1</v>
      </c>
      <c r="G51" s="30">
        <v>670.12620000000004</v>
      </c>
      <c r="H51" s="30">
        <v>2.8000000000000001E-2</v>
      </c>
      <c r="I51" s="30">
        <f>IF(Sheet3!H51&lt;=0.1,1,0)</f>
        <v>1</v>
      </c>
      <c r="J51" s="11">
        <v>0.249225</v>
      </c>
      <c r="K51" s="11">
        <v>0.02</v>
      </c>
      <c r="L51" s="11">
        <f>IF(Sheet3!K51&lt;=0.1,1,0)</f>
        <v>1</v>
      </c>
      <c r="M51" s="30">
        <v>53.139150000000001</v>
      </c>
      <c r="N51" s="30">
        <v>2.1000000000000001E-2</v>
      </c>
      <c r="O51" s="30">
        <f>IF(Sheet3!N51&lt;=0.1,1,0)</f>
        <v>1</v>
      </c>
      <c r="P51" s="11">
        <v>0.2329291</v>
      </c>
      <c r="Q51" s="11">
        <v>5.5E-2</v>
      </c>
      <c r="R51" s="11">
        <f>IF(Sheet3!Q51&lt;=0.1,1,0)</f>
        <v>1</v>
      </c>
      <c r="S51" s="30">
        <v>0.1801333</v>
      </c>
      <c r="T51" s="30">
        <v>0.111</v>
      </c>
      <c r="U51" s="30">
        <f>IF(Sheet3!T51&lt;=0.1,1,0)</f>
        <v>0</v>
      </c>
      <c r="V51" s="11">
        <v>0.2538454</v>
      </c>
      <c r="W51" s="11">
        <v>1.4E-2</v>
      </c>
      <c r="X51" s="11">
        <f>IF(Sheet3!W51&lt;=0.1,1,0)</f>
        <v>1</v>
      </c>
      <c r="Y51" s="4">
        <v>13.674340000000001</v>
      </c>
      <c r="Z51" s="4">
        <v>8.1000000000000003E-2</v>
      </c>
      <c r="AA51" s="30">
        <f>IF(Sheet3!Z51&lt;=0.1,1,0)</f>
        <v>1</v>
      </c>
      <c r="AB51" s="7">
        <f>Sheet3!F51+Sheet3!I51+Sheet3!L51+Sheet3!O51+Sheet3!R51+Sheet3!U51+Sheet3!X51+Sheet3!AA51</f>
        <v>7</v>
      </c>
      <c r="AC51" s="4"/>
      <c r="AD51" s="4"/>
    </row>
    <row r="52" spans="1:30" x14ac:dyDescent="0.2">
      <c r="A52" s="12"/>
      <c r="B52" s="12"/>
      <c r="C52" s="53" t="s">
        <v>207</v>
      </c>
      <c r="D52" s="11">
        <v>0.131966</v>
      </c>
      <c r="E52" s="11">
        <v>0.104</v>
      </c>
      <c r="F52" s="11">
        <f>IF(Sheet3!E52&lt;=0.1,1,0)</f>
        <v>0</v>
      </c>
      <c r="G52" s="30">
        <v>157.85720000000001</v>
      </c>
      <c r="H52" s="30">
        <v>0.39300000000000002</v>
      </c>
      <c r="I52" s="30">
        <f>IF(Sheet3!H52&lt;=0.1,1,0)</f>
        <v>0</v>
      </c>
      <c r="J52" s="11">
        <v>0.198018</v>
      </c>
      <c r="K52" s="11">
        <v>1.6E-2</v>
      </c>
      <c r="L52" s="11">
        <f>IF(Sheet3!K52&lt;=0.1,1,0)</f>
        <v>1</v>
      </c>
      <c r="M52" s="30">
        <v>26.737500000000001</v>
      </c>
      <c r="N52" s="30">
        <v>0.11700000000000001</v>
      </c>
      <c r="O52" s="30">
        <f>IF(Sheet3!N52&lt;=0.1,1,0)</f>
        <v>0</v>
      </c>
      <c r="P52" s="11">
        <v>0.17066629999999999</v>
      </c>
      <c r="Q52" s="11">
        <v>5.3999999999999999E-2</v>
      </c>
      <c r="R52" s="11">
        <f>IF(Sheet3!Q52&lt;=0.1,1,0)</f>
        <v>1</v>
      </c>
      <c r="S52" s="30">
        <v>0.1203973</v>
      </c>
      <c r="T52" s="30">
        <v>0.14899999999999999</v>
      </c>
      <c r="U52" s="30">
        <f>IF(Sheet3!T52&lt;=0.1,1,0)</f>
        <v>0</v>
      </c>
      <c r="V52" s="11">
        <v>0.13977600000000001</v>
      </c>
      <c r="W52" s="11">
        <v>9.1999999999999998E-2</v>
      </c>
      <c r="X52" s="11">
        <f>IF(Sheet3!W52&lt;=0.1,1,0)</f>
        <v>1</v>
      </c>
      <c r="Y52" s="4">
        <v>5.7769430000000002</v>
      </c>
      <c r="Z52" s="4">
        <v>3.2000000000000001E-2</v>
      </c>
      <c r="AA52" s="30">
        <f>IF(Sheet3!Z52&lt;=0.1,1,0)</f>
        <v>1</v>
      </c>
      <c r="AB52" s="7">
        <f>Sheet3!F52+Sheet3!I52+Sheet3!L52+Sheet3!O52+Sheet3!R52+Sheet3!U52+Sheet3!X52+Sheet3!AA52</f>
        <v>4</v>
      </c>
      <c r="AC52" s="4"/>
      <c r="AD52" s="4"/>
    </row>
    <row r="53" spans="1:30" x14ac:dyDescent="0.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71" spans="3:11" x14ac:dyDescent="0.2">
      <c r="E71" t="s">
        <v>220</v>
      </c>
    </row>
    <row r="72" spans="3:11" x14ac:dyDescent="0.2">
      <c r="C72" t="s">
        <v>221</v>
      </c>
      <c r="D72" t="s">
        <v>222</v>
      </c>
      <c r="E72" t="s">
        <v>223</v>
      </c>
      <c r="F72" t="s">
        <v>224</v>
      </c>
      <c r="G72" t="s">
        <v>225</v>
      </c>
      <c r="H72" t="s">
        <v>20</v>
      </c>
      <c r="I72" t="s">
        <v>226</v>
      </c>
      <c r="J72" t="s">
        <v>227</v>
      </c>
      <c r="K72" t="s">
        <v>228</v>
      </c>
    </row>
    <row r="74" spans="3:11" x14ac:dyDescent="0.2">
      <c r="C74" t="s">
        <v>229</v>
      </c>
      <c r="D74">
        <v>0.18154200000000001</v>
      </c>
      <c r="E74">
        <v>5.5667000000000001E-2</v>
      </c>
      <c r="F74">
        <v>3.26</v>
      </c>
      <c r="G74">
        <v>1E-3</v>
      </c>
      <c r="H74">
        <v>7.2334899999999994E-2</v>
      </c>
      <c r="I74">
        <v>0.29074899999999998</v>
      </c>
    </row>
    <row r="75" spans="3:11" x14ac:dyDescent="0.2">
      <c r="C75" t="s">
        <v>230</v>
      </c>
      <c r="D75">
        <v>5.0032399999999998E-2</v>
      </c>
      <c r="E75">
        <v>9.4315300000000005E-2</v>
      </c>
      <c r="F75">
        <v>0.53</v>
      </c>
      <c r="G75">
        <v>0.59599999999999997</v>
      </c>
      <c r="H75">
        <v>-0.1349947</v>
      </c>
      <c r="I75">
        <v>0.2350594</v>
      </c>
    </row>
    <row r="76" spans="3:11" x14ac:dyDescent="0.2">
      <c r="C76" t="s">
        <v>231</v>
      </c>
      <c r="D76">
        <v>0.15316479999999999</v>
      </c>
      <c r="E76">
        <v>5.0680200000000002E-2</v>
      </c>
      <c r="F76">
        <v>3.02</v>
      </c>
      <c r="G76">
        <v>3.0000000000000001E-3</v>
      </c>
      <c r="H76">
        <v>5.3740700000000002E-2</v>
      </c>
      <c r="I76">
        <v>0.2525888</v>
      </c>
    </row>
    <row r="77" spans="3:11" x14ac:dyDescent="0.2">
      <c r="C77" t="s">
        <v>232</v>
      </c>
      <c r="D77">
        <v>3.1673600000000003E-2</v>
      </c>
      <c r="E77">
        <v>2.04592E-2</v>
      </c>
      <c r="F77">
        <v>1.55</v>
      </c>
      <c r="G77">
        <v>0.122</v>
      </c>
      <c r="H77">
        <v>-8.463E-3</v>
      </c>
      <c r="I77">
        <v>7.1810299999999994E-2</v>
      </c>
    </row>
    <row r="78" spans="3:11" x14ac:dyDescent="0.2">
      <c r="C78" t="s">
        <v>233</v>
      </c>
      <c r="D78">
        <v>2.1011999999999999E-2</v>
      </c>
      <c r="E78">
        <v>5.6321000000000001E-3</v>
      </c>
      <c r="F78">
        <v>3.73</v>
      </c>
      <c r="G78">
        <v>0</v>
      </c>
      <c r="H78">
        <v>9.9629999999999996E-3</v>
      </c>
      <c r="I78">
        <v>3.2060999999999999E-2</v>
      </c>
    </row>
    <row r="79" spans="3:11" x14ac:dyDescent="0.2">
      <c r="C79" t="s">
        <v>234</v>
      </c>
      <c r="D79">
        <v>0.2178659</v>
      </c>
      <c r="E79">
        <v>4.8711499999999998E-2</v>
      </c>
      <c r="F79">
        <v>4.47</v>
      </c>
      <c r="G79">
        <v>0</v>
      </c>
      <c r="H79">
        <v>0.1223041</v>
      </c>
      <c r="I79">
        <v>0.31342779999999998</v>
      </c>
    </row>
    <row r="80" spans="3:11" x14ac:dyDescent="0.2">
      <c r="C80" t="s">
        <v>235</v>
      </c>
      <c r="D80">
        <v>3.0639759999999998</v>
      </c>
      <c r="E80">
        <v>8.4490099999999999E-2</v>
      </c>
      <c r="F80">
        <v>36.26</v>
      </c>
      <c r="G80">
        <v>0</v>
      </c>
      <c r="H80">
        <v>2.8982239999999999</v>
      </c>
      <c r="I80">
        <v>3.2297280000000002</v>
      </c>
    </row>
    <row r="83" spans="3:11" x14ac:dyDescent="0.2">
      <c r="E83" t="s">
        <v>220</v>
      </c>
    </row>
    <row r="84" spans="3:11" x14ac:dyDescent="0.2">
      <c r="C84" t="s">
        <v>236</v>
      </c>
      <c r="D84" t="s">
        <v>222</v>
      </c>
      <c r="E84" t="s">
        <v>223</v>
      </c>
      <c r="F84" t="s">
        <v>224</v>
      </c>
      <c r="G84" t="s">
        <v>225</v>
      </c>
      <c r="H84" t="s">
        <v>20</v>
      </c>
      <c r="I84" t="s">
        <v>226</v>
      </c>
      <c r="J84" t="s">
        <v>227</v>
      </c>
      <c r="K84" t="s">
        <v>228</v>
      </c>
    </row>
    <row r="86" spans="3:11" x14ac:dyDescent="0.2">
      <c r="C86" t="s">
        <v>229</v>
      </c>
      <c r="D86">
        <v>0.10523159999999999</v>
      </c>
      <c r="E86">
        <v>5.4762400000000003E-2</v>
      </c>
      <c r="F86">
        <v>1.92</v>
      </c>
      <c r="G86">
        <v>5.5E-2</v>
      </c>
      <c r="H86">
        <v>-2.2035000000000002E-3</v>
      </c>
      <c r="I86">
        <v>0.21266660000000001</v>
      </c>
    </row>
    <row r="87" spans="3:11" x14ac:dyDescent="0.2">
      <c r="C87" t="s">
        <v>230</v>
      </c>
      <c r="D87">
        <v>5.1464299999999998E-2</v>
      </c>
      <c r="E87">
        <v>9.5519400000000004E-2</v>
      </c>
      <c r="F87">
        <v>0.54</v>
      </c>
      <c r="G87">
        <v>0.59</v>
      </c>
      <c r="H87">
        <v>-0.13592969999999999</v>
      </c>
      <c r="I87">
        <v>0.23885819999999999</v>
      </c>
    </row>
    <row r="88" spans="3:11" x14ac:dyDescent="0.2">
      <c r="C88" t="s">
        <v>231</v>
      </c>
      <c r="D88">
        <v>0.2101518</v>
      </c>
      <c r="E88">
        <v>5.02646E-2</v>
      </c>
      <c r="F88">
        <v>4.18</v>
      </c>
      <c r="G88">
        <v>0</v>
      </c>
      <c r="H88">
        <v>0.1115406</v>
      </c>
      <c r="I88">
        <v>0.30876300000000001</v>
      </c>
    </row>
    <row r="89" spans="3:11" x14ac:dyDescent="0.2">
      <c r="C89" t="s">
        <v>232</v>
      </c>
      <c r="D89">
        <v>1.29798E-2</v>
      </c>
      <c r="E89">
        <v>1.9744500000000002E-2</v>
      </c>
      <c r="F89">
        <v>0.66</v>
      </c>
      <c r="G89">
        <v>0.51100000000000001</v>
      </c>
      <c r="H89">
        <v>-2.5755900000000002E-2</v>
      </c>
      <c r="I89">
        <v>5.1715400000000002E-2</v>
      </c>
    </row>
    <row r="90" spans="3:11" x14ac:dyDescent="0.2">
      <c r="C90" t="s">
        <v>233</v>
      </c>
      <c r="D90">
        <v>1.5210700000000001E-2</v>
      </c>
      <c r="E90">
        <v>3.6169000000000001E-3</v>
      </c>
      <c r="F90">
        <v>4.21</v>
      </c>
      <c r="G90">
        <v>0</v>
      </c>
      <c r="H90">
        <v>8.1148999999999995E-3</v>
      </c>
      <c r="I90">
        <v>2.23065E-2</v>
      </c>
    </row>
    <row r="91" spans="3:11" x14ac:dyDescent="0.2">
      <c r="C91" t="s">
        <v>234</v>
      </c>
      <c r="D91">
        <v>0.221444</v>
      </c>
      <c r="E91">
        <v>4.9074800000000002E-2</v>
      </c>
      <c r="F91">
        <v>4.51</v>
      </c>
      <c r="G91">
        <v>0</v>
      </c>
      <c r="H91">
        <v>0.1251671</v>
      </c>
      <c r="I91">
        <v>0.31772089999999997</v>
      </c>
    </row>
    <row r="92" spans="3:11" x14ac:dyDescent="0.2">
      <c r="C92" t="s">
        <v>235</v>
      </c>
      <c r="D92">
        <v>1.767215</v>
      </c>
      <c r="E92">
        <v>6.7027500000000004E-2</v>
      </c>
      <c r="F92">
        <v>26.37</v>
      </c>
      <c r="G92">
        <v>0</v>
      </c>
      <c r="H92">
        <v>1.635718</v>
      </c>
      <c r="I92">
        <v>1.898712</v>
      </c>
    </row>
    <row r="96" spans="3:11" x14ac:dyDescent="0.2">
      <c r="E96" t="s">
        <v>220</v>
      </c>
    </row>
    <row r="97" spans="3:11" x14ac:dyDescent="0.2">
      <c r="C97" t="s">
        <v>237</v>
      </c>
      <c r="D97" t="s">
        <v>222</v>
      </c>
      <c r="E97" t="s">
        <v>223</v>
      </c>
      <c r="F97" t="s">
        <v>224</v>
      </c>
      <c r="G97" t="s">
        <v>225</v>
      </c>
      <c r="H97" t="s">
        <v>20</v>
      </c>
      <c r="I97" t="s">
        <v>226</v>
      </c>
      <c r="J97" t="s">
        <v>227</v>
      </c>
      <c r="K97" t="s">
        <v>228</v>
      </c>
    </row>
    <row r="99" spans="3:11" x14ac:dyDescent="0.2">
      <c r="C99" t="s">
        <v>229</v>
      </c>
      <c r="D99">
        <v>2.0858400000000001</v>
      </c>
      <c r="E99">
        <v>2.5169640000000002</v>
      </c>
      <c r="F99">
        <v>0.83</v>
      </c>
      <c r="G99">
        <v>0.40699999999999997</v>
      </c>
      <c r="H99">
        <v>-2.8519350000000001</v>
      </c>
      <c r="I99">
        <v>7.0236150000000004</v>
      </c>
    </row>
    <row r="100" spans="3:11" x14ac:dyDescent="0.2">
      <c r="C100" t="s">
        <v>230</v>
      </c>
      <c r="D100">
        <v>-0.93354239999999999</v>
      </c>
      <c r="E100">
        <v>2.8987259999999999</v>
      </c>
      <c r="F100">
        <v>-0.32</v>
      </c>
      <c r="G100">
        <v>0.747</v>
      </c>
      <c r="H100">
        <v>-6.6202560000000004</v>
      </c>
      <c r="I100">
        <v>4.753171</v>
      </c>
    </row>
    <row r="101" spans="3:11" x14ac:dyDescent="0.2">
      <c r="C101" t="s">
        <v>231</v>
      </c>
      <c r="D101">
        <v>8.4758700000000005</v>
      </c>
      <c r="E101">
        <v>2.1743070000000002</v>
      </c>
      <c r="F101">
        <v>3.9</v>
      </c>
      <c r="G101">
        <v>0</v>
      </c>
      <c r="H101">
        <v>4.2103200000000003</v>
      </c>
      <c r="I101">
        <v>12.74142</v>
      </c>
    </row>
    <row r="102" spans="3:11" x14ac:dyDescent="0.2">
      <c r="C102" t="s">
        <v>232</v>
      </c>
      <c r="D102">
        <v>0.3864899</v>
      </c>
      <c r="E102">
        <v>0.92198769999999997</v>
      </c>
      <c r="F102">
        <v>0.42</v>
      </c>
      <c r="G102">
        <v>0.67500000000000004</v>
      </c>
      <c r="H102">
        <v>-1.4222630000000001</v>
      </c>
      <c r="I102">
        <v>2.1952430000000001</v>
      </c>
    </row>
    <row r="103" spans="3:11" x14ac:dyDescent="0.2">
      <c r="C103" t="s">
        <v>233</v>
      </c>
      <c r="D103">
        <v>0.35028090000000001</v>
      </c>
      <c r="E103">
        <v>0.1525609</v>
      </c>
      <c r="F103">
        <v>2.2999999999999998</v>
      </c>
      <c r="G103">
        <v>2.1999999999999999E-2</v>
      </c>
      <c r="H103">
        <v>5.0987299999999999E-2</v>
      </c>
      <c r="I103">
        <v>0.6495746</v>
      </c>
    </row>
    <row r="104" spans="3:11" x14ac:dyDescent="0.2">
      <c r="C104" t="s">
        <v>234</v>
      </c>
      <c r="D104">
        <v>2.336211</v>
      </c>
      <c r="E104">
        <v>1.8426450000000001</v>
      </c>
      <c r="F104">
        <v>1.27</v>
      </c>
      <c r="G104">
        <v>0.20499999999999999</v>
      </c>
      <c r="H104">
        <v>-1.278686</v>
      </c>
      <c r="I104">
        <v>5.9511079999999996</v>
      </c>
    </row>
    <row r="105" spans="3:11" x14ac:dyDescent="0.2">
      <c r="C105" t="s">
        <v>235</v>
      </c>
      <c r="D105">
        <v>22.032599999999999</v>
      </c>
      <c r="E105">
        <v>2.3906960000000002</v>
      </c>
      <c r="F105">
        <v>9.2200000000000006</v>
      </c>
      <c r="G105">
        <v>0</v>
      </c>
      <c r="H105">
        <v>17.34253</v>
      </c>
      <c r="I105">
        <v>26.722660000000001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74"/>
  <sheetViews>
    <sheetView zoomScale="65" zoomScaleNormal="65" workbookViewId="0">
      <selection activeCell="D61" sqref="D61"/>
    </sheetView>
  </sheetViews>
  <sheetFormatPr defaultRowHeight="12.75" x14ac:dyDescent="0.2"/>
  <cols>
    <col min="1" max="2" width="9.42578125"/>
    <col min="3" max="3" width="15.140625"/>
    <col min="4" max="4" width="15.85546875"/>
    <col min="5" max="5" width="9.42578125"/>
    <col min="6" max="6" width="15.42578125"/>
    <col min="7" max="7" width="10.28515625"/>
    <col min="8" max="8" width="8.28515625"/>
    <col min="9" max="9" width="10.42578125"/>
    <col min="10" max="10" width="3.42578125"/>
    <col min="11" max="11" width="8.5703125"/>
    <col min="12" max="12" width="8.42578125"/>
    <col min="13" max="13" width="9.85546875"/>
    <col min="14" max="14" width="8.28515625"/>
    <col min="15" max="15" width="12.5703125"/>
    <col min="16" max="16" width="9.42578125"/>
    <col min="18" max="18" width="9.7109375"/>
    <col min="19" max="19" width="8.42578125"/>
    <col min="20" max="20" width="15.7109375"/>
    <col min="21" max="21" width="15.42578125"/>
    <col min="22" max="22" width="21.85546875"/>
    <col min="25" max="25" width="20.5703125"/>
    <col min="26" max="26" width="22.42578125"/>
    <col min="27" max="27" width="8.42578125"/>
    <col min="28" max="28" width="9"/>
    <col min="29" max="29" width="11"/>
    <col min="30" max="31" width="8.42578125"/>
    <col min="33" max="33" width="8.28515625"/>
    <col min="34" max="34" width="8.42578125"/>
    <col min="35" max="35" width="9.28515625"/>
    <col min="36" max="36" width="8.5703125"/>
    <col min="37" max="37" width="9.28515625"/>
    <col min="38" max="38" width="8.5703125"/>
    <col min="39" max="39" width="8.28515625"/>
    <col min="40" max="41" width="8.42578125"/>
    <col min="43" max="43" width="10.140625"/>
  </cols>
  <sheetData>
    <row r="7" spans="2:26" x14ac:dyDescent="0.2">
      <c r="E7" s="8" t="s">
        <v>43</v>
      </c>
      <c r="M7" s="8" t="s">
        <v>238</v>
      </c>
      <c r="Q7" t="s">
        <v>239</v>
      </c>
      <c r="T7" s="8" t="s">
        <v>240</v>
      </c>
      <c r="Y7" s="8" t="s">
        <v>241</v>
      </c>
    </row>
    <row r="8" spans="2:26" x14ac:dyDescent="0.2">
      <c r="B8" t="s">
        <v>242</v>
      </c>
      <c r="C8" t="s">
        <v>243</v>
      </c>
      <c r="D8" t="s">
        <v>244</v>
      </c>
      <c r="E8" t="s">
        <v>245</v>
      </c>
      <c r="F8" t="s">
        <v>246</v>
      </c>
      <c r="G8" t="s">
        <v>247</v>
      </c>
      <c r="H8" t="s">
        <v>248</v>
      </c>
      <c r="K8" t="s">
        <v>249</v>
      </c>
      <c r="M8" t="s">
        <v>250</v>
      </c>
      <c r="O8" t="s">
        <v>251</v>
      </c>
    </row>
    <row r="9" spans="2:26" x14ac:dyDescent="0.2">
      <c r="B9" t="s">
        <v>252</v>
      </c>
      <c r="C9" t="s">
        <v>252</v>
      </c>
      <c r="D9" t="s">
        <v>253</v>
      </c>
      <c r="E9" t="s">
        <v>254</v>
      </c>
      <c r="F9" t="s">
        <v>255</v>
      </c>
      <c r="G9" t="s">
        <v>256</v>
      </c>
      <c r="H9" t="s">
        <v>257</v>
      </c>
      <c r="K9" t="s">
        <v>258</v>
      </c>
      <c r="M9" t="s">
        <v>259</v>
      </c>
      <c r="O9" t="s">
        <v>260</v>
      </c>
      <c r="T9" s="48" t="s">
        <v>136</v>
      </c>
      <c r="U9" s="97"/>
      <c r="V9" s="97"/>
      <c r="Y9" t="s">
        <v>261</v>
      </c>
      <c r="Z9" s="29" t="s">
        <v>262</v>
      </c>
    </row>
    <row r="10" spans="2:26" x14ac:dyDescent="0.2">
      <c r="B10" t="s">
        <v>263</v>
      </c>
      <c r="C10" t="s">
        <v>264</v>
      </c>
      <c r="D10" t="s">
        <v>265</v>
      </c>
      <c r="E10" t="s">
        <v>266</v>
      </c>
      <c r="F10" t="s">
        <v>267</v>
      </c>
      <c r="G10" t="s">
        <v>268</v>
      </c>
      <c r="K10" t="s">
        <v>269</v>
      </c>
      <c r="M10" s="29" t="s">
        <v>270</v>
      </c>
      <c r="O10" t="s">
        <v>271</v>
      </c>
      <c r="T10" s="29" t="s">
        <v>272</v>
      </c>
      <c r="U10" s="97"/>
      <c r="Z10" s="29" t="s">
        <v>273</v>
      </c>
    </row>
    <row r="11" spans="2:26" x14ac:dyDescent="0.2">
      <c r="T11" t="s">
        <v>139</v>
      </c>
    </row>
    <row r="12" spans="2:26" x14ac:dyDescent="0.2">
      <c r="B12" s="97" t="s">
        <v>274</v>
      </c>
      <c r="D12" t="s">
        <v>61</v>
      </c>
      <c r="F12" s="29" t="s">
        <v>62</v>
      </c>
      <c r="G12" s="29" t="s">
        <v>275</v>
      </c>
      <c r="O12" t="s">
        <v>276</v>
      </c>
      <c r="Q12" s="29" t="s">
        <v>277</v>
      </c>
      <c r="T12" s="29" t="s">
        <v>140</v>
      </c>
    </row>
    <row r="13" spans="2:26" x14ac:dyDescent="0.2">
      <c r="B13" s="97" t="s">
        <v>278</v>
      </c>
      <c r="D13" s="29"/>
      <c r="F13" t="s">
        <v>63</v>
      </c>
      <c r="O13" s="97" t="s">
        <v>279</v>
      </c>
      <c r="Q13" s="29" t="s">
        <v>280</v>
      </c>
      <c r="T13" s="29" t="s">
        <v>141</v>
      </c>
    </row>
    <row r="14" spans="2:26" x14ac:dyDescent="0.2">
      <c r="F14" t="s">
        <v>281</v>
      </c>
      <c r="Q14" s="29" t="s">
        <v>282</v>
      </c>
      <c r="T14" t="s">
        <v>142</v>
      </c>
    </row>
    <row r="15" spans="2:26" x14ac:dyDescent="0.2">
      <c r="T15" t="s">
        <v>283</v>
      </c>
    </row>
    <row r="16" spans="2:26" x14ac:dyDescent="0.2">
      <c r="T16" s="98" t="s">
        <v>284</v>
      </c>
    </row>
    <row r="24" spans="2:26" x14ac:dyDescent="0.2">
      <c r="E24" s="8" t="s">
        <v>285</v>
      </c>
      <c r="N24" s="8" t="s">
        <v>118</v>
      </c>
      <c r="T24" s="8" t="s">
        <v>187</v>
      </c>
      <c r="Y24" s="8" t="s">
        <v>145</v>
      </c>
    </row>
    <row r="25" spans="2:26" x14ac:dyDescent="0.2">
      <c r="B25" t="s">
        <v>286</v>
      </c>
      <c r="C25" t="s">
        <v>287</v>
      </c>
      <c r="D25" t="s">
        <v>288</v>
      </c>
      <c r="E25" t="s">
        <v>289</v>
      </c>
      <c r="F25" t="s">
        <v>290</v>
      </c>
      <c r="G25" t="s">
        <v>291</v>
      </c>
      <c r="H25" t="s">
        <v>292</v>
      </c>
      <c r="I25" t="s">
        <v>293</v>
      </c>
      <c r="J25" t="s">
        <v>239</v>
      </c>
      <c r="K25" t="s">
        <v>294</v>
      </c>
      <c r="L25" t="s">
        <v>295</v>
      </c>
      <c r="M25" t="s">
        <v>296</v>
      </c>
      <c r="N25" t="s">
        <v>297</v>
      </c>
      <c r="O25" t="s">
        <v>298</v>
      </c>
      <c r="P25" t="s">
        <v>299</v>
      </c>
      <c r="Q25" t="s">
        <v>300</v>
      </c>
      <c r="R25" t="s">
        <v>301</v>
      </c>
    </row>
    <row r="26" spans="2:26" x14ac:dyDescent="0.2">
      <c r="B26" t="s">
        <v>302</v>
      </c>
      <c r="C26" t="s">
        <v>303</v>
      </c>
      <c r="D26" t="s">
        <v>304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  <c r="K26" t="s">
        <v>309</v>
      </c>
      <c r="L26" t="s">
        <v>310</v>
      </c>
      <c r="M26" t="s">
        <v>311</v>
      </c>
      <c r="N26" t="s">
        <v>312</v>
      </c>
      <c r="O26" t="s">
        <v>313</v>
      </c>
      <c r="P26" t="s">
        <v>314</v>
      </c>
      <c r="Q26" t="s">
        <v>315</v>
      </c>
      <c r="R26" t="s">
        <v>316</v>
      </c>
      <c r="T26" s="27" t="s">
        <v>317</v>
      </c>
      <c r="U26" s="27" t="s">
        <v>318</v>
      </c>
      <c r="V26" s="27" t="s">
        <v>319</v>
      </c>
      <c r="Y26" t="s">
        <v>147</v>
      </c>
      <c r="Z26" t="s">
        <v>167</v>
      </c>
    </row>
    <row r="27" spans="2:26" x14ac:dyDescent="0.2">
      <c r="B27" t="s">
        <v>320</v>
      </c>
      <c r="C27" t="s">
        <v>321</v>
      </c>
      <c r="D27" t="s">
        <v>322</v>
      </c>
      <c r="E27" t="s">
        <v>323</v>
      </c>
      <c r="F27" t="s">
        <v>324</v>
      </c>
      <c r="G27" t="s">
        <v>325</v>
      </c>
      <c r="H27" t="s">
        <v>326</v>
      </c>
      <c r="I27" t="s">
        <v>327</v>
      </c>
      <c r="K27" t="s">
        <v>328</v>
      </c>
      <c r="L27" t="s">
        <v>329</v>
      </c>
      <c r="M27" t="s">
        <v>330</v>
      </c>
      <c r="N27" t="s">
        <v>331</v>
      </c>
      <c r="O27" t="s">
        <v>332</v>
      </c>
      <c r="P27" t="s">
        <v>333</v>
      </c>
      <c r="Q27" t="s">
        <v>334</v>
      </c>
      <c r="R27" t="s">
        <v>335</v>
      </c>
      <c r="T27" t="s">
        <v>193</v>
      </c>
      <c r="U27" t="s">
        <v>200</v>
      </c>
      <c r="V27" s="29" t="s">
        <v>189</v>
      </c>
      <c r="Y27" t="s">
        <v>148</v>
      </c>
      <c r="Z27" t="s">
        <v>169</v>
      </c>
    </row>
    <row r="28" spans="2:26" x14ac:dyDescent="0.2">
      <c r="T28" t="s">
        <v>194</v>
      </c>
      <c r="U28" t="s">
        <v>201</v>
      </c>
      <c r="V28" t="s">
        <v>190</v>
      </c>
      <c r="Y28" t="s">
        <v>149</v>
      </c>
      <c r="Z28" t="s">
        <v>170</v>
      </c>
    </row>
    <row r="29" spans="2:26" x14ac:dyDescent="0.2">
      <c r="T29" t="s">
        <v>63</v>
      </c>
      <c r="U29" t="s">
        <v>202</v>
      </c>
      <c r="V29" s="29" t="s">
        <v>191</v>
      </c>
      <c r="Y29" t="s">
        <v>150</v>
      </c>
      <c r="Z29" t="s">
        <v>171</v>
      </c>
    </row>
    <row r="30" spans="2:26" x14ac:dyDescent="0.2">
      <c r="B30" s="97" t="s">
        <v>336</v>
      </c>
      <c r="C30" t="s">
        <v>337</v>
      </c>
      <c r="D30" s="97" t="s">
        <v>338</v>
      </c>
      <c r="G30" s="97" t="s">
        <v>339</v>
      </c>
      <c r="I30" t="s">
        <v>340</v>
      </c>
      <c r="T30" t="s">
        <v>195</v>
      </c>
      <c r="U30" t="s">
        <v>203</v>
      </c>
      <c r="Y30" t="s">
        <v>151</v>
      </c>
      <c r="Z30" t="s">
        <v>172</v>
      </c>
    </row>
    <row r="31" spans="2:26" x14ac:dyDescent="0.2">
      <c r="B31" s="97" t="s">
        <v>341</v>
      </c>
      <c r="C31" s="97" t="s">
        <v>342</v>
      </c>
      <c r="D31" s="97" t="s">
        <v>343</v>
      </c>
      <c r="G31" t="s">
        <v>344</v>
      </c>
      <c r="I31" t="s">
        <v>345</v>
      </c>
      <c r="T31" t="s">
        <v>196</v>
      </c>
      <c r="U31" t="s">
        <v>204</v>
      </c>
      <c r="Y31" t="s">
        <v>152</v>
      </c>
      <c r="Z31" t="s">
        <v>173</v>
      </c>
    </row>
    <row r="32" spans="2:26" x14ac:dyDescent="0.2">
      <c r="B32" t="s">
        <v>346</v>
      </c>
      <c r="C32" t="s">
        <v>347</v>
      </c>
      <c r="D32" s="29" t="s">
        <v>348</v>
      </c>
      <c r="U32" t="s">
        <v>205</v>
      </c>
      <c r="Y32" t="s">
        <v>153</v>
      </c>
      <c r="Z32" t="s">
        <v>174</v>
      </c>
    </row>
    <row r="33" spans="3:26" x14ac:dyDescent="0.2">
      <c r="C33" s="97" t="s">
        <v>349</v>
      </c>
      <c r="T33" t="s">
        <v>197</v>
      </c>
      <c r="U33" t="s">
        <v>206</v>
      </c>
      <c r="Y33" t="s">
        <v>154</v>
      </c>
      <c r="Z33" t="s">
        <v>175</v>
      </c>
    </row>
    <row r="34" spans="3:26" x14ac:dyDescent="0.2">
      <c r="C34" t="s">
        <v>350</v>
      </c>
      <c r="T34" t="s">
        <v>198</v>
      </c>
      <c r="U34" t="s">
        <v>207</v>
      </c>
      <c r="Y34" t="s">
        <v>155</v>
      </c>
      <c r="Z34" t="s">
        <v>176</v>
      </c>
    </row>
    <row r="35" spans="3:26" x14ac:dyDescent="0.2">
      <c r="C35" s="97" t="s">
        <v>351</v>
      </c>
      <c r="Y35" t="s">
        <v>156</v>
      </c>
      <c r="Z35" t="s">
        <v>177</v>
      </c>
    </row>
    <row r="36" spans="3:26" x14ac:dyDescent="0.2">
      <c r="C36" s="97" t="s">
        <v>352</v>
      </c>
      <c r="Y36" t="s">
        <v>157</v>
      </c>
      <c r="Z36" t="s">
        <v>178</v>
      </c>
    </row>
    <row r="37" spans="3:26" x14ac:dyDescent="0.2">
      <c r="C37" t="s">
        <v>353</v>
      </c>
      <c r="Y37" t="s">
        <v>158</v>
      </c>
      <c r="Z37" t="s">
        <v>179</v>
      </c>
    </row>
    <row r="38" spans="3:26" x14ac:dyDescent="0.2">
      <c r="C38" s="97" t="s">
        <v>354</v>
      </c>
      <c r="Y38" t="s">
        <v>159</v>
      </c>
      <c r="Z38" t="s">
        <v>180</v>
      </c>
    </row>
    <row r="39" spans="3:26" x14ac:dyDescent="0.2">
      <c r="C39" s="97" t="s">
        <v>355</v>
      </c>
      <c r="Y39" t="s">
        <v>160</v>
      </c>
      <c r="Z39" t="s">
        <v>181</v>
      </c>
    </row>
    <row r="40" spans="3:26" x14ac:dyDescent="0.2">
      <c r="C40" t="s">
        <v>356</v>
      </c>
      <c r="Y40" t="s">
        <v>161</v>
      </c>
      <c r="Z40" t="s">
        <v>182</v>
      </c>
    </row>
    <row r="41" spans="3:26" x14ac:dyDescent="0.2">
      <c r="Y41" t="s">
        <v>162</v>
      </c>
      <c r="Z41" t="s">
        <v>183</v>
      </c>
    </row>
    <row r="42" spans="3:26" x14ac:dyDescent="0.2">
      <c r="Y42" t="s">
        <v>163</v>
      </c>
      <c r="Z42" t="s">
        <v>184</v>
      </c>
    </row>
    <row r="43" spans="3:26" x14ac:dyDescent="0.2">
      <c r="Y43" t="s">
        <v>164</v>
      </c>
      <c r="Z43" t="s">
        <v>185</v>
      </c>
    </row>
    <row r="44" spans="3:26" x14ac:dyDescent="0.2">
      <c r="Y44" s="63" t="s">
        <v>165</v>
      </c>
      <c r="Z44" s="63" t="s">
        <v>186</v>
      </c>
    </row>
    <row r="47" spans="3:26" x14ac:dyDescent="0.2">
      <c r="E47" s="8" t="s">
        <v>357</v>
      </c>
    </row>
    <row r="48" spans="3:26" x14ac:dyDescent="0.2">
      <c r="G48" s="97" t="s">
        <v>358</v>
      </c>
    </row>
    <row r="49" spans="5:7" x14ac:dyDescent="0.2">
      <c r="G49" s="97" t="s">
        <v>359</v>
      </c>
    </row>
    <row r="50" spans="5:7" x14ac:dyDescent="0.2">
      <c r="G50" t="s">
        <v>211</v>
      </c>
    </row>
    <row r="60" spans="5:7" x14ac:dyDescent="0.2">
      <c r="E60" t="s">
        <v>360</v>
      </c>
    </row>
    <row r="63" spans="5:7" x14ac:dyDescent="0.2">
      <c r="E63" t="s">
        <v>361</v>
      </c>
    </row>
    <row r="65" spans="5:11" x14ac:dyDescent="0.2">
      <c r="E65" t="s">
        <v>362</v>
      </c>
    </row>
    <row r="67" spans="5:11" x14ac:dyDescent="0.2">
      <c r="E67" t="s">
        <v>363</v>
      </c>
      <c r="J67" t="s">
        <v>364</v>
      </c>
    </row>
    <row r="68" spans="5:11" x14ac:dyDescent="0.2">
      <c r="E68" t="s">
        <v>365</v>
      </c>
    </row>
    <row r="70" spans="5:11" x14ac:dyDescent="0.2">
      <c r="E70" t="s">
        <v>366</v>
      </c>
      <c r="H70" t="s">
        <v>367</v>
      </c>
      <c r="K70" t="s">
        <v>368</v>
      </c>
    </row>
    <row r="71" spans="5:11" x14ac:dyDescent="0.2">
      <c r="E71" t="s">
        <v>369</v>
      </c>
    </row>
    <row r="74" spans="5:11" x14ac:dyDescent="0.2">
      <c r="E74" t="s">
        <v>370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J. Rüschenpöhler</cp:lastModifiedBy>
  <cp:revision>42</cp:revision>
  <dcterms:created xsi:type="dcterms:W3CDTF">2009-04-16T11:32:48Z</dcterms:created>
  <dcterms:modified xsi:type="dcterms:W3CDTF">2017-08-30T12:08:27Z</dcterms:modified>
  <dc:language>en-GB</dc:language>
</cp:coreProperties>
</file>