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<sst xmlns="http://schemas.openxmlformats.org/spreadsheetml/2006/main" count="947" uniqueCount="374">
  <si>
    <t xml:space="preserve">Sales</t>
  </si>
  <si>
    <t xml:space="preserve">Profits</t>
  </si>
  <si>
    <t xml:space="preserve">monthly</t>
  </si>
  <si>
    <t xml:space="preserve">composite</t>
  </si>
  <si>
    <t xml:space="preserve">IHS</t>
  </si>
  <si>
    <t xml:space="preserve">Coef</t>
  </si>
  <si>
    <t xml:space="preserve">Sig</t>
  </si>
  <si>
    <t xml:space="preserve">Freq</t>
  </si>
  <si>
    <t xml:space="preserve">Score</t>
  </si>
  <si>
    <t xml:space="preserve">Practice</t>
  </si>
  <si>
    <t xml:space="preserve">SD</t>
  </si>
  <si>
    <t xml:space="preserve">Absolute</t>
  </si>
  <si>
    <t xml:space="preserve">&gt;=p75</t>
  </si>
  <si>
    <t xml:space="preserve">&gt;=6p</t>
  </si>
  <si>
    <t xml:space="preserve">&lt;=25%</t>
  </si>
  <si>
    <t xml:space="preserve">P75/P75/=6/p75</t>
  </si>
  <si>
    <t xml:space="preserve">HB</t>
  </si>
  <si>
    <t xml:space="preserve">MOV</t>
  </si>
  <si>
    <t xml:space="preserve">practice_McKandW_M1</t>
  </si>
  <si>
    <t xml:space="preserve">practice_McKandW_M2</t>
  </si>
  <si>
    <t xml:space="preserve">practice_McKandW_M3</t>
  </si>
  <si>
    <t xml:space="preserve">practice_McKandW_M4</t>
  </si>
  <si>
    <t xml:space="preserve">x</t>
  </si>
  <si>
    <t xml:space="preserve">practice_McKandW_M5</t>
  </si>
  <si>
    <t xml:space="preserve">practice_McKandW_M6</t>
  </si>
  <si>
    <t xml:space="preserve">practice_McKandW_M7</t>
  </si>
  <si>
    <t xml:space="preserve">practice_price_comp</t>
  </si>
  <si>
    <t xml:space="preserve">practice_sales_comp</t>
  </si>
  <si>
    <t xml:space="preserve">practice_discuss_newprod</t>
  </si>
  <si>
    <t xml:space="preserve">practice_discuss_suppl</t>
  </si>
  <si>
    <t xml:space="preserve">practice_discuss_bestsell</t>
  </si>
  <si>
    <t xml:space="preserve">practice_price_discount</t>
  </si>
  <si>
    <t xml:space="preserve">practice_McKandW_B1</t>
  </si>
  <si>
    <t xml:space="preserve">practice_McKandW_B2</t>
  </si>
  <si>
    <t xml:space="preserve">practice_McKandW_B3</t>
  </si>
  <si>
    <t xml:space="preserve">firm_stockout_wklyall</t>
  </si>
  <si>
    <t xml:space="preserve">firm_stockup_lateany</t>
  </si>
  <si>
    <t xml:space="preserve">firm_stockup_fixall</t>
  </si>
  <si>
    <t xml:space="preserve">firm_stockup_wklyall</t>
  </si>
  <si>
    <t xml:space="preserve">firm_stockup_dailyall</t>
  </si>
  <si>
    <t xml:space="preserve">practice_McKandW_R1</t>
  </si>
  <si>
    <t xml:space="preserve">practice_McKandW_R2</t>
  </si>
  <si>
    <t xml:space="preserve">practice_McKandW_R3</t>
  </si>
  <si>
    <t xml:space="preserve">practice_McKandW_R4</t>
  </si>
  <si>
    <t xml:space="preserve">practice_McKandW_R5</t>
  </si>
  <si>
    <t xml:space="preserve">practice_McKandW_R6</t>
  </si>
  <si>
    <t xml:space="preserve">practice_McKandW_R7</t>
  </si>
  <si>
    <t xml:space="preserve">practice_McKandW_R8</t>
  </si>
  <si>
    <t xml:space="preserve">?</t>
  </si>
  <si>
    <t xml:space="preserve">practice_rec_ledger</t>
  </si>
  <si>
    <t xml:space="preserve">practice_rec_receipts</t>
  </si>
  <si>
    <t xml:space="preserve">practice_rec_twicewkly</t>
  </si>
  <si>
    <t xml:space="preserve">practice_rec_suppl</t>
  </si>
  <si>
    <t xml:space="preserve">practice_rec_brands</t>
  </si>
  <si>
    <t xml:space="preserve">practice_rec_prods</t>
  </si>
  <si>
    <t xml:space="preserve">practice_rec_sales</t>
  </si>
  <si>
    <t xml:space="preserve">practice_rec_assets</t>
  </si>
  <si>
    <t xml:space="preserve">practice_rec_stock</t>
  </si>
  <si>
    <t xml:space="preserve">practice_rec_accpay_suppl</t>
  </si>
  <si>
    <t xml:space="preserve">practice_rec_accpay_loan</t>
  </si>
  <si>
    <t xml:space="preserve">practice_rec_costs</t>
  </si>
  <si>
    <t xml:space="preserve">practice_rec_accrec_custom</t>
  </si>
  <si>
    <t xml:space="preserve">practice_rec_accrec_fam</t>
  </si>
  <si>
    <t xml:space="preserve">practice_profit_nocosts</t>
  </si>
  <si>
    <t xml:space="preserve">practice_profit_allcosts</t>
  </si>
  <si>
    <t xml:space="preserve">practice_profit_any_daily</t>
  </si>
  <si>
    <t xml:space="preserve">practice_inventory_profit</t>
  </si>
  <si>
    <t xml:space="preserve">practice_inventory_supplprice</t>
  </si>
  <si>
    <t xml:space="preserve">practice_McKandW_F1</t>
  </si>
  <si>
    <t xml:space="preserve">practice_McKandW_F2</t>
  </si>
  <si>
    <t xml:space="preserve">practice_McKandW_F3</t>
  </si>
  <si>
    <t xml:space="preserve">practice_McKandW_F4</t>
  </si>
  <si>
    <t xml:space="preserve">practice_McKandW_F5</t>
  </si>
  <si>
    <t xml:space="preserve">practice_McKandW_F6</t>
  </si>
  <si>
    <t xml:space="preserve">practice_McKandW_F7</t>
  </si>
  <si>
    <t xml:space="preserve">practice_McKandW_F8</t>
  </si>
  <si>
    <t xml:space="preserve">sales_normday_top3share_abovep80</t>
  </si>
  <si>
    <t xml:space="preserve">practice_prods_new5</t>
  </si>
  <si>
    <t xml:space="preserve">+ practice_prods_new1</t>
  </si>
  <si>
    <t xml:space="preserve">prods_dispose</t>
  </si>
  <si>
    <t xml:space="preserve">practice_inventory_demand</t>
  </si>
  <si>
    <t xml:space="preserve">practice_inventory_space</t>
  </si>
  <si>
    <t xml:space="preserve">practice_price_demand</t>
  </si>
  <si>
    <t xml:space="preserve">practice_discuss_fam</t>
  </si>
  <si>
    <t xml:space="preserve">practice_discuss_busifriend</t>
  </si>
  <si>
    <t xml:space="preserve">practice_decide_any</t>
  </si>
  <si>
    <t xml:space="preserve">practice_discuss_sales</t>
  </si>
  <si>
    <t xml:space="preserve">practice_discuss_sellprice</t>
  </si>
  <si>
    <t xml:space="preserve">practice_discuss_finance</t>
  </si>
  <si>
    <t xml:space="preserve">practice_discuss_buyprice</t>
  </si>
  <si>
    <t xml:space="preserve">practice_discuss_practice</t>
  </si>
  <si>
    <t xml:space="preserve">practice_discuss_plan</t>
  </si>
  <si>
    <t xml:space="preserve">practice_decide_sales</t>
  </si>
  <si>
    <t xml:space="preserve">practice_decide_sellprice</t>
  </si>
  <si>
    <t xml:space="preserve">practice_decide_bestsell</t>
  </si>
  <si>
    <t xml:space="preserve">practice_decide_finance</t>
  </si>
  <si>
    <t xml:space="preserve">practice_decide_buyprice</t>
  </si>
  <si>
    <t xml:space="preserve">practice_decide_newprod</t>
  </si>
  <si>
    <t xml:space="preserve">practice_decide_practice</t>
  </si>
  <si>
    <t xml:space="preserve">practice_decide_plan</t>
  </si>
  <si>
    <t xml:space="preserve">practice_trade</t>
  </si>
  <si>
    <t xml:space="preserve">practice_trade_int</t>
  </si>
  <si>
    <t xml:space="preserve">finances_separate</t>
  </si>
  <si>
    <t xml:space="preserve">owner_loan_obtain_1</t>
  </si>
  <si>
    <t xml:space="preserve">1. Coef: &gt;p75(sales, prof), 2. Freq: &gt;p75, 3. Sig &gt;=6p</t>
  </si>
  <si>
    <t xml:space="preserve">md</t>
  </si>
  <si>
    <t xml:space="preserve">p80</t>
  </si>
  <si>
    <t xml:space="preserve">Type</t>
  </si>
  <si>
    <t xml:space="preserve">Customers</t>
  </si>
  <si>
    <t xml:space="preserve">Time horizon</t>
  </si>
  <si>
    <t xml:space="preserve">norm day</t>
  </si>
  <si>
    <t xml:space="preserve">Data</t>
  </si>
  <si>
    <t xml:space="preserve">Self-rep</t>
  </si>
  <si>
    <t xml:space="preserve">top prods</t>
  </si>
  <si>
    <t xml:space="preserve">Transformation</t>
  </si>
  <si>
    <t xml:space="preserve">none</t>
  </si>
  <si>
    <t xml:space="preserve">Sig score</t>
  </si>
  <si>
    <t xml:space="preserve">Frequency</t>
  </si>
  <si>
    <t xml:space="preserve">P&gt;t</t>
  </si>
  <si>
    <t xml:space="preserve">Score 1</t>
  </si>
  <si>
    <t xml:space="preserve">Score 2</t>
  </si>
  <si>
    <t xml:space="preserve">Score 3</t>
  </si>
  <si>
    <t xml:space="preserve">Score 4</t>
  </si>
  <si>
    <t xml:space="preserve">Score 5</t>
  </si>
  <si>
    <t xml:space="preserve">Score 6</t>
  </si>
  <si>
    <t xml:space="preserve">Score 7</t>
  </si>
  <si>
    <t xml:space="preserve">Score 8</t>
  </si>
  <si>
    <t xml:space="preserve">Total score</t>
  </si>
  <si>
    <t xml:space="preserve">8 points</t>
  </si>
  <si>
    <t xml:space="preserve">7 points</t>
  </si>
  <si>
    <t xml:space="preserve">6 points</t>
  </si>
  <si>
    <t xml:space="preserve">% yes</t>
  </si>
  <si>
    <t xml:space="preserve">&lt;= 10%</t>
  </si>
  <si>
    <t xml:space="preserve">&gt;10 &amp; &lt;=15%</t>
  </si>
  <si>
    <t xml:space="preserve">&gt;15 &amp; &lt;=20%</t>
  </si>
  <si>
    <t xml:space="preserve">ABS</t>
  </si>
  <si>
    <t xml:space="preserve">Marketing</t>
  </si>
  <si>
    <t xml:space="preserve">Visited competitor, see prices</t>
  </si>
  <si>
    <t xml:space="preserve">Visited competitor, see products</t>
  </si>
  <si>
    <t xml:space="preserve">Asked custom, new products</t>
  </si>
  <si>
    <t xml:space="preserve">Talked to former custom, why quit buying</t>
  </si>
  <si>
    <t xml:space="preserve">Asked supplier, well-selling products</t>
  </si>
  <si>
    <t xml:space="preserve">Attracted customer w special offer</t>
  </si>
  <si>
    <t xml:space="preserve">Advertised</t>
  </si>
  <si>
    <t xml:space="preserve">2</t>
  </si>
  <si>
    <t xml:space="preserve">36</t>
  </si>
  <si>
    <t xml:space="preserve">Stocking-up</t>
  </si>
  <si>
    <t xml:space="preserve">Negotiated w supplier, lower price</t>
  </si>
  <si>
    <t xml:space="preserve">Compared supplier, qual/quant of prods</t>
  </si>
  <si>
    <t xml:space="preserve">Did not run out of stock</t>
  </si>
  <si>
    <t xml:space="preserve">67</t>
  </si>
  <si>
    <t xml:space="preserve">5</t>
  </si>
  <si>
    <t xml:space="preserve">Record-keeping</t>
  </si>
  <si>
    <t xml:space="preserve">Kept written business records</t>
  </si>
  <si>
    <t xml:space="preserve">Recorded every purchase and sale</t>
  </si>
  <si>
    <t xml:space="preserve">Can use records, see cash on hand</t>
  </si>
  <si>
    <t xml:space="preserve">Uses records, check sales of part prod</t>
  </si>
  <si>
    <t xml:space="preserve">Works out cost to business of main prods</t>
  </si>
  <si>
    <t xml:space="preserve">Knows prods w most profit per item sell.</t>
  </si>
  <si>
    <t xml:space="preserve">Written monthly expenses budget</t>
  </si>
  <si>
    <t xml:space="preserve">Can use records, pay back hypoth. loan</t>
  </si>
  <si>
    <t xml:space="preserve">21</t>
  </si>
  <si>
    <t xml:space="preserve">10</t>
  </si>
  <si>
    <t xml:space="preserve">Planning</t>
  </si>
  <si>
    <t xml:space="preserve">Reviews and analyses fin perform</t>
  </si>
  <si>
    <t xml:space="preserve">Sets sales target over next year</t>
  </si>
  <si>
    <t xml:space="preserve">Compares target w sales at least mthly</t>
  </si>
  <si>
    <t xml:space="preserve">Cost budget, next yr</t>
  </si>
  <si>
    <t xml:space="preserve">Annual profit and loss statement</t>
  </si>
  <si>
    <t xml:space="preserve">Annual cash-flow statement</t>
  </si>
  <si>
    <t xml:space="preserve">Annual balance sheet</t>
  </si>
  <si>
    <t xml:space="preserve">Annual income and expenditure sheet</t>
  </si>
  <si>
    <t xml:space="preserve">Product management</t>
  </si>
  <si>
    <t xml:space="preserve">sales_normday_top3share_abovemd</t>
  </si>
  <si>
    <t xml:space="preserve">(+ above vars</t>
  </si>
  <si>
    <t xml:space="preserve">Assortment</t>
  </si>
  <si>
    <t xml:space="preserve">Top7 prod w pos daily sales</t>
  </si>
  <si>
    <t xml:space="preserve">topprods_rice_1</t>
  </si>
  <si>
    <t xml:space="preserve">topprods_flour_1</t>
  </si>
  <si>
    <t xml:space="preserve">topprods_eggs_1</t>
  </si>
  <si>
    <t xml:space="preserve">topprods_noodles_1</t>
  </si>
  <si>
    <t xml:space="preserve">topprods_oil_1</t>
  </si>
  <si>
    <t xml:space="preserve">topprods_saltsugar_1</t>
  </si>
  <si>
    <t xml:space="preserve">topprods_bread_1</t>
  </si>
  <si>
    <t xml:space="preserve">topprods_coffeetea_1</t>
  </si>
  <si>
    <t xml:space="preserve">topprods_homecooked_1</t>
  </si>
  <si>
    <t xml:space="preserve">topprods_snacks_1</t>
  </si>
  <si>
    <t xml:space="preserve">topprods_freshdrinks_1</t>
  </si>
  <si>
    <t xml:space="preserve">topprods_softdrinks_1</t>
  </si>
  <si>
    <t xml:space="preserve">topprods_sanitary_1</t>
  </si>
  <si>
    <t xml:space="preserve">topprods_cleaning_1</t>
  </si>
  <si>
    <t xml:space="preserve">topprods_baby_1</t>
  </si>
  <si>
    <t xml:space="preserve">topprods_tobacco_1</t>
  </si>
  <si>
    <t xml:space="preserve">topprods_meds_1</t>
  </si>
  <si>
    <t xml:space="preserve">topprods_gaspetrol_1</t>
  </si>
  <si>
    <t xml:space="preserve">topprods_phone_1</t>
  </si>
  <si>
    <t xml:space="preserve">Top7 prod w daily sales</t>
  </si>
  <si>
    <t xml:space="preserve">topprods_rice_p80</t>
  </si>
  <si>
    <t xml:space="preserve">in top 80th perc of sample</t>
  </si>
  <si>
    <t xml:space="preserve">topprods_flour_p80</t>
  </si>
  <si>
    <t xml:space="preserve">topprods_eggs_p80</t>
  </si>
  <si>
    <t xml:space="preserve">topprods_noodles_p80</t>
  </si>
  <si>
    <t xml:space="preserve">topprods_oil_p80</t>
  </si>
  <si>
    <t xml:space="preserve">topprods_saltsugar_p80</t>
  </si>
  <si>
    <t xml:space="preserve">topprods_bread_p80</t>
  </si>
  <si>
    <t xml:space="preserve">topprods_coffeetea_p80</t>
  </si>
  <si>
    <t xml:space="preserve">topprods_homecooked_p80</t>
  </si>
  <si>
    <t xml:space="preserve">topprods_snacks_p80</t>
  </si>
  <si>
    <t xml:space="preserve">topprods_freshdrinks_p80</t>
  </si>
  <si>
    <t xml:space="preserve">topprods_softdrinks_p80</t>
  </si>
  <si>
    <t xml:space="preserve">topprods_sanitary_p80</t>
  </si>
  <si>
    <t xml:space="preserve">topprods_cleaning_p80</t>
  </si>
  <si>
    <t xml:space="preserve">topprods_baby_p80</t>
  </si>
  <si>
    <t xml:space="preserve">topprods_tobacco_p80</t>
  </si>
  <si>
    <t xml:space="preserve">topprods_meds_p80</t>
  </si>
  <si>
    <t xml:space="preserve">topprods_gaspetrol_p80</t>
  </si>
  <si>
    <t xml:space="preserve">topprods_phone_p80</t>
  </si>
  <si>
    <t xml:space="preserve">Decision-making</t>
  </si>
  <si>
    <t xml:space="preserve">Counterparts</t>
  </si>
  <si>
    <t xml:space="preserve">Discussion topics</t>
  </si>
  <si>
    <t xml:space="preserve">Decision subjects</t>
  </si>
  <si>
    <t xml:space="preserve">Finance</t>
  </si>
  <si>
    <t xml:space="preserve">Total</t>
  </si>
  <si>
    <t xml:space="preserve">Total (cum)</t>
  </si>
  <si>
    <t xml:space="preserve">Extension: Decision-making vars controlled w business-partner dummy</t>
  </si>
  <si>
    <t xml:space="preserve">Controlling for business partner (dummy)</t>
  </si>
  <si>
    <t xml:space="preserve">Robust</t>
  </si>
  <si>
    <t xml:space="preserve">sales_normday_topprods_ihs_~n</t>
  </si>
  <si>
    <t xml:space="preserve">Coef.</t>
  </si>
  <si>
    <t xml:space="preserve">Std.</t>
  </si>
  <si>
    <t xml:space="preserve">Err.</t>
  </si>
  <si>
    <t xml:space="preserve">t</t>
  </si>
  <si>
    <t xml:space="preserve">[95%</t>
  </si>
  <si>
    <t xml:space="preserve">Conf.</t>
  </si>
  <si>
    <t xml:space="preserve">Interval]</t>
  </si>
  <si>
    <t xml:space="preserve">1.practice_discuss_fam</t>
  </si>
  <si>
    <t xml:space="preserve">1.practice_discuss_busifriend</t>
  </si>
  <si>
    <t xml:space="preserve">1.practice_decide_any</t>
  </si>
  <si>
    <t xml:space="preserve">labour_total</t>
  </si>
  <si>
    <t xml:space="preserve">firm_space_cont</t>
  </si>
  <si>
    <t xml:space="preserve">busipart_fam_1</t>
  </si>
  <si>
    <t xml:space="preserve">_cons</t>
  </si>
  <si>
    <t xml:space="preserve">profit_normday_ihs_win</t>
  </si>
  <si>
    <t xml:space="preserve">firm_custom_total</t>
  </si>
  <si>
    <t xml:space="preserve">Stocking up</t>
  </si>
  <si>
    <t xml:space="preserve">'+'</t>
  </si>
  <si>
    <t xml:space="preserve">Product management (products, inventory and pricing)</t>
  </si>
  <si>
    <t xml:space="preserve">General firm characteristics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</si>
  <si>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</si>
  <si>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</si>
  <si>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</si>
  <si>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</si>
  <si>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</si>
  <si>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</si>
  <si>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</si>
  <si>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B1</t>
  </si>
  <si>
    <t xml:space="preserve">B2</t>
  </si>
  <si>
    <t xml:space="preserve">B3</t>
  </si>
  <si>
    <t xml:space="preserve">visit comp</t>
  </si>
  <si>
    <t xml:space="preserve">asked cus</t>
  </si>
  <si>
    <t xml:space="preserve">former cus</t>
  </si>
  <si>
    <t xml:space="preserve">asked suppl</t>
  </si>
  <si>
    <t xml:space="preserve">special</t>
  </si>
  <si>
    <t xml:space="preserve">advertise</t>
  </si>
  <si>
    <t xml:space="preserve">Negotiate</t>
  </si>
  <si>
    <t xml:space="preserve">Compare</t>
  </si>
  <si>
    <t xml:space="preserve">Not run</t>
  </si>
  <si>
    <t xml:space="preserve">formal_reg</t>
  </si>
  <si>
    <t xml:space="preserve">open_net_abovemd</t>
  </si>
  <si>
    <t xml:space="preserve">prices</t>
  </si>
  <si>
    <t xml:space="preserve">prods</t>
  </si>
  <si>
    <t xml:space="preserve">new prods</t>
  </si>
  <si>
    <t xml:space="preserve">why quit</t>
  </si>
  <si>
    <t xml:space="preserve">best selling</t>
  </si>
  <si>
    <t xml:space="preserve">offer</t>
  </si>
  <si>
    <t xml:space="preserve">w suppl</t>
  </si>
  <si>
    <t xml:space="preserve">suppls</t>
  </si>
  <si>
    <t xml:space="preserve">oos</t>
  </si>
  <si>
    <t xml:space="preserve">practice_prods_new1</t>
  </si>
  <si>
    <t xml:space="preserve">open_net_abovep80</t>
  </si>
  <si>
    <t xml:space="preserve">price_comp</t>
  </si>
  <si>
    <t xml:space="preserve">price_discount</t>
  </si>
  <si>
    <t xml:space="preserve">stockout_wklyall</t>
  </si>
  <si>
    <t xml:space="preserve">stockup_fixall</t>
  </si>
  <si>
    <t xml:space="preserve">sales_comp</t>
  </si>
  <si>
    <t xml:space="preserve">stockup_lateany</t>
  </si>
  <si>
    <t xml:space="preserve">stockup_wklyall</t>
  </si>
  <si>
    <t xml:space="preserve">practice_discuss_bestsell_wkly</t>
  </si>
  <si>
    <t xml:space="preserve">stockup_dailyall</t>
  </si>
  <si>
    <t xml:space="preserve">firm_formal_reg</t>
  </si>
  <si>
    <t xml:space="preserve">firm_open_net_abovemd</t>
  </si>
  <si>
    <t xml:space="preserve">Record keeping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</si>
  <si>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</si>
  <si>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</si>
  <si>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</si>
  <si>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</si>
  <si>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</si>
  <si>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</si>
  <si>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</si>
  <si>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</si>
  <si>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</si>
  <si>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</si>
  <si>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</si>
  <si>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</si>
  <si>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</si>
  <si>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</si>
  <si>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</si>
  <si>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</si>
  <si>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Written</t>
  </si>
  <si>
    <t xml:space="preserve">Evry purch</t>
  </si>
  <si>
    <t xml:space="preserve">Rec to see</t>
  </si>
  <si>
    <t xml:space="preserve">Cost of</t>
  </si>
  <si>
    <t xml:space="preserve">Knows most</t>
  </si>
  <si>
    <t xml:space="preserve">Expense</t>
  </si>
  <si>
    <t xml:space="preserve">Rec whether</t>
  </si>
  <si>
    <t xml:space="preserve">Review fin</t>
  </si>
  <si>
    <t xml:space="preserve">Set sales</t>
  </si>
  <si>
    <t xml:space="preserve">Comp sales</t>
  </si>
  <si>
    <t xml:space="preserve">Cost budg</t>
  </si>
  <si>
    <t xml:space="preserve">Ann prof</t>
  </si>
  <si>
    <t xml:space="preserve">Ann</t>
  </si>
  <si>
    <t xml:space="preserve">Ann inc and</t>
  </si>
  <si>
    <t xml:space="preserve">Decision topics</t>
  </si>
  <si>
    <t xml:space="preserve">records</t>
  </si>
  <si>
    <t xml:space="preserve">and sale</t>
  </si>
  <si>
    <t xml:space="preserve">cash on hand</t>
  </si>
  <si>
    <t xml:space="preserve">prod's sales</t>
  </si>
  <si>
    <t xml:space="preserve">main prods</t>
  </si>
  <si>
    <t xml:space="preserve">prof prods</t>
  </si>
  <si>
    <t xml:space="preserve">budget</t>
  </si>
  <si>
    <t xml:space="preserve">pay hyp loan</t>
  </si>
  <si>
    <t xml:space="preserve">perform</t>
  </si>
  <si>
    <t xml:space="preserve">target</t>
  </si>
  <si>
    <t xml:space="preserve">target mthly</t>
  </si>
  <si>
    <t xml:space="preserve">next yr</t>
  </si>
  <si>
    <t xml:space="preserve">and loss</t>
  </si>
  <si>
    <t xml:space="preserve">cash-flow</t>
  </si>
  <si>
    <t xml:space="preserve">balance</t>
  </si>
  <si>
    <t xml:space="preserve">expenditure</t>
  </si>
  <si>
    <t xml:space="preserve">rec_ledger</t>
  </si>
  <si>
    <t xml:space="preserve">rec_suppl</t>
  </si>
  <si>
    <t xml:space="preserve">profit_nocosts</t>
  </si>
  <si>
    <t xml:space="preserve">inventory_profit</t>
  </si>
  <si>
    <t xml:space="preserve">loan_apply</t>
  </si>
  <si>
    <t xml:space="preserve">rec_receipts</t>
  </si>
  <si>
    <t xml:space="preserve">rec_brands</t>
  </si>
  <si>
    <t xml:space="preserve">profit_allcosts</t>
  </si>
  <si>
    <t xml:space="preserve">inventory_supplprice</t>
  </si>
  <si>
    <t xml:space="preserve">loan_obtain</t>
  </si>
  <si>
    <t xml:space="preserve">rec_twicewkly</t>
  </si>
  <si>
    <t xml:space="preserve">rec_prods</t>
  </si>
  <si>
    <t xml:space="preserve">profit_any_daily</t>
  </si>
  <si>
    <t xml:space="preserve">rec_sales</t>
  </si>
  <si>
    <t xml:space="preserve">rec_assets</t>
  </si>
  <si>
    <t xml:space="preserve">rec_stock</t>
  </si>
  <si>
    <t xml:space="preserve">rec_accpay_suppl</t>
  </si>
  <si>
    <t xml:space="preserve">rec_accpay_loan</t>
  </si>
  <si>
    <t xml:space="preserve">rec_costs</t>
  </si>
  <si>
    <t xml:space="preserve">rec_accrec_custom</t>
  </si>
  <si>
    <t xml:space="preserve">rec_accrec_fam</t>
  </si>
  <si>
    <t xml:space="preserve">Other</t>
  </si>
  <si>
    <t xml:space="preserve">credit_trade</t>
  </si>
  <si>
    <t xml:space="preserve">credit_trade_int</t>
  </si>
  <si>
    <t xml:space="preserve">Sales and profits without IHS transformations and without winsorisation</t>
  </si>
  <si>
    <t xml:space="preserve">Tree diagramm</t>
  </si>
  <si>
    <t xml:space="preserve">26 vars of McK and W</t>
  </si>
  <si>
    <t xml:space="preserve">Put ours to their 26 vars → separate regressions</t>
  </si>
  <si>
    <t xml:space="preserve">take sub-scores</t>
  </si>
  <si>
    <t xml:space="preserve">+ add McK and W to table but not to the new reg</t>
  </si>
  <si>
    <t xml:space="preserve">Composite indicator</t>
  </si>
  <si>
    <t xml:space="preserve">table: McK, ours, and together</t>
  </si>
  <si>
    <t xml:space="preserve">Separate excel file, ranked as per reg analysis</t>
  </si>
  <si>
    <t xml:space="preserve">+ McK and W score</t>
  </si>
  <si>
    <t xml:space="preserve">Correlation matrix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</si>
</sst>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B2B2B2"/>
        <bgColor rgb="FF969696"/>
      </patternFill>
    </fill>
    <fill>
      <patternFill patternType="solid">
        <fgColor rgb="FFFF3333"/>
        <bgColor rgb="FFFF6600"/>
      </patternFill>
    </fill>
    <fill>
      <patternFill patternType="solid">
        <fgColor rgb="FFFFCC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S12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14" activeCellId="0" sqref="B14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3.75"/>
    <col collapsed="false" customWidth="false" hidden="false" outlineLevel="0" max="1025" min="3" style="0" width="11.52"/>
  </cols>
  <sheetData>
    <row r="3" customFormat="false" ht="12.8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2.8" hidden="false" customHeight="false" outlineLevel="0" collapsed="false">
      <c r="B4" s="1"/>
      <c r="C4" s="1" t="s">
        <v>0</v>
      </c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2.8" hidden="false" customHeight="false" outlineLevel="0" collapsed="false">
      <c r="B5" s="1"/>
      <c r="C5" s="1" t="s">
        <v>2</v>
      </c>
      <c r="D5" s="1"/>
      <c r="E5" s="1"/>
      <c r="F5" s="1"/>
      <c r="G5" s="1"/>
      <c r="H5" s="1" t="s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customFormat="false" ht="12.8" hidden="false" customHeight="false" outlineLevel="0" collapsed="false">
      <c r="B6" s="1"/>
      <c r="C6" s="1" t="s">
        <v>3</v>
      </c>
      <c r="D6" s="1"/>
      <c r="E6" s="1"/>
      <c r="F6" s="1"/>
      <c r="G6" s="1"/>
      <c r="H6" s="1" t="s">
        <v>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customFormat="false" ht="12.8" hidden="false" customHeight="false" outlineLevel="0" collapsed="false">
      <c r="B7" s="1"/>
      <c r="C7" s="1" t="s">
        <v>4</v>
      </c>
      <c r="D7" s="1"/>
      <c r="E7" s="1"/>
      <c r="F7" s="1"/>
      <c r="G7" s="1"/>
      <c r="H7" s="1" t="s">
        <v>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customFormat="false" ht="12.8" hidden="false" customHeight="fals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customFormat="false" ht="12.8" hidden="false" customHeight="false" outlineLevel="0" collapsed="false">
      <c r="B9" s="1"/>
      <c r="C9" s="1" t="s">
        <v>5</v>
      </c>
      <c r="D9" s="1"/>
      <c r="E9" s="1"/>
      <c r="F9" s="1"/>
      <c r="G9" s="1"/>
      <c r="H9" s="1" t="s">
        <v>5</v>
      </c>
      <c r="I9" s="1"/>
      <c r="J9" s="1"/>
      <c r="K9" s="1"/>
      <c r="L9" s="1"/>
      <c r="M9" s="1" t="s">
        <v>6</v>
      </c>
      <c r="N9" s="1"/>
      <c r="O9" s="1" t="s">
        <v>7</v>
      </c>
      <c r="P9" s="1"/>
      <c r="Q9" s="1" t="s">
        <v>8</v>
      </c>
      <c r="R9" s="1"/>
      <c r="S9" s="1"/>
    </row>
    <row r="10" customFormat="false" ht="12.8" hidden="false" customHeight="false" outlineLevel="0" collapsed="false">
      <c r="B10" s="1" t="s">
        <v>9</v>
      </c>
      <c r="C10" s="1"/>
      <c r="D10" s="1" t="s">
        <v>10</v>
      </c>
      <c r="E10" s="1" t="s">
        <v>11</v>
      </c>
      <c r="F10" s="1" t="s">
        <v>12</v>
      </c>
      <c r="G10" s="1"/>
      <c r="H10" s="1"/>
      <c r="I10" s="1" t="s">
        <v>10</v>
      </c>
      <c r="J10" s="1" t="s">
        <v>11</v>
      </c>
      <c r="K10" s="1" t="s">
        <v>12</v>
      </c>
      <c r="L10" s="1"/>
      <c r="M10" s="1" t="s">
        <v>13</v>
      </c>
      <c r="N10" s="1"/>
      <c r="O10" s="1" t="s">
        <v>14</v>
      </c>
      <c r="P10" s="1"/>
      <c r="Q10" s="1" t="s">
        <v>15</v>
      </c>
      <c r="R10" s="1" t="s">
        <v>16</v>
      </c>
      <c r="S10" s="1" t="s">
        <v>17</v>
      </c>
    </row>
    <row r="11" customFormat="false" ht="12.8" hidden="false" customHeight="false" outlineLevel="0" collapsed="false">
      <c r="B11" s="2" t="s">
        <v>18</v>
      </c>
      <c r="C11" s="0" t="n">
        <v>-0.1520319</v>
      </c>
      <c r="D11" s="0" t="n">
        <v>-0.152</v>
      </c>
      <c r="E11" s="0" t="n">
        <v>0.1520319</v>
      </c>
      <c r="F11" s="0" t="n">
        <v>0</v>
      </c>
      <c r="H11" s="0" t="n">
        <v>-0.2052869</v>
      </c>
      <c r="I11" s="0" t="n">
        <v>-0.205</v>
      </c>
      <c r="J11" s="0" t="n">
        <v>0.2052869</v>
      </c>
      <c r="K11" s="0" t="n">
        <v>0</v>
      </c>
      <c r="M11" s="0" t="n">
        <v>0</v>
      </c>
      <c r="N11" s="0" t="n">
        <v>5</v>
      </c>
      <c r="O11" s="0" t="n">
        <v>0</v>
      </c>
      <c r="Q11" s="0" t="n">
        <v>0</v>
      </c>
    </row>
    <row r="12" customFormat="false" ht="12.8" hidden="false" customHeight="false" outlineLevel="0" collapsed="false">
      <c r="B12" s="2" t="s">
        <v>19</v>
      </c>
      <c r="C12" s="0" t="n">
        <v>-0.1509372</v>
      </c>
      <c r="D12" s="0" t="n">
        <v>-0.151</v>
      </c>
      <c r="E12" s="0" t="n">
        <v>0.1509372</v>
      </c>
      <c r="F12" s="0" t="n">
        <v>0</v>
      </c>
      <c r="H12" s="0" t="n">
        <v>0.0228433</v>
      </c>
      <c r="I12" s="0" t="n">
        <v>0.023</v>
      </c>
      <c r="J12" s="0" t="n">
        <v>0.0228433</v>
      </c>
      <c r="K12" s="0" t="n">
        <v>0</v>
      </c>
      <c r="M12" s="0" t="n">
        <v>0</v>
      </c>
      <c r="N12" s="0" t="n">
        <v>1</v>
      </c>
      <c r="O12" s="0" t="n">
        <v>0</v>
      </c>
      <c r="Q12" s="0" t="n">
        <v>0</v>
      </c>
    </row>
    <row r="13" customFormat="false" ht="12.8" hidden="false" customHeight="false" outlineLevel="0" collapsed="false">
      <c r="B13" s="2" t="s">
        <v>20</v>
      </c>
      <c r="C13" s="0" t="n">
        <v>0.1893822</v>
      </c>
      <c r="D13" s="0" t="n">
        <v>0.189</v>
      </c>
      <c r="E13" s="0" t="n">
        <v>0.1893822</v>
      </c>
      <c r="F13" s="0" t="n">
        <v>0</v>
      </c>
      <c r="H13" s="0" t="n">
        <v>0.1801701</v>
      </c>
      <c r="I13" s="0" t="n">
        <v>0.18</v>
      </c>
      <c r="J13" s="0" t="n">
        <v>0.1801701</v>
      </c>
      <c r="K13" s="0" t="n">
        <v>0</v>
      </c>
      <c r="M13" s="0" t="n">
        <v>1</v>
      </c>
      <c r="N13" s="0" t="n">
        <v>8</v>
      </c>
      <c r="O13" s="0" t="n">
        <v>1</v>
      </c>
      <c r="Q13" s="0" t="n">
        <v>0</v>
      </c>
    </row>
    <row r="14" customFormat="false" ht="12.8" hidden="false" customHeight="false" outlineLevel="0" collapsed="false">
      <c r="B14" s="2" t="s">
        <v>21</v>
      </c>
      <c r="C14" s="0" t="n">
        <v>0.2447487</v>
      </c>
      <c r="D14" s="0" t="n">
        <v>0.245</v>
      </c>
      <c r="E14" s="0" t="n">
        <v>0.2447487</v>
      </c>
      <c r="F14" s="0" t="n">
        <v>1</v>
      </c>
      <c r="H14" s="0" t="n">
        <v>0.2255434</v>
      </c>
      <c r="I14" s="0" t="n">
        <v>0.226</v>
      </c>
      <c r="J14" s="0" t="n">
        <v>0.2255434</v>
      </c>
      <c r="K14" s="0" t="n">
        <v>1</v>
      </c>
      <c r="M14" s="0" t="n">
        <v>1</v>
      </c>
      <c r="N14" s="0" t="n">
        <v>7</v>
      </c>
      <c r="O14" s="0" t="n">
        <v>1</v>
      </c>
      <c r="Q14" s="0" t="n">
        <v>1</v>
      </c>
      <c r="R14" s="0" t="s">
        <v>22</v>
      </c>
      <c r="S14" s="0" t="s">
        <v>22</v>
      </c>
    </row>
    <row r="15" customFormat="false" ht="12.8" hidden="false" customHeight="false" outlineLevel="0" collapsed="false">
      <c r="B15" s="2" t="s">
        <v>23</v>
      </c>
      <c r="C15" s="0" t="n">
        <v>-0.0228342</v>
      </c>
      <c r="D15" s="0" t="n">
        <v>-0.023</v>
      </c>
      <c r="E15" s="0" t="n">
        <v>0.0228342</v>
      </c>
      <c r="F15" s="0" t="n">
        <v>0</v>
      </c>
      <c r="H15" s="0" t="n">
        <v>0.0335047</v>
      </c>
      <c r="I15" s="0" t="n">
        <v>0.034</v>
      </c>
      <c r="J15" s="0" t="n">
        <v>0.0335047</v>
      </c>
      <c r="K15" s="0" t="n">
        <v>0</v>
      </c>
      <c r="M15" s="0" t="n">
        <v>0</v>
      </c>
      <c r="N15" s="0" t="n">
        <v>0</v>
      </c>
      <c r="O15" s="0" t="n">
        <v>0</v>
      </c>
      <c r="Q15" s="0" t="n">
        <v>0</v>
      </c>
    </row>
    <row r="16" customFormat="false" ht="12.8" hidden="false" customHeight="false" outlineLevel="0" collapsed="false">
      <c r="B16" s="2" t="s">
        <v>24</v>
      </c>
      <c r="C16" s="0" t="n">
        <v>0.1599036</v>
      </c>
      <c r="D16" s="0" t="n">
        <v>0.16</v>
      </c>
      <c r="E16" s="0" t="n">
        <v>0.1599036</v>
      </c>
      <c r="F16" s="0" t="n">
        <v>0</v>
      </c>
      <c r="H16" s="0" t="n">
        <v>0.0341434</v>
      </c>
      <c r="I16" s="0" t="n">
        <v>0.034</v>
      </c>
      <c r="J16" s="0" t="n">
        <v>0.0341434</v>
      </c>
      <c r="K16" s="0" t="n">
        <v>0</v>
      </c>
      <c r="M16" s="0" t="n">
        <v>0</v>
      </c>
      <c r="N16" s="0" t="n">
        <v>5</v>
      </c>
      <c r="O16" s="0" t="n">
        <v>1</v>
      </c>
      <c r="Q16" s="0" t="n">
        <v>0</v>
      </c>
    </row>
    <row r="17" customFormat="false" ht="12.8" hidden="false" customHeight="false" outlineLevel="0" collapsed="false">
      <c r="B17" s="2" t="s">
        <v>25</v>
      </c>
      <c r="C17" s="0" t="n">
        <v>0.2748499</v>
      </c>
      <c r="D17" s="0" t="n">
        <v>0.275</v>
      </c>
      <c r="E17" s="0" t="n">
        <v>0.2748499</v>
      </c>
      <c r="F17" s="0" t="n">
        <v>1</v>
      </c>
      <c r="H17" s="0" t="n">
        <v>0.0560486</v>
      </c>
      <c r="I17" s="0" t="n">
        <v>0.056</v>
      </c>
      <c r="J17" s="0" t="n">
        <v>0.0560486</v>
      </c>
      <c r="K17" s="0" t="n">
        <v>0</v>
      </c>
      <c r="M17" s="0" t="n">
        <v>0</v>
      </c>
      <c r="N17" s="0" t="n">
        <v>2</v>
      </c>
      <c r="O17" s="0" t="n">
        <v>1</v>
      </c>
      <c r="Q17" s="0" t="n">
        <v>0</v>
      </c>
    </row>
    <row r="18" customFormat="false" ht="12.8" hidden="false" customHeight="false" outlineLevel="0" collapsed="false">
      <c r="B18" s="2"/>
    </row>
    <row r="19" customFormat="false" ht="12.8" hidden="false" customHeight="false" outlineLevel="0" collapsed="false">
      <c r="B19" s="2" t="s">
        <v>26</v>
      </c>
      <c r="C19" s="0" t="n">
        <v>0.0475939</v>
      </c>
      <c r="D19" s="0" t="n">
        <v>0.048</v>
      </c>
      <c r="E19" s="0" t="n">
        <v>0.0475939</v>
      </c>
      <c r="F19" s="0" t="n">
        <v>0</v>
      </c>
      <c r="H19" s="0" t="n">
        <v>0.0829808</v>
      </c>
      <c r="I19" s="0" t="n">
        <v>0.083</v>
      </c>
      <c r="J19" s="0" t="n">
        <v>0.0829808</v>
      </c>
      <c r="K19" s="0" t="n">
        <v>0</v>
      </c>
      <c r="M19" s="0" t="n">
        <v>0</v>
      </c>
      <c r="N19" s="0" t="n">
        <v>1</v>
      </c>
      <c r="O19" s="0" t="n">
        <v>1</v>
      </c>
      <c r="Q19" s="0" t="n">
        <v>0</v>
      </c>
    </row>
    <row r="20" customFormat="false" ht="12.8" hidden="false" customHeight="false" outlineLevel="0" collapsed="false">
      <c r="B20" s="2" t="s">
        <v>27</v>
      </c>
      <c r="C20" s="0" t="n">
        <v>-0.2039729</v>
      </c>
      <c r="D20" s="0" t="n">
        <v>-0.204</v>
      </c>
      <c r="E20" s="0" t="n">
        <v>0.2039729</v>
      </c>
      <c r="F20" s="0" t="n">
        <v>0</v>
      </c>
      <c r="H20" s="0" t="n">
        <v>-0.0782041</v>
      </c>
      <c r="I20" s="0" t="n">
        <v>-0.078</v>
      </c>
      <c r="J20" s="0" t="n">
        <v>0.0782041</v>
      </c>
      <c r="K20" s="0" t="n">
        <v>0</v>
      </c>
      <c r="M20" s="0" t="n">
        <v>0</v>
      </c>
      <c r="N20" s="0" t="n">
        <v>4</v>
      </c>
      <c r="O20" s="0" t="n">
        <v>0</v>
      </c>
      <c r="Q20" s="0" t="n">
        <v>0</v>
      </c>
    </row>
    <row r="21" customFormat="false" ht="12.8" hidden="false" customHeight="false" outlineLevel="0" collapsed="false">
      <c r="B21" s="2" t="s">
        <v>28</v>
      </c>
      <c r="C21" s="0" t="n">
        <v>-0.0072614</v>
      </c>
      <c r="D21" s="0" t="n">
        <v>-0.007</v>
      </c>
      <c r="E21" s="0" t="n">
        <v>0.0072614</v>
      </c>
      <c r="F21" s="0" t="n">
        <v>0</v>
      </c>
      <c r="H21" s="0" t="n">
        <v>0.0244928</v>
      </c>
      <c r="I21" s="0" t="n">
        <v>0.024</v>
      </c>
      <c r="J21" s="0" t="n">
        <v>0.0244928</v>
      </c>
      <c r="K21" s="0" t="n">
        <v>0</v>
      </c>
      <c r="M21" s="0" t="n">
        <v>0</v>
      </c>
      <c r="N21" s="0" t="n">
        <v>0</v>
      </c>
      <c r="O21" s="0" t="n">
        <v>0</v>
      </c>
      <c r="Q21" s="0" t="n">
        <v>0</v>
      </c>
    </row>
    <row r="22" customFormat="false" ht="12.8" hidden="false" customHeight="false" outlineLevel="0" collapsed="false">
      <c r="B22" s="2" t="s">
        <v>29</v>
      </c>
      <c r="C22" s="0" t="n">
        <v>-0.1356849</v>
      </c>
      <c r="D22" s="0" t="n">
        <v>-0.136</v>
      </c>
      <c r="E22" s="0" t="n">
        <v>0.1356849</v>
      </c>
      <c r="F22" s="0" t="n">
        <v>0</v>
      </c>
      <c r="H22" s="0" t="n">
        <v>0.0712621</v>
      </c>
      <c r="I22" s="0" t="n">
        <v>0.071</v>
      </c>
      <c r="J22" s="0" t="n">
        <v>0.0712621</v>
      </c>
      <c r="K22" s="0" t="n">
        <v>0</v>
      </c>
      <c r="M22" s="0" t="n">
        <v>0</v>
      </c>
      <c r="N22" s="0" t="n">
        <v>0</v>
      </c>
      <c r="O22" s="0" t="n">
        <v>0</v>
      </c>
      <c r="Q22" s="0" t="n">
        <v>0</v>
      </c>
    </row>
    <row r="23" customFormat="false" ht="12.8" hidden="false" customHeight="false" outlineLevel="0" collapsed="false">
      <c r="B23" s="2" t="s">
        <v>30</v>
      </c>
      <c r="C23" s="0" t="n">
        <v>-0.1241088</v>
      </c>
      <c r="D23" s="0" t="n">
        <v>-0.124</v>
      </c>
      <c r="E23" s="0" t="n">
        <v>0</v>
      </c>
      <c r="F23" s="0" t="n">
        <v>0</v>
      </c>
      <c r="H23" s="0" t="n">
        <v>0.0036631</v>
      </c>
      <c r="I23" s="0" t="n">
        <v>0.004</v>
      </c>
      <c r="J23" s="0" t="n">
        <v>0.0036631</v>
      </c>
      <c r="K23" s="0" t="n">
        <v>0</v>
      </c>
      <c r="M23" s="0" t="n">
        <v>0</v>
      </c>
      <c r="N23" s="0" t="n">
        <v>3</v>
      </c>
      <c r="O23" s="0" t="n">
        <v>0</v>
      </c>
      <c r="Q23" s="0" t="n">
        <v>0</v>
      </c>
    </row>
    <row r="24" customFormat="false" ht="12.8" hidden="false" customHeight="false" outlineLevel="0" collapsed="false">
      <c r="B24" s="2" t="s">
        <v>31</v>
      </c>
      <c r="C24" s="0" t="n">
        <v>0.4009273</v>
      </c>
      <c r="D24" s="0" t="n">
        <v>0.401</v>
      </c>
      <c r="E24" s="0" t="n">
        <v>0.4009273</v>
      </c>
      <c r="F24" s="0" t="n">
        <v>1</v>
      </c>
      <c r="H24" s="0" t="n">
        <v>0.294056</v>
      </c>
      <c r="I24" s="0" t="n">
        <v>0.294</v>
      </c>
      <c r="J24" s="0" t="n">
        <v>0.294056</v>
      </c>
      <c r="K24" s="0" t="n">
        <v>1</v>
      </c>
      <c r="M24" s="0" t="n">
        <v>1</v>
      </c>
      <c r="N24" s="0" t="n">
        <v>8</v>
      </c>
      <c r="O24" s="0" t="n">
        <v>0</v>
      </c>
      <c r="Q24" s="0" t="n">
        <v>0</v>
      </c>
      <c r="R24" s="0" t="s">
        <v>22</v>
      </c>
      <c r="S24" s="0" t="s">
        <v>22</v>
      </c>
    </row>
    <row r="25" customFormat="false" ht="12.8" hidden="false" customHeight="false" outlineLevel="0" collapsed="false">
      <c r="B25" s="2"/>
    </row>
    <row r="26" customFormat="false" ht="12.8" hidden="false" customHeight="false" outlineLevel="0" collapsed="false">
      <c r="B26" s="2"/>
    </row>
    <row r="27" customFormat="false" ht="12.8" hidden="false" customHeight="false" outlineLevel="0" collapsed="false">
      <c r="B27" s="2" t="s">
        <v>32</v>
      </c>
      <c r="C27" s="0" t="n">
        <v>0.0874799</v>
      </c>
      <c r="D27" s="0" t="n">
        <v>0.087</v>
      </c>
      <c r="E27" s="0" t="n">
        <v>0.0874799</v>
      </c>
      <c r="F27" s="0" t="n">
        <v>0</v>
      </c>
      <c r="H27" s="0" t="n">
        <v>0.0630496</v>
      </c>
      <c r="I27" s="0" t="n">
        <v>0.063</v>
      </c>
      <c r="J27" s="0" t="n">
        <v>0.0630496</v>
      </c>
      <c r="K27" s="0" t="n">
        <v>0</v>
      </c>
      <c r="M27" s="0" t="n">
        <v>0</v>
      </c>
      <c r="N27" s="0" t="n">
        <v>1</v>
      </c>
      <c r="O27" s="0" t="n">
        <v>1</v>
      </c>
      <c r="Q27" s="0" t="n">
        <v>0</v>
      </c>
    </row>
    <row r="28" customFormat="false" ht="12.8" hidden="false" customHeight="false" outlineLevel="0" collapsed="false">
      <c r="B28" s="2" t="s">
        <v>33</v>
      </c>
      <c r="C28" s="0" t="n">
        <v>0.1946601</v>
      </c>
      <c r="D28" s="0" t="n">
        <v>0.195</v>
      </c>
      <c r="E28" s="0" t="n">
        <v>0.1946601</v>
      </c>
      <c r="F28" s="0" t="n">
        <v>0</v>
      </c>
      <c r="H28" s="0" t="n">
        <v>0.1587196</v>
      </c>
      <c r="I28" s="0" t="n">
        <v>0.159</v>
      </c>
      <c r="J28" s="0" t="n">
        <v>0.1587196</v>
      </c>
      <c r="K28" s="0" t="n">
        <v>0</v>
      </c>
      <c r="M28" s="0" t="n">
        <v>1</v>
      </c>
      <c r="N28" s="0" t="n">
        <v>7</v>
      </c>
      <c r="O28" s="0" t="n">
        <v>0</v>
      </c>
      <c r="Q28" s="0" t="n">
        <v>0</v>
      </c>
    </row>
    <row r="29" customFormat="false" ht="12.8" hidden="false" customHeight="false" outlineLevel="0" collapsed="false">
      <c r="B29" s="2" t="s">
        <v>34</v>
      </c>
      <c r="C29" s="0" t="n">
        <v>0.0329755</v>
      </c>
      <c r="D29" s="0" t="n">
        <v>0.033</v>
      </c>
      <c r="E29" s="0" t="n">
        <v>0.0329755</v>
      </c>
      <c r="F29" s="0" t="n">
        <v>0</v>
      </c>
      <c r="H29" s="0" t="n">
        <v>0.1022141</v>
      </c>
      <c r="I29" s="0" t="n">
        <v>0.102</v>
      </c>
      <c r="J29" s="0" t="n">
        <v>0.1022141</v>
      </c>
      <c r="K29" s="0" t="n">
        <v>0</v>
      </c>
      <c r="M29" s="0" t="n">
        <v>0</v>
      </c>
      <c r="N29" s="0" t="n">
        <v>2</v>
      </c>
      <c r="O29" s="0" t="n">
        <v>0</v>
      </c>
      <c r="Q29" s="0" t="n">
        <v>0</v>
      </c>
    </row>
    <row r="30" customFormat="false" ht="12.8" hidden="false" customHeight="false" outlineLevel="0" collapsed="false">
      <c r="B30" s="2"/>
    </row>
    <row r="31" customFormat="false" ht="12.8" hidden="false" customHeight="false" outlineLevel="0" collapsed="false">
      <c r="B31" s="2" t="s">
        <v>35</v>
      </c>
      <c r="C31" s="0" t="n">
        <v>0.0445297</v>
      </c>
      <c r="D31" s="0" t="n">
        <v>0.045</v>
      </c>
      <c r="E31" s="0" t="n">
        <v>0</v>
      </c>
      <c r="F31" s="0" t="n">
        <v>0</v>
      </c>
      <c r="H31" s="0" t="n">
        <v>0.0034126</v>
      </c>
      <c r="I31" s="0" t="n">
        <v>0.003</v>
      </c>
      <c r="J31" s="0" t="n">
        <v>0.0034126</v>
      </c>
      <c r="K31" s="0" t="n">
        <v>0</v>
      </c>
      <c r="M31" s="0" t="n">
        <v>0</v>
      </c>
      <c r="N31" s="0" t="n">
        <v>0</v>
      </c>
      <c r="O31" s="0" t="n">
        <v>1</v>
      </c>
      <c r="Q31" s="0" t="n">
        <v>0</v>
      </c>
    </row>
    <row r="32" customFormat="false" ht="12.8" hidden="false" customHeight="false" outlineLevel="0" collapsed="false">
      <c r="B32" s="2" t="s">
        <v>36</v>
      </c>
      <c r="C32" s="0" t="n">
        <v>-0.2499883</v>
      </c>
      <c r="D32" s="0" t="n">
        <v>-0.25</v>
      </c>
      <c r="E32" s="0" t="n">
        <v>0.2499883</v>
      </c>
      <c r="F32" s="0" t="n">
        <v>1</v>
      </c>
      <c r="H32" s="0" t="n">
        <v>-0.26638</v>
      </c>
      <c r="I32" s="0" t="n">
        <v>-0.266</v>
      </c>
      <c r="J32" s="0" t="n">
        <v>0.26638</v>
      </c>
      <c r="K32" s="0" t="n">
        <v>1</v>
      </c>
      <c r="M32" s="0" t="n">
        <v>1</v>
      </c>
      <c r="N32" s="0" t="n">
        <v>8</v>
      </c>
      <c r="O32" s="0" t="n">
        <v>0</v>
      </c>
      <c r="Q32" s="0" t="n">
        <v>0</v>
      </c>
      <c r="R32" s="0" t="s">
        <v>22</v>
      </c>
    </row>
    <row r="33" customFormat="false" ht="12.8" hidden="false" customHeight="false" outlineLevel="0" collapsed="false">
      <c r="B33" s="2" t="s">
        <v>37</v>
      </c>
      <c r="C33" s="0" t="n">
        <v>0.2633094</v>
      </c>
      <c r="D33" s="0" t="n">
        <v>0.263</v>
      </c>
      <c r="E33" s="0" t="n">
        <v>0.2633094</v>
      </c>
      <c r="F33" s="0" t="n">
        <v>1</v>
      </c>
      <c r="H33" s="0" t="n">
        <v>0.247233</v>
      </c>
      <c r="I33" s="0" t="n">
        <v>0.247</v>
      </c>
      <c r="J33" s="0" t="n">
        <v>0.247233</v>
      </c>
      <c r="K33" s="0" t="n">
        <v>1</v>
      </c>
      <c r="M33" s="0" t="n">
        <v>1</v>
      </c>
      <c r="N33" s="0" t="n">
        <v>6</v>
      </c>
      <c r="O33" s="0" t="n">
        <v>1</v>
      </c>
      <c r="Q33" s="0" t="n">
        <v>1</v>
      </c>
      <c r="R33" s="0" t="s">
        <v>22</v>
      </c>
      <c r="S33" s="0" t="s">
        <v>22</v>
      </c>
    </row>
    <row r="34" customFormat="false" ht="12.8" hidden="false" customHeight="false" outlineLevel="0" collapsed="false">
      <c r="B34" s="2" t="s">
        <v>38</v>
      </c>
      <c r="C34" s="0" t="n">
        <v>-0.4834279</v>
      </c>
      <c r="D34" s="0" t="n">
        <v>-0.483</v>
      </c>
      <c r="E34" s="0" t="n">
        <v>0.4834279</v>
      </c>
      <c r="F34" s="0" t="n">
        <v>1</v>
      </c>
      <c r="H34" s="0" t="n">
        <v>-0.3664857</v>
      </c>
      <c r="I34" s="0" t="n">
        <v>-0.366</v>
      </c>
      <c r="J34" s="0" t="n">
        <v>0.3664857</v>
      </c>
      <c r="K34" s="0" t="n">
        <v>1</v>
      </c>
      <c r="M34" s="0" t="n">
        <v>1</v>
      </c>
      <c r="N34" s="0" t="n">
        <v>8</v>
      </c>
      <c r="O34" s="0" t="n">
        <v>0</v>
      </c>
      <c r="Q34" s="0" t="n">
        <v>0</v>
      </c>
      <c r="R34" s="0" t="s">
        <v>22</v>
      </c>
    </row>
    <row r="35" customFormat="false" ht="12.8" hidden="false" customHeight="false" outlineLevel="0" collapsed="false">
      <c r="B35" s="2" t="s">
        <v>39</v>
      </c>
      <c r="C35" s="0" t="n">
        <v>0.3230034</v>
      </c>
      <c r="D35" s="0" t="n">
        <v>0.323</v>
      </c>
      <c r="E35" s="0" t="n">
        <v>0.3230034</v>
      </c>
      <c r="F35" s="0" t="n">
        <v>1</v>
      </c>
      <c r="H35" s="0" t="n">
        <v>0.1868389</v>
      </c>
      <c r="I35" s="0" t="n">
        <v>0.187</v>
      </c>
      <c r="J35" s="0" t="n">
        <v>0.1868389</v>
      </c>
      <c r="K35" s="0" t="n">
        <v>0</v>
      </c>
      <c r="M35" s="0" t="n">
        <v>1</v>
      </c>
      <c r="N35" s="0" t="n">
        <v>6</v>
      </c>
      <c r="O35" s="0" t="n">
        <v>1</v>
      </c>
      <c r="Q35" s="0" t="n">
        <v>0</v>
      </c>
    </row>
    <row r="36" customFormat="false" ht="12.8" hidden="false" customHeight="false" outlineLevel="0" collapsed="false">
      <c r="B36" s="2"/>
    </row>
    <row r="37" customFormat="false" ht="12.8" hidden="false" customHeight="false" outlineLevel="0" collapsed="false">
      <c r="B37" s="2"/>
    </row>
    <row r="38" customFormat="false" ht="12.8" hidden="false" customHeight="false" outlineLevel="0" collapsed="false">
      <c r="B38" s="2" t="s">
        <v>40</v>
      </c>
      <c r="C38" s="0" t="n">
        <v>0.2826393</v>
      </c>
      <c r="D38" s="0" t="n">
        <v>0.283</v>
      </c>
      <c r="E38" s="0" t="n">
        <v>0.2826393</v>
      </c>
      <c r="F38" s="0" t="n">
        <v>1</v>
      </c>
      <c r="H38" s="0" t="n">
        <v>0.2589107</v>
      </c>
      <c r="I38" s="0" t="n">
        <v>0.259</v>
      </c>
      <c r="J38" s="0" t="n">
        <v>0.2589107</v>
      </c>
      <c r="K38" s="0" t="n">
        <v>1</v>
      </c>
      <c r="M38" s="0" t="n">
        <v>1</v>
      </c>
      <c r="N38" s="0" t="n">
        <v>1</v>
      </c>
      <c r="O38" s="0" t="n">
        <v>0</v>
      </c>
      <c r="Q38" s="0" t="n">
        <v>0</v>
      </c>
      <c r="R38" s="0" t="s">
        <v>22</v>
      </c>
      <c r="S38" s="0" t="s">
        <v>22</v>
      </c>
    </row>
    <row r="39" customFormat="false" ht="12.8" hidden="false" customHeight="false" outlineLevel="0" collapsed="false">
      <c r="B39" s="2" t="s">
        <v>41</v>
      </c>
      <c r="C39" s="0" t="n">
        <v>-0.1167618</v>
      </c>
      <c r="D39" s="0" t="n">
        <v>-0.117</v>
      </c>
      <c r="E39" s="0" t="n">
        <v>0.1167618</v>
      </c>
      <c r="F39" s="0" t="n">
        <v>0</v>
      </c>
      <c r="H39" s="0" t="n">
        <v>0.1185248</v>
      </c>
      <c r="I39" s="0" t="n">
        <v>0.119</v>
      </c>
      <c r="J39" s="0" t="n">
        <v>0.1185248</v>
      </c>
      <c r="K39" s="0" t="n">
        <v>0</v>
      </c>
      <c r="M39" s="0" t="n">
        <v>0</v>
      </c>
      <c r="N39" s="0" t="n">
        <v>0</v>
      </c>
      <c r="O39" s="0" t="n">
        <v>0</v>
      </c>
      <c r="Q39" s="0" t="n">
        <v>0</v>
      </c>
    </row>
    <row r="40" customFormat="false" ht="12.8" hidden="false" customHeight="false" outlineLevel="0" collapsed="false">
      <c r="B40" s="2" t="s">
        <v>42</v>
      </c>
      <c r="C40" s="0" t="n">
        <v>-0.0429115</v>
      </c>
      <c r="D40" s="0" t="n">
        <v>-0.043</v>
      </c>
      <c r="E40" s="0" t="n">
        <v>0.0429115</v>
      </c>
      <c r="F40" s="0" t="n">
        <v>0</v>
      </c>
      <c r="H40" s="0" t="n">
        <v>-0.0633531</v>
      </c>
      <c r="I40" s="0" t="n">
        <v>-0.063</v>
      </c>
      <c r="J40" s="0" t="n">
        <v>0.0633531</v>
      </c>
      <c r="K40" s="0" t="n">
        <v>0</v>
      </c>
      <c r="M40" s="0" t="n">
        <v>0</v>
      </c>
      <c r="N40" s="0" t="n">
        <v>0</v>
      </c>
      <c r="O40" s="0" t="n">
        <v>0</v>
      </c>
      <c r="Q40" s="0" t="n">
        <v>0</v>
      </c>
    </row>
    <row r="41" customFormat="false" ht="12.8" hidden="false" customHeight="false" outlineLevel="0" collapsed="false">
      <c r="B41" s="2" t="s">
        <v>43</v>
      </c>
      <c r="C41" s="0" t="n">
        <v>0.0243781</v>
      </c>
      <c r="D41" s="0" t="n">
        <v>0.024</v>
      </c>
      <c r="E41" s="0" t="n">
        <v>0.0243781</v>
      </c>
      <c r="F41" s="0" t="n">
        <v>0</v>
      </c>
      <c r="H41" s="0" t="n">
        <v>0.0299085</v>
      </c>
      <c r="I41" s="0" t="n">
        <v>0.03</v>
      </c>
      <c r="J41" s="0" t="n">
        <v>0.0299085</v>
      </c>
      <c r="K41" s="0" t="n">
        <v>0</v>
      </c>
      <c r="M41" s="0" t="n">
        <v>0</v>
      </c>
      <c r="N41" s="0" t="n">
        <v>0</v>
      </c>
      <c r="O41" s="0" t="n">
        <v>0</v>
      </c>
      <c r="Q41" s="0" t="n">
        <v>0</v>
      </c>
    </row>
    <row r="42" customFormat="false" ht="12.8" hidden="false" customHeight="false" outlineLevel="0" collapsed="false">
      <c r="B42" s="2" t="s">
        <v>44</v>
      </c>
      <c r="C42" s="0" t="n">
        <v>0.2024787</v>
      </c>
      <c r="D42" s="0" t="n">
        <v>0.202</v>
      </c>
      <c r="E42" s="0" t="n">
        <v>0.2024787</v>
      </c>
      <c r="F42" s="0" t="n">
        <v>0</v>
      </c>
      <c r="H42" s="0" t="n">
        <v>0.1647391</v>
      </c>
      <c r="I42" s="0" t="n">
        <v>0.165</v>
      </c>
      <c r="J42" s="0" t="n">
        <v>0.1647391</v>
      </c>
      <c r="K42" s="0" t="n">
        <v>0</v>
      </c>
      <c r="M42" s="0" t="n">
        <v>1</v>
      </c>
      <c r="N42" s="0" t="n">
        <v>1</v>
      </c>
      <c r="O42" s="0" t="n">
        <v>0</v>
      </c>
      <c r="Q42" s="0" t="n">
        <v>0</v>
      </c>
    </row>
    <row r="43" customFormat="false" ht="12.8" hidden="false" customHeight="false" outlineLevel="0" collapsed="false">
      <c r="B43" s="2" t="s">
        <v>45</v>
      </c>
      <c r="C43" s="0" t="n">
        <v>0.0608014</v>
      </c>
      <c r="D43" s="0" t="n">
        <v>0.061</v>
      </c>
      <c r="E43" s="0" t="n">
        <v>0.0608014</v>
      </c>
      <c r="F43" s="0" t="n">
        <v>0</v>
      </c>
      <c r="H43" s="0" t="n">
        <v>0.0755023</v>
      </c>
      <c r="I43" s="0" t="n">
        <v>0.076</v>
      </c>
      <c r="J43" s="0" t="n">
        <v>0.0755023</v>
      </c>
      <c r="K43" s="0" t="n">
        <v>0</v>
      </c>
      <c r="M43" s="0" t="n">
        <v>0</v>
      </c>
      <c r="N43" s="0" t="n">
        <v>1</v>
      </c>
      <c r="O43" s="0" t="n">
        <v>0</v>
      </c>
      <c r="Q43" s="0" t="n">
        <v>0</v>
      </c>
    </row>
    <row r="44" customFormat="false" ht="12.8" hidden="false" customHeight="false" outlineLevel="0" collapsed="false">
      <c r="B44" s="2" t="s">
        <v>46</v>
      </c>
      <c r="C44" s="0" t="n">
        <v>0.0956101</v>
      </c>
      <c r="D44" s="0" t="n">
        <v>0.096</v>
      </c>
      <c r="E44" s="0" t="n">
        <v>0.0956101</v>
      </c>
      <c r="F44" s="0" t="n">
        <v>0</v>
      </c>
      <c r="H44" s="0" t="n">
        <v>0.0783295</v>
      </c>
      <c r="I44" s="0" t="n">
        <v>0.078</v>
      </c>
      <c r="J44" s="0" t="n">
        <v>0.0783295</v>
      </c>
      <c r="K44" s="0" t="n">
        <v>0</v>
      </c>
      <c r="M44" s="0" t="n">
        <v>0</v>
      </c>
      <c r="N44" s="0" t="n">
        <v>0</v>
      </c>
      <c r="O44" s="0" t="n">
        <v>1</v>
      </c>
      <c r="Q44" s="0" t="n">
        <v>0</v>
      </c>
    </row>
    <row r="45" customFormat="false" ht="12.8" hidden="false" customHeight="false" outlineLevel="0" collapsed="false">
      <c r="B45" s="2" t="s">
        <v>47</v>
      </c>
      <c r="C45" s="0" t="n">
        <v>0.3507047</v>
      </c>
      <c r="D45" s="0" t="n">
        <v>0.351</v>
      </c>
      <c r="E45" s="0" t="n">
        <v>0.3507047</v>
      </c>
      <c r="F45" s="0" t="n">
        <v>1</v>
      </c>
      <c r="H45" s="0" t="n">
        <v>0.3584663</v>
      </c>
      <c r="I45" s="0" t="n">
        <v>0.358</v>
      </c>
      <c r="J45" s="0" t="n">
        <v>0.3584663</v>
      </c>
      <c r="K45" s="0" t="n">
        <v>1</v>
      </c>
      <c r="M45" s="0" t="n">
        <v>1</v>
      </c>
      <c r="N45" s="0" t="n">
        <v>1</v>
      </c>
      <c r="O45" s="0" t="n">
        <v>0</v>
      </c>
      <c r="Q45" s="0" t="n">
        <v>0</v>
      </c>
      <c r="R45" s="0" t="s">
        <v>22</v>
      </c>
      <c r="S45" s="0" t="s">
        <v>48</v>
      </c>
    </row>
    <row r="46" customFormat="false" ht="12.8" hidden="false" customHeight="false" outlineLevel="0" collapsed="false">
      <c r="B46" s="2"/>
    </row>
    <row r="47" customFormat="false" ht="12.8" hidden="false" customHeight="false" outlineLevel="0" collapsed="false">
      <c r="B47" s="2" t="s">
        <v>49</v>
      </c>
      <c r="C47" s="0" t="n">
        <v>0.1159459</v>
      </c>
      <c r="D47" s="0" t="n">
        <v>0.116</v>
      </c>
      <c r="E47" s="0" t="n">
        <v>0.1159459</v>
      </c>
      <c r="F47" s="0" t="n">
        <v>0</v>
      </c>
      <c r="H47" s="0" t="n">
        <v>0.1210112</v>
      </c>
      <c r="I47" s="0" t="n">
        <v>0.121</v>
      </c>
      <c r="J47" s="0" t="n">
        <v>0.1210112</v>
      </c>
      <c r="K47" s="0" t="n">
        <v>0</v>
      </c>
      <c r="M47" s="0" t="n">
        <v>0</v>
      </c>
      <c r="N47" s="0" t="n">
        <v>1</v>
      </c>
      <c r="O47" s="0" t="n">
        <v>0</v>
      </c>
      <c r="Q47" s="0" t="n">
        <v>0</v>
      </c>
      <c r="S47" s="0" t="s">
        <v>22</v>
      </c>
    </row>
    <row r="48" customFormat="false" ht="12.8" hidden="false" customHeight="false" outlineLevel="0" collapsed="false">
      <c r="B48" s="2" t="s">
        <v>50</v>
      </c>
      <c r="C48" s="0" t="n">
        <v>0.1885689</v>
      </c>
      <c r="D48" s="0" t="n">
        <v>0.189</v>
      </c>
      <c r="E48" s="0" t="n">
        <v>0.1885689</v>
      </c>
      <c r="F48" s="0" t="n">
        <v>0</v>
      </c>
      <c r="H48" s="0" t="n">
        <v>0.2148062</v>
      </c>
      <c r="I48" s="0" t="n">
        <v>0.215</v>
      </c>
      <c r="J48" s="0" t="n">
        <v>0.2148062</v>
      </c>
      <c r="K48" s="0" t="n">
        <v>1</v>
      </c>
      <c r="M48" s="0" t="n">
        <v>1</v>
      </c>
      <c r="N48" s="0" t="n">
        <v>1</v>
      </c>
      <c r="O48" s="0" t="n">
        <v>0</v>
      </c>
      <c r="Q48" s="0" t="n">
        <v>0</v>
      </c>
    </row>
    <row r="49" customFormat="false" ht="12.8" hidden="false" customHeight="false" outlineLevel="0" collapsed="false">
      <c r="B49" s="2" t="s">
        <v>51</v>
      </c>
      <c r="C49" s="0" t="n">
        <v>0.227625</v>
      </c>
      <c r="D49" s="0" t="n">
        <v>0.228</v>
      </c>
      <c r="E49" s="0" t="n">
        <v>0.227625</v>
      </c>
      <c r="F49" s="0" t="n">
        <v>0</v>
      </c>
      <c r="H49" s="0" t="n">
        <v>0.1911733</v>
      </c>
      <c r="I49" s="0" t="n">
        <v>0.191</v>
      </c>
      <c r="J49" s="0" t="n">
        <v>0.1911733</v>
      </c>
      <c r="K49" s="0" t="n">
        <v>0</v>
      </c>
      <c r="M49" s="0" t="n">
        <v>1</v>
      </c>
      <c r="N49" s="0" t="n">
        <v>1</v>
      </c>
      <c r="O49" s="0" t="n">
        <v>0</v>
      </c>
      <c r="Q49" s="0" t="n">
        <v>0</v>
      </c>
      <c r="R49" s="0" t="s">
        <v>22</v>
      </c>
      <c r="S49" s="0" t="s">
        <v>22</v>
      </c>
    </row>
    <row r="50" customFormat="false" ht="12.8" hidden="false" customHeight="false" outlineLevel="0" collapsed="false">
      <c r="B50" s="2" t="s">
        <v>52</v>
      </c>
      <c r="C50" s="0" t="n">
        <v>-0.0243276</v>
      </c>
      <c r="D50" s="0" t="n">
        <v>-0.024</v>
      </c>
      <c r="E50" s="0" t="n">
        <v>0.0243276</v>
      </c>
      <c r="F50" s="0" t="n">
        <v>0</v>
      </c>
      <c r="H50" s="0" t="n">
        <v>-0.0136308</v>
      </c>
      <c r="I50" s="0" t="n">
        <v>-0.014</v>
      </c>
      <c r="J50" s="0" t="n">
        <v>0.0136308</v>
      </c>
      <c r="K50" s="0" t="n">
        <v>0</v>
      </c>
      <c r="M50" s="0" t="n">
        <v>0</v>
      </c>
      <c r="N50" s="0" t="n">
        <v>0</v>
      </c>
      <c r="O50" s="0" t="n">
        <v>0</v>
      </c>
      <c r="Q50" s="0" t="n">
        <v>0</v>
      </c>
    </row>
    <row r="51" customFormat="false" ht="12.8" hidden="false" customHeight="false" outlineLevel="0" collapsed="false">
      <c r="B51" s="2" t="s">
        <v>53</v>
      </c>
      <c r="C51" s="0" t="n">
        <v>-0.064693</v>
      </c>
      <c r="D51" s="0" t="n">
        <v>-0.065</v>
      </c>
      <c r="E51" s="0" t="n">
        <v>0.064693</v>
      </c>
      <c r="F51" s="0" t="n">
        <v>0</v>
      </c>
      <c r="H51" s="0" t="n">
        <v>-0.0175551</v>
      </c>
      <c r="I51" s="0" t="n">
        <v>-0.018</v>
      </c>
      <c r="J51" s="0" t="n">
        <v>0.0175551</v>
      </c>
      <c r="K51" s="0" t="n">
        <v>0</v>
      </c>
      <c r="M51" s="0" t="n">
        <v>0</v>
      </c>
      <c r="N51" s="0" t="n">
        <v>0</v>
      </c>
      <c r="O51" s="0" t="n">
        <v>0</v>
      </c>
      <c r="Q51" s="0" t="n">
        <v>0</v>
      </c>
    </row>
    <row r="52" customFormat="false" ht="12.8" hidden="false" customHeight="false" outlineLevel="0" collapsed="false">
      <c r="B52" s="2" t="s">
        <v>54</v>
      </c>
      <c r="C52" s="0" t="n">
        <v>0.0312972</v>
      </c>
      <c r="D52" s="0" t="n">
        <v>0.031</v>
      </c>
      <c r="E52" s="0" t="n">
        <v>0.0312972</v>
      </c>
      <c r="F52" s="0" t="n">
        <v>0</v>
      </c>
      <c r="H52" s="0" t="n">
        <v>0.0367702</v>
      </c>
      <c r="I52" s="0" t="n">
        <v>0.037</v>
      </c>
      <c r="J52" s="0" t="n">
        <v>0.0367702</v>
      </c>
      <c r="K52" s="0" t="n">
        <v>0</v>
      </c>
      <c r="M52" s="0" t="n">
        <v>0</v>
      </c>
      <c r="N52" s="0" t="n">
        <v>0</v>
      </c>
      <c r="O52" s="0" t="n">
        <v>0</v>
      </c>
      <c r="Q52" s="0" t="n">
        <v>0</v>
      </c>
      <c r="R52" s="0" t="s">
        <v>22</v>
      </c>
      <c r="S52" s="0" t="s">
        <v>22</v>
      </c>
    </row>
    <row r="53" customFormat="false" ht="12.8" hidden="false" customHeight="false" outlineLevel="0" collapsed="false">
      <c r="B53" s="2" t="s">
        <v>55</v>
      </c>
      <c r="C53" s="0" t="n">
        <v>-0.063613</v>
      </c>
      <c r="D53" s="0" t="n">
        <v>-0.064</v>
      </c>
      <c r="E53" s="0" t="n">
        <v>0.063613</v>
      </c>
      <c r="F53" s="0" t="n">
        <v>0</v>
      </c>
      <c r="H53" s="0" t="n">
        <v>0.1854869</v>
      </c>
      <c r="I53" s="0" t="n">
        <v>0.185</v>
      </c>
      <c r="J53" s="0" t="n">
        <v>0.1854869</v>
      </c>
      <c r="K53" s="0" t="n">
        <v>0</v>
      </c>
      <c r="M53" s="0" t="n">
        <v>0</v>
      </c>
      <c r="N53" s="0" t="n">
        <v>1</v>
      </c>
      <c r="O53" s="0" t="n">
        <v>0</v>
      </c>
      <c r="Q53" s="0" t="n">
        <v>0</v>
      </c>
      <c r="R53" s="0" t="s">
        <v>22</v>
      </c>
      <c r="S53" s="0" t="s">
        <v>22</v>
      </c>
    </row>
    <row r="54" customFormat="false" ht="12.8" hidden="false" customHeight="false" outlineLevel="0" collapsed="false">
      <c r="B54" s="2" t="s">
        <v>56</v>
      </c>
      <c r="C54" s="0" t="n">
        <v>-0.0289609</v>
      </c>
      <c r="D54" s="0" t="n">
        <v>-0.029</v>
      </c>
      <c r="E54" s="0" t="n">
        <v>0.0289609</v>
      </c>
      <c r="F54" s="0" t="n">
        <v>0</v>
      </c>
      <c r="H54" s="0" t="n">
        <v>0.0932443</v>
      </c>
      <c r="I54" s="0" t="n">
        <v>0.093</v>
      </c>
      <c r="J54" s="0" t="n">
        <v>0.0932443</v>
      </c>
      <c r="K54" s="0" t="n">
        <v>0</v>
      </c>
      <c r="M54" s="0" t="n">
        <v>0</v>
      </c>
      <c r="N54" s="0" t="n">
        <v>0</v>
      </c>
      <c r="O54" s="0" t="n">
        <v>1</v>
      </c>
      <c r="Q54" s="0" t="n">
        <v>0</v>
      </c>
    </row>
    <row r="55" customFormat="false" ht="12.8" hidden="false" customHeight="false" outlineLevel="0" collapsed="false">
      <c r="B55" s="2" t="s">
        <v>57</v>
      </c>
      <c r="C55" s="0" t="n">
        <v>-0.0824333</v>
      </c>
      <c r="D55" s="0" t="n">
        <v>-0.082</v>
      </c>
      <c r="E55" s="0" t="n">
        <v>0.0824333</v>
      </c>
      <c r="F55" s="0" t="n">
        <v>0</v>
      </c>
      <c r="H55" s="0" t="n">
        <v>-0.1169175</v>
      </c>
      <c r="I55" s="0" t="n">
        <v>-0.117</v>
      </c>
      <c r="J55" s="0" t="n">
        <v>0.1169175</v>
      </c>
      <c r="K55" s="0" t="n">
        <v>0</v>
      </c>
      <c r="M55" s="0" t="n">
        <v>0</v>
      </c>
      <c r="N55" s="0" t="n">
        <v>0</v>
      </c>
      <c r="O55" s="0" t="n">
        <v>0</v>
      </c>
      <c r="Q55" s="0" t="n">
        <v>0</v>
      </c>
    </row>
    <row r="56" customFormat="false" ht="12.8" hidden="false" customHeight="false" outlineLevel="0" collapsed="false">
      <c r="B56" s="2" t="s">
        <v>58</v>
      </c>
      <c r="C56" s="0" t="n">
        <v>0.2163565</v>
      </c>
      <c r="D56" s="0" t="n">
        <v>0.216</v>
      </c>
      <c r="E56" s="0" t="n">
        <v>0.2163565</v>
      </c>
      <c r="F56" s="0" t="n">
        <v>0</v>
      </c>
      <c r="H56" s="0" t="n">
        <v>0.0688139</v>
      </c>
      <c r="I56" s="0" t="n">
        <v>0.069</v>
      </c>
      <c r="J56" s="0" t="n">
        <v>0.0688139</v>
      </c>
      <c r="K56" s="0" t="n">
        <v>0</v>
      </c>
      <c r="M56" s="0" t="n">
        <v>0</v>
      </c>
      <c r="N56" s="0" t="n">
        <v>0</v>
      </c>
      <c r="O56" s="0" t="n">
        <v>1</v>
      </c>
      <c r="Q56" s="0" t="n">
        <v>0</v>
      </c>
    </row>
    <row r="57" customFormat="false" ht="12.8" hidden="false" customHeight="false" outlineLevel="0" collapsed="false">
      <c r="B57" s="2" t="s">
        <v>59</v>
      </c>
      <c r="C57" s="0" t="n">
        <v>0.0017458</v>
      </c>
      <c r="D57" s="0" t="n">
        <v>0.002</v>
      </c>
      <c r="E57" s="0" t="n">
        <v>0.0017458</v>
      </c>
      <c r="F57" s="0" t="n">
        <v>0</v>
      </c>
      <c r="H57" s="0" t="n">
        <v>0.0748445</v>
      </c>
      <c r="I57" s="0" t="n">
        <v>0.075</v>
      </c>
      <c r="J57" s="0" t="n">
        <v>0.0748445</v>
      </c>
      <c r="K57" s="0" t="n">
        <v>0</v>
      </c>
      <c r="M57" s="0" t="n">
        <v>0</v>
      </c>
      <c r="N57" s="0" t="n">
        <v>0</v>
      </c>
      <c r="O57" s="0" t="n">
        <v>1</v>
      </c>
      <c r="Q57" s="0" t="n">
        <v>0</v>
      </c>
    </row>
    <row r="58" customFormat="false" ht="12.8" hidden="false" customHeight="false" outlineLevel="0" collapsed="false">
      <c r="B58" s="2" t="s">
        <v>60</v>
      </c>
      <c r="C58" s="0" t="n">
        <v>-0.0068102</v>
      </c>
      <c r="D58" s="0" t="n">
        <v>-0.007</v>
      </c>
      <c r="E58" s="0" t="n">
        <v>0.0068102</v>
      </c>
      <c r="F58" s="0" t="n">
        <v>0</v>
      </c>
      <c r="H58" s="0" t="n">
        <v>-0.0067914</v>
      </c>
      <c r="I58" s="0" t="n">
        <v>-0.007</v>
      </c>
      <c r="J58" s="0" t="n">
        <v>0.0067914</v>
      </c>
      <c r="K58" s="0" t="n">
        <v>0</v>
      </c>
      <c r="M58" s="0" t="n">
        <v>0</v>
      </c>
      <c r="N58" s="0" t="n">
        <v>0</v>
      </c>
      <c r="O58" s="0" t="n">
        <v>0</v>
      </c>
      <c r="Q58" s="0" t="n">
        <v>0</v>
      </c>
    </row>
    <row r="59" customFormat="false" ht="12.8" hidden="false" customHeight="false" outlineLevel="0" collapsed="false">
      <c r="B59" s="2" t="s">
        <v>61</v>
      </c>
      <c r="C59" s="0" t="n">
        <v>0.4008357</v>
      </c>
      <c r="D59" s="0" t="n">
        <v>0.401</v>
      </c>
      <c r="E59" s="0" t="n">
        <v>0.4008357</v>
      </c>
      <c r="F59" s="0" t="n">
        <v>1</v>
      </c>
      <c r="H59" s="0" t="n">
        <v>0.3613525</v>
      </c>
      <c r="I59" s="0" t="n">
        <v>0.361</v>
      </c>
      <c r="J59" s="0" t="n">
        <v>0.3613525</v>
      </c>
      <c r="K59" s="0" t="n">
        <v>1</v>
      </c>
      <c r="M59" s="0" t="n">
        <v>1</v>
      </c>
      <c r="N59" s="0" t="n">
        <v>1</v>
      </c>
      <c r="O59" s="0" t="n">
        <v>0</v>
      </c>
      <c r="Q59" s="0" t="n">
        <v>0</v>
      </c>
      <c r="R59" s="0" t="s">
        <v>22</v>
      </c>
    </row>
    <row r="60" customFormat="false" ht="12.8" hidden="false" customHeight="false" outlineLevel="0" collapsed="false">
      <c r="B60" s="2" t="s">
        <v>62</v>
      </c>
      <c r="C60" s="0" t="n">
        <v>0.0487491</v>
      </c>
      <c r="D60" s="0" t="n">
        <v>0.049</v>
      </c>
      <c r="E60" s="0" t="n">
        <v>0.0487491</v>
      </c>
      <c r="F60" s="0" t="n">
        <v>0</v>
      </c>
      <c r="H60" s="0" t="n">
        <v>0.0545235</v>
      </c>
      <c r="I60" s="0" t="n">
        <v>0.055</v>
      </c>
      <c r="J60" s="0" t="n">
        <v>0.0545235</v>
      </c>
      <c r="K60" s="0" t="n">
        <v>0</v>
      </c>
      <c r="M60" s="0" t="n">
        <v>0</v>
      </c>
      <c r="N60" s="0" t="n">
        <v>0</v>
      </c>
      <c r="O60" s="0" t="n">
        <v>1</v>
      </c>
      <c r="Q60" s="0" t="n">
        <v>0</v>
      </c>
      <c r="R60" s="0" t="s">
        <v>22</v>
      </c>
      <c r="S60" s="0" t="s">
        <v>22</v>
      </c>
    </row>
    <row r="61" customFormat="false" ht="12.8" hidden="false" customHeight="false" outlineLevel="0" collapsed="false">
      <c r="B61" s="2"/>
    </row>
    <row r="62" customFormat="false" ht="12.8" hidden="false" customHeight="false" outlineLevel="0" collapsed="false">
      <c r="B62" s="2" t="s">
        <v>63</v>
      </c>
      <c r="C62" s="0" t="n">
        <v>0.028528</v>
      </c>
      <c r="D62" s="0" t="n">
        <v>0.029</v>
      </c>
      <c r="E62" s="0" t="n">
        <v>0.028528</v>
      </c>
      <c r="F62" s="0" t="n">
        <v>0</v>
      </c>
      <c r="H62" s="0" t="n">
        <v>0.0577192</v>
      </c>
      <c r="I62" s="0" t="n">
        <v>0.058</v>
      </c>
      <c r="J62" s="0" t="n">
        <v>0.0577192</v>
      </c>
      <c r="K62" s="0" t="n">
        <v>0</v>
      </c>
      <c r="M62" s="0" t="n">
        <v>0</v>
      </c>
      <c r="N62" s="0" t="n">
        <v>0</v>
      </c>
      <c r="O62" s="0" t="n">
        <v>1</v>
      </c>
      <c r="Q62" s="0" t="n">
        <v>0</v>
      </c>
    </row>
    <row r="63" customFormat="false" ht="12.8" hidden="false" customHeight="false" outlineLevel="0" collapsed="false">
      <c r="B63" s="2" t="s">
        <v>64</v>
      </c>
      <c r="C63" s="0" t="n">
        <v>0.4181524</v>
      </c>
      <c r="D63" s="0" t="n">
        <v>0.418</v>
      </c>
      <c r="E63" s="0" t="n">
        <v>0.4181524</v>
      </c>
      <c r="F63" s="0" t="n">
        <v>1</v>
      </c>
      <c r="H63" s="0" t="n">
        <v>0.4453016</v>
      </c>
      <c r="I63" s="0" t="n">
        <v>0.445</v>
      </c>
      <c r="J63" s="0" t="n">
        <v>0.4453016</v>
      </c>
      <c r="K63" s="0" t="n">
        <v>1</v>
      </c>
      <c r="M63" s="0" t="n">
        <v>1</v>
      </c>
      <c r="N63" s="0" t="n">
        <v>1</v>
      </c>
      <c r="O63" s="0" t="n">
        <v>1</v>
      </c>
      <c r="Q63" s="0" t="n">
        <v>1</v>
      </c>
      <c r="R63" s="0" t="s">
        <v>22</v>
      </c>
      <c r="S63" s="0" t="s">
        <v>22</v>
      </c>
    </row>
    <row r="64" customFormat="false" ht="12.8" hidden="false" customHeight="false" outlineLevel="0" collapsed="false">
      <c r="B64" s="2" t="s">
        <v>65</v>
      </c>
      <c r="C64" s="0" t="n">
        <v>0.2386992</v>
      </c>
      <c r="D64" s="0" t="n">
        <v>0.239</v>
      </c>
      <c r="E64" s="0" t="n">
        <v>0.2386992</v>
      </c>
      <c r="F64" s="0" t="n">
        <v>0</v>
      </c>
      <c r="H64" s="0" t="n">
        <v>0.3055856</v>
      </c>
      <c r="I64" s="0" t="n">
        <v>0.306</v>
      </c>
      <c r="J64" s="0" t="n">
        <v>0.3055856</v>
      </c>
      <c r="K64" s="0" t="n">
        <v>1</v>
      </c>
      <c r="M64" s="0" t="n">
        <v>1</v>
      </c>
      <c r="N64" s="0" t="n">
        <v>1</v>
      </c>
      <c r="O64" s="0" t="n">
        <v>1</v>
      </c>
      <c r="Q64" s="0" t="n">
        <v>0</v>
      </c>
      <c r="S64" s="0" t="s">
        <v>22</v>
      </c>
    </row>
    <row r="65" customFormat="false" ht="12.8" hidden="false" customHeight="false" outlineLevel="0" collapsed="false">
      <c r="B65" s="2" t="s">
        <v>66</v>
      </c>
      <c r="C65" s="0" t="n">
        <v>0.0521656</v>
      </c>
      <c r="D65" s="0" t="n">
        <v>0.052</v>
      </c>
      <c r="E65" s="0" t="n">
        <v>0.0521656</v>
      </c>
      <c r="F65" s="0" t="n">
        <v>0</v>
      </c>
      <c r="H65" s="0" t="n">
        <v>0.0422223</v>
      </c>
      <c r="I65" s="0" t="n">
        <v>0.042</v>
      </c>
      <c r="J65" s="0" t="n">
        <v>0.0422223</v>
      </c>
      <c r="K65" s="0" t="n">
        <v>0</v>
      </c>
      <c r="M65" s="0" t="n">
        <v>0</v>
      </c>
      <c r="N65" s="0" t="n">
        <v>0</v>
      </c>
      <c r="O65" s="0" t="n">
        <v>0</v>
      </c>
      <c r="Q65" s="0" t="n">
        <v>0</v>
      </c>
    </row>
    <row r="66" customFormat="false" ht="12.8" hidden="false" customHeight="false" outlineLevel="0" collapsed="false">
      <c r="B66" s="2" t="s">
        <v>67</v>
      </c>
      <c r="C66" s="0" t="n">
        <v>0.0455463</v>
      </c>
      <c r="D66" s="0" t="n">
        <v>0.046</v>
      </c>
      <c r="E66" s="0" t="n">
        <v>0.0455463</v>
      </c>
      <c r="F66" s="0" t="n">
        <v>0</v>
      </c>
      <c r="H66" s="0" t="n">
        <v>0.0790733</v>
      </c>
      <c r="I66" s="0" t="n">
        <v>0.079</v>
      </c>
      <c r="J66" s="0" t="n">
        <v>0.0790733</v>
      </c>
      <c r="K66" s="0" t="n">
        <v>0</v>
      </c>
      <c r="M66" s="0" t="n">
        <v>0</v>
      </c>
      <c r="N66" s="0" t="n">
        <v>1</v>
      </c>
      <c r="O66" s="0" t="n">
        <v>0</v>
      </c>
      <c r="Q66" s="0" t="n">
        <v>0</v>
      </c>
    </row>
    <row r="67" customFormat="false" ht="12.8" hidden="false" customHeight="false" outlineLevel="0" collapsed="false">
      <c r="B67" s="2"/>
    </row>
    <row r="68" customFormat="false" ht="12.8" hidden="false" customHeight="false" outlineLevel="0" collapsed="false">
      <c r="B68" s="2"/>
    </row>
    <row r="69" customFormat="false" ht="12.8" hidden="false" customHeight="false" outlineLevel="0" collapsed="false">
      <c r="B69" s="2" t="s">
        <v>68</v>
      </c>
      <c r="C69" s="0" t="n">
        <v>0.0392954</v>
      </c>
      <c r="D69" s="0" t="n">
        <v>0.039</v>
      </c>
      <c r="E69" s="0" t="n">
        <v>0.0392954</v>
      </c>
      <c r="F69" s="0" t="n">
        <v>0</v>
      </c>
      <c r="H69" s="0" t="n">
        <v>0.067322</v>
      </c>
      <c r="I69" s="0" t="n">
        <v>0.067</v>
      </c>
      <c r="J69" s="0" t="n">
        <v>0.067322</v>
      </c>
      <c r="K69" s="0" t="n">
        <v>0</v>
      </c>
      <c r="M69" s="0" t="n">
        <v>0</v>
      </c>
      <c r="N69" s="0" t="n">
        <v>2</v>
      </c>
      <c r="O69" s="0" t="n">
        <v>0</v>
      </c>
      <c r="Q69" s="0" t="n">
        <v>0</v>
      </c>
    </row>
    <row r="70" customFormat="false" ht="12.8" hidden="false" customHeight="false" outlineLevel="0" collapsed="false">
      <c r="B70" s="2" t="s">
        <v>69</v>
      </c>
      <c r="C70" s="0" t="n">
        <v>0.027413</v>
      </c>
      <c r="D70" s="0" t="n">
        <v>0.027</v>
      </c>
      <c r="E70" s="0" t="n">
        <v>0.027413</v>
      </c>
      <c r="F70" s="0" t="n">
        <v>0</v>
      </c>
      <c r="H70" s="0" t="n">
        <v>0.0559063</v>
      </c>
      <c r="I70" s="0" t="n">
        <v>0.056</v>
      </c>
      <c r="J70" s="0" t="n">
        <v>0.0559063</v>
      </c>
      <c r="K70" s="0" t="n">
        <v>0</v>
      </c>
      <c r="M70" s="0" t="n">
        <v>0</v>
      </c>
      <c r="N70" s="0" t="n">
        <v>0</v>
      </c>
      <c r="O70" s="0" t="n">
        <v>0</v>
      </c>
      <c r="Q70" s="0" t="n">
        <v>0</v>
      </c>
    </row>
    <row r="71" customFormat="false" ht="12.8" hidden="false" customHeight="false" outlineLevel="0" collapsed="false">
      <c r="B71" s="2" t="s">
        <v>70</v>
      </c>
      <c r="C71" s="0" t="n">
        <v>0.1347291</v>
      </c>
      <c r="D71" s="0" t="n">
        <v>0.135</v>
      </c>
      <c r="E71" s="0" t="n">
        <v>0.1347291</v>
      </c>
      <c r="F71" s="0" t="n">
        <v>0</v>
      </c>
      <c r="H71" s="0" t="n">
        <v>0.1547459</v>
      </c>
      <c r="I71" s="0" t="n">
        <v>0.155</v>
      </c>
      <c r="J71" s="0" t="n">
        <v>0.1547459</v>
      </c>
      <c r="K71" s="0" t="n">
        <v>0</v>
      </c>
      <c r="M71" s="0" t="n">
        <v>1</v>
      </c>
      <c r="N71" s="0" t="n">
        <v>8</v>
      </c>
      <c r="O71" s="0" t="n">
        <v>0</v>
      </c>
      <c r="Q71" s="0" t="n">
        <v>0</v>
      </c>
    </row>
    <row r="72" customFormat="false" ht="12.8" hidden="false" customHeight="false" outlineLevel="0" collapsed="false">
      <c r="B72" s="2" t="s">
        <v>71</v>
      </c>
      <c r="C72" s="0" t="n">
        <v>0.2668846</v>
      </c>
      <c r="D72" s="0" t="n">
        <v>0.267</v>
      </c>
      <c r="E72" s="0" t="n">
        <v>0.2668846</v>
      </c>
      <c r="F72" s="0" t="n">
        <v>1</v>
      </c>
      <c r="H72" s="0" t="n">
        <v>0.294176</v>
      </c>
      <c r="I72" s="0" t="n">
        <v>0.294</v>
      </c>
      <c r="J72" s="0" t="n">
        <v>0.294176</v>
      </c>
      <c r="K72" s="0" t="n">
        <v>1</v>
      </c>
      <c r="M72" s="0" t="n">
        <v>1</v>
      </c>
      <c r="N72" s="0" t="n">
        <v>8</v>
      </c>
      <c r="O72" s="0" t="n">
        <v>1</v>
      </c>
      <c r="Q72" s="0" t="n">
        <v>1</v>
      </c>
      <c r="R72" s="0" t="n">
        <v>0</v>
      </c>
      <c r="S72" s="0" t="n">
        <v>0</v>
      </c>
    </row>
    <row r="73" customFormat="false" ht="12.8" hidden="false" customHeight="false" outlineLevel="0" collapsed="false">
      <c r="B73" s="2" t="s">
        <v>72</v>
      </c>
      <c r="C73" s="0" t="n">
        <v>0.4788345</v>
      </c>
      <c r="D73" s="0" t="n">
        <v>0.479</v>
      </c>
      <c r="E73" s="0" t="n">
        <v>0.4788345</v>
      </c>
      <c r="F73" s="0" t="n">
        <v>1</v>
      </c>
      <c r="H73" s="0" t="n">
        <v>0.3464273</v>
      </c>
      <c r="I73" s="0" t="n">
        <v>0.346</v>
      </c>
      <c r="J73" s="0" t="n">
        <v>0.3464273</v>
      </c>
      <c r="K73" s="0" t="n">
        <v>1</v>
      </c>
      <c r="M73" s="0" t="n">
        <v>1</v>
      </c>
      <c r="N73" s="0" t="n">
        <v>7</v>
      </c>
      <c r="O73" s="0" t="n">
        <v>1</v>
      </c>
      <c r="Q73" s="0" t="n">
        <v>1</v>
      </c>
      <c r="R73" s="0" t="n">
        <v>0</v>
      </c>
      <c r="S73" s="0" t="n">
        <v>0</v>
      </c>
    </row>
    <row r="74" customFormat="false" ht="12.8" hidden="false" customHeight="false" outlineLevel="0" collapsed="false">
      <c r="B74" s="2" t="s">
        <v>73</v>
      </c>
      <c r="C74" s="0" t="n">
        <v>-0.4222495</v>
      </c>
      <c r="D74" s="0" t="n">
        <v>-0.422</v>
      </c>
      <c r="E74" s="0" t="n">
        <v>0.4222495</v>
      </c>
      <c r="F74" s="0" t="n">
        <v>1</v>
      </c>
      <c r="H74" s="0" t="n">
        <v>-0.320815</v>
      </c>
      <c r="I74" s="0" t="n">
        <v>-0.321</v>
      </c>
      <c r="J74" s="0" t="n">
        <v>0.320815</v>
      </c>
      <c r="K74" s="0" t="n">
        <v>1</v>
      </c>
      <c r="M74" s="0" t="n">
        <v>0</v>
      </c>
      <c r="N74" s="0" t="n">
        <v>0</v>
      </c>
      <c r="O74" s="0" t="n">
        <v>0</v>
      </c>
      <c r="Q74" s="0" t="n">
        <v>0</v>
      </c>
    </row>
    <row r="75" customFormat="false" ht="12.8" hidden="false" customHeight="false" outlineLevel="0" collapsed="false">
      <c r="B75" s="2" t="s">
        <v>74</v>
      </c>
      <c r="C75" s="0" t="n">
        <v>0.6977414</v>
      </c>
      <c r="D75" s="0" t="n">
        <v>0.698</v>
      </c>
      <c r="E75" s="0" t="n">
        <v>0.6977414</v>
      </c>
      <c r="F75" s="0" t="n">
        <v>1</v>
      </c>
      <c r="H75" s="0" t="n">
        <v>0.3821552</v>
      </c>
      <c r="I75" s="0" t="n">
        <v>0.382</v>
      </c>
      <c r="J75" s="0" t="n">
        <v>0.3821552</v>
      </c>
      <c r="K75" s="0" t="n">
        <v>1</v>
      </c>
      <c r="M75" s="0" t="n">
        <v>0</v>
      </c>
      <c r="N75" s="0" t="n">
        <v>4</v>
      </c>
      <c r="O75" s="0" t="n">
        <v>1</v>
      </c>
      <c r="Q75" s="0" t="n">
        <v>0</v>
      </c>
    </row>
    <row r="76" customFormat="false" ht="12.8" hidden="false" customHeight="false" outlineLevel="0" collapsed="false">
      <c r="B76" s="2" t="s">
        <v>75</v>
      </c>
      <c r="C76" s="0" t="n">
        <v>0.0876816</v>
      </c>
      <c r="D76" s="0" t="n">
        <v>0.088</v>
      </c>
      <c r="E76" s="0" t="n">
        <v>0.0876816</v>
      </c>
      <c r="F76" s="0" t="n">
        <v>0</v>
      </c>
      <c r="H76" s="0" t="n">
        <v>0.2832286</v>
      </c>
      <c r="I76" s="0" t="n">
        <v>0.283</v>
      </c>
      <c r="J76" s="0" t="n">
        <v>0.2832286</v>
      </c>
      <c r="K76" s="0" t="n">
        <v>1</v>
      </c>
      <c r="M76" s="0" t="n">
        <v>0</v>
      </c>
      <c r="N76" s="0" t="n">
        <v>1</v>
      </c>
      <c r="O76" s="0" t="n">
        <v>1</v>
      </c>
      <c r="Q76" s="0" t="n">
        <v>0</v>
      </c>
    </row>
    <row r="77" customFormat="false" ht="12.8" hidden="false" customHeight="false" outlineLevel="0" collapsed="false">
      <c r="B77" s="2"/>
    </row>
    <row r="78" customFormat="false" ht="12.8" hidden="false" customHeight="false" outlineLevel="0" collapsed="false">
      <c r="B78" s="2"/>
    </row>
    <row r="79" customFormat="false" ht="12.8" hidden="false" customHeight="false" outlineLevel="0" collapsed="false">
      <c r="B79" s="2" t="s">
        <v>76</v>
      </c>
      <c r="C79" s="0" t="n">
        <v>0.2020982</v>
      </c>
      <c r="D79" s="0" t="n">
        <v>0.202</v>
      </c>
      <c r="E79" s="0" t="n">
        <v>0.2020982</v>
      </c>
      <c r="F79" s="0" t="n">
        <v>0</v>
      </c>
      <c r="H79" s="0" t="n">
        <v>0.1466554</v>
      </c>
      <c r="I79" s="0" t="n">
        <v>0.147</v>
      </c>
      <c r="J79" s="0" t="n">
        <v>0.1466554</v>
      </c>
      <c r="K79" s="0" t="n">
        <v>0</v>
      </c>
      <c r="M79" s="0" t="n">
        <v>1</v>
      </c>
      <c r="N79" s="0" t="n">
        <v>7</v>
      </c>
      <c r="O79" s="0" t="n">
        <v>0</v>
      </c>
      <c r="Q79" s="0" t="n">
        <v>0</v>
      </c>
    </row>
    <row r="80" customFormat="false" ht="12.8" hidden="false" customHeight="false" outlineLevel="0" collapsed="false">
      <c r="B80" s="2" t="s">
        <v>77</v>
      </c>
      <c r="C80" s="0" t="n">
        <v>0.3540075</v>
      </c>
      <c r="D80" s="0" t="n">
        <v>0.354</v>
      </c>
      <c r="E80" s="0" t="n">
        <v>0.3540075</v>
      </c>
      <c r="F80" s="0" t="n">
        <v>1</v>
      </c>
      <c r="H80" s="0" t="n">
        <v>0.2787686</v>
      </c>
      <c r="I80" s="0" t="n">
        <v>0.279</v>
      </c>
      <c r="J80" s="0" t="n">
        <v>0.2787686</v>
      </c>
      <c r="K80" s="0" t="n">
        <v>1</v>
      </c>
      <c r="M80" s="0" t="n">
        <v>1</v>
      </c>
      <c r="N80" s="0" t="n">
        <v>8</v>
      </c>
      <c r="O80" s="0" t="n">
        <v>1</v>
      </c>
      <c r="Q80" s="0" t="n">
        <v>1</v>
      </c>
      <c r="R80" s="0" t="s">
        <v>22</v>
      </c>
      <c r="S80" s="0" t="s">
        <v>78</v>
      </c>
    </row>
    <row r="81" customFormat="false" ht="12.8" hidden="false" customHeight="false" outlineLevel="0" collapsed="false">
      <c r="B81" s="2" t="s">
        <v>79</v>
      </c>
      <c r="C81" s="0" t="n">
        <v>0.060414</v>
      </c>
      <c r="D81" s="0" t="n">
        <v>0.06</v>
      </c>
      <c r="E81" s="0" t="n">
        <v>0.060414</v>
      </c>
      <c r="F81" s="0" t="n">
        <v>0</v>
      </c>
      <c r="H81" s="0" t="n">
        <v>-0.0791471</v>
      </c>
      <c r="I81" s="0" t="n">
        <v>-0.079</v>
      </c>
      <c r="J81" s="0" t="n">
        <v>0.0791471</v>
      </c>
      <c r="K81" s="0" t="n">
        <v>0</v>
      </c>
      <c r="M81" s="0" t="n">
        <v>0</v>
      </c>
      <c r="N81" s="0" t="n">
        <v>0</v>
      </c>
      <c r="O81" s="0" t="n">
        <v>1</v>
      </c>
      <c r="Q81" s="0" t="n">
        <v>0</v>
      </c>
    </row>
    <row r="82" customFormat="false" ht="12.8" hidden="false" customHeight="false" outlineLevel="0" collapsed="false">
      <c r="B82" s="2" t="s">
        <v>80</v>
      </c>
      <c r="C82" s="0" t="n">
        <v>0.1622593</v>
      </c>
      <c r="D82" s="0" t="n">
        <v>0.162</v>
      </c>
      <c r="E82" s="0" t="n">
        <v>0.1622593</v>
      </c>
      <c r="F82" s="0" t="n">
        <v>0</v>
      </c>
      <c r="H82" s="0" t="n">
        <v>0.1318815</v>
      </c>
      <c r="I82" s="0" t="n">
        <v>0.132</v>
      </c>
      <c r="J82" s="0" t="n">
        <v>0.1318815</v>
      </c>
      <c r="K82" s="0" t="n">
        <v>0</v>
      </c>
      <c r="M82" s="0" t="n">
        <v>1</v>
      </c>
      <c r="N82" s="0" t="n">
        <v>7</v>
      </c>
      <c r="O82" s="0" t="n">
        <v>0</v>
      </c>
      <c r="Q82" s="0" t="n">
        <v>0</v>
      </c>
    </row>
    <row r="83" customFormat="false" ht="12.8" hidden="false" customHeight="false" outlineLevel="0" collapsed="false">
      <c r="B83" s="2" t="s">
        <v>81</v>
      </c>
      <c r="C83" s="0" t="n">
        <v>0.129535</v>
      </c>
      <c r="D83" s="0" t="n">
        <v>0.13</v>
      </c>
      <c r="E83" s="0" t="n">
        <v>0.129535</v>
      </c>
      <c r="F83" s="0" t="n">
        <v>0</v>
      </c>
      <c r="H83" s="0" t="n">
        <v>0.0947281</v>
      </c>
      <c r="I83" s="0" t="n">
        <v>0.095</v>
      </c>
      <c r="J83" s="0" t="n">
        <v>0.0947281</v>
      </c>
      <c r="K83" s="0" t="n">
        <v>0</v>
      </c>
      <c r="M83" s="0" t="n">
        <v>0</v>
      </c>
      <c r="N83" s="0" t="n">
        <v>5</v>
      </c>
      <c r="O83" s="0" t="n">
        <v>0</v>
      </c>
      <c r="Q83" s="0" t="n">
        <v>0</v>
      </c>
    </row>
    <row r="84" customFormat="false" ht="12.8" hidden="false" customHeight="false" outlineLevel="0" collapsed="false">
      <c r="B84" s="2" t="s">
        <v>82</v>
      </c>
      <c r="C84" s="0" t="n">
        <v>-0.0119502</v>
      </c>
      <c r="D84" s="0" t="n">
        <v>-0.012</v>
      </c>
      <c r="E84" s="0" t="n">
        <v>0</v>
      </c>
      <c r="F84" s="0" t="n">
        <v>0</v>
      </c>
      <c r="H84" s="0" t="n">
        <v>0.0039202</v>
      </c>
      <c r="I84" s="0" t="n">
        <v>0.004</v>
      </c>
      <c r="J84" s="0" t="n">
        <v>0.0039202</v>
      </c>
      <c r="K84" s="0" t="n">
        <v>0</v>
      </c>
      <c r="M84" s="0" t="n">
        <v>0</v>
      </c>
      <c r="N84" s="0" t="n">
        <v>0</v>
      </c>
      <c r="O84" s="0" t="n">
        <v>1</v>
      </c>
      <c r="Q84" s="0" t="n">
        <v>0</v>
      </c>
    </row>
    <row r="85" customFormat="false" ht="12.8" hidden="false" customHeight="false" outlineLevel="0" collapsed="false">
      <c r="B85" s="2"/>
    </row>
    <row r="86" customFormat="false" ht="12.8" hidden="false" customHeight="false" outlineLevel="0" collapsed="false">
      <c r="B86" s="2"/>
    </row>
    <row r="87" customFormat="false" ht="12.8" hidden="false" customHeight="false" outlineLevel="0" collapsed="false">
      <c r="B87" s="2"/>
    </row>
    <row r="88" customFormat="false" ht="12.8" hidden="false" customHeight="false" outlineLevel="0" collapsed="false">
      <c r="B88" s="2"/>
    </row>
    <row r="89" customFormat="false" ht="12.8" hidden="false" customHeight="false" outlineLevel="0" collapsed="false">
      <c r="B89" s="2"/>
    </row>
    <row r="90" customFormat="false" ht="12.8" hidden="false" customHeight="false" outlineLevel="0" collapsed="false">
      <c r="B90" s="2" t="s">
        <v>83</v>
      </c>
      <c r="C90" s="0" t="n">
        <v>0.1480706</v>
      </c>
      <c r="D90" s="0" t="n">
        <v>0.148</v>
      </c>
      <c r="E90" s="0" t="n">
        <v>0.1480706</v>
      </c>
      <c r="F90" s="0" t="n">
        <v>0</v>
      </c>
      <c r="H90" s="0" t="n">
        <v>0.130098</v>
      </c>
      <c r="I90" s="0" t="n">
        <v>0.13</v>
      </c>
      <c r="J90" s="0" t="n">
        <v>0.130098</v>
      </c>
      <c r="K90" s="0" t="n">
        <v>0</v>
      </c>
      <c r="M90" s="0" t="n">
        <v>0</v>
      </c>
      <c r="N90" s="0" t="n">
        <v>5</v>
      </c>
      <c r="O90" s="0" t="n">
        <v>0</v>
      </c>
      <c r="Q90" s="0" t="n">
        <v>0</v>
      </c>
    </row>
    <row r="91" customFormat="false" ht="12.8" hidden="false" customHeight="false" outlineLevel="0" collapsed="false">
      <c r="B91" s="2" t="s">
        <v>84</v>
      </c>
      <c r="C91" s="0" t="n">
        <v>0.0912789</v>
      </c>
      <c r="D91" s="0" t="n">
        <v>0.091</v>
      </c>
      <c r="E91" s="0" t="n">
        <v>0.0912789</v>
      </c>
      <c r="F91" s="0" t="n">
        <v>0</v>
      </c>
      <c r="H91" s="0" t="n">
        <v>0.0806913</v>
      </c>
      <c r="I91" s="0" t="n">
        <v>0.081</v>
      </c>
      <c r="J91" s="0" t="n">
        <v>0.0806913</v>
      </c>
      <c r="K91" s="0" t="n">
        <v>0</v>
      </c>
      <c r="M91" s="0" t="n">
        <v>0</v>
      </c>
      <c r="N91" s="0" t="n">
        <v>0</v>
      </c>
      <c r="O91" s="0" t="n">
        <v>0</v>
      </c>
      <c r="Q91" s="0" t="n">
        <v>0</v>
      </c>
    </row>
    <row r="92" customFormat="false" ht="12.8" hidden="false" customHeight="false" outlineLevel="0" collapsed="false">
      <c r="B92" s="2" t="s">
        <v>85</v>
      </c>
      <c r="C92" s="0" t="n">
        <v>0.2527658</v>
      </c>
      <c r="D92" s="0" t="n">
        <v>0.253</v>
      </c>
      <c r="E92" s="0" t="n">
        <v>0.2527658</v>
      </c>
      <c r="F92" s="0" t="n">
        <v>1</v>
      </c>
      <c r="H92" s="0" t="n">
        <v>0.2718952</v>
      </c>
      <c r="I92" s="0" t="n">
        <v>0.272</v>
      </c>
      <c r="J92" s="0" t="n">
        <v>0.2718952</v>
      </c>
      <c r="K92" s="0" t="n">
        <v>1</v>
      </c>
      <c r="M92" s="0" t="n">
        <v>1</v>
      </c>
      <c r="N92" s="0" t="n">
        <v>8</v>
      </c>
      <c r="O92" s="0" t="n">
        <v>0</v>
      </c>
      <c r="Q92" s="0" t="n">
        <v>0</v>
      </c>
      <c r="R92" s="0" t="s">
        <v>22</v>
      </c>
      <c r="S92" s="0" t="s">
        <v>22</v>
      </c>
    </row>
    <row r="93" customFormat="false" ht="12.8" hidden="false" customHeight="false" outlineLevel="0" collapsed="false">
      <c r="B93" s="2"/>
    </row>
    <row r="94" customFormat="false" ht="12.8" hidden="false" customHeight="false" outlineLevel="0" collapsed="false">
      <c r="B94" s="2" t="s">
        <v>86</v>
      </c>
      <c r="C94" s="0" t="n">
        <v>0.1631625</v>
      </c>
      <c r="D94" s="0" t="n">
        <v>0.163</v>
      </c>
      <c r="E94" s="0" t="n">
        <v>0.1631625</v>
      </c>
      <c r="F94" s="0" t="n">
        <v>0</v>
      </c>
      <c r="H94" s="0" t="n">
        <v>0.1824804</v>
      </c>
      <c r="I94" s="0" t="n">
        <v>0.182</v>
      </c>
      <c r="J94" s="0" t="n">
        <v>0.1824804</v>
      </c>
      <c r="K94" s="0" t="n">
        <v>0</v>
      </c>
      <c r="M94" s="0" t="n">
        <v>1</v>
      </c>
      <c r="N94" s="0" t="n">
        <v>8</v>
      </c>
      <c r="O94" s="0" t="n">
        <v>1</v>
      </c>
      <c r="Q94" s="0" t="n">
        <v>0</v>
      </c>
    </row>
    <row r="95" customFormat="false" ht="12.8" hidden="false" customHeight="false" outlineLevel="0" collapsed="false">
      <c r="B95" s="2" t="s">
        <v>87</v>
      </c>
      <c r="C95" s="0" t="n">
        <v>0.1685828</v>
      </c>
      <c r="D95" s="0" t="n">
        <v>0.169</v>
      </c>
      <c r="E95" s="0" t="n">
        <v>0.1685828</v>
      </c>
      <c r="F95" s="0" t="n">
        <v>0</v>
      </c>
      <c r="H95" s="0" t="n">
        <v>0.2061985</v>
      </c>
      <c r="I95" s="0" t="n">
        <v>0.206</v>
      </c>
      <c r="J95" s="0" t="n">
        <v>0.2061985</v>
      </c>
      <c r="K95" s="0" t="n">
        <v>0</v>
      </c>
      <c r="M95" s="0" t="n">
        <v>1</v>
      </c>
      <c r="N95" s="0" t="n">
        <v>6</v>
      </c>
      <c r="O95" s="0" t="n">
        <v>1</v>
      </c>
      <c r="Q95" s="0" t="n">
        <v>0</v>
      </c>
    </row>
    <row r="96" customFormat="false" ht="12.8" hidden="false" customHeight="false" outlineLevel="0" collapsed="false">
      <c r="B96" s="2" t="s">
        <v>30</v>
      </c>
      <c r="C96" s="0" t="n">
        <v>-0.039561</v>
      </c>
      <c r="D96" s="0" t="n">
        <v>-0.04</v>
      </c>
      <c r="E96" s="0" t="n">
        <v>0.039561</v>
      </c>
      <c r="F96" s="0" t="n">
        <v>0</v>
      </c>
      <c r="H96" s="0" t="n">
        <v>0.0840232</v>
      </c>
      <c r="I96" s="0" t="n">
        <v>0.084</v>
      </c>
      <c r="J96" s="0" t="n">
        <v>0.0840232</v>
      </c>
      <c r="K96" s="0" t="n">
        <v>0</v>
      </c>
      <c r="M96" s="0" t="n">
        <v>0</v>
      </c>
      <c r="N96" s="0" t="n">
        <v>0</v>
      </c>
      <c r="O96" s="0" t="n">
        <v>0</v>
      </c>
      <c r="Q96" s="0" t="n">
        <v>0</v>
      </c>
    </row>
    <row r="97" customFormat="false" ht="12.8" hidden="false" customHeight="false" outlineLevel="0" collapsed="false">
      <c r="B97" s="2" t="s">
        <v>88</v>
      </c>
      <c r="C97" s="0" t="n">
        <v>-0.0392144</v>
      </c>
      <c r="D97" s="0" t="n">
        <v>-0.039</v>
      </c>
      <c r="E97" s="0" t="n">
        <v>0.0392144</v>
      </c>
      <c r="F97" s="0" t="n">
        <v>0</v>
      </c>
      <c r="H97" s="0" t="n">
        <v>-0.0769936</v>
      </c>
      <c r="I97" s="0" t="n">
        <v>-0.077</v>
      </c>
      <c r="J97" s="0" t="n">
        <v>0.0769936</v>
      </c>
      <c r="K97" s="0" t="n">
        <v>0</v>
      </c>
      <c r="M97" s="0" t="n">
        <v>0</v>
      </c>
      <c r="N97" s="0" t="n">
        <v>1</v>
      </c>
      <c r="O97" s="0" t="n">
        <v>0</v>
      </c>
      <c r="Q97" s="0" t="n">
        <v>0</v>
      </c>
    </row>
    <row r="98" customFormat="false" ht="12.8" hidden="false" customHeight="false" outlineLevel="0" collapsed="false">
      <c r="B98" s="2" t="s">
        <v>89</v>
      </c>
      <c r="C98" s="0" t="n">
        <v>0.2180397</v>
      </c>
      <c r="D98" s="0" t="n">
        <v>0.218</v>
      </c>
      <c r="E98" s="0" t="n">
        <v>0.2180397</v>
      </c>
      <c r="F98" s="0" t="n">
        <v>0</v>
      </c>
      <c r="H98" s="0" t="n">
        <v>0.2632818</v>
      </c>
      <c r="I98" s="0" t="n">
        <v>0.263</v>
      </c>
      <c r="J98" s="0" t="n">
        <v>0.2632818</v>
      </c>
      <c r="K98" s="0" t="n">
        <v>1</v>
      </c>
      <c r="M98" s="0" t="n">
        <v>1</v>
      </c>
      <c r="N98" s="0" t="n">
        <v>6</v>
      </c>
      <c r="O98" s="0" t="n">
        <v>1</v>
      </c>
      <c r="Q98" s="0" t="n">
        <v>0</v>
      </c>
    </row>
    <row r="99" customFormat="false" ht="12.8" hidden="false" customHeight="false" outlineLevel="0" collapsed="false">
      <c r="B99" s="2" t="s">
        <v>90</v>
      </c>
      <c r="C99" s="0" t="n">
        <v>0.1320643</v>
      </c>
      <c r="D99" s="0" t="n">
        <v>0.132</v>
      </c>
      <c r="E99" s="0" t="n">
        <v>0.1320643</v>
      </c>
      <c r="F99" s="0" t="n">
        <v>0</v>
      </c>
      <c r="H99" s="0" t="n">
        <v>0.0750247</v>
      </c>
      <c r="I99" s="0" t="n">
        <v>0.075</v>
      </c>
      <c r="J99" s="0" t="n">
        <v>0.0750247</v>
      </c>
      <c r="K99" s="0" t="n">
        <v>0</v>
      </c>
      <c r="M99" s="0" t="n">
        <v>0</v>
      </c>
      <c r="N99" s="0" t="n">
        <v>2</v>
      </c>
      <c r="O99" s="0" t="n">
        <v>1</v>
      </c>
      <c r="Q99" s="0" t="n">
        <v>0</v>
      </c>
    </row>
    <row r="100" customFormat="false" ht="12.8" hidden="false" customHeight="false" outlineLevel="0" collapsed="false">
      <c r="B100" s="2" t="s">
        <v>91</v>
      </c>
      <c r="C100" s="0" t="n">
        <v>0.2373541</v>
      </c>
      <c r="D100" s="0" t="n">
        <v>0.237</v>
      </c>
      <c r="E100" s="0" t="n">
        <v>0.2373541</v>
      </c>
      <c r="F100" s="0" t="n">
        <v>0</v>
      </c>
      <c r="H100" s="0" t="n">
        <v>0.2947999</v>
      </c>
      <c r="I100" s="0" t="n">
        <v>0.295</v>
      </c>
      <c r="J100" s="0" t="n">
        <v>0.2947999</v>
      </c>
      <c r="K100" s="0" t="n">
        <v>1</v>
      </c>
      <c r="M100" s="0" t="n">
        <v>1</v>
      </c>
      <c r="N100" s="0" t="n">
        <v>8</v>
      </c>
      <c r="O100" s="0" t="n">
        <v>1</v>
      </c>
      <c r="Q100" s="0" t="n">
        <v>0</v>
      </c>
    </row>
    <row r="101" customFormat="false" ht="12.8" hidden="false" customHeight="false" outlineLevel="0" collapsed="false">
      <c r="B101" s="2"/>
    </row>
    <row r="102" customFormat="false" ht="12.8" hidden="false" customHeight="false" outlineLevel="0" collapsed="false">
      <c r="B102" s="2" t="s">
        <v>92</v>
      </c>
      <c r="C102" s="0" t="n">
        <v>0.3826498</v>
      </c>
      <c r="D102" s="0" t="n">
        <v>0.383</v>
      </c>
      <c r="E102" s="0" t="n">
        <v>0.3826498</v>
      </c>
      <c r="F102" s="0" t="n">
        <v>1</v>
      </c>
      <c r="H102" s="0" t="n">
        <v>0.2626675</v>
      </c>
      <c r="I102" s="0" t="n">
        <v>0.263</v>
      </c>
      <c r="J102" s="0" t="n">
        <v>0.2626675</v>
      </c>
      <c r="K102" s="0" t="n">
        <v>1</v>
      </c>
      <c r="M102" s="0" t="n">
        <v>1</v>
      </c>
      <c r="N102" s="0" t="n">
        <v>8</v>
      </c>
      <c r="O102" s="0" t="n">
        <v>1</v>
      </c>
      <c r="Q102" s="0" t="n">
        <v>1</v>
      </c>
      <c r="R102" s="0" t="s">
        <v>22</v>
      </c>
      <c r="S102" s="0" t="s">
        <v>22</v>
      </c>
    </row>
    <row r="103" customFormat="false" ht="12.8" hidden="false" customHeight="false" outlineLevel="0" collapsed="false">
      <c r="B103" s="2" t="s">
        <v>93</v>
      </c>
      <c r="C103" s="0" t="n">
        <v>0.1688302</v>
      </c>
      <c r="D103" s="0" t="n">
        <v>0.169</v>
      </c>
      <c r="E103" s="0" t="n">
        <v>0.1688302</v>
      </c>
      <c r="F103" s="0" t="n">
        <v>0</v>
      </c>
      <c r="H103" s="0" t="n">
        <v>0.1316955</v>
      </c>
      <c r="I103" s="0" t="n">
        <v>0.132</v>
      </c>
      <c r="J103" s="0" t="n">
        <v>0.1316955</v>
      </c>
      <c r="K103" s="0" t="n">
        <v>0</v>
      </c>
      <c r="M103" s="0" t="n">
        <v>0</v>
      </c>
      <c r="N103" s="0" t="n">
        <v>4</v>
      </c>
      <c r="O103" s="0" t="n">
        <v>1</v>
      </c>
      <c r="Q103" s="0" t="n">
        <v>0</v>
      </c>
    </row>
    <row r="104" customFormat="false" ht="12.8" hidden="false" customHeight="false" outlineLevel="0" collapsed="false">
      <c r="B104" s="2" t="s">
        <v>94</v>
      </c>
      <c r="C104" s="0" t="n">
        <v>0.0897758</v>
      </c>
      <c r="D104" s="0" t="n">
        <v>0.09</v>
      </c>
      <c r="E104" s="0" t="n">
        <v>0.0897758</v>
      </c>
      <c r="F104" s="0" t="n">
        <v>0</v>
      </c>
      <c r="H104" s="0" t="n">
        <v>0.1513893</v>
      </c>
      <c r="I104" s="0" t="n">
        <v>0.151</v>
      </c>
      <c r="J104" s="0" t="n">
        <v>0.1513893</v>
      </c>
      <c r="K104" s="0" t="n">
        <v>0</v>
      </c>
      <c r="M104" s="0" t="n">
        <v>0</v>
      </c>
      <c r="N104" s="0" t="n">
        <v>0</v>
      </c>
      <c r="O104" s="0" t="n">
        <v>1</v>
      </c>
      <c r="Q104" s="0" t="n">
        <v>0</v>
      </c>
    </row>
    <row r="105" customFormat="false" ht="12.8" hidden="false" customHeight="false" outlineLevel="0" collapsed="false">
      <c r="B105" s="2" t="s">
        <v>95</v>
      </c>
      <c r="C105" s="0" t="n">
        <v>0.0421847</v>
      </c>
      <c r="D105" s="0" t="n">
        <v>0.042</v>
      </c>
      <c r="E105" s="0" t="n">
        <v>0.0421847</v>
      </c>
      <c r="F105" s="0" t="n">
        <v>0</v>
      </c>
      <c r="H105" s="0" t="n">
        <v>0.1400954</v>
      </c>
      <c r="I105" s="0" t="n">
        <v>0.14</v>
      </c>
      <c r="J105" s="0" t="n">
        <v>0.1400954</v>
      </c>
      <c r="K105" s="0" t="n">
        <v>0</v>
      </c>
      <c r="M105" s="0" t="n">
        <v>0</v>
      </c>
      <c r="N105" s="0" t="n">
        <v>0</v>
      </c>
      <c r="O105" s="0" t="n">
        <v>1</v>
      </c>
      <c r="Q105" s="0" t="n">
        <v>0</v>
      </c>
    </row>
    <row r="106" customFormat="false" ht="12.8" hidden="false" customHeight="false" outlineLevel="0" collapsed="false">
      <c r="B106" s="2" t="s">
        <v>96</v>
      </c>
      <c r="C106" s="0" t="n">
        <v>0.23931</v>
      </c>
      <c r="D106" s="0" t="n">
        <v>0.239</v>
      </c>
      <c r="E106" s="0" t="n">
        <v>0.23931</v>
      </c>
      <c r="F106" s="0" t="n">
        <v>0</v>
      </c>
      <c r="H106" s="0" t="n">
        <v>0.4866334</v>
      </c>
      <c r="I106" s="0" t="n">
        <v>0.487</v>
      </c>
      <c r="J106" s="0" t="n">
        <v>0.4866334</v>
      </c>
      <c r="K106" s="0" t="n">
        <v>1</v>
      </c>
      <c r="M106" s="0" t="n">
        <v>0</v>
      </c>
      <c r="N106" s="0" t="n">
        <v>4</v>
      </c>
      <c r="O106" s="0" t="n">
        <v>1</v>
      </c>
      <c r="Q106" s="0" t="n">
        <v>0</v>
      </c>
    </row>
    <row r="107" customFormat="false" ht="12.8" hidden="false" customHeight="false" outlineLevel="0" collapsed="false">
      <c r="B107" s="2" t="s">
        <v>97</v>
      </c>
      <c r="C107" s="0" t="n">
        <v>0.2986945</v>
      </c>
      <c r="D107" s="0" t="n">
        <v>0.299</v>
      </c>
      <c r="E107" s="0" t="n">
        <v>0.2986945</v>
      </c>
      <c r="F107" s="0" t="n">
        <v>1</v>
      </c>
      <c r="H107" s="0" t="n">
        <v>0.3450124</v>
      </c>
      <c r="I107" s="0" t="n">
        <v>0.345</v>
      </c>
      <c r="J107" s="0" t="n">
        <v>0.3450124</v>
      </c>
      <c r="K107" s="0" t="n">
        <v>1</v>
      </c>
      <c r="M107" s="0" t="n">
        <v>1</v>
      </c>
      <c r="N107" s="0" t="n">
        <v>8</v>
      </c>
      <c r="O107" s="0" t="n">
        <v>1</v>
      </c>
      <c r="Q107" s="0" t="n">
        <v>1</v>
      </c>
      <c r="R107" s="0" t="s">
        <v>22</v>
      </c>
      <c r="S107" s="0" t="s">
        <v>22</v>
      </c>
    </row>
    <row r="108" customFormat="false" ht="12.8" hidden="false" customHeight="false" outlineLevel="0" collapsed="false">
      <c r="B108" s="2" t="s">
        <v>98</v>
      </c>
      <c r="C108" s="0" t="n">
        <v>0.2563813</v>
      </c>
      <c r="D108" s="0" t="n">
        <v>0.256</v>
      </c>
      <c r="E108" s="0" t="n">
        <v>0.2563813</v>
      </c>
      <c r="F108" s="0" t="n">
        <v>1</v>
      </c>
      <c r="H108" s="0" t="n">
        <v>0.2702055</v>
      </c>
      <c r="I108" s="0" t="n">
        <v>0.27</v>
      </c>
      <c r="J108" s="0" t="n">
        <v>0.2702055</v>
      </c>
      <c r="K108" s="0" t="n">
        <v>1</v>
      </c>
      <c r="M108" s="0" t="n">
        <v>1</v>
      </c>
      <c r="N108" s="0" t="n">
        <v>8</v>
      </c>
      <c r="O108" s="0" t="n">
        <v>1</v>
      </c>
      <c r="Q108" s="0" t="n">
        <v>1</v>
      </c>
      <c r="R108" s="0" t="s">
        <v>22</v>
      </c>
    </row>
    <row r="109" customFormat="false" ht="12.8" hidden="false" customHeight="false" outlineLevel="0" collapsed="false">
      <c r="B109" s="2" t="s">
        <v>99</v>
      </c>
      <c r="C109" s="0" t="n">
        <v>0.1828698</v>
      </c>
      <c r="D109" s="0" t="n">
        <v>0.183</v>
      </c>
      <c r="E109" s="0" t="n">
        <v>0.1828698</v>
      </c>
      <c r="F109" s="0" t="n">
        <v>0</v>
      </c>
      <c r="H109" s="0" t="n">
        <v>0.2357806</v>
      </c>
      <c r="I109" s="0" t="n">
        <v>0.236</v>
      </c>
      <c r="J109" s="0" t="n">
        <v>0.2357806</v>
      </c>
      <c r="K109" s="0" t="n">
        <v>1</v>
      </c>
      <c r="M109" s="0" t="n">
        <v>1</v>
      </c>
      <c r="N109" s="0" t="n">
        <v>7</v>
      </c>
      <c r="O109" s="0" t="n">
        <v>1</v>
      </c>
      <c r="Q109" s="0" t="n">
        <v>0</v>
      </c>
    </row>
    <row r="110" customFormat="false" ht="12.8" hidden="false" customHeight="false" outlineLevel="0" collapsed="false">
      <c r="B110" s="2"/>
    </row>
    <row r="111" customFormat="false" ht="12.8" hidden="false" customHeight="false" outlineLevel="0" collapsed="false">
      <c r="B111" s="2"/>
    </row>
    <row r="112" customFormat="false" ht="12.8" hidden="false" customHeight="false" outlineLevel="0" collapsed="false">
      <c r="B112" s="2" t="s">
        <v>100</v>
      </c>
      <c r="C112" s="0" t="n">
        <v>0.2631977</v>
      </c>
      <c r="D112" s="0" t="n">
        <v>0.263</v>
      </c>
      <c r="E112" s="0" t="n">
        <v>0.2631977</v>
      </c>
      <c r="F112" s="0" t="n">
        <v>1</v>
      </c>
      <c r="H112" s="0" t="n">
        <v>0.1562437</v>
      </c>
      <c r="I112" s="0" t="n">
        <v>0.156</v>
      </c>
      <c r="J112" s="0" t="n">
        <v>0.1562437</v>
      </c>
      <c r="K112" s="0" t="n">
        <v>0</v>
      </c>
      <c r="M112" s="0" t="n">
        <v>1</v>
      </c>
      <c r="N112" s="0" t="n">
        <v>6</v>
      </c>
      <c r="O112" s="0" t="n">
        <v>0</v>
      </c>
      <c r="Q112" s="0" t="n">
        <v>0</v>
      </c>
    </row>
    <row r="113" customFormat="false" ht="12.8" hidden="false" customHeight="false" outlineLevel="0" collapsed="false">
      <c r="B113" s="2" t="s">
        <v>101</v>
      </c>
      <c r="C113" s="0" t="n">
        <v>0.1369602</v>
      </c>
      <c r="D113" s="0" t="n">
        <v>0.137</v>
      </c>
      <c r="E113" s="0" t="n">
        <v>0.1369602</v>
      </c>
      <c r="F113" s="0" t="n">
        <v>0</v>
      </c>
      <c r="H113" s="0" t="n">
        <v>0.1420613</v>
      </c>
      <c r="I113" s="0" t="n">
        <v>0.142</v>
      </c>
      <c r="J113" s="0" t="n">
        <v>0.1420613</v>
      </c>
      <c r="K113" s="0" t="n">
        <v>0</v>
      </c>
      <c r="M113" s="0" t="n">
        <v>0</v>
      </c>
      <c r="N113" s="0" t="n">
        <v>3</v>
      </c>
      <c r="O113" s="0" t="n">
        <v>1</v>
      </c>
      <c r="Q113" s="0" t="n">
        <v>0</v>
      </c>
    </row>
    <row r="114" customFormat="false" ht="12.8" hidden="false" customHeight="false" outlineLevel="0" collapsed="false">
      <c r="B114" s="2" t="s">
        <v>102</v>
      </c>
      <c r="C114" s="0" t="n">
        <v>-0.0397174</v>
      </c>
      <c r="D114" s="0" t="n">
        <v>-0.04</v>
      </c>
      <c r="E114" s="0" t="n">
        <v>0.0397174</v>
      </c>
      <c r="F114" s="0" t="n">
        <v>0</v>
      </c>
      <c r="H114" s="0" t="n">
        <v>-0.0053916</v>
      </c>
      <c r="I114" s="0" t="n">
        <v>-0.005</v>
      </c>
      <c r="J114" s="0" t="n">
        <v>0.0053916</v>
      </c>
      <c r="K114" s="0" t="n">
        <v>0</v>
      </c>
      <c r="M114" s="0" t="n">
        <v>0</v>
      </c>
      <c r="N114" s="0" t="n">
        <v>0</v>
      </c>
      <c r="O114" s="0" t="n">
        <v>0</v>
      </c>
      <c r="Q114" s="0" t="n">
        <v>0</v>
      </c>
    </row>
    <row r="115" customFormat="false" ht="12.8" hidden="false" customHeight="false" outlineLevel="0" collapsed="false">
      <c r="B115" s="2" t="s">
        <v>103</v>
      </c>
      <c r="C115" s="0" t="n">
        <v>0.0364813</v>
      </c>
      <c r="D115" s="0" t="n">
        <v>0.036</v>
      </c>
      <c r="E115" s="0" t="n">
        <v>0.0364813</v>
      </c>
      <c r="F115" s="0" t="n">
        <v>0</v>
      </c>
      <c r="H115" s="0" t="n">
        <v>0.0875853</v>
      </c>
      <c r="I115" s="0" t="n">
        <v>0.088</v>
      </c>
      <c r="J115" s="0" t="n">
        <v>0.0875853</v>
      </c>
      <c r="K115" s="0" t="n">
        <v>0</v>
      </c>
      <c r="M115" s="0" t="n">
        <v>0</v>
      </c>
      <c r="N115" s="0" t="n">
        <v>1</v>
      </c>
      <c r="O115" s="0" t="n">
        <v>0</v>
      </c>
      <c r="Q115" s="0" t="n">
        <v>0</v>
      </c>
    </row>
    <row r="117" customFormat="false" ht="12.8" hidden="false" customHeight="false" outlineLevel="0" collapsed="false">
      <c r="Q117" s="0" t="s">
        <v>104</v>
      </c>
    </row>
    <row r="118" customFormat="false" ht="12.8" hidden="false" customHeight="false" outlineLevel="0" collapsed="false">
      <c r="B118" s="0" t="s">
        <v>105</v>
      </c>
      <c r="E118" s="0" t="n">
        <v>0.1520319</v>
      </c>
      <c r="J118" s="0" t="n">
        <v>0.1210112</v>
      </c>
    </row>
    <row r="120" customFormat="false" ht="12.8" hidden="false" customHeight="false" outlineLevel="0" collapsed="false">
      <c r="B120" s="0" t="s">
        <v>106</v>
      </c>
      <c r="E120" s="0" t="n">
        <v>0.2393618</v>
      </c>
      <c r="J120" s="0" t="n">
        <v>0.21090695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X183"/>
  <sheetViews>
    <sheetView showFormulas="false" showGridLines="true" showRowColHeaders="true" showZeros="true" rightToLeft="false" tabSelected="false" showOutlineSymbols="true" defaultGridColor="true" view="normal" topLeftCell="AJ1" colorId="64" zoomScale="60" zoomScaleNormal="60" zoomScalePageLayoutView="100" workbookViewId="0">
      <pane xSplit="0" ySplit="7" topLeftCell="A70" activePane="bottomLeft" state="frozen"/>
      <selection pane="topLeft" activeCell="AJ1" activeCellId="0" sqref="AJ1"/>
      <selection pane="bottomLeft" activeCell="AR1" activeCellId="0" sqref="AR1"/>
    </sheetView>
  </sheetViews>
  <sheetFormatPr defaultRowHeight="12.8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22.57"/>
    <col collapsed="false" customWidth="true" hidden="false" outlineLevel="0" max="3" min="3" style="0" width="31.69"/>
    <col collapsed="false" customWidth="true" hidden="false" outlineLevel="0" max="4" min="4" style="0" width="29.86"/>
    <col collapsed="false" customWidth="true" hidden="false" outlineLevel="0" max="6" min="5" style="0" width="6.15"/>
    <col collapsed="false" customWidth="true" hidden="false" outlineLevel="0" max="7" min="7" style="0" width="8.45"/>
    <col collapsed="false" customWidth="true" hidden="false" outlineLevel="0" max="8" min="8" style="0" width="8.41"/>
    <col collapsed="false" customWidth="true" hidden="false" outlineLevel="0" max="9" min="9" style="0" width="6.15"/>
    <col collapsed="false" customWidth="true" hidden="false" outlineLevel="0" max="10" min="10" style="0" width="8.45"/>
    <col collapsed="false" customWidth="true" hidden="false" outlineLevel="0" max="12" min="11" style="0" width="6.15"/>
    <col collapsed="false" customWidth="true" hidden="false" outlineLevel="0" max="13" min="13" style="0" width="8.45"/>
    <col collapsed="false" customWidth="true" hidden="false" outlineLevel="0" max="14" min="14" style="0" width="6.15"/>
    <col collapsed="false" customWidth="true" hidden="false" outlineLevel="0" max="16" min="15" style="0" width="8.45"/>
    <col collapsed="false" customWidth="true" hidden="false" outlineLevel="0" max="17" min="17" style="0" width="8.29"/>
    <col collapsed="false" customWidth="true" hidden="false" outlineLevel="0" max="18" min="18" style="0" width="6.15"/>
    <col collapsed="false" customWidth="true" hidden="false" outlineLevel="0" max="19" min="19" style="0" width="8.45"/>
    <col collapsed="false" customWidth="true" hidden="false" outlineLevel="0" max="21" min="20" style="0" width="6.15"/>
    <col collapsed="false" customWidth="true" hidden="false" outlineLevel="0" max="22" min="22" style="0" width="8.45"/>
    <col collapsed="false" customWidth="true" hidden="false" outlineLevel="0" max="24" min="23" style="0" width="6.15"/>
    <col collapsed="false" customWidth="true" hidden="false" outlineLevel="0" max="25" min="25" style="0" width="8.45"/>
    <col collapsed="false" customWidth="true" hidden="false" outlineLevel="0" max="27" min="26" style="0" width="6.15"/>
    <col collapsed="false" customWidth="true" hidden="false" outlineLevel="0" max="28" min="28" style="0" width="8.45"/>
    <col collapsed="false" customWidth="true" hidden="false" outlineLevel="0" max="29" min="29" style="0" width="12.14"/>
    <col collapsed="false" customWidth="true" hidden="false" outlineLevel="0" max="30" min="30" style="0" width="8.45"/>
    <col collapsed="false" customWidth="true" hidden="false" outlineLevel="0" max="31" min="31" style="0" width="10.29"/>
    <col collapsed="false" customWidth="true" hidden="false" outlineLevel="0" max="36" min="32" style="0" width="8.45"/>
    <col collapsed="false" customWidth="true" hidden="false" outlineLevel="0" max="37" min="37" style="0" width="10.29"/>
    <col collapsed="false" customWidth="true" hidden="false" outlineLevel="0" max="38" min="38" style="0" width="9.29"/>
    <col collapsed="false" customWidth="true" hidden="false" outlineLevel="0" max="39" min="39" style="0" width="12.71"/>
    <col collapsed="false" customWidth="true" hidden="false" outlineLevel="0" max="40" min="40" style="0" width="10.58"/>
    <col collapsed="false" customWidth="true" hidden="false" outlineLevel="0" max="43" min="41" style="0" width="8.45"/>
    <col collapsed="false" customWidth="true" hidden="false" outlineLevel="0" max="44" min="44" style="0" width="32.15"/>
    <col collapsed="false" customWidth="true" hidden="false" outlineLevel="0" max="45" min="45" style="0" width="6.42"/>
    <col collapsed="false" customWidth="true" hidden="false" outlineLevel="0" max="48" min="46" style="0" width="6.15"/>
    <col collapsed="false" customWidth="true" hidden="false" outlineLevel="0" max="49" min="49" style="0" width="8.45"/>
    <col collapsed="false" customWidth="true" hidden="false" outlineLevel="0" max="52" min="50" style="0" width="6.42"/>
    <col collapsed="false" customWidth="true" hidden="false" outlineLevel="0" max="55" min="53" style="0" width="8.45"/>
    <col collapsed="false" customWidth="true" hidden="false" outlineLevel="0" max="56" min="56" style="0" width="10.71"/>
    <col collapsed="false" customWidth="true" hidden="false" outlineLevel="0" max="1025" min="57" style="0" width="8.45"/>
  </cols>
  <sheetData>
    <row r="1" customFormat="false" ht="12.8" hidden="false" customHeight="false" outlineLevel="0" collapsed="false">
      <c r="D1" s="3"/>
      <c r="E1" s="4"/>
      <c r="F1" s="5"/>
      <c r="G1" s="5"/>
      <c r="H1" s="4"/>
      <c r="I1" s="5"/>
      <c r="J1" s="5"/>
      <c r="K1" s="4"/>
      <c r="L1" s="5"/>
      <c r="M1" s="5"/>
      <c r="N1" s="4"/>
      <c r="O1" s="5"/>
      <c r="P1" s="5"/>
      <c r="Q1" s="4"/>
      <c r="R1" s="5"/>
      <c r="S1" s="5"/>
      <c r="T1" s="4"/>
      <c r="U1" s="5"/>
      <c r="V1" s="5"/>
      <c r="W1" s="4"/>
      <c r="X1" s="5"/>
      <c r="Y1" s="5"/>
      <c r="Z1" s="5"/>
      <c r="AA1" s="6"/>
      <c r="AB1" s="6"/>
      <c r="AC1" s="6"/>
      <c r="AD1" s="6"/>
      <c r="AE1" s="6"/>
      <c r="AF1" s="6"/>
      <c r="AG1" s="6"/>
      <c r="AS1" s="7" t="s">
        <v>0</v>
      </c>
      <c r="AT1" s="7"/>
      <c r="AX1" s="7" t="s">
        <v>1</v>
      </c>
      <c r="AY1" s="7"/>
    </row>
    <row r="2" customFormat="false" ht="12.8" hidden="false" customHeight="false" outlineLevel="0" collapsed="false">
      <c r="D2" s="3" t="s">
        <v>107</v>
      </c>
      <c r="E2" s="7" t="s">
        <v>0</v>
      </c>
      <c r="F2" s="8"/>
      <c r="G2" s="8"/>
      <c r="H2" s="4" t="s">
        <v>0</v>
      </c>
      <c r="I2" s="5"/>
      <c r="J2" s="5"/>
      <c r="K2" s="7" t="s">
        <v>1</v>
      </c>
      <c r="L2" s="8"/>
      <c r="M2" s="8"/>
      <c r="N2" s="4" t="s">
        <v>1</v>
      </c>
      <c r="O2" s="5"/>
      <c r="P2" s="5"/>
      <c r="Q2" s="7" t="s">
        <v>0</v>
      </c>
      <c r="R2" s="8"/>
      <c r="S2" s="8"/>
      <c r="T2" s="4" t="s">
        <v>0</v>
      </c>
      <c r="U2" s="5"/>
      <c r="V2" s="5"/>
      <c r="W2" s="7" t="s">
        <v>1</v>
      </c>
      <c r="X2" s="8"/>
      <c r="Y2" s="8"/>
      <c r="Z2" s="4" t="s">
        <v>108</v>
      </c>
      <c r="AA2" s="6"/>
      <c r="AB2" s="6"/>
      <c r="AC2" s="9"/>
      <c r="AD2" s="6"/>
      <c r="AE2" s="6"/>
      <c r="AF2" s="6"/>
      <c r="AG2" s="6"/>
      <c r="AS2" s="7" t="s">
        <v>2</v>
      </c>
      <c r="AT2" s="7"/>
      <c r="AX2" s="7" t="s">
        <v>2</v>
      </c>
      <c r="AY2" s="7"/>
    </row>
    <row r="3" customFormat="false" ht="12.8" hidden="false" customHeight="false" outlineLevel="0" collapsed="false">
      <c r="D3" s="3" t="s">
        <v>109</v>
      </c>
      <c r="E3" s="7" t="s">
        <v>2</v>
      </c>
      <c r="F3" s="7"/>
      <c r="G3" s="7"/>
      <c r="H3" s="4" t="s">
        <v>2</v>
      </c>
      <c r="I3" s="4"/>
      <c r="J3" s="4"/>
      <c r="K3" s="7" t="s">
        <v>2</v>
      </c>
      <c r="L3" s="7"/>
      <c r="M3" s="7"/>
      <c r="N3" s="4" t="s">
        <v>2</v>
      </c>
      <c r="O3" s="4"/>
      <c r="P3" s="4"/>
      <c r="Q3" s="7" t="s">
        <v>110</v>
      </c>
      <c r="R3" s="7"/>
      <c r="S3" s="7"/>
      <c r="T3" s="4" t="s">
        <v>110</v>
      </c>
      <c r="U3" s="4"/>
      <c r="V3" s="4"/>
      <c r="W3" s="7" t="s">
        <v>110</v>
      </c>
      <c r="X3" s="7"/>
      <c r="Y3" s="7"/>
      <c r="Z3" s="1" t="s">
        <v>110</v>
      </c>
      <c r="AA3" s="6"/>
      <c r="AB3" s="6"/>
      <c r="AC3" s="9"/>
      <c r="AD3" s="6"/>
      <c r="AE3" s="6"/>
      <c r="AF3" s="6"/>
      <c r="AG3" s="6"/>
      <c r="AS3" s="7" t="s">
        <v>3</v>
      </c>
      <c r="AT3" s="7"/>
      <c r="AX3" s="7" t="s">
        <v>3</v>
      </c>
      <c r="AY3" s="7"/>
    </row>
    <row r="4" customFormat="false" ht="12.8" hidden="false" customHeight="false" outlineLevel="0" collapsed="false">
      <c r="D4" s="10" t="s">
        <v>111</v>
      </c>
      <c r="E4" s="7" t="s">
        <v>3</v>
      </c>
      <c r="F4" s="7"/>
      <c r="G4" s="7"/>
      <c r="H4" s="4" t="s">
        <v>3</v>
      </c>
      <c r="I4" s="4"/>
      <c r="J4" s="4"/>
      <c r="K4" s="7" t="s">
        <v>3</v>
      </c>
      <c r="L4" s="7"/>
      <c r="M4" s="7"/>
      <c r="N4" s="4" t="s">
        <v>3</v>
      </c>
      <c r="O4" s="4"/>
      <c r="P4" s="4"/>
      <c r="Q4" s="7" t="s">
        <v>112</v>
      </c>
      <c r="R4" s="7"/>
      <c r="S4" s="7"/>
      <c r="T4" s="4" t="s">
        <v>113</v>
      </c>
      <c r="U4" s="4"/>
      <c r="V4" s="4"/>
      <c r="W4" s="7" t="s">
        <v>112</v>
      </c>
      <c r="X4" s="7"/>
      <c r="Y4" s="7"/>
      <c r="Z4" s="4" t="s">
        <v>112</v>
      </c>
      <c r="AA4" s="6"/>
      <c r="AB4" s="6"/>
      <c r="AC4" s="9"/>
      <c r="AD4" s="6"/>
      <c r="AE4" s="6"/>
      <c r="AF4" s="6"/>
      <c r="AG4" s="6"/>
      <c r="AS4" s="7" t="s">
        <v>4</v>
      </c>
      <c r="AT4" s="7"/>
      <c r="AX4" s="7" t="s">
        <v>4</v>
      </c>
      <c r="AY4" s="7"/>
    </row>
    <row r="5" customFormat="false" ht="12.8" hidden="false" customHeight="false" outlineLevel="0" collapsed="false">
      <c r="D5" s="3" t="s">
        <v>114</v>
      </c>
      <c r="E5" s="7" t="s">
        <v>4</v>
      </c>
      <c r="F5" s="7"/>
      <c r="G5" s="7"/>
      <c r="H5" s="4" t="s">
        <v>115</v>
      </c>
      <c r="I5" s="4"/>
      <c r="J5" s="4"/>
      <c r="K5" s="7" t="s">
        <v>4</v>
      </c>
      <c r="L5" s="7"/>
      <c r="M5" s="7"/>
      <c r="N5" s="4" t="s">
        <v>115</v>
      </c>
      <c r="O5" s="4"/>
      <c r="P5" s="4"/>
      <c r="Q5" s="7" t="s">
        <v>4</v>
      </c>
      <c r="R5" s="7"/>
      <c r="S5" s="7"/>
      <c r="T5" s="1" t="s">
        <v>4</v>
      </c>
      <c r="U5" s="4"/>
      <c r="V5" s="4"/>
      <c r="W5" s="7" t="s">
        <v>4</v>
      </c>
      <c r="X5" s="7"/>
      <c r="Y5" s="7"/>
      <c r="Z5" s="4" t="s">
        <v>115</v>
      </c>
      <c r="AA5" s="6"/>
      <c r="AB5" s="6"/>
      <c r="AC5" s="9"/>
      <c r="AD5" s="6"/>
      <c r="AE5" s="1" t="s">
        <v>116</v>
      </c>
      <c r="AF5" s="6"/>
      <c r="AG5" s="6"/>
      <c r="AK5" s="1" t="s">
        <v>117</v>
      </c>
      <c r="AS5" s="11"/>
      <c r="AT5" s="11"/>
      <c r="AX5" s="12"/>
      <c r="AY5" s="12"/>
    </row>
    <row r="6" customFormat="false" ht="12.8" hidden="false" customHeight="false" outlineLevel="0" collapsed="false">
      <c r="E6" s="12"/>
      <c r="F6" s="12"/>
      <c r="G6" s="12"/>
      <c r="H6" s="6"/>
      <c r="I6" s="6"/>
      <c r="J6" s="6"/>
      <c r="K6" s="12"/>
      <c r="L6" s="12"/>
      <c r="M6" s="12"/>
      <c r="N6" s="6"/>
      <c r="O6" s="6"/>
      <c r="P6" s="6"/>
      <c r="Q6" s="12"/>
      <c r="R6" s="12"/>
      <c r="S6" s="12"/>
      <c r="T6" s="6"/>
      <c r="U6" s="6"/>
      <c r="V6" s="6"/>
      <c r="W6" s="12"/>
      <c r="X6" s="12"/>
      <c r="Y6" s="12"/>
      <c r="Z6" s="6"/>
      <c r="AA6" s="6"/>
      <c r="AB6" s="6"/>
      <c r="AC6" s="9"/>
      <c r="AD6" s="6"/>
      <c r="AE6" s="6"/>
      <c r="AF6" s="6"/>
      <c r="AG6" s="6"/>
      <c r="AR6" s="13"/>
      <c r="AS6" s="14" t="s">
        <v>5</v>
      </c>
      <c r="AT6" s="14"/>
      <c r="AU6" s="15"/>
      <c r="AV6" s="15"/>
      <c r="AW6" s="15"/>
      <c r="AX6" s="16" t="s">
        <v>5</v>
      </c>
      <c r="AY6" s="16"/>
      <c r="AZ6" s="13"/>
      <c r="BA6" s="13"/>
      <c r="BB6" s="13"/>
      <c r="BC6" s="15" t="s">
        <v>6</v>
      </c>
      <c r="BD6" s="15"/>
      <c r="BE6" s="15" t="s">
        <v>7</v>
      </c>
      <c r="BF6" s="13"/>
      <c r="BG6" s="15" t="s">
        <v>8</v>
      </c>
      <c r="BH6" s="13"/>
    </row>
    <row r="7" customFormat="false" ht="12.8" hidden="false" customHeight="false" outlineLevel="0" collapsed="false">
      <c r="B7" s="13"/>
      <c r="C7" s="13"/>
      <c r="D7" s="13"/>
      <c r="E7" s="17" t="s">
        <v>5</v>
      </c>
      <c r="F7" s="17" t="s">
        <v>118</v>
      </c>
      <c r="G7" s="16" t="s">
        <v>119</v>
      </c>
      <c r="H7" s="18" t="s">
        <v>5</v>
      </c>
      <c r="I7" s="18" t="s">
        <v>118</v>
      </c>
      <c r="J7" s="19" t="s">
        <v>120</v>
      </c>
      <c r="K7" s="17" t="s">
        <v>5</v>
      </c>
      <c r="L7" s="17" t="s">
        <v>118</v>
      </c>
      <c r="M7" s="16" t="s">
        <v>121</v>
      </c>
      <c r="N7" s="18" t="s">
        <v>5</v>
      </c>
      <c r="O7" s="18" t="s">
        <v>118</v>
      </c>
      <c r="P7" s="19" t="s">
        <v>122</v>
      </c>
      <c r="Q7" s="17" t="s">
        <v>5</v>
      </c>
      <c r="R7" s="17" t="s">
        <v>118</v>
      </c>
      <c r="S7" s="16" t="s">
        <v>123</v>
      </c>
      <c r="T7" s="18" t="s">
        <v>5</v>
      </c>
      <c r="U7" s="18" t="s">
        <v>118</v>
      </c>
      <c r="V7" s="19" t="s">
        <v>124</v>
      </c>
      <c r="W7" s="17"/>
      <c r="X7" s="17"/>
      <c r="Y7" s="16" t="s">
        <v>125</v>
      </c>
      <c r="Z7" s="18" t="s">
        <v>5</v>
      </c>
      <c r="AA7" s="18" t="s">
        <v>118</v>
      </c>
      <c r="AB7" s="19" t="s">
        <v>126</v>
      </c>
      <c r="AC7" s="20" t="s">
        <v>127</v>
      </c>
      <c r="AD7" s="5"/>
      <c r="AF7" s="21" t="s">
        <v>128</v>
      </c>
      <c r="AG7" s="22" t="s">
        <v>129</v>
      </c>
      <c r="AH7" s="23" t="s">
        <v>130</v>
      </c>
      <c r="AK7" s="24" t="s">
        <v>131</v>
      </c>
      <c r="AL7" s="25" t="s">
        <v>132</v>
      </c>
      <c r="AM7" s="26" t="s">
        <v>133</v>
      </c>
      <c r="AN7" s="27" t="s">
        <v>134</v>
      </c>
      <c r="AS7" s="11"/>
      <c r="AT7" s="11"/>
      <c r="AU7" s="2" t="s">
        <v>135</v>
      </c>
      <c r="AV7" s="2" t="s">
        <v>12</v>
      </c>
      <c r="AW7" s="2"/>
      <c r="AX7" s="28"/>
      <c r="AY7" s="28"/>
      <c r="AZ7" s="2" t="s">
        <v>135</v>
      </c>
      <c r="BA7" s="2" t="s">
        <v>12</v>
      </c>
      <c r="BC7" s="2" t="s">
        <v>13</v>
      </c>
      <c r="BD7" s="2"/>
      <c r="BE7" s="2" t="s">
        <v>14</v>
      </c>
      <c r="BF7" s="2"/>
      <c r="BG7" s="2" t="s">
        <v>15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</row>
    <row r="8" customFormat="false" ht="12.8" hidden="false" customHeight="false" outlineLevel="0" collapsed="false">
      <c r="B8" s="1" t="s">
        <v>136</v>
      </c>
      <c r="C8" s="29" t="s">
        <v>137</v>
      </c>
      <c r="D8" s="29" t="s">
        <v>18</v>
      </c>
      <c r="E8" s="8" t="n">
        <v>-0.1520319</v>
      </c>
      <c r="F8" s="8" t="n">
        <v>0.093</v>
      </c>
      <c r="G8" s="12" t="n">
        <f aca="false">IF(Sheet2!F8&lt;=0.1,1,0)</f>
        <v>1</v>
      </c>
      <c r="H8" s="5" t="n">
        <v>-285.0932</v>
      </c>
      <c r="I8" s="5" t="n">
        <v>0.122</v>
      </c>
      <c r="J8" s="6" t="n">
        <f aca="false">IF(Sheet2!I8&lt;=0.1,1,0)</f>
        <v>0</v>
      </c>
      <c r="K8" s="8" t="n">
        <v>-0.2052869</v>
      </c>
      <c r="L8" s="8" t="n">
        <v>0.022</v>
      </c>
      <c r="M8" s="12" t="n">
        <f aca="false">IF(Sheet2!L8&lt;=0.1,1,0)</f>
        <v>1</v>
      </c>
      <c r="N8" s="5" t="n">
        <v>-21.27568</v>
      </c>
      <c r="O8" s="5" t="n">
        <v>0.189</v>
      </c>
      <c r="P8" s="6" t="n">
        <f aca="false">IF(Sheet2!O8&lt;=0.1,1,0)</f>
        <v>0</v>
      </c>
      <c r="Q8" s="8" t="n">
        <v>-0.2299416</v>
      </c>
      <c r="R8" s="8" t="n">
        <v>0.027</v>
      </c>
      <c r="S8" s="12" t="n">
        <f aca="false">IF(Sheet2!R8&lt;=0.1,1,0)</f>
        <v>1</v>
      </c>
      <c r="T8" s="5" t="n">
        <v>-0.087142</v>
      </c>
      <c r="U8" s="5" t="n">
        <v>0.303</v>
      </c>
      <c r="V8" s="6" t="n">
        <f aca="false">IF(Sheet2!U8&lt;=0.1,1,0)</f>
        <v>0</v>
      </c>
      <c r="W8" s="8" t="n">
        <v>-0.1709955</v>
      </c>
      <c r="X8" s="8" t="n">
        <v>0.049</v>
      </c>
      <c r="Y8" s="12" t="n">
        <f aca="false">IF(Sheet2!X8&lt;=0.1,1,0)</f>
        <v>1</v>
      </c>
      <c r="Z8" s="5" t="n">
        <v>-5.408944</v>
      </c>
      <c r="AA8" s="5" t="n">
        <v>0.058</v>
      </c>
      <c r="AB8" s="6" t="n">
        <f aca="false">IF(Sheet2!AA8&lt;=0.1,1,0)</f>
        <v>1</v>
      </c>
      <c r="AC8" s="9" t="n">
        <f aca="false">Sheet2!G8+Sheet2!J8+Sheet2!M8+Sheet2!P8+Sheet2!S8+Sheet2!V8+Sheet2!Y8+Sheet2!AB8</f>
        <v>5</v>
      </c>
      <c r="AF8" s="6" t="n">
        <f aca="false">IF(Sheet2!AC8&gt;7,1,0)</f>
        <v>0</v>
      </c>
      <c r="AG8" s="6" t="n">
        <f aca="false">IF(Sheet2!AC8=7,1,0)</f>
        <v>0</v>
      </c>
      <c r="AH8" s="24" t="n">
        <f aca="false">IF(Sheet2!AC8=6,1,0)</f>
        <v>0</v>
      </c>
      <c r="AK8" s="24" t="n">
        <v>24</v>
      </c>
      <c r="AL8" s="24" t="n">
        <f aca="false">IF(OR(AND(Sheet2!H8&gt;0, Sheet2!AK8&lt;=10), AND(Sheet2!H8&lt;0, Sheet2!AK8&gt;=90)),1,0)</f>
        <v>0</v>
      </c>
      <c r="AM8" s="24" t="n">
        <f aca="false">IF(OR(AND(Sheet2!H8&gt;0, Sheet2!AK8&gt;10, Sheet2!AK8&lt;=15), AND(Sheet2!H8&lt;0, Sheet2!AK8&lt;90,Sheet2!AK8&gt;=85)),1,0)</f>
        <v>0</v>
      </c>
      <c r="AN8" s="24" t="n">
        <f aca="false">IF(OR(AND(Sheet2!H8&gt;0, Sheet2!AK8&gt;15, Sheet2!AK8&lt;=20), AND(Sheet2!H8&lt;0, Sheet2!AK8&lt;85,Sheet2!AK8&gt;=80)),1,0)</f>
        <v>0</v>
      </c>
      <c r="AO8" s="24" t="n">
        <f aca="false">IF(OR(AND(Sheet2!H8&gt;0, Sheet2!AK8&gt;20, Sheet2!AK8&lt;=25), AND(Sheet2!H8&lt;0, Sheet2!AK8&lt;80,Sheet2!AK8&gt;=75)),1,0)</f>
        <v>0</v>
      </c>
      <c r="AR8" s="29" t="s">
        <v>18</v>
      </c>
      <c r="AS8" s="8" t="n">
        <v>-0.1520319</v>
      </c>
      <c r="AT8" s="8" t="n">
        <f aca="false">ROUND(AS8,3)</f>
        <v>-0.152</v>
      </c>
      <c r="AU8" s="5" t="n">
        <f aca="false">ABS(Sheet2!AS8)</f>
        <v>0.1520319</v>
      </c>
      <c r="AV8" s="6" t="n">
        <f aca="false">IF(Sheet2!AU8&gt;=Sheet2!$AU$162,1,0)</f>
        <v>0</v>
      </c>
      <c r="AW8" s="6"/>
      <c r="AX8" s="8" t="n">
        <v>-0.2052869</v>
      </c>
      <c r="AY8" s="8" t="n">
        <f aca="false">ROUND(AX8,3)</f>
        <v>-0.205</v>
      </c>
      <c r="AZ8" s="5" t="n">
        <f aca="false">ABS(Sheet2!AX8)</f>
        <v>0.2052869</v>
      </c>
      <c r="BA8" s="6" t="n">
        <f aca="false">IF(Sheet2!AZ8&gt;=Sheet2!$AZ$162,1,0)</f>
        <v>0</v>
      </c>
      <c r="BB8" s="6"/>
      <c r="BC8" s="6" t="n">
        <f aca="false">IF(OR(Sheet2!AF8=1,Sheet2!AG8=1,Sheet2!AH8=1),1,0)</f>
        <v>0</v>
      </c>
      <c r="BD8" s="6" t="n">
        <f aca="false">AC8</f>
        <v>5</v>
      </c>
      <c r="BE8" s="24" t="n">
        <f aca="false">IF(OR(Sheet2!AL8=1,Sheet2!AM8=1,Sheet2!AN8=1,Sheet2!AO8=1),1,0)</f>
        <v>0</v>
      </c>
      <c r="BF8" s="6"/>
      <c r="BG8" s="6" t="n">
        <f aca="false">IF(AND(Sheet2!AV8=1,Sheet2!BA8=1,Sheet2!BC8=1,Sheet2!BE8=1),1,0)</f>
        <v>0</v>
      </c>
      <c r="BH8" s="6"/>
      <c r="BI8" s="6"/>
      <c r="BJ8" s="6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</row>
    <row r="9" customFormat="false" ht="12.8" hidden="false" customHeight="false" outlineLevel="0" collapsed="false">
      <c r="C9" s="0" t="s">
        <v>138</v>
      </c>
      <c r="D9" s="0" t="s">
        <v>19</v>
      </c>
      <c r="E9" s="8" t="n">
        <v>-0.1509372</v>
      </c>
      <c r="F9" s="8" t="n">
        <v>0.093</v>
      </c>
      <c r="G9" s="12" t="n">
        <f aca="false">IF(Sheet2!F9&lt;=0.1,1,0)</f>
        <v>1</v>
      </c>
      <c r="H9" s="5" t="n">
        <v>-103.5184</v>
      </c>
      <c r="I9" s="5" t="n">
        <v>0.597</v>
      </c>
      <c r="J9" s="6" t="n">
        <f aca="false">IF(Sheet2!I9&lt;=0.1,1,0)</f>
        <v>0</v>
      </c>
      <c r="K9" s="8" t="n">
        <v>0.0228433</v>
      </c>
      <c r="L9" s="8" t="n">
        <v>0.791</v>
      </c>
      <c r="M9" s="12" t="n">
        <f aca="false">IF(Sheet2!L9&lt;=0.1,1,0)</f>
        <v>0</v>
      </c>
      <c r="N9" s="5" t="n">
        <v>2.584005</v>
      </c>
      <c r="O9" s="5" t="n">
        <v>0.875</v>
      </c>
      <c r="P9" s="6" t="n">
        <f aca="false">IF(Sheet2!O9&lt;=0.1,1,0)</f>
        <v>0</v>
      </c>
      <c r="Q9" s="8" t="n">
        <v>-0.1340885</v>
      </c>
      <c r="R9" s="8" t="n">
        <v>0.177</v>
      </c>
      <c r="S9" s="12" t="n">
        <f aca="false">IF(Sheet2!R9&lt;=0.1,1,0)</f>
        <v>0</v>
      </c>
      <c r="T9" s="5" t="n">
        <v>-0.1277564</v>
      </c>
      <c r="U9" s="5" t="n">
        <v>0.139</v>
      </c>
      <c r="V9" s="6" t="n">
        <f aca="false">IF(Sheet2!U9&lt;=0.1,1,0)</f>
        <v>0</v>
      </c>
      <c r="W9" s="8" t="n">
        <v>0.0240523</v>
      </c>
      <c r="X9" s="8" t="n">
        <v>0.775</v>
      </c>
      <c r="Y9" s="12" t="n">
        <f aca="false">IF(Sheet2!X9&lt;=0.1,1,0)</f>
        <v>0</v>
      </c>
      <c r="Z9" s="5" t="n">
        <v>0.7068383</v>
      </c>
      <c r="AA9" s="5" t="n">
        <v>0.835</v>
      </c>
      <c r="AB9" s="6" t="n">
        <f aca="false">IF(Sheet2!AA9&lt;=0.1,1,0)</f>
        <v>0</v>
      </c>
      <c r="AC9" s="9" t="n">
        <f aca="false">Sheet2!G9+Sheet2!J9+Sheet2!M9+Sheet2!P9+Sheet2!S9+Sheet2!V9+Sheet2!Y9+Sheet2!AB9</f>
        <v>1</v>
      </c>
      <c r="AD9" s="5"/>
      <c r="AF9" s="6" t="n">
        <f aca="false">IF(Sheet2!AC9&gt;7,1,0)</f>
        <v>0</v>
      </c>
      <c r="AG9" s="6" t="n">
        <f aca="false">IF(Sheet2!AC9=7,1,0)</f>
        <v>0</v>
      </c>
      <c r="AH9" s="24" t="n">
        <f aca="false">IF(Sheet2!AC9=6,1,0)</f>
        <v>0</v>
      </c>
      <c r="AK9" s="24" t="n">
        <v>24</v>
      </c>
      <c r="AL9" s="24" t="n">
        <f aca="false">IF(OR(AND(Sheet2!H9&gt;0, Sheet2!AK9&lt;=10), AND(Sheet2!H9&lt;0, Sheet2!AK9&gt;=90)),1,0)</f>
        <v>0</v>
      </c>
      <c r="AM9" s="24" t="n">
        <f aca="false">IF(OR(AND(Sheet2!H9&gt;0, Sheet2!AK9&gt;10, Sheet2!AK9&lt;=15), AND(Sheet2!H9&lt;0, Sheet2!AK9&lt;90,Sheet2!AK9&gt;=85)),1,0)</f>
        <v>0</v>
      </c>
      <c r="AN9" s="24" t="n">
        <f aca="false">IF(OR(AND(Sheet2!H9&gt;0, Sheet2!AK9&gt;15, Sheet2!AK9&lt;=20), AND(Sheet2!H9&lt;0, Sheet2!AK9&lt;85,Sheet2!AK9&gt;=80)),1,0)</f>
        <v>0</v>
      </c>
      <c r="AO9" s="24" t="n">
        <f aca="false">IF(OR(AND(Sheet2!H9&gt;0, Sheet2!AK9&gt;20, Sheet2!AK9&lt;=25), AND(Sheet2!H9&lt;0, Sheet2!AK9&lt;80,Sheet2!AK9&gt;=75)),1,0)</f>
        <v>0</v>
      </c>
      <c r="AR9" s="29" t="s">
        <v>19</v>
      </c>
      <c r="AS9" s="8" t="n">
        <v>-0.1509372</v>
      </c>
      <c r="AT9" s="8" t="n">
        <f aca="false">ROUND(AS9,3)</f>
        <v>-0.151</v>
      </c>
      <c r="AU9" s="5" t="n">
        <f aca="false">ABS(Sheet2!AS9)</f>
        <v>0.1509372</v>
      </c>
      <c r="AV9" s="6" t="n">
        <f aca="false">IF(Sheet2!AU9&gt;=Sheet2!$AU$162,1,0)</f>
        <v>0</v>
      </c>
      <c r="AW9" s="6"/>
      <c r="AX9" s="8" t="n">
        <v>0.0228433</v>
      </c>
      <c r="AY9" s="8" t="n">
        <f aca="false">ROUND(AX9,3)</f>
        <v>0.023</v>
      </c>
      <c r="AZ9" s="5" t="n">
        <f aca="false">ABS(Sheet2!AX9)</f>
        <v>0.0228433</v>
      </c>
      <c r="BA9" s="6" t="n">
        <f aca="false">IF(Sheet2!AZ9&gt;=Sheet2!$AZ$162,1,0)</f>
        <v>0</v>
      </c>
      <c r="BB9" s="6"/>
      <c r="BC9" s="6" t="n">
        <f aca="false">IF(OR(Sheet2!AF9=1,Sheet2!AG9=1,Sheet2!AH9=1),1,0)</f>
        <v>0</v>
      </c>
      <c r="BD9" s="6" t="n">
        <f aca="false">AC9</f>
        <v>1</v>
      </c>
      <c r="BE9" s="24" t="n">
        <f aca="false">IF(OR(Sheet2!AL9=1,Sheet2!AM9=1,Sheet2!AN9=1,Sheet2!AO9=1),1,0)</f>
        <v>0</v>
      </c>
      <c r="BF9" s="6"/>
      <c r="BG9" s="6" t="n">
        <f aca="false">IF(AND(Sheet2!AV9=1,Sheet2!BA9=1,Sheet2!BC9=1,Sheet2!BE9=1),1,0)</f>
        <v>0</v>
      </c>
      <c r="BH9" s="6"/>
      <c r="BI9" s="6"/>
      <c r="BJ9" s="6"/>
      <c r="BK9" s="5"/>
      <c r="BL9" s="5"/>
    </row>
    <row r="10" customFormat="false" ht="12.8" hidden="false" customHeight="false" outlineLevel="0" collapsed="false">
      <c r="C10" s="29" t="s">
        <v>139</v>
      </c>
      <c r="D10" s="30" t="s">
        <v>20</v>
      </c>
      <c r="E10" s="8" t="n">
        <v>0.1893822</v>
      </c>
      <c r="F10" s="8" t="n">
        <v>0.002</v>
      </c>
      <c r="G10" s="12" t="n">
        <f aca="false">IF(Sheet2!F10&lt;=0.1,1,0)</f>
        <v>1</v>
      </c>
      <c r="H10" s="5" t="n">
        <v>227.6764</v>
      </c>
      <c r="I10" s="5" t="n">
        <v>0.084</v>
      </c>
      <c r="J10" s="6" t="n">
        <f aca="false">IF(Sheet2!I10&lt;=0.1,1,0)</f>
        <v>1</v>
      </c>
      <c r="K10" s="8" t="n">
        <v>0.1801701</v>
      </c>
      <c r="L10" s="8" t="n">
        <v>0.003</v>
      </c>
      <c r="M10" s="12" t="n">
        <f aca="false">IF(Sheet2!L10&lt;=0.1,1,0)</f>
        <v>1</v>
      </c>
      <c r="N10" s="5" t="n">
        <v>21.1218</v>
      </c>
      <c r="O10" s="5" t="n">
        <v>0.076</v>
      </c>
      <c r="P10" s="6" t="n">
        <f aca="false">IF(Sheet2!O10&lt;=0.1,1,0)</f>
        <v>1</v>
      </c>
      <c r="Q10" s="8" t="n">
        <v>0.2076483</v>
      </c>
      <c r="R10" s="8" t="n">
        <v>0.002</v>
      </c>
      <c r="S10" s="12" t="n">
        <f aca="false">IF(Sheet2!R10&lt;=0.1,1,0)</f>
        <v>1</v>
      </c>
      <c r="T10" s="5" t="n">
        <v>0.2005316</v>
      </c>
      <c r="U10" s="5" t="n">
        <v>0.001</v>
      </c>
      <c r="V10" s="6" t="n">
        <f aca="false">IF(Sheet2!U10&lt;=0.1,1,0)</f>
        <v>1</v>
      </c>
      <c r="W10" s="8" t="n">
        <v>0.1805349</v>
      </c>
      <c r="X10" s="8" t="n">
        <v>0.002</v>
      </c>
      <c r="Y10" s="12" t="n">
        <f aca="false">IF(Sheet2!X10&lt;=0.1,1,0)</f>
        <v>1</v>
      </c>
      <c r="Z10" s="5" t="n">
        <v>6.297721</v>
      </c>
      <c r="AA10" s="5" t="n">
        <v>0.012</v>
      </c>
      <c r="AB10" s="6" t="n">
        <f aca="false">IF(Sheet2!AA10&lt;=0.1,1,0)</f>
        <v>1</v>
      </c>
      <c r="AC10" s="9" t="n">
        <f aca="false">Sheet2!G10+Sheet2!J10+Sheet2!M10+Sheet2!P10+Sheet2!S10+Sheet2!V10+Sheet2!Y10+Sheet2!AB10</f>
        <v>8</v>
      </c>
      <c r="AD10" s="5"/>
      <c r="AF10" s="6" t="n">
        <f aca="false">IF(Sheet2!AC10&gt;7,1,0)</f>
        <v>1</v>
      </c>
      <c r="AG10" s="6" t="n">
        <f aca="false">IF(Sheet2!AC10=7,1,0)</f>
        <v>0</v>
      </c>
      <c r="AH10" s="6" t="n">
        <f aca="false">IF(Sheet2!AC10=6,1,0)</f>
        <v>0</v>
      </c>
      <c r="AK10" s="24" t="n">
        <v>21</v>
      </c>
      <c r="AL10" s="24" t="n">
        <f aca="false">IF(OR(AND(Sheet2!H10&gt;0, Sheet2!AK10&lt;=10), AND(Sheet2!H10&lt;0, Sheet2!AK10&gt;=90)),1,0)</f>
        <v>0</v>
      </c>
      <c r="AM10" s="24" t="n">
        <f aca="false">IF(OR(AND(Sheet2!H10&gt;0, Sheet2!AK10&gt;10, Sheet2!AK10&lt;=15), AND(Sheet2!H10&lt;0, Sheet2!AK10&lt;90,Sheet2!AK10&gt;=85)),1,0)</f>
        <v>0</v>
      </c>
      <c r="AN10" s="24" t="n">
        <f aca="false">IF(OR(AND(Sheet2!H10&gt;0, Sheet2!AK10&gt;15, Sheet2!AK10&lt;=20), AND(Sheet2!H10&lt;0, Sheet2!AK10&lt;85,Sheet2!AK10&gt;=80)),1,0)</f>
        <v>0</v>
      </c>
      <c r="AO10" s="24" t="n">
        <f aca="false">IF(OR(AND(Sheet2!H10&gt;0, Sheet2!AK10&gt;20, Sheet2!AK10&lt;=25), AND(Sheet2!H10&lt;0, Sheet2!AK10&lt;80,Sheet2!AK10&gt;=75)),1,0)</f>
        <v>1</v>
      </c>
      <c r="AP10" s="5"/>
      <c r="AQ10" s="5"/>
      <c r="AR10" s="29" t="s">
        <v>20</v>
      </c>
      <c r="AS10" s="8" t="n">
        <v>0.1893822</v>
      </c>
      <c r="AT10" s="8" t="n">
        <f aca="false">ROUND(AS10,3)</f>
        <v>0.189</v>
      </c>
      <c r="AU10" s="5" t="n">
        <f aca="false">ABS(Sheet2!AS10)</f>
        <v>0.1893822</v>
      </c>
      <c r="AV10" s="6" t="n">
        <f aca="false">IF(Sheet2!AU10&gt;=Sheet2!$AU$162,1,0)</f>
        <v>0</v>
      </c>
      <c r="AW10" s="6"/>
      <c r="AX10" s="8" t="n">
        <v>0.1801701</v>
      </c>
      <c r="AY10" s="8" t="n">
        <f aca="false">ROUND(AX10,3)</f>
        <v>0.18</v>
      </c>
      <c r="AZ10" s="5" t="n">
        <f aca="false">ABS(Sheet2!AX10)</f>
        <v>0.1801701</v>
      </c>
      <c r="BA10" s="6" t="n">
        <f aca="false">IF(Sheet2!AZ10&gt;=Sheet2!$AZ$162,1,0)</f>
        <v>0</v>
      </c>
      <c r="BB10" s="6"/>
      <c r="BC10" s="6" t="n">
        <f aca="false">IF(OR(Sheet2!AF10=1,Sheet2!AG10=1,Sheet2!AH10=1),1,0)</f>
        <v>1</v>
      </c>
      <c r="BD10" s="6" t="n">
        <f aca="false">AC10</f>
        <v>8</v>
      </c>
      <c r="BE10" s="24" t="n">
        <f aca="false">IF(OR(Sheet2!AL10=1,Sheet2!AM10=1,Sheet2!AN10=1,Sheet2!AO10=1),1,0)</f>
        <v>1</v>
      </c>
      <c r="BF10" s="6"/>
      <c r="BG10" s="6" t="n">
        <f aca="false">IF(AND(Sheet2!AV10=1,Sheet2!BA10=1,Sheet2!BC10=1,Sheet2!BE10=1),1,0)</f>
        <v>0</v>
      </c>
      <c r="BH10" s="6"/>
      <c r="BI10" s="6"/>
      <c r="BJ10" s="6"/>
      <c r="BK10" s="5"/>
      <c r="BL10" s="5"/>
      <c r="BM10" s="5"/>
      <c r="BN10" s="5"/>
      <c r="BO10" s="5"/>
      <c r="BP10" s="5"/>
    </row>
    <row r="11" customFormat="false" ht="12.8" hidden="false" customHeight="false" outlineLevel="0" collapsed="false">
      <c r="C11" s="29" t="s">
        <v>140</v>
      </c>
      <c r="D11" s="31" t="s">
        <v>21</v>
      </c>
      <c r="E11" s="8" t="n">
        <v>0.2447487</v>
      </c>
      <c r="F11" s="8" t="n">
        <v>0.001</v>
      </c>
      <c r="G11" s="12" t="n">
        <f aca="false">IF(Sheet2!F11&lt;=0.1,1,0)</f>
        <v>1</v>
      </c>
      <c r="H11" s="5" t="n">
        <v>512.1721</v>
      </c>
      <c r="I11" s="5" t="n">
        <v>0.004</v>
      </c>
      <c r="J11" s="6" t="n">
        <f aca="false">IF(Sheet2!I11&lt;=0.1,1,0)</f>
        <v>1</v>
      </c>
      <c r="K11" s="8" t="n">
        <v>0.2255434</v>
      </c>
      <c r="L11" s="8" t="n">
        <v>0.002</v>
      </c>
      <c r="M11" s="12" t="n">
        <f aca="false">IF(Sheet2!L11&lt;=0.1,1,0)</f>
        <v>1</v>
      </c>
      <c r="N11" s="5" t="n">
        <v>47.43234</v>
      </c>
      <c r="O11" s="5" t="n">
        <v>0.002</v>
      </c>
      <c r="P11" s="6" t="n">
        <f aca="false">IF(Sheet2!O11&lt;=0.1,1,0)</f>
        <v>1</v>
      </c>
      <c r="Q11" s="8" t="n">
        <v>0.2245135</v>
      </c>
      <c r="R11" s="8" t="n">
        <v>0.006</v>
      </c>
      <c r="S11" s="12" t="n">
        <f aca="false">IF(Sheet2!R11&lt;=0.1,1,0)</f>
        <v>1</v>
      </c>
      <c r="T11" s="5" t="n">
        <v>0.1948397</v>
      </c>
      <c r="U11" s="5" t="n">
        <v>0.006</v>
      </c>
      <c r="V11" s="6" t="n">
        <f aca="false">IF(Sheet2!U11&lt;=0.1,1,0)</f>
        <v>1</v>
      </c>
      <c r="W11" s="8" t="n">
        <v>0.1992096</v>
      </c>
      <c r="X11" s="8" t="n">
        <v>0.005</v>
      </c>
      <c r="Y11" s="12" t="n">
        <f aca="false">IF(Sheet2!X11&lt;=0.1,1,0)</f>
        <v>1</v>
      </c>
      <c r="Z11" s="5" t="n">
        <v>3.270646</v>
      </c>
      <c r="AA11" s="5" t="n">
        <v>0.36</v>
      </c>
      <c r="AB11" s="6" t="n">
        <f aca="false">IF(Sheet2!AA11&lt;=0.1,1,0)</f>
        <v>0</v>
      </c>
      <c r="AC11" s="9" t="n">
        <f aca="false">Sheet2!G11+Sheet2!J11+Sheet2!M11+Sheet2!P11+Sheet2!S11+Sheet2!V11+Sheet2!Y11+Sheet2!AB11</f>
        <v>7</v>
      </c>
      <c r="AD11" s="5"/>
      <c r="AF11" s="6" t="n">
        <f aca="false">IF(Sheet2!AC11&gt;7,1,0)</f>
        <v>0</v>
      </c>
      <c r="AG11" s="9" t="n">
        <f aca="false">IF(Sheet2!AC11=7,1,0)</f>
        <v>1</v>
      </c>
      <c r="AH11" s="24" t="n">
        <f aca="false">IF(Sheet2!AC11=6,1,0)</f>
        <v>0</v>
      </c>
      <c r="AK11" s="24" t="n">
        <v>14</v>
      </c>
      <c r="AL11" s="24" t="n">
        <f aca="false">IF(OR(AND(Sheet2!H11&gt;0, Sheet2!AK11&lt;=10), AND(Sheet2!H11&lt;0, Sheet2!AK11&gt;=90)),1,0)</f>
        <v>0</v>
      </c>
      <c r="AM11" s="24" t="n">
        <f aca="false">IF(OR(AND(Sheet2!H11&gt;0, Sheet2!AK11&gt;10, Sheet2!AK11&lt;=15), AND(Sheet2!H11&lt;0, Sheet2!AK11&lt;90,Sheet2!AK11&gt;=85)),1,0)</f>
        <v>1</v>
      </c>
      <c r="AN11" s="24" t="n">
        <f aca="false">IF(OR(AND(Sheet2!H11&gt;0, Sheet2!AK11&gt;15, Sheet2!AK11&lt;=20), AND(Sheet2!H11&lt;0, Sheet2!AK11&lt;85,Sheet2!AK11&gt;=80)),1,0)</f>
        <v>0</v>
      </c>
      <c r="AO11" s="24" t="n">
        <f aca="false">IF(OR(AND(Sheet2!H11&gt;0, Sheet2!AK11&gt;20, Sheet2!AK11&lt;=25), AND(Sheet2!H11&lt;0, Sheet2!AK11&lt;80,Sheet2!AK11&gt;=75)),1,0)</f>
        <v>0</v>
      </c>
      <c r="AP11" s="5"/>
      <c r="AQ11" s="5"/>
      <c r="AR11" s="32" t="s">
        <v>21</v>
      </c>
      <c r="AS11" s="8" t="n">
        <v>0.2447487</v>
      </c>
      <c r="AT11" s="8" t="n">
        <f aca="false">ROUND(AS11,3)</f>
        <v>0.245</v>
      </c>
      <c r="AU11" s="5" t="n">
        <f aca="false">ABS(Sheet2!AS11)</f>
        <v>0.2447487</v>
      </c>
      <c r="AV11" s="6" t="n">
        <f aca="false">IF(Sheet2!AU11&gt;=Sheet2!$AU$162,1,0)</f>
        <v>1</v>
      </c>
      <c r="AW11" s="6"/>
      <c r="AX11" s="8" t="n">
        <v>0.2255434</v>
      </c>
      <c r="AY11" s="8" t="n">
        <f aca="false">ROUND(AX11,3)</f>
        <v>0.226</v>
      </c>
      <c r="AZ11" s="5" t="n">
        <f aca="false">ABS(Sheet2!AX11)</f>
        <v>0.2255434</v>
      </c>
      <c r="BA11" s="6" t="n">
        <f aca="false">IF(Sheet2!AZ11&gt;=Sheet2!$AZ$162,1,0)</f>
        <v>1</v>
      </c>
      <c r="BB11" s="6"/>
      <c r="BC11" s="6" t="n">
        <f aca="false">IF(OR(Sheet2!AF11=1,Sheet2!AG11=1,Sheet2!AH11=1),1,0)</f>
        <v>1</v>
      </c>
      <c r="BD11" s="6" t="n">
        <f aca="false">AC11</f>
        <v>7</v>
      </c>
      <c r="BE11" s="24" t="n">
        <f aca="false">IF(OR(Sheet2!AL11=1,Sheet2!AM11=1,Sheet2!AN11=1,Sheet2!AO11=1),1,0)</f>
        <v>1</v>
      </c>
      <c r="BF11" s="6"/>
      <c r="BG11" s="33" t="n">
        <f aca="false">IF(AND(Sheet2!AV11=1,Sheet2!BA11=1,Sheet2!BC11=1,Sheet2!BE11=1),1,0)</f>
        <v>1</v>
      </c>
      <c r="BH11" s="6" t="s">
        <v>22</v>
      </c>
      <c r="BI11" s="6" t="s">
        <v>22</v>
      </c>
      <c r="BJ11" s="6"/>
      <c r="BM11" s="5"/>
      <c r="BN11" s="5"/>
      <c r="BO11" s="5"/>
      <c r="BP11" s="5"/>
    </row>
    <row r="12" customFormat="false" ht="12.8" hidden="false" customHeight="false" outlineLevel="0" collapsed="false">
      <c r="C12" s="0" t="s">
        <v>141</v>
      </c>
      <c r="D12" s="29" t="s">
        <v>23</v>
      </c>
      <c r="E12" s="8" t="n">
        <v>-0.0228342</v>
      </c>
      <c r="F12" s="8" t="n">
        <v>0.706</v>
      </c>
      <c r="G12" s="12" t="n">
        <f aca="false">IF(Sheet2!F12&lt;=0.1,1,0)</f>
        <v>0</v>
      </c>
      <c r="H12" s="5" t="n">
        <v>-111.4144</v>
      </c>
      <c r="I12" s="5" t="n">
        <v>0.385</v>
      </c>
      <c r="J12" s="6" t="n">
        <f aca="false">IF(Sheet2!I12&lt;=0.1,1,0)</f>
        <v>0</v>
      </c>
      <c r="K12" s="8" t="n">
        <v>0.0335047</v>
      </c>
      <c r="L12" s="8" t="n">
        <v>0.591</v>
      </c>
      <c r="M12" s="12" t="n">
        <f aca="false">IF(Sheet2!L12&lt;=0.1,1,0)</f>
        <v>0</v>
      </c>
      <c r="N12" s="5" t="n">
        <v>6.967574</v>
      </c>
      <c r="O12" s="5" t="n">
        <v>0.561</v>
      </c>
      <c r="P12" s="6" t="n">
        <f aca="false">IF(Sheet2!O12&lt;=0.1,1,0)</f>
        <v>0</v>
      </c>
      <c r="Q12" s="8" t="n">
        <v>-0.0634409</v>
      </c>
      <c r="R12" s="8" t="n">
        <v>0.331</v>
      </c>
      <c r="S12" s="12" t="n">
        <f aca="false">IF(Sheet2!R12&lt;=0.1,1,0)</f>
        <v>0</v>
      </c>
      <c r="T12" s="5" t="n">
        <v>0.0196534</v>
      </c>
      <c r="U12" s="5" t="n">
        <v>0.738</v>
      </c>
      <c r="V12" s="6" t="n">
        <f aca="false">IF(Sheet2!U12&lt;=0.1,1,0)</f>
        <v>0</v>
      </c>
      <c r="W12" s="8" t="n">
        <v>0.076164</v>
      </c>
      <c r="X12" s="8" t="n">
        <v>0.205</v>
      </c>
      <c r="Y12" s="12" t="n">
        <f aca="false">IF(Sheet2!X12&lt;=0.1,1,0)</f>
        <v>0</v>
      </c>
      <c r="Z12" s="5" t="n">
        <v>0.6647534</v>
      </c>
      <c r="AA12" s="5" t="n">
        <v>0.76</v>
      </c>
      <c r="AB12" s="6" t="n">
        <f aca="false">IF(Sheet2!AA12&lt;=0.1,1,0)</f>
        <v>0</v>
      </c>
      <c r="AC12" s="9" t="n">
        <f aca="false">Sheet2!G12+Sheet2!J12+Sheet2!M12+Sheet2!P12+Sheet2!S12+Sheet2!V12+Sheet2!Y12+Sheet2!AB12</f>
        <v>0</v>
      </c>
      <c r="AD12" s="5"/>
      <c r="AF12" s="6" t="n">
        <f aca="false">IF(Sheet2!AC12&gt;7,1,0)</f>
        <v>0</v>
      </c>
      <c r="AG12" s="6" t="n">
        <f aca="false">IF(Sheet2!AC12=7,1,0)</f>
        <v>0</v>
      </c>
      <c r="AH12" s="24" t="n">
        <f aca="false">IF(Sheet2!AC12=6,1,0)</f>
        <v>0</v>
      </c>
      <c r="AK12" s="24" t="n">
        <v>22</v>
      </c>
      <c r="AL12" s="24" t="n">
        <f aca="false">IF(OR(AND(Sheet2!H12&gt;0, Sheet2!AK12&lt;=10), AND(Sheet2!H12&lt;0, Sheet2!AK12&gt;=90)),1,0)</f>
        <v>0</v>
      </c>
      <c r="AM12" s="24" t="n">
        <f aca="false">IF(OR(AND(Sheet2!H12&gt;0, Sheet2!AK12&gt;10, Sheet2!AK12&lt;=15), AND(Sheet2!H12&lt;0, Sheet2!AK12&lt;90,Sheet2!AK12&gt;=85)),1,0)</f>
        <v>0</v>
      </c>
      <c r="AN12" s="24" t="n">
        <f aca="false">IF(OR(AND(Sheet2!H12&gt;0, Sheet2!AK12&gt;15, Sheet2!AK12&lt;=20), AND(Sheet2!H12&lt;0, Sheet2!AK12&lt;85,Sheet2!AK12&gt;=80)),1,0)</f>
        <v>0</v>
      </c>
      <c r="AO12" s="24" t="n">
        <f aca="false">IF(OR(AND(Sheet2!H12&gt;0, Sheet2!AK12&gt;20, Sheet2!AK12&lt;=25), AND(Sheet2!H12&lt;0, Sheet2!AK12&lt;80,Sheet2!AK12&gt;=75)),1,0)</f>
        <v>0</v>
      </c>
      <c r="AP12" s="5"/>
      <c r="AQ12" s="5"/>
      <c r="AR12" s="29" t="s">
        <v>23</v>
      </c>
      <c r="AS12" s="8" t="n">
        <v>-0.0228342</v>
      </c>
      <c r="AT12" s="8" t="n">
        <f aca="false">ROUND(AS12,3)</f>
        <v>-0.023</v>
      </c>
      <c r="AU12" s="5" t="n">
        <f aca="false">ABS(Sheet2!AS12)</f>
        <v>0.0228342</v>
      </c>
      <c r="AV12" s="6" t="n">
        <f aca="false">IF(Sheet2!AU12&gt;=Sheet2!$AU$162,1,0)</f>
        <v>0</v>
      </c>
      <c r="AW12" s="6"/>
      <c r="AX12" s="8" t="n">
        <v>0.0335047</v>
      </c>
      <c r="AY12" s="8" t="n">
        <f aca="false">ROUND(AX12,3)</f>
        <v>0.034</v>
      </c>
      <c r="AZ12" s="5" t="n">
        <f aca="false">ABS(Sheet2!AX12)</f>
        <v>0.0335047</v>
      </c>
      <c r="BA12" s="6" t="n">
        <f aca="false">IF(Sheet2!AZ12&gt;=Sheet2!$AZ$162,1,0)</f>
        <v>0</v>
      </c>
      <c r="BB12" s="6"/>
      <c r="BC12" s="6" t="n">
        <f aca="false">IF(OR(Sheet2!AF12=1,Sheet2!AG12=1,Sheet2!AH12=1),1,0)</f>
        <v>0</v>
      </c>
      <c r="BD12" s="6" t="n">
        <f aca="false">AC12</f>
        <v>0</v>
      </c>
      <c r="BE12" s="24" t="n">
        <f aca="false">IF(OR(Sheet2!AL12=1,Sheet2!AM12=1,Sheet2!AN12=1,Sheet2!AO12=1),1,0)</f>
        <v>0</v>
      </c>
      <c r="BF12" s="6"/>
      <c r="BG12" s="6" t="n">
        <f aca="false">IF(AND(Sheet2!AV12=1,Sheet2!BA12=1,Sheet2!BC12=1,Sheet2!BE12=1),1,0)</f>
        <v>0</v>
      </c>
      <c r="BH12" s="6"/>
      <c r="BI12" s="6"/>
      <c r="BJ12" s="6"/>
      <c r="BK12" s="5"/>
      <c r="BL12" s="5"/>
      <c r="BM12" s="5"/>
      <c r="BN12" s="5"/>
      <c r="BO12" s="5"/>
      <c r="BP12" s="5"/>
    </row>
    <row r="13" customFormat="false" ht="12.8" hidden="false" customHeight="false" outlineLevel="0" collapsed="false">
      <c r="C13" s="29" t="s">
        <v>142</v>
      </c>
      <c r="D13" s="29" t="s">
        <v>24</v>
      </c>
      <c r="E13" s="8" t="n">
        <v>0.1599036</v>
      </c>
      <c r="F13" s="8" t="n">
        <v>0.038</v>
      </c>
      <c r="G13" s="12" t="n">
        <f aca="false">IF(Sheet2!F13&lt;=0.1,1,0)</f>
        <v>1</v>
      </c>
      <c r="H13" s="5" t="n">
        <v>342.231</v>
      </c>
      <c r="I13" s="5" t="n">
        <v>0.06</v>
      </c>
      <c r="J13" s="6" t="n">
        <f aca="false">IF(Sheet2!I13&lt;=0.1,1,0)</f>
        <v>1</v>
      </c>
      <c r="K13" s="8" t="n">
        <v>0.0341434</v>
      </c>
      <c r="L13" s="8" t="n">
        <v>0.663</v>
      </c>
      <c r="M13" s="12" t="n">
        <f aca="false">IF(Sheet2!L13&lt;=0.1,1,0)</f>
        <v>0</v>
      </c>
      <c r="N13" s="5" t="n">
        <v>12.2663</v>
      </c>
      <c r="O13" s="5" t="n">
        <v>0.424</v>
      </c>
      <c r="P13" s="6" t="n">
        <f aca="false">IF(Sheet2!O13&lt;=0.1,1,0)</f>
        <v>0</v>
      </c>
      <c r="Q13" s="8" t="n">
        <v>0.1476652</v>
      </c>
      <c r="R13" s="8" t="n">
        <v>0.093</v>
      </c>
      <c r="S13" s="12" t="n">
        <f aca="false">IF(Sheet2!R13&lt;=0.1,1,0)</f>
        <v>1</v>
      </c>
      <c r="T13" s="5" t="n">
        <v>0.1520481</v>
      </c>
      <c r="U13" s="5" t="n">
        <v>0.036</v>
      </c>
      <c r="V13" s="6" t="n">
        <f aca="false">IF(Sheet2!U13&lt;=0.1,1,0)</f>
        <v>1</v>
      </c>
      <c r="W13" s="8" t="n">
        <v>0.0268939</v>
      </c>
      <c r="X13" s="8" t="n">
        <v>0.726</v>
      </c>
      <c r="Y13" s="12" t="n">
        <f aca="false">IF(Sheet2!X13&lt;=0.1,1,0)</f>
        <v>0</v>
      </c>
      <c r="Z13" s="5" t="n">
        <v>11.43885</v>
      </c>
      <c r="AA13" s="5" t="n">
        <v>0.013</v>
      </c>
      <c r="AB13" s="6" t="n">
        <f aca="false">IF(Sheet2!AA13&lt;=0.1,1,0)</f>
        <v>1</v>
      </c>
      <c r="AC13" s="9" t="n">
        <f aca="false">Sheet2!G13+Sheet2!J13+Sheet2!M13+Sheet2!P13+Sheet2!S13+Sheet2!V13+Sheet2!Y13+Sheet2!AB13</f>
        <v>5</v>
      </c>
      <c r="AD13" s="5"/>
      <c r="AF13" s="6" t="n">
        <f aca="false">IF(Sheet2!AC13&gt;7,1,0)</f>
        <v>0</v>
      </c>
      <c r="AG13" s="6" t="n">
        <f aca="false">IF(Sheet2!AC13=7,1,0)</f>
        <v>0</v>
      </c>
      <c r="AH13" s="24" t="n">
        <f aca="false">IF(Sheet2!AC13=6,1,0)</f>
        <v>0</v>
      </c>
      <c r="AK13" s="24" t="n">
        <v>11</v>
      </c>
      <c r="AL13" s="24" t="n">
        <f aca="false">IF(OR(AND(Sheet2!H13&gt;0, Sheet2!AK13&lt;=10), AND(Sheet2!H13&lt;0, Sheet2!AK13&gt;=90)),1,0)</f>
        <v>0</v>
      </c>
      <c r="AM13" s="24" t="n">
        <f aca="false">IF(OR(AND(Sheet2!H13&gt;0, Sheet2!AK13&gt;10, Sheet2!AK13&lt;=15), AND(Sheet2!H13&lt;0, Sheet2!AK13&lt;90,Sheet2!AK13&gt;=85)),1,0)</f>
        <v>1</v>
      </c>
      <c r="AN13" s="24" t="n">
        <f aca="false">IF(OR(AND(Sheet2!H13&gt;0, Sheet2!AK13&gt;15, Sheet2!AK13&lt;=20), AND(Sheet2!H13&lt;0, Sheet2!AK13&lt;85,Sheet2!AK13&gt;=80)),1,0)</f>
        <v>0</v>
      </c>
      <c r="AO13" s="24" t="n">
        <f aca="false">IF(OR(AND(Sheet2!H13&gt;0, Sheet2!AK13&gt;20, Sheet2!AK13&lt;=25), AND(Sheet2!H13&lt;0, Sheet2!AK13&lt;80,Sheet2!AK13&gt;=75)),1,0)</f>
        <v>0</v>
      </c>
      <c r="AP13" s="5"/>
      <c r="AQ13" s="5"/>
      <c r="AR13" s="29" t="s">
        <v>24</v>
      </c>
      <c r="AS13" s="8" t="n">
        <v>0.1599036</v>
      </c>
      <c r="AT13" s="8" t="n">
        <f aca="false">ROUND(AS13,3)</f>
        <v>0.16</v>
      </c>
      <c r="AU13" s="5" t="n">
        <f aca="false">ABS(Sheet2!AS13)</f>
        <v>0.1599036</v>
      </c>
      <c r="AV13" s="6" t="n">
        <f aca="false">IF(Sheet2!AU13&gt;=Sheet2!$AU$162,1,0)</f>
        <v>0</v>
      </c>
      <c r="AW13" s="6"/>
      <c r="AX13" s="8" t="n">
        <v>0.0341434</v>
      </c>
      <c r="AY13" s="8" t="n">
        <f aca="false">ROUND(AX13,3)</f>
        <v>0.034</v>
      </c>
      <c r="AZ13" s="5" t="n">
        <f aca="false">ABS(Sheet2!AX13)</f>
        <v>0.0341434</v>
      </c>
      <c r="BA13" s="6" t="n">
        <f aca="false">IF(Sheet2!AZ13&gt;=Sheet2!$AZ$162,1,0)</f>
        <v>0</v>
      </c>
      <c r="BB13" s="6"/>
      <c r="BC13" s="6" t="n">
        <f aca="false">IF(OR(Sheet2!AF13=1,Sheet2!AG13=1,Sheet2!AH13=1),1,0)</f>
        <v>0</v>
      </c>
      <c r="BD13" s="6" t="n">
        <f aca="false">AC13</f>
        <v>5</v>
      </c>
      <c r="BE13" s="24" t="n">
        <f aca="false">IF(OR(Sheet2!AL13=1,Sheet2!AM13=1,Sheet2!AN13=1,Sheet2!AO13=1),1,0)</f>
        <v>1</v>
      </c>
      <c r="BF13" s="6"/>
      <c r="BG13" s="6" t="n">
        <f aca="false">IF(AND(Sheet2!AV13=1,Sheet2!BA13=1,Sheet2!BC13=1,Sheet2!BE13=1),1,0)</f>
        <v>0</v>
      </c>
      <c r="BH13" s="6"/>
      <c r="BI13" s="6"/>
      <c r="BJ13" s="6"/>
      <c r="BK13" s="5"/>
      <c r="BL13" s="5"/>
      <c r="BM13" s="5"/>
      <c r="BN13" s="5"/>
      <c r="BO13" s="5"/>
      <c r="BP13" s="5"/>
    </row>
    <row r="14" customFormat="false" ht="12.8" hidden="false" customHeight="false" outlineLevel="0" collapsed="false">
      <c r="C14" s="0" t="s">
        <v>143</v>
      </c>
      <c r="D14" s="29" t="s">
        <v>25</v>
      </c>
      <c r="E14" s="8" t="n">
        <v>0.2748499</v>
      </c>
      <c r="F14" s="8" t="n">
        <v>0.092</v>
      </c>
      <c r="G14" s="12" t="n">
        <f aca="false">IF(Sheet2!F14&lt;=0.1,1,0)</f>
        <v>1</v>
      </c>
      <c r="H14" s="5" t="n">
        <v>543.9117</v>
      </c>
      <c r="I14" s="5" t="n">
        <v>0.154</v>
      </c>
      <c r="J14" s="6" t="n">
        <f aca="false">IF(Sheet2!I14&lt;=0.1,1,0)</f>
        <v>0</v>
      </c>
      <c r="K14" s="8" t="n">
        <v>0.0560486</v>
      </c>
      <c r="L14" s="8" t="n">
        <v>0.683</v>
      </c>
      <c r="M14" s="12" t="n">
        <f aca="false">IF(Sheet2!L14&lt;=0.1,1,0)</f>
        <v>0</v>
      </c>
      <c r="N14" s="5" t="n">
        <v>-14.51344</v>
      </c>
      <c r="O14" s="5" t="n">
        <v>0.554</v>
      </c>
      <c r="P14" s="6" t="n">
        <f aca="false">IF(Sheet2!O14&lt;=0.1,1,0)</f>
        <v>0</v>
      </c>
      <c r="Q14" s="8" t="n">
        <v>0.2511954</v>
      </c>
      <c r="R14" s="8" t="n">
        <v>0.151</v>
      </c>
      <c r="S14" s="12" t="n">
        <f aca="false">IF(Sheet2!R14&lt;=0.1,1,0)</f>
        <v>0</v>
      </c>
      <c r="T14" s="5" t="n">
        <v>0.3970287</v>
      </c>
      <c r="U14" s="5" t="n">
        <v>0.009</v>
      </c>
      <c r="V14" s="6" t="n">
        <f aca="false">IF(Sheet2!U14&lt;=0.1,1,0)</f>
        <v>1</v>
      </c>
      <c r="W14" s="8" t="n">
        <v>0.0795593</v>
      </c>
      <c r="X14" s="8" t="n">
        <v>0.545</v>
      </c>
      <c r="Y14" s="12" t="n">
        <f aca="false">IF(Sheet2!X14&lt;=0.1,1,0)</f>
        <v>0</v>
      </c>
      <c r="Z14" s="5" t="n">
        <v>15.00753</v>
      </c>
      <c r="AA14" s="5" t="n">
        <v>0.164</v>
      </c>
      <c r="AB14" s="6" t="n">
        <f aca="false">IF(Sheet2!AA14&lt;=0.1,1,0)</f>
        <v>0</v>
      </c>
      <c r="AC14" s="9" t="n">
        <f aca="false">Sheet2!G14+Sheet2!J14+Sheet2!M14+Sheet2!P14+Sheet2!S14+Sheet2!V14+Sheet2!Y14+Sheet2!AB14</f>
        <v>2</v>
      </c>
      <c r="AD14" s="5"/>
      <c r="AF14" s="6" t="n">
        <f aca="false">IF(Sheet2!AC14&gt;7,1,0)</f>
        <v>0</v>
      </c>
      <c r="AG14" s="6" t="n">
        <f aca="false">IF(Sheet2!AC14=7,1,0)</f>
        <v>0</v>
      </c>
      <c r="AH14" s="24" t="n">
        <f aca="false">IF(Sheet2!AC14=6,1,0)</f>
        <v>0</v>
      </c>
      <c r="AK14" s="34" t="s">
        <v>144</v>
      </c>
      <c r="AL14" s="24" t="n">
        <v>1</v>
      </c>
      <c r="AM14" s="24" t="n">
        <f aca="false">IF(OR(AND(Sheet2!H14&gt;0, Sheet2!AK14&gt;10, Sheet2!AK14&lt;=15), AND(Sheet2!H14&lt;0, Sheet2!AK14&lt;90,Sheet2!AK14&gt;=85)),1,0)</f>
        <v>0</v>
      </c>
      <c r="AN14" s="24" t="n">
        <f aca="false">IF(OR(AND(Sheet2!H14&gt;0, Sheet2!AK14&gt;15, Sheet2!AK14&lt;=20), AND(Sheet2!H14&lt;0, Sheet2!AK14&lt;85,Sheet2!AK14&gt;=80)),1,0)</f>
        <v>0</v>
      </c>
      <c r="AO14" s="24" t="n">
        <f aca="false">IF(OR(AND(Sheet2!H14&gt;0, Sheet2!AK14&gt;20, Sheet2!AK14&lt;=25), AND(Sheet2!H14&lt;0, Sheet2!AK14&lt;80,Sheet2!AK14&gt;=75)),1,0)</f>
        <v>0</v>
      </c>
      <c r="AP14" s="5"/>
      <c r="AQ14" s="5"/>
      <c r="AR14" s="29" t="s">
        <v>25</v>
      </c>
      <c r="AS14" s="8" t="n">
        <v>0.2748499</v>
      </c>
      <c r="AT14" s="8" t="n">
        <f aca="false">ROUND(AS14,3)</f>
        <v>0.275</v>
      </c>
      <c r="AU14" s="5" t="n">
        <f aca="false">ABS(Sheet2!AS14)</f>
        <v>0.2748499</v>
      </c>
      <c r="AV14" s="6" t="n">
        <f aca="false">IF(Sheet2!AU14&gt;=Sheet2!$AU$162,1,0)</f>
        <v>1</v>
      </c>
      <c r="AW14" s="6"/>
      <c r="AX14" s="8" t="n">
        <v>0.0560486</v>
      </c>
      <c r="AY14" s="8" t="n">
        <f aca="false">ROUND(AX14,3)</f>
        <v>0.056</v>
      </c>
      <c r="AZ14" s="5" t="n">
        <f aca="false">ABS(Sheet2!AX14)</f>
        <v>0.0560486</v>
      </c>
      <c r="BA14" s="6" t="n">
        <f aca="false">IF(Sheet2!AZ14&gt;=Sheet2!$AZ$162,1,0)</f>
        <v>0</v>
      </c>
      <c r="BB14" s="6"/>
      <c r="BC14" s="6" t="n">
        <f aca="false">IF(OR(Sheet2!AF14=1,Sheet2!AG14=1,Sheet2!AH14=1),1,0)</f>
        <v>0</v>
      </c>
      <c r="BD14" s="6" t="n">
        <f aca="false">AC14</f>
        <v>2</v>
      </c>
      <c r="BE14" s="24" t="n">
        <f aca="false">IF(OR(Sheet2!AL14=1,Sheet2!AM14=1,Sheet2!AN14=1,Sheet2!AO14=1),1,0)</f>
        <v>1</v>
      </c>
      <c r="BF14" s="6"/>
      <c r="BG14" s="6" t="n">
        <f aca="false">IF(AND(Sheet2!AV14=1,Sheet2!BA14=1,Sheet2!BC14=1,Sheet2!BE14=1),1,0)</f>
        <v>0</v>
      </c>
      <c r="BH14" s="6"/>
      <c r="BI14" s="6"/>
      <c r="BJ14" s="6"/>
      <c r="BK14" s="5"/>
      <c r="BL14" s="5"/>
      <c r="BM14" s="5"/>
      <c r="BN14" s="5"/>
      <c r="BO14" s="5"/>
      <c r="BP14" s="5"/>
    </row>
    <row r="15" customFormat="false" ht="12.8" hidden="false" customHeight="false" outlineLevel="0" collapsed="false">
      <c r="E15" s="8"/>
      <c r="F15" s="8"/>
      <c r="G15" s="12"/>
      <c r="H15" s="5"/>
      <c r="I15" s="5"/>
      <c r="J15" s="6"/>
      <c r="K15" s="8"/>
      <c r="L15" s="8"/>
      <c r="M15" s="12"/>
      <c r="N15" s="5"/>
      <c r="O15" s="5"/>
      <c r="P15" s="6"/>
      <c r="Q15" s="8"/>
      <c r="R15" s="8"/>
      <c r="S15" s="12"/>
      <c r="T15" s="5"/>
      <c r="U15" s="5"/>
      <c r="V15" s="6"/>
      <c r="W15" s="8"/>
      <c r="X15" s="8"/>
      <c r="Y15" s="12"/>
      <c r="Z15" s="5"/>
      <c r="AA15" s="5"/>
      <c r="AB15" s="6"/>
      <c r="AC15" s="9"/>
      <c r="AD15" s="5"/>
      <c r="AF15" s="6"/>
      <c r="AG15" s="6"/>
      <c r="AH15" s="24"/>
      <c r="AK15" s="24"/>
      <c r="AL15" s="24"/>
      <c r="AM15" s="24"/>
      <c r="AN15" s="24"/>
      <c r="AO15" s="24" t="n">
        <f aca="false">IF(OR(AND(Sheet2!H15&gt;0, Sheet2!AK15&gt;20, Sheet2!AK15&lt;=25), AND(Sheet2!H15&lt;0, Sheet2!AK15&lt;80,Sheet2!AK15&gt;=75)),1,0)</f>
        <v>0</v>
      </c>
      <c r="AS15" s="8"/>
      <c r="AT15" s="8"/>
      <c r="AU15" s="5"/>
      <c r="AV15" s="6"/>
      <c r="AW15" s="6"/>
      <c r="AX15" s="8"/>
      <c r="AY15" s="8"/>
      <c r="AZ15" s="5"/>
      <c r="BA15" s="6"/>
      <c r="BB15" s="6"/>
      <c r="BC15" s="6"/>
      <c r="BD15" s="6"/>
      <c r="BE15" s="24"/>
      <c r="BF15" s="6"/>
      <c r="BG15" s="6"/>
      <c r="BH15" s="6"/>
      <c r="BI15" s="6"/>
      <c r="BJ15" s="6"/>
      <c r="BK15" s="5"/>
      <c r="BL15" s="5"/>
    </row>
    <row r="16" customFormat="false" ht="12.8" hidden="false" customHeight="false" outlineLevel="0" collapsed="false">
      <c r="D16" s="0" t="s">
        <v>26</v>
      </c>
      <c r="E16" s="8" t="n">
        <v>0.0475939</v>
      </c>
      <c r="F16" s="8" t="n">
        <v>0.447</v>
      </c>
      <c r="G16" s="12" t="n">
        <f aca="false">IF(Sheet2!F16&lt;=0.1,1,0)</f>
        <v>0</v>
      </c>
      <c r="H16" s="5" t="n">
        <v>174.0701</v>
      </c>
      <c r="I16" s="5" t="n">
        <v>0.23</v>
      </c>
      <c r="J16" s="6" t="n">
        <f aca="false">IF(Sheet2!I16&lt;=0.1,1,0)</f>
        <v>0</v>
      </c>
      <c r="K16" s="8" t="n">
        <v>0.0829808</v>
      </c>
      <c r="L16" s="8" t="n">
        <v>0.171</v>
      </c>
      <c r="M16" s="12" t="n">
        <f aca="false">IF(Sheet2!L16&lt;=0.1,1,0)</f>
        <v>0</v>
      </c>
      <c r="N16" s="5" t="n">
        <v>12.36405</v>
      </c>
      <c r="O16" s="5" t="n">
        <v>0.302</v>
      </c>
      <c r="P16" s="6" t="n">
        <f aca="false">IF(Sheet2!O16&lt;=0.1,1,0)</f>
        <v>0</v>
      </c>
      <c r="Q16" s="8" t="n">
        <v>0.0688754</v>
      </c>
      <c r="R16" s="8" t="n">
        <v>0.31</v>
      </c>
      <c r="S16" s="12" t="n">
        <f aca="false">IF(Sheet2!R16&lt;=0.1,1,0)</f>
        <v>0</v>
      </c>
      <c r="T16" s="5" t="n">
        <v>0.0326429</v>
      </c>
      <c r="U16" s="5" t="n">
        <v>0.583</v>
      </c>
      <c r="V16" s="6" t="n">
        <f aca="false">IF(Sheet2!U16&lt;=0.1,1,0)</f>
        <v>0</v>
      </c>
      <c r="W16" s="8" t="n">
        <v>0.0887385</v>
      </c>
      <c r="X16" s="8" t="n">
        <v>0.133</v>
      </c>
      <c r="Y16" s="12" t="n">
        <f aca="false">IF(Sheet2!X16&lt;=0.1,1,0)</f>
        <v>0</v>
      </c>
      <c r="Z16" s="5" t="n">
        <v>5.667672</v>
      </c>
      <c r="AA16" s="5" t="n">
        <v>0.062</v>
      </c>
      <c r="AB16" s="6" t="n">
        <f aca="false">IF(Sheet2!AA16&lt;=0.1,1,0)</f>
        <v>1</v>
      </c>
      <c r="AC16" s="9" t="n">
        <f aca="false">Sheet2!G16+Sheet2!J16+Sheet2!M16+Sheet2!P16+Sheet2!S16+Sheet2!V16+Sheet2!Y16+Sheet2!AB16</f>
        <v>1</v>
      </c>
      <c r="AD16" s="5"/>
      <c r="AF16" s="6" t="n">
        <f aca="false">IF(Sheet2!AC16&gt;7,1,0)</f>
        <v>0</v>
      </c>
      <c r="AG16" s="6" t="n">
        <f aca="false">IF(Sheet2!AC16=7,1,0)</f>
        <v>0</v>
      </c>
      <c r="AH16" s="24" t="n">
        <f aca="false">IF(Sheet2!AC16=6,1,0)</f>
        <v>0</v>
      </c>
      <c r="AK16" s="24" t="n">
        <v>21</v>
      </c>
      <c r="AL16" s="24" t="n">
        <f aca="false">IF(OR(AND(Sheet2!H16&gt;0, Sheet2!AK16&lt;=10), AND(Sheet2!H16&lt;0, Sheet2!AK16&gt;=90)),1,0)</f>
        <v>0</v>
      </c>
      <c r="AM16" s="24" t="n">
        <f aca="false">IF(OR(AND(Sheet2!H16&gt;0, Sheet2!AK16&gt;10, Sheet2!AK16&lt;=15), AND(Sheet2!H16&lt;0, Sheet2!AK16&lt;90,Sheet2!AK16&gt;=85)),1,0)</f>
        <v>0</v>
      </c>
      <c r="AN16" s="24" t="n">
        <f aca="false">IF(OR(AND(Sheet2!H16&gt;0, Sheet2!AK16&gt;15, Sheet2!AK16&lt;=20), AND(Sheet2!H16&lt;0, Sheet2!AK16&lt;85,Sheet2!AK16&gt;=80)),1,0)</f>
        <v>0</v>
      </c>
      <c r="AO16" s="24" t="n">
        <f aca="false">IF(OR(AND(Sheet2!H16&gt;0, Sheet2!AK16&gt;20, Sheet2!AK16&lt;=25), AND(Sheet2!H16&lt;0, Sheet2!AK16&lt;80,Sheet2!AK16&gt;=75)),1,0)</f>
        <v>1</v>
      </c>
      <c r="AR16" s="29" t="s">
        <v>26</v>
      </c>
      <c r="AS16" s="8" t="n">
        <v>0.0475939</v>
      </c>
      <c r="AT16" s="8" t="n">
        <f aca="false">ROUND(AS16,3)</f>
        <v>0.048</v>
      </c>
      <c r="AU16" s="5" t="n">
        <f aca="false">ABS(Sheet2!AS16)</f>
        <v>0.0475939</v>
      </c>
      <c r="AV16" s="6" t="n">
        <f aca="false">IF(Sheet2!AU16&gt;=Sheet2!$AU$162,1,0)</f>
        <v>0</v>
      </c>
      <c r="AW16" s="6"/>
      <c r="AX16" s="8" t="n">
        <v>0.0829808</v>
      </c>
      <c r="AY16" s="8" t="n">
        <f aca="false">ROUND(AX16,3)</f>
        <v>0.083</v>
      </c>
      <c r="AZ16" s="5" t="n">
        <f aca="false">ABS(Sheet2!AX16)</f>
        <v>0.0829808</v>
      </c>
      <c r="BA16" s="6" t="n">
        <f aca="false">IF(Sheet2!AZ16&gt;=Sheet2!$AZ$162,1,0)</f>
        <v>0</v>
      </c>
      <c r="BB16" s="6"/>
      <c r="BC16" s="6" t="n">
        <f aca="false">IF(OR(Sheet2!AF16=1,Sheet2!AG16=1,Sheet2!AH16=1),1,0)</f>
        <v>0</v>
      </c>
      <c r="BD16" s="6" t="n">
        <f aca="false">AC16</f>
        <v>1</v>
      </c>
      <c r="BE16" s="24" t="n">
        <f aca="false">IF(OR(Sheet2!AL16=1,Sheet2!AM16=1,Sheet2!AN16=1,Sheet2!AO16=1),1,0)</f>
        <v>1</v>
      </c>
      <c r="BF16" s="6"/>
      <c r="BG16" s="6" t="n">
        <f aca="false">IF(AND(Sheet2!AV16=1,Sheet2!BA16=1,Sheet2!BC16=1,Sheet2!BE16=1),1,0)</f>
        <v>0</v>
      </c>
      <c r="BH16" s="6"/>
      <c r="BI16" s="6"/>
      <c r="BJ16" s="6"/>
      <c r="BK16" s="5"/>
      <c r="BL16" s="5"/>
    </row>
    <row r="17" customFormat="false" ht="12.8" hidden="false" customHeight="false" outlineLevel="0" collapsed="false">
      <c r="D17" s="29" t="s">
        <v>27</v>
      </c>
      <c r="E17" s="8" t="n">
        <v>-0.2039729</v>
      </c>
      <c r="F17" s="8" t="n">
        <v>0</v>
      </c>
      <c r="G17" s="12" t="n">
        <f aca="false">IF(Sheet2!F17&lt;=0.1,1,0)</f>
        <v>1</v>
      </c>
      <c r="H17" s="5" t="n">
        <v>-375.5368</v>
      </c>
      <c r="I17" s="5" t="n">
        <v>0</v>
      </c>
      <c r="J17" s="6" t="n">
        <f aca="false">IF(Sheet2!I17&lt;=0.1,1,0)</f>
        <v>1</v>
      </c>
      <c r="K17" s="8" t="n">
        <v>-0.0782041</v>
      </c>
      <c r="L17" s="8" t="n">
        <v>0.16</v>
      </c>
      <c r="M17" s="12" t="n">
        <f aca="false">IF(Sheet2!L17&lt;=0.1,1,0)</f>
        <v>0</v>
      </c>
      <c r="N17" s="5" t="n">
        <v>-8.357618</v>
      </c>
      <c r="O17" s="5" t="n">
        <v>0.42</v>
      </c>
      <c r="P17" s="6" t="n">
        <f aca="false">IF(Sheet2!O17&lt;=0.1,1,0)</f>
        <v>0</v>
      </c>
      <c r="Q17" s="8" t="n">
        <v>-0.2163946</v>
      </c>
      <c r="R17" s="8" t="n">
        <v>0</v>
      </c>
      <c r="S17" s="12" t="n">
        <f aca="false">IF(Sheet2!R17&lt;=0.1,1,0)</f>
        <v>1</v>
      </c>
      <c r="T17" s="5" t="n">
        <v>-0.1539885</v>
      </c>
      <c r="U17" s="5" t="n">
        <v>0.004</v>
      </c>
      <c r="V17" s="6" t="n">
        <f aca="false">IF(Sheet2!U17&lt;=0.1,1,0)</f>
        <v>1</v>
      </c>
      <c r="W17" s="8" t="n">
        <v>-0.0687711</v>
      </c>
      <c r="X17" s="8" t="n">
        <v>0.191</v>
      </c>
      <c r="Y17" s="12" t="n">
        <f aca="false">IF(Sheet2!X17&lt;=0.1,1,0)</f>
        <v>0</v>
      </c>
      <c r="Z17" s="5" t="n">
        <v>-2.870679</v>
      </c>
      <c r="AA17" s="5" t="n">
        <v>0.167</v>
      </c>
      <c r="AB17" s="6" t="n">
        <f aca="false">IF(Sheet2!AA17&lt;=0.1,1,0)</f>
        <v>0</v>
      </c>
      <c r="AC17" s="9" t="n">
        <f aca="false">Sheet2!G17+Sheet2!J17+Sheet2!M17+Sheet2!P17+Sheet2!S17+Sheet2!V17+Sheet2!Y17+Sheet2!AB17</f>
        <v>4</v>
      </c>
      <c r="AD17" s="5"/>
      <c r="AF17" s="6" t="n">
        <f aca="false">IF(Sheet2!AC17&gt;7,1,0)</f>
        <v>0</v>
      </c>
      <c r="AG17" s="6" t="n">
        <f aca="false">IF(Sheet2!AC17=7,1,0)</f>
        <v>0</v>
      </c>
      <c r="AH17" s="24" t="n">
        <f aca="false">IF(Sheet2!AC17=6,1,0)</f>
        <v>0</v>
      </c>
      <c r="AK17" s="24" t="n">
        <v>28</v>
      </c>
      <c r="AL17" s="24" t="n">
        <f aca="false">IF(OR(AND(Sheet2!H17&gt;0, Sheet2!AK17&lt;=10), AND(Sheet2!H17&lt;0, Sheet2!AK17&gt;=90)),1,0)</f>
        <v>0</v>
      </c>
      <c r="AM17" s="24" t="n">
        <f aca="false">IF(OR(AND(Sheet2!H17&gt;0, Sheet2!AK17&gt;10, Sheet2!AK17&lt;=15), AND(Sheet2!H17&lt;0, Sheet2!AK17&lt;90,Sheet2!AK17&gt;=85)),1,0)</f>
        <v>0</v>
      </c>
      <c r="AN17" s="24" t="n">
        <f aca="false">IF(OR(AND(Sheet2!H17&gt;0, Sheet2!AK17&gt;15, Sheet2!AK17&lt;=20), AND(Sheet2!H17&lt;0, Sheet2!AK17&lt;85,Sheet2!AK17&gt;=80)),1,0)</f>
        <v>0</v>
      </c>
      <c r="AO17" s="24" t="n">
        <f aca="false">IF(OR(AND(Sheet2!H17&gt;0, Sheet2!AK17&gt;20, Sheet2!AK17&lt;=25), AND(Sheet2!H17&lt;0, Sheet2!AK17&lt;80,Sheet2!AK17&gt;=75)),1,0)</f>
        <v>0</v>
      </c>
      <c r="AR17" s="29" t="s">
        <v>27</v>
      </c>
      <c r="AS17" s="8" t="n">
        <v>-0.2039729</v>
      </c>
      <c r="AT17" s="8" t="n">
        <f aca="false">ROUND(AS17,3)</f>
        <v>-0.204</v>
      </c>
      <c r="AU17" s="5" t="n">
        <f aca="false">ABS(Sheet2!AS17)</f>
        <v>0.2039729</v>
      </c>
      <c r="AV17" s="6" t="n">
        <f aca="false">IF(Sheet2!AU17&gt;=Sheet2!$AU$162,1,0)</f>
        <v>0</v>
      </c>
      <c r="AW17" s="6"/>
      <c r="AX17" s="8" t="n">
        <v>-0.0782041</v>
      </c>
      <c r="AY17" s="8" t="n">
        <f aca="false">ROUND(AX17,3)</f>
        <v>-0.078</v>
      </c>
      <c r="AZ17" s="5" t="n">
        <f aca="false">ABS(Sheet2!AX17)</f>
        <v>0.0782041</v>
      </c>
      <c r="BA17" s="6" t="n">
        <f aca="false">IF(Sheet2!AZ17&gt;=Sheet2!$AZ$162,1,0)</f>
        <v>0</v>
      </c>
      <c r="BB17" s="6"/>
      <c r="BC17" s="6" t="n">
        <f aca="false">IF(OR(Sheet2!AF17=1,Sheet2!AG17=1,Sheet2!AH17=1),1,0)</f>
        <v>0</v>
      </c>
      <c r="BD17" s="6" t="n">
        <f aca="false">AC17</f>
        <v>4</v>
      </c>
      <c r="BE17" s="24" t="n">
        <f aca="false">IF(OR(Sheet2!AL17=1,Sheet2!AM17=1,Sheet2!AN17=1,Sheet2!AO17=1),1,0)</f>
        <v>0</v>
      </c>
      <c r="BF17" s="6"/>
      <c r="BG17" s="6" t="n">
        <f aca="false">IF(AND(Sheet2!AV17=1,Sheet2!BA17=1,Sheet2!BC17=1,Sheet2!BE17=1),1,0)</f>
        <v>0</v>
      </c>
      <c r="BH17" s="6"/>
      <c r="BI17" s="6"/>
      <c r="BJ17" s="6"/>
    </row>
    <row r="18" customFormat="false" ht="12.8" hidden="false" customHeight="false" outlineLevel="0" collapsed="false">
      <c r="D18" s="0" t="s">
        <v>28</v>
      </c>
      <c r="E18" s="8" t="n">
        <v>-0.0072614</v>
      </c>
      <c r="F18" s="8" t="n">
        <v>0.94</v>
      </c>
      <c r="G18" s="12" t="n">
        <f aca="false">IF(Sheet2!F18&lt;=0.1,1,0)</f>
        <v>0</v>
      </c>
      <c r="H18" s="5" t="n">
        <v>-61.73159</v>
      </c>
      <c r="I18" s="5" t="n">
        <v>0.774</v>
      </c>
      <c r="J18" s="6" t="n">
        <f aca="false">IF(Sheet2!I18&lt;=0.1,1,0)</f>
        <v>0</v>
      </c>
      <c r="K18" s="8" t="n">
        <v>0.0244928</v>
      </c>
      <c r="L18" s="8" t="n">
        <v>0.797</v>
      </c>
      <c r="M18" s="12" t="n">
        <f aca="false">IF(Sheet2!L18&lt;=0.1,1,0)</f>
        <v>0</v>
      </c>
      <c r="N18" s="5" t="n">
        <v>1.511556</v>
      </c>
      <c r="O18" s="5" t="n">
        <v>0.936</v>
      </c>
      <c r="P18" s="6" t="n">
        <f aca="false">IF(Sheet2!O18&lt;=0.1,1,0)</f>
        <v>0</v>
      </c>
      <c r="Q18" s="8" t="n">
        <v>-0.0438518</v>
      </c>
      <c r="R18" s="8" t="n">
        <v>0.681</v>
      </c>
      <c r="S18" s="12" t="n">
        <f aca="false">IF(Sheet2!R18&lt;=0.1,1,0)</f>
        <v>0</v>
      </c>
      <c r="T18" s="5" t="n">
        <v>0.090151</v>
      </c>
      <c r="U18" s="5" t="n">
        <v>0.297</v>
      </c>
      <c r="V18" s="6" t="n">
        <f aca="false">IF(Sheet2!U18&lt;=0.1,1,0)</f>
        <v>0</v>
      </c>
      <c r="W18" s="8" t="n">
        <v>0.0806792</v>
      </c>
      <c r="X18" s="8" t="n">
        <v>0.381</v>
      </c>
      <c r="Y18" s="12" t="n">
        <f aca="false">IF(Sheet2!X18&lt;=0.1,1,0)</f>
        <v>0</v>
      </c>
      <c r="Z18" s="5" t="n">
        <v>-3.007569</v>
      </c>
      <c r="AA18" s="5" t="n">
        <v>0.154</v>
      </c>
      <c r="AB18" s="6" t="n">
        <f aca="false">IF(Sheet2!AA18&lt;=0.1,1,0)</f>
        <v>0</v>
      </c>
      <c r="AC18" s="9" t="n">
        <f aca="false">Sheet2!G18+Sheet2!J18+Sheet2!M18+Sheet2!P18+Sheet2!S18+Sheet2!V18+Sheet2!Y18+Sheet2!AB18</f>
        <v>0</v>
      </c>
      <c r="AD18" s="5"/>
      <c r="AF18" s="6" t="n">
        <f aca="false">IF(Sheet2!AC18&gt;7,1,0)</f>
        <v>0</v>
      </c>
      <c r="AG18" s="6" t="n">
        <f aca="false">IF(Sheet2!AC18=7,1,0)</f>
        <v>0</v>
      </c>
      <c r="AH18" s="24" t="n">
        <f aca="false">IF(Sheet2!AC18=6,1,0)</f>
        <v>0</v>
      </c>
      <c r="AK18" s="24" t="n">
        <v>6</v>
      </c>
      <c r="AL18" s="24" t="n">
        <f aca="false">IF(OR(AND(Sheet2!H18&gt;0, Sheet2!AK18&lt;=10), AND(Sheet2!H18&lt;0, Sheet2!AK18&gt;=90)),1,0)</f>
        <v>0</v>
      </c>
      <c r="AM18" s="24" t="n">
        <f aca="false">IF(OR(AND(Sheet2!H18&gt;0, Sheet2!AK18&gt;10, Sheet2!AK18&lt;=15), AND(Sheet2!H18&lt;0, Sheet2!AK18&lt;90,Sheet2!AK18&gt;=85)),1,0)</f>
        <v>0</v>
      </c>
      <c r="AN18" s="24" t="n">
        <f aca="false">IF(OR(AND(Sheet2!H18&gt;0, Sheet2!AK18&gt;15, Sheet2!AK18&lt;=20), AND(Sheet2!H18&lt;0, Sheet2!AK18&lt;85,Sheet2!AK18&gt;=80)),1,0)</f>
        <v>0</v>
      </c>
      <c r="AO18" s="24" t="n">
        <f aca="false">IF(OR(AND(Sheet2!H18&gt;0, Sheet2!AK18&gt;20, Sheet2!AK18&lt;=25), AND(Sheet2!H18&lt;0, Sheet2!AK18&lt;80,Sheet2!AK18&gt;=75)),1,0)</f>
        <v>0</v>
      </c>
      <c r="AR18" s="29" t="s">
        <v>28</v>
      </c>
      <c r="AS18" s="8" t="n">
        <v>-0.0072614</v>
      </c>
      <c r="AT18" s="8" t="n">
        <f aca="false">ROUND(AS18,3)</f>
        <v>-0.007</v>
      </c>
      <c r="AU18" s="5" t="n">
        <f aca="false">ABS(Sheet2!AS18)</f>
        <v>0.0072614</v>
      </c>
      <c r="AV18" s="6" t="n">
        <f aca="false">IF(Sheet2!AU18&gt;=Sheet2!$AU$162,1,0)</f>
        <v>0</v>
      </c>
      <c r="AW18" s="6"/>
      <c r="AX18" s="8" t="n">
        <v>0.0244928</v>
      </c>
      <c r="AY18" s="8" t="n">
        <f aca="false">ROUND(AX18,3)</f>
        <v>0.024</v>
      </c>
      <c r="AZ18" s="5" t="n">
        <f aca="false">ABS(Sheet2!AX18)</f>
        <v>0.0244928</v>
      </c>
      <c r="BA18" s="6" t="n">
        <f aca="false">IF(Sheet2!AZ18&gt;=Sheet2!$AZ$162,1,0)</f>
        <v>0</v>
      </c>
      <c r="BB18" s="6"/>
      <c r="BC18" s="6" t="n">
        <f aca="false">IF(OR(Sheet2!AF18=1,Sheet2!AG18=1,Sheet2!AH18=1),1,0)</f>
        <v>0</v>
      </c>
      <c r="BD18" s="6" t="n">
        <f aca="false">AC18</f>
        <v>0</v>
      </c>
      <c r="BE18" s="24" t="n">
        <f aca="false">IF(OR(Sheet2!AL18=1,Sheet2!AM18=1,Sheet2!AN18=1,Sheet2!AO18=1),1,0)</f>
        <v>0</v>
      </c>
      <c r="BF18" s="6"/>
      <c r="BG18" s="6" t="n">
        <f aca="false">IF(AND(Sheet2!AV18=1,Sheet2!BA18=1,Sheet2!BC18=1,Sheet2!BE18=1),1,0)</f>
        <v>0</v>
      </c>
      <c r="BH18" s="6"/>
      <c r="BI18" s="6"/>
      <c r="BJ18" s="6"/>
    </row>
    <row r="19" customFormat="false" ht="12.8" hidden="false" customHeight="false" outlineLevel="0" collapsed="false">
      <c r="D19" s="0" t="s">
        <v>29</v>
      </c>
      <c r="E19" s="8" t="n">
        <v>-0.1356849</v>
      </c>
      <c r="F19" s="8" t="n">
        <v>0.41</v>
      </c>
      <c r="G19" s="12" t="n">
        <f aca="false">IF(Sheet2!F19&lt;=0.1,1,0)</f>
        <v>0</v>
      </c>
      <c r="H19" s="5" t="n">
        <v>-354.8913</v>
      </c>
      <c r="I19" s="5" t="n">
        <v>0.114</v>
      </c>
      <c r="J19" s="6" t="n">
        <f aca="false">IF(Sheet2!I19&lt;=0.1,1,0)</f>
        <v>0</v>
      </c>
      <c r="K19" s="8" t="n">
        <v>0.0712621</v>
      </c>
      <c r="L19" s="8" t="n">
        <v>0.649</v>
      </c>
      <c r="M19" s="12" t="n">
        <f aca="false">IF(Sheet2!L19&lt;=0.1,1,0)</f>
        <v>0</v>
      </c>
      <c r="N19" s="5" t="n">
        <v>3.010092</v>
      </c>
      <c r="O19" s="5" t="n">
        <v>0.933</v>
      </c>
      <c r="P19" s="6" t="n">
        <f aca="false">IF(Sheet2!O19&lt;=0.1,1,0)</f>
        <v>0</v>
      </c>
      <c r="Q19" s="8" t="n">
        <v>-0.1140845</v>
      </c>
      <c r="R19" s="8" t="n">
        <v>0.556</v>
      </c>
      <c r="S19" s="12" t="n">
        <f aca="false">IF(Sheet2!R19&lt;=0.1,1,0)</f>
        <v>0</v>
      </c>
      <c r="T19" s="5" t="n">
        <v>-0.0041561</v>
      </c>
      <c r="U19" s="5" t="n">
        <v>0.981</v>
      </c>
      <c r="V19" s="6" t="n">
        <f aca="false">IF(Sheet2!U19&lt;=0.1,1,0)</f>
        <v>0</v>
      </c>
      <c r="W19" s="8" t="n">
        <v>0.1181959</v>
      </c>
      <c r="X19" s="8" t="n">
        <v>0.459</v>
      </c>
      <c r="Y19" s="12" t="n">
        <f aca="false">IF(Sheet2!X19&lt;=0.1,1,0)</f>
        <v>0</v>
      </c>
      <c r="Z19" s="5" t="n">
        <v>-5.275475</v>
      </c>
      <c r="AA19" s="5" t="n">
        <v>0.274</v>
      </c>
      <c r="AB19" s="6" t="n">
        <f aca="false">IF(Sheet2!AA19&lt;=0.1,1,0)</f>
        <v>0</v>
      </c>
      <c r="AC19" s="9" t="n">
        <f aca="false">Sheet2!G19+Sheet2!J19+Sheet2!M19+Sheet2!P19+Sheet2!S19+Sheet2!V19+Sheet2!Y19+Sheet2!AB19</f>
        <v>0</v>
      </c>
      <c r="AD19" s="5"/>
      <c r="AF19" s="6" t="n">
        <f aca="false">IF(Sheet2!AC19&gt;7,1,0)</f>
        <v>0</v>
      </c>
      <c r="AG19" s="6" t="n">
        <f aca="false">IF(Sheet2!AC19=7,1,0)</f>
        <v>0</v>
      </c>
      <c r="AH19" s="24" t="n">
        <f aca="false">IF(Sheet2!AC19=6,1,0)</f>
        <v>0</v>
      </c>
      <c r="AK19" s="24" t="n">
        <v>2</v>
      </c>
      <c r="AL19" s="24" t="n">
        <f aca="false">IF(OR(AND(Sheet2!H19&gt;0, Sheet2!AK19&lt;=10), AND(Sheet2!H19&lt;0, Sheet2!AK19&gt;=90)),1,0)</f>
        <v>0</v>
      </c>
      <c r="AM19" s="24" t="n">
        <f aca="false">IF(OR(AND(Sheet2!H19&gt;0, Sheet2!AK19&gt;10, Sheet2!AK19&lt;=15), AND(Sheet2!H19&lt;0, Sheet2!AK19&lt;90,Sheet2!AK19&gt;=85)),1,0)</f>
        <v>0</v>
      </c>
      <c r="AN19" s="24" t="n">
        <f aca="false">IF(OR(AND(Sheet2!H19&gt;0, Sheet2!AK19&gt;15, Sheet2!AK19&lt;=20), AND(Sheet2!H19&lt;0, Sheet2!AK19&lt;85,Sheet2!AK19&gt;=80)),1,0)</f>
        <v>0</v>
      </c>
      <c r="AO19" s="24" t="n">
        <f aca="false">IF(OR(AND(Sheet2!H19&gt;0, Sheet2!AK19&gt;20, Sheet2!AK19&lt;=25), AND(Sheet2!H19&lt;0, Sheet2!AK19&lt;80,Sheet2!AK19&gt;=75)),1,0)</f>
        <v>0</v>
      </c>
      <c r="AR19" s="29" t="s">
        <v>29</v>
      </c>
      <c r="AS19" s="8" t="n">
        <v>-0.1356849</v>
      </c>
      <c r="AT19" s="8" t="n">
        <f aca="false">ROUND(AS19,3)</f>
        <v>-0.136</v>
      </c>
      <c r="AU19" s="5" t="n">
        <f aca="false">ABS(Sheet2!AS19)</f>
        <v>0.1356849</v>
      </c>
      <c r="AV19" s="6" t="n">
        <f aca="false">IF(Sheet2!AU19&gt;=Sheet2!$AU$162,1,0)</f>
        <v>0</v>
      </c>
      <c r="AW19" s="6"/>
      <c r="AX19" s="8" t="n">
        <v>0.0712621</v>
      </c>
      <c r="AY19" s="8" t="n">
        <f aca="false">ROUND(AX19,3)</f>
        <v>0.071</v>
      </c>
      <c r="AZ19" s="5" t="n">
        <f aca="false">ABS(Sheet2!AX19)</f>
        <v>0.0712621</v>
      </c>
      <c r="BA19" s="6" t="n">
        <f aca="false">IF(Sheet2!AZ19&gt;=Sheet2!$AZ$162,1,0)</f>
        <v>0</v>
      </c>
      <c r="BB19" s="6"/>
      <c r="BC19" s="6" t="n">
        <f aca="false">IF(OR(Sheet2!AF19=1,Sheet2!AG19=1,Sheet2!AH19=1),1,0)</f>
        <v>0</v>
      </c>
      <c r="BD19" s="6" t="n">
        <f aca="false">AC19</f>
        <v>0</v>
      </c>
      <c r="BE19" s="24" t="n">
        <f aca="false">IF(OR(Sheet2!AL19=1,Sheet2!AM19=1,Sheet2!AN19=1,Sheet2!AO19=1),1,0)</f>
        <v>0</v>
      </c>
      <c r="BF19" s="6"/>
      <c r="BG19" s="6" t="n">
        <f aca="false">IF(AND(Sheet2!AV19=1,Sheet2!BA19=1,Sheet2!BC19=1,Sheet2!BE19=1),1,0)</f>
        <v>0</v>
      </c>
      <c r="BH19" s="6"/>
      <c r="BI19" s="6"/>
      <c r="BJ19" s="6"/>
    </row>
    <row r="20" customFormat="false" ht="12.8" hidden="false" customHeight="false" outlineLevel="0" collapsed="false">
      <c r="D20" s="0" t="s">
        <v>30</v>
      </c>
      <c r="E20" s="8" t="n">
        <v>-0.1241088</v>
      </c>
      <c r="F20" s="8" t="n">
        <v>0.09</v>
      </c>
      <c r="G20" s="12" t="n">
        <f aca="false">IF(Sheet2!F20&lt;=0.1,1,0)</f>
        <v>1</v>
      </c>
      <c r="H20" s="5" t="n">
        <v>-323.3381</v>
      </c>
      <c r="I20" s="5" t="n">
        <v>0.017</v>
      </c>
      <c r="J20" s="6" t="n">
        <f aca="false">IF(Sheet2!I20&lt;=0.1,1,0)</f>
        <v>1</v>
      </c>
      <c r="K20" s="8" t="n">
        <v>0.0036631</v>
      </c>
      <c r="L20" s="8" t="n">
        <v>0.96</v>
      </c>
      <c r="M20" s="12" t="n">
        <f aca="false">IF(Sheet2!L20&lt;=0.1,1,0)</f>
        <v>0</v>
      </c>
      <c r="N20" s="5" t="n">
        <v>-4.897967</v>
      </c>
      <c r="O20" s="5" t="n">
        <v>0.703</v>
      </c>
      <c r="P20" s="6" t="n">
        <f aca="false">IF(Sheet2!O20&lt;=0.1,1,0)</f>
        <v>0</v>
      </c>
      <c r="Q20" s="8" t="n">
        <v>-0.1527488</v>
      </c>
      <c r="R20" s="8" t="n">
        <v>0.063</v>
      </c>
      <c r="S20" s="12" t="n">
        <f aca="false">IF(Sheet2!R20&lt;=0.1,1,0)</f>
        <v>1</v>
      </c>
      <c r="T20" s="5" t="n">
        <v>-0.048898</v>
      </c>
      <c r="U20" s="5" t="n">
        <v>0.479</v>
      </c>
      <c r="V20" s="6" t="n">
        <f aca="false">IF(Sheet2!U20&lt;=0.1,1,0)</f>
        <v>0</v>
      </c>
      <c r="W20" s="8" t="n">
        <v>0.0121933</v>
      </c>
      <c r="X20" s="8" t="n">
        <v>0.862</v>
      </c>
      <c r="Y20" s="12" t="n">
        <f aca="false">IF(Sheet2!X20&lt;=0.1,1,0)</f>
        <v>0</v>
      </c>
      <c r="Z20" s="5" t="n">
        <v>-0.806053</v>
      </c>
      <c r="AA20" s="5" t="n">
        <v>0.746</v>
      </c>
      <c r="AB20" s="6" t="n">
        <f aca="false">IF(Sheet2!AA20&lt;=0.1,1,0)</f>
        <v>0</v>
      </c>
      <c r="AC20" s="9" t="n">
        <f aca="false">Sheet2!G20+Sheet2!J20+Sheet2!M20+Sheet2!P20+Sheet2!S20+Sheet2!V20+Sheet2!Y20+Sheet2!AB20</f>
        <v>3</v>
      </c>
      <c r="AD20" s="5"/>
      <c r="AF20" s="6" t="n">
        <f aca="false">IF(Sheet2!AC20&gt;7,1,0)</f>
        <v>0</v>
      </c>
      <c r="AG20" s="6" t="n">
        <f aca="false">IF(Sheet2!AC20=7,1,0)</f>
        <v>0</v>
      </c>
      <c r="AH20" s="24" t="n">
        <f aca="false">IF(Sheet2!AC20=6,1,0)</f>
        <v>0</v>
      </c>
      <c r="AK20" s="24" t="n">
        <v>13</v>
      </c>
      <c r="AL20" s="24" t="n">
        <f aca="false">IF(OR(AND(Sheet2!H20&gt;0, Sheet2!AK20&lt;=10), AND(Sheet2!H20&lt;0, Sheet2!AK20&gt;=90)),1,0)</f>
        <v>0</v>
      </c>
      <c r="AM20" s="24" t="n">
        <f aca="false">IF(OR(AND(Sheet2!H20&gt;0, Sheet2!AK20&gt;10, Sheet2!AK20&lt;=15), AND(Sheet2!H20&lt;0, Sheet2!AK20&lt;90,Sheet2!AK20&gt;=85)),1,0)</f>
        <v>0</v>
      </c>
      <c r="AN20" s="24" t="n">
        <f aca="false">IF(OR(AND(Sheet2!H20&gt;0, Sheet2!AK20&gt;15, Sheet2!AK20&lt;=20), AND(Sheet2!H20&lt;0, Sheet2!AK20&lt;85,Sheet2!AK20&gt;=80)),1,0)</f>
        <v>0</v>
      </c>
      <c r="AO20" s="24" t="n">
        <f aca="false">IF(OR(AND(Sheet2!H20&gt;0, Sheet2!AK20&gt;20, Sheet2!AK20&lt;=25), AND(Sheet2!H20&lt;0, Sheet2!AK20&lt;80,Sheet2!AK20&gt;=75)),1,0)</f>
        <v>0</v>
      </c>
      <c r="AR20" s="29" t="s">
        <v>30</v>
      </c>
      <c r="AS20" s="8" t="n">
        <v>-0.1241088</v>
      </c>
      <c r="AT20" s="8" t="n">
        <f aca="false">ROUND(AS20,3)</f>
        <v>-0.124</v>
      </c>
      <c r="AU20" s="5" t="n">
        <v>0</v>
      </c>
      <c r="AV20" s="6" t="n">
        <f aca="false">IF(Sheet2!AU20&gt;=Sheet2!$AU$162,1,0)</f>
        <v>0</v>
      </c>
      <c r="AW20" s="6"/>
      <c r="AX20" s="8" t="n">
        <v>0.0036631</v>
      </c>
      <c r="AY20" s="8" t="n">
        <f aca="false">ROUND(AX20,3)</f>
        <v>0.004</v>
      </c>
      <c r="AZ20" s="5" t="n">
        <f aca="false">ABS(Sheet2!AX20)</f>
        <v>0.0036631</v>
      </c>
      <c r="BA20" s="6" t="n">
        <f aca="false">IF(Sheet2!AZ20&gt;=Sheet2!$AZ$162,1,0)</f>
        <v>0</v>
      </c>
      <c r="BB20" s="6"/>
      <c r="BC20" s="6" t="n">
        <f aca="false">IF(OR(Sheet2!AF20=1,Sheet2!AG20=1,Sheet2!AH20=1),1,0)</f>
        <v>0</v>
      </c>
      <c r="BD20" s="6" t="n">
        <f aca="false">AC20</f>
        <v>3</v>
      </c>
      <c r="BE20" s="24" t="n">
        <f aca="false">IF(OR(Sheet2!AL20=1,Sheet2!AM20=1,Sheet2!AN20=1,Sheet2!AO20=1),1,0)</f>
        <v>0</v>
      </c>
      <c r="BF20" s="6"/>
      <c r="BG20" s="6" t="n">
        <f aca="false">IF(AND(Sheet2!AV20=1,Sheet2!BA20=1,Sheet2!BC20=1,Sheet2!BE20=1),1,0)</f>
        <v>0</v>
      </c>
      <c r="BH20" s="6"/>
      <c r="BI20" s="6"/>
      <c r="BJ20" s="6"/>
    </row>
    <row r="21" customFormat="false" ht="12.8" hidden="false" customHeight="false" outlineLevel="0" collapsed="false">
      <c r="B21" s="13"/>
      <c r="C21" s="13"/>
      <c r="D21" s="35" t="s">
        <v>31</v>
      </c>
      <c r="E21" s="8" t="n">
        <v>0.4009273</v>
      </c>
      <c r="F21" s="36" t="n">
        <v>0</v>
      </c>
      <c r="G21" s="12" t="n">
        <f aca="false">IF(Sheet2!F21&lt;=0.1,1,0)</f>
        <v>1</v>
      </c>
      <c r="H21" s="37" t="n">
        <v>681.8292</v>
      </c>
      <c r="I21" s="37" t="n">
        <v>0</v>
      </c>
      <c r="J21" s="6" t="n">
        <f aca="false">IF(Sheet2!I21&lt;=0.1,1,0)</f>
        <v>1</v>
      </c>
      <c r="K21" s="36" t="n">
        <v>0.294056</v>
      </c>
      <c r="L21" s="36" t="n">
        <v>0</v>
      </c>
      <c r="M21" s="12" t="n">
        <f aca="false">IF(Sheet2!L21&lt;=0.1,1,0)</f>
        <v>1</v>
      </c>
      <c r="N21" s="37" t="n">
        <v>43.25556</v>
      </c>
      <c r="O21" s="37" t="n">
        <v>0</v>
      </c>
      <c r="P21" s="6" t="n">
        <f aca="false">IF(Sheet2!O21&lt;=0.1,1,0)</f>
        <v>1</v>
      </c>
      <c r="Q21" s="36" t="n">
        <v>0.3683881</v>
      </c>
      <c r="R21" s="36" t="n">
        <v>0</v>
      </c>
      <c r="S21" s="12" t="n">
        <f aca="false">IF(Sheet2!R21&lt;=0.1,1,0)</f>
        <v>1</v>
      </c>
      <c r="T21" s="37" t="n">
        <v>0.3521135</v>
      </c>
      <c r="U21" s="37" t="n">
        <v>0</v>
      </c>
      <c r="V21" s="6" t="n">
        <f aca="false">IF(Sheet2!U21&lt;=0.1,1,0)</f>
        <v>1</v>
      </c>
      <c r="W21" s="36" t="n">
        <v>0.2600661</v>
      </c>
      <c r="X21" s="36" t="n">
        <v>0</v>
      </c>
      <c r="Y21" s="12" t="n">
        <f aca="false">IF(Sheet2!X21&lt;=0.1,1,0)</f>
        <v>1</v>
      </c>
      <c r="Z21" s="37" t="n">
        <v>7.462685</v>
      </c>
      <c r="AA21" s="5" t="n">
        <v>0</v>
      </c>
      <c r="AB21" s="6" t="n">
        <f aca="false">IF(Sheet2!AA21&lt;=0.1,1,0)</f>
        <v>1</v>
      </c>
      <c r="AC21" s="38" t="n">
        <f aca="false">Sheet2!G21+Sheet2!J21+Sheet2!M21+Sheet2!P21+Sheet2!S21+Sheet2!V21+Sheet2!Y21+Sheet2!AB21</f>
        <v>8</v>
      </c>
      <c r="AD21" s="5"/>
      <c r="AF21" s="6" t="n">
        <f aca="false">IF(Sheet2!AC21&gt;7,1,0)</f>
        <v>1</v>
      </c>
      <c r="AG21" s="6" t="n">
        <f aca="false">IF(Sheet2!AC21=7,1,0)</f>
        <v>0</v>
      </c>
      <c r="AH21" s="24" t="n">
        <f aca="false">IF(Sheet2!AC21=6,1,0)</f>
        <v>0</v>
      </c>
      <c r="AK21" s="34" t="s">
        <v>145</v>
      </c>
      <c r="AL21" s="24" t="n">
        <f aca="false">IF(OR(AND(Sheet2!H21&gt;0, Sheet2!AK21&lt;=10), AND(Sheet2!H21&lt;0, Sheet2!AK21&gt;=90)),1,0)</f>
        <v>0</v>
      </c>
      <c r="AM21" s="24" t="n">
        <f aca="false">IF(OR(AND(Sheet2!H21&gt;0, Sheet2!AK21&gt;10, Sheet2!AK21&lt;=15), AND(Sheet2!H21&lt;0, Sheet2!AK21&lt;90,Sheet2!AK21&gt;=85)),1,0)</f>
        <v>0</v>
      </c>
      <c r="AN21" s="24" t="n">
        <f aca="false">IF(OR(AND(Sheet2!H21&gt;0, Sheet2!AK21&gt;15, Sheet2!AK21&lt;=20), AND(Sheet2!H21&lt;0, Sheet2!AK21&lt;85,Sheet2!AK21&gt;=80)),1,0)</f>
        <v>0</v>
      </c>
      <c r="AO21" s="24" t="n">
        <f aca="false">IF(OR(AND(Sheet2!H21&gt;0, Sheet2!AK21&gt;20, Sheet2!AK21&lt;=25), AND(Sheet2!H21&lt;0, Sheet2!AK21&lt;80,Sheet2!AK21&gt;=75)),1,0)</f>
        <v>0</v>
      </c>
      <c r="AR21" s="39" t="s">
        <v>31</v>
      </c>
      <c r="AS21" s="36" t="n">
        <v>0.4009273</v>
      </c>
      <c r="AT21" s="8" t="n">
        <f aca="false">ROUND(AS21,3)</f>
        <v>0.401</v>
      </c>
      <c r="AU21" s="37" t="n">
        <f aca="false">ABS(Sheet2!AS21)</f>
        <v>0.4009273</v>
      </c>
      <c r="AV21" s="40" t="n">
        <f aca="false">IF(Sheet2!AU21&gt;=Sheet2!$AU$162,1,0)</f>
        <v>1</v>
      </c>
      <c r="AW21" s="40"/>
      <c r="AX21" s="36" t="n">
        <v>0.294056</v>
      </c>
      <c r="AY21" s="8" t="n">
        <f aca="false">ROUND(AX21,3)</f>
        <v>0.294</v>
      </c>
      <c r="AZ21" s="37" t="n">
        <f aca="false">ABS(Sheet2!AX21)</f>
        <v>0.294056</v>
      </c>
      <c r="BA21" s="40" t="n">
        <f aca="false">IF(Sheet2!AZ21&gt;=Sheet2!$AZ$162,1,0)</f>
        <v>1</v>
      </c>
      <c r="BB21" s="41"/>
      <c r="BC21" s="40" t="n">
        <f aca="false">IF(OR(Sheet2!AF21=1,Sheet2!AG21=1,Sheet2!AH21=1),1,0)</f>
        <v>1</v>
      </c>
      <c r="BD21" s="6" t="n">
        <f aca="false">AC21</f>
        <v>8</v>
      </c>
      <c r="BE21" s="42" t="n">
        <f aca="false">IF(OR(Sheet2!AL21=1,Sheet2!AM21=1,Sheet2!AN21=1,Sheet2!AO21=1),1,0)</f>
        <v>0</v>
      </c>
      <c r="BF21" s="41"/>
      <c r="BG21" s="41" t="n">
        <f aca="false">IF(AND(Sheet2!AV21=1,Sheet2!BA21=1,Sheet2!BC21=1,Sheet2!BE21=1),1,0)</f>
        <v>0</v>
      </c>
      <c r="BH21" s="41" t="s">
        <v>22</v>
      </c>
      <c r="BI21" s="6" t="s">
        <v>22</v>
      </c>
      <c r="BJ21" s="6"/>
    </row>
    <row r="22" customFormat="false" ht="12.8" hidden="false" customHeight="false" outlineLevel="0" collapsed="false">
      <c r="E22" s="43"/>
      <c r="F22" s="43"/>
      <c r="G22" s="12"/>
      <c r="H22" s="44"/>
      <c r="I22" s="44"/>
      <c r="J22" s="6"/>
      <c r="K22" s="43"/>
      <c r="L22" s="43"/>
      <c r="M22" s="12"/>
      <c r="N22" s="44"/>
      <c r="O22" s="44"/>
      <c r="P22" s="6"/>
      <c r="Q22" s="43"/>
      <c r="R22" s="43"/>
      <c r="S22" s="12"/>
      <c r="T22" s="44"/>
      <c r="U22" s="44"/>
      <c r="V22" s="6"/>
      <c r="W22" s="43"/>
      <c r="X22" s="43"/>
      <c r="Y22" s="12"/>
      <c r="Z22" s="44"/>
      <c r="AA22" s="44"/>
      <c r="AB22" s="6"/>
      <c r="AC22" s="9"/>
      <c r="AD22" s="5"/>
      <c r="AF22" s="6"/>
      <c r="AG22" s="6"/>
      <c r="AH22" s="6"/>
      <c r="AK22" s="24"/>
      <c r="AL22" s="24"/>
      <c r="AM22" s="24"/>
      <c r="AN22" s="24"/>
      <c r="AO22" s="24"/>
      <c r="AS22" s="43"/>
      <c r="AT22" s="43"/>
      <c r="AU22" s="5"/>
      <c r="AV22" s="6"/>
      <c r="AW22" s="6"/>
      <c r="AX22" s="43"/>
      <c r="AY22" s="43"/>
      <c r="AZ22" s="5"/>
      <c r="BA22" s="6"/>
      <c r="BB22" s="6"/>
      <c r="BC22" s="6"/>
      <c r="BD22" s="6"/>
      <c r="BE22" s="24"/>
      <c r="BF22" s="6"/>
      <c r="BG22" s="6"/>
      <c r="BH22" s="6"/>
      <c r="BI22" s="6"/>
      <c r="BJ22" s="6"/>
    </row>
    <row r="23" customFormat="false" ht="12.8" hidden="false" customHeight="false" outlineLevel="0" collapsed="false">
      <c r="E23" s="8"/>
      <c r="F23" s="8"/>
      <c r="G23" s="12"/>
      <c r="H23" s="5"/>
      <c r="I23" s="5"/>
      <c r="J23" s="6"/>
      <c r="K23" s="8"/>
      <c r="L23" s="8"/>
      <c r="M23" s="12"/>
      <c r="N23" s="5"/>
      <c r="O23" s="5"/>
      <c r="P23" s="6"/>
      <c r="Q23" s="8"/>
      <c r="R23" s="8"/>
      <c r="S23" s="12"/>
      <c r="T23" s="5"/>
      <c r="U23" s="5"/>
      <c r="V23" s="6"/>
      <c r="W23" s="8"/>
      <c r="X23" s="8"/>
      <c r="Y23" s="12"/>
      <c r="Z23" s="5"/>
      <c r="AA23" s="5"/>
      <c r="AB23" s="6"/>
      <c r="AC23" s="9"/>
      <c r="AD23" s="5"/>
      <c r="AF23" s="6"/>
      <c r="AG23" s="6"/>
      <c r="AH23" s="6"/>
      <c r="AK23" s="24"/>
      <c r="AL23" s="24"/>
      <c r="AM23" s="24"/>
      <c r="AN23" s="24"/>
      <c r="AO23" s="24"/>
      <c r="AR23" s="13"/>
      <c r="AS23" s="36"/>
      <c r="AT23" s="36"/>
      <c r="AU23" s="37"/>
      <c r="AV23" s="41"/>
      <c r="AW23" s="41"/>
      <c r="AX23" s="36"/>
      <c r="AY23" s="36"/>
      <c r="AZ23" s="37"/>
      <c r="BA23" s="41"/>
      <c r="BB23" s="41"/>
      <c r="BC23" s="41"/>
      <c r="BD23" s="41"/>
      <c r="BE23" s="45"/>
      <c r="BF23" s="41"/>
      <c r="BG23" s="41"/>
      <c r="BH23" s="41"/>
      <c r="BI23" s="6"/>
      <c r="BJ23" s="6"/>
    </row>
    <row r="24" customFormat="false" ht="12.8" hidden="false" customHeight="false" outlineLevel="0" collapsed="false">
      <c r="B24" s="46" t="s">
        <v>146</v>
      </c>
      <c r="C24" s="47" t="s">
        <v>147</v>
      </c>
      <c r="D24" s="47" t="s">
        <v>32</v>
      </c>
      <c r="E24" s="43" t="n">
        <v>0.0874799</v>
      </c>
      <c r="F24" s="43" t="n">
        <v>0.226</v>
      </c>
      <c r="G24" s="12" t="n">
        <f aca="false">IF(Sheet2!F24&lt;=0.1,1,0)</f>
        <v>0</v>
      </c>
      <c r="H24" s="44" t="n">
        <v>407.9514</v>
      </c>
      <c r="I24" s="44" t="n">
        <v>0.02</v>
      </c>
      <c r="J24" s="6" t="n">
        <f aca="false">IF(Sheet2!I24&lt;=0.1,1,0)</f>
        <v>1</v>
      </c>
      <c r="K24" s="43" t="n">
        <v>0.0630496</v>
      </c>
      <c r="L24" s="43" t="n">
        <v>0.366</v>
      </c>
      <c r="M24" s="12" t="n">
        <f aca="false">IF(Sheet2!L24&lt;=0.1,1,0)</f>
        <v>0</v>
      </c>
      <c r="N24" s="44" t="n">
        <v>19.57446</v>
      </c>
      <c r="O24" s="44" t="n">
        <v>0.168</v>
      </c>
      <c r="P24" s="6" t="n">
        <f aca="false">IF(Sheet2!O24&lt;=0.1,1,0)</f>
        <v>0</v>
      </c>
      <c r="Q24" s="43" t="n">
        <v>0.0844918</v>
      </c>
      <c r="R24" s="43" t="n">
        <v>0.282</v>
      </c>
      <c r="S24" s="12" t="n">
        <f aca="false">IF(Sheet2!R24&lt;=0.1,1,0)</f>
        <v>0</v>
      </c>
      <c r="T24" s="44" t="n">
        <v>0.0930104</v>
      </c>
      <c r="U24" s="44" t="n">
        <v>0.17</v>
      </c>
      <c r="V24" s="6" t="n">
        <f aca="false">IF(Sheet2!U24&lt;=0.1,1,0)</f>
        <v>0</v>
      </c>
      <c r="W24" s="43" t="n">
        <v>0.0773234</v>
      </c>
      <c r="X24" s="43" t="n">
        <v>0.242</v>
      </c>
      <c r="Y24" s="12" t="n">
        <f aca="false">IF(Sheet2!X24&lt;=0.1,1,0)</f>
        <v>0</v>
      </c>
      <c r="Z24" s="44" t="n">
        <v>2.825923</v>
      </c>
      <c r="AA24" s="44" t="n">
        <v>0.329</v>
      </c>
      <c r="AB24" s="6" t="n">
        <f aca="false">IF(Sheet2!AA24&lt;=0.1,1,0)</f>
        <v>0</v>
      </c>
      <c r="AC24" s="48" t="n">
        <f aca="false">Sheet2!G24+Sheet2!J24+Sheet2!M24+Sheet2!P24+Sheet2!S24+Sheet2!V24+Sheet2!Y24+Sheet2!AB24</f>
        <v>1</v>
      </c>
      <c r="AD24" s="5"/>
      <c r="AF24" s="6" t="n">
        <f aca="false">IF(Sheet2!AC24&gt;7,1,0)</f>
        <v>0</v>
      </c>
      <c r="AG24" s="6" t="n">
        <f aca="false">IF(Sheet2!AC24=7,1,0)</f>
        <v>0</v>
      </c>
      <c r="AH24" s="24" t="n">
        <f aca="false">IF(Sheet2!AC24=6,1,0)</f>
        <v>0</v>
      </c>
      <c r="AK24" s="24" t="n">
        <v>16</v>
      </c>
      <c r="AL24" s="24" t="n">
        <f aca="false">IF(OR(AND(Sheet2!H24&gt;0, Sheet2!AK24&lt;=10), AND(Sheet2!H24&lt;0, Sheet2!AK24&gt;=90)),1,0)</f>
        <v>0</v>
      </c>
      <c r="AM24" s="24" t="n">
        <f aca="false">IF(OR(AND(Sheet2!H24&gt;0, Sheet2!AK24&gt;10, Sheet2!AK24&lt;=15), AND(Sheet2!H24&lt;0, Sheet2!AK24&lt;90,Sheet2!AK24&gt;=85)),1,0)</f>
        <v>0</v>
      </c>
      <c r="AN24" s="24" t="n">
        <f aca="false">IF(OR(AND(Sheet2!H24&gt;0, Sheet2!AK24&gt;15, Sheet2!AK24&lt;=20), AND(Sheet2!H24&lt;0, Sheet2!AK24&lt;85,Sheet2!AK24&gt;=80)),1,0)</f>
        <v>1</v>
      </c>
      <c r="AO24" s="24" t="n">
        <f aca="false">IF(OR(AND(Sheet2!H24&gt;0, Sheet2!AK24&gt;20, Sheet2!AK24&lt;=25), AND(Sheet2!H24&lt;0, Sheet2!AK24&lt;80,Sheet2!AK24&gt;=75)),1,0)</f>
        <v>0</v>
      </c>
      <c r="AR24" s="47" t="s">
        <v>32</v>
      </c>
      <c r="AS24" s="43" t="n">
        <v>0.0874799</v>
      </c>
      <c r="AT24" s="8" t="n">
        <f aca="false">ROUND(AS24,3)</f>
        <v>0.087</v>
      </c>
      <c r="AU24" s="5" t="n">
        <f aca="false">ABS(Sheet2!AS24)</f>
        <v>0.0874799</v>
      </c>
      <c r="AV24" s="6" t="n">
        <f aca="false">IF(Sheet2!AU24&gt;=Sheet2!$AU$162,1,0)</f>
        <v>0</v>
      </c>
      <c r="AW24" s="6"/>
      <c r="AX24" s="43" t="n">
        <v>0.0630496</v>
      </c>
      <c r="AY24" s="8" t="n">
        <f aca="false">ROUND(AX24,3)</f>
        <v>0.063</v>
      </c>
      <c r="AZ24" s="5" t="n">
        <f aca="false">ABS(Sheet2!AX24)</f>
        <v>0.0630496</v>
      </c>
      <c r="BA24" s="6" t="n">
        <f aca="false">IF(Sheet2!AZ24&gt;=Sheet2!$AZ$162,1,0)</f>
        <v>0</v>
      </c>
      <c r="BB24" s="6"/>
      <c r="BC24" s="6" t="n">
        <f aca="false">IF(OR(Sheet2!AF24=1,Sheet2!AG24=1,Sheet2!AH24=1),1,0)</f>
        <v>0</v>
      </c>
      <c r="BD24" s="6" t="n">
        <f aca="false">AC24</f>
        <v>1</v>
      </c>
      <c r="BE24" s="24" t="n">
        <f aca="false">IF(OR(Sheet2!AL24=1,Sheet2!AM24=1,Sheet2!AN24=1,Sheet2!AO24=1),1,0)</f>
        <v>1</v>
      </c>
      <c r="BF24" s="6"/>
      <c r="BG24" s="6" t="n">
        <f aca="false">IF(AND(Sheet2!AV24=1,Sheet2!BA24=1,Sheet2!BC24=1,Sheet2!BE24=1),1,0)</f>
        <v>0</v>
      </c>
      <c r="BH24" s="6"/>
      <c r="BI24" s="6"/>
      <c r="BJ24" s="6"/>
    </row>
    <row r="25" customFormat="false" ht="12.8" hidden="false" customHeight="false" outlineLevel="0" collapsed="false">
      <c r="C25" s="29" t="s">
        <v>148</v>
      </c>
      <c r="D25" s="30" t="s">
        <v>33</v>
      </c>
      <c r="E25" s="8" t="n">
        <v>0.1946601</v>
      </c>
      <c r="F25" s="8" t="n">
        <v>0</v>
      </c>
      <c r="G25" s="12" t="n">
        <f aca="false">IF(Sheet2!F25&lt;=0.1,1,0)</f>
        <v>1</v>
      </c>
      <c r="H25" s="5" t="n">
        <v>162.8864</v>
      </c>
      <c r="I25" s="5" t="n">
        <v>0.123</v>
      </c>
      <c r="J25" s="6" t="n">
        <f aca="false">IF(Sheet2!I25&lt;=0.1,1,0)</f>
        <v>0</v>
      </c>
      <c r="K25" s="8" t="n">
        <v>0.1587196</v>
      </c>
      <c r="L25" s="8" t="n">
        <v>0.002</v>
      </c>
      <c r="M25" s="12" t="n">
        <f aca="false">IF(Sheet2!L25&lt;=0.1,1,0)</f>
        <v>1</v>
      </c>
      <c r="N25" s="5" t="n">
        <v>23.97138</v>
      </c>
      <c r="O25" s="5" t="n">
        <v>0.01</v>
      </c>
      <c r="P25" s="6" t="n">
        <f aca="false">IF(Sheet2!O25&lt;=0.1,1,0)</f>
        <v>1</v>
      </c>
      <c r="Q25" s="8" t="n">
        <v>0.1586421</v>
      </c>
      <c r="R25" s="8" t="n">
        <v>0.004</v>
      </c>
      <c r="S25" s="12" t="n">
        <f aca="false">IF(Sheet2!R25&lt;=0.1,1,0)</f>
        <v>1</v>
      </c>
      <c r="T25" s="5" t="n">
        <v>0.17588</v>
      </c>
      <c r="U25" s="5" t="n">
        <v>0.0819478</v>
      </c>
      <c r="V25" s="6" t="n">
        <f aca="false">IF(Sheet2!U25&lt;=0.1,1,0)</f>
        <v>1</v>
      </c>
      <c r="W25" s="8" t="n">
        <v>0.1301915</v>
      </c>
      <c r="X25" s="8" t="n">
        <v>0.007</v>
      </c>
      <c r="Y25" s="12" t="n">
        <f aca="false">IF(Sheet2!X25&lt;=0.1,1,0)</f>
        <v>1</v>
      </c>
      <c r="Z25" s="5" t="n">
        <v>5.927406</v>
      </c>
      <c r="AA25" s="5" t="n">
        <v>0</v>
      </c>
      <c r="AB25" s="6" t="n">
        <f aca="false">IF(Sheet2!AA25&lt;=0.1,1,0)</f>
        <v>1</v>
      </c>
      <c r="AC25" s="9" t="n">
        <f aca="false">Sheet2!G25+Sheet2!J25+Sheet2!M25+Sheet2!P25+Sheet2!S25+Sheet2!V25+Sheet2!Y25+Sheet2!AB25</f>
        <v>7</v>
      </c>
      <c r="AD25" s="5"/>
      <c r="AF25" s="6" t="n">
        <f aca="false">IF(Sheet2!AC25&gt;7,1,0)</f>
        <v>0</v>
      </c>
      <c r="AG25" s="6" t="n">
        <f aca="false">IF(Sheet2!AC25=7,1,0)</f>
        <v>1</v>
      </c>
      <c r="AH25" s="24" t="n">
        <f aca="false">IF(Sheet2!AC25=6,1,0)</f>
        <v>0</v>
      </c>
      <c r="AK25" s="24" t="n">
        <v>55</v>
      </c>
      <c r="AL25" s="24" t="n">
        <f aca="false">IF(OR(AND(Sheet2!H25&gt;0, Sheet2!AK25&lt;=10), AND(Sheet2!H25&lt;0, Sheet2!AK25&gt;=90)),1,0)</f>
        <v>0</v>
      </c>
      <c r="AM25" s="24" t="n">
        <f aca="false">IF(OR(AND(Sheet2!H25&gt;0, Sheet2!AK25&gt;10, Sheet2!AK25&lt;=15), AND(Sheet2!H25&lt;0, Sheet2!AK25&lt;90,Sheet2!AK25&gt;=85)),1,0)</f>
        <v>0</v>
      </c>
      <c r="AN25" s="24" t="n">
        <f aca="false">IF(OR(AND(Sheet2!H25&gt;0, Sheet2!AK25&gt;15, Sheet2!AK25&lt;=20), AND(Sheet2!H25&lt;0, Sheet2!AK25&lt;85,Sheet2!AK25&gt;=80)),1,0)</f>
        <v>0</v>
      </c>
      <c r="AO25" s="24" t="n">
        <f aca="false">IF(OR(AND(Sheet2!H25&gt;0, Sheet2!AK25&gt;20, Sheet2!AK25&lt;=25), AND(Sheet2!H25&lt;0, Sheet2!AK25&lt;80,Sheet2!AK25&gt;=75)),1,0)</f>
        <v>0</v>
      </c>
      <c r="AR25" s="29" t="s">
        <v>33</v>
      </c>
      <c r="AS25" s="8" t="n">
        <v>0.1946601</v>
      </c>
      <c r="AT25" s="8" t="n">
        <f aca="false">ROUND(AS25,3)</f>
        <v>0.195</v>
      </c>
      <c r="AU25" s="5" t="n">
        <f aca="false">ABS(Sheet2!AS25)</f>
        <v>0.1946601</v>
      </c>
      <c r="AV25" s="6" t="n">
        <f aca="false">IF(Sheet2!AU25&gt;=Sheet2!$AU$162,1,0)</f>
        <v>0</v>
      </c>
      <c r="AW25" s="6"/>
      <c r="AX25" s="8" t="n">
        <v>0.1587196</v>
      </c>
      <c r="AY25" s="8" t="n">
        <f aca="false">ROUND(AX25,3)</f>
        <v>0.159</v>
      </c>
      <c r="AZ25" s="5" t="n">
        <f aca="false">ABS(Sheet2!AX25)</f>
        <v>0.1587196</v>
      </c>
      <c r="BA25" s="6" t="n">
        <f aca="false">IF(Sheet2!AZ25&gt;=Sheet2!$AZ$162,1,0)</f>
        <v>0</v>
      </c>
      <c r="BB25" s="6"/>
      <c r="BC25" s="6" t="n">
        <f aca="false">IF(OR(Sheet2!AF25=1,Sheet2!AG25=1,Sheet2!AH25=1),1,0)</f>
        <v>1</v>
      </c>
      <c r="BD25" s="6" t="n">
        <f aca="false">AC25</f>
        <v>7</v>
      </c>
      <c r="BE25" s="24" t="n">
        <f aca="false">IF(OR(Sheet2!AL25=1,Sheet2!AM25=1,Sheet2!AN25=1,Sheet2!AO25=1),1,0)</f>
        <v>0</v>
      </c>
      <c r="BF25" s="6"/>
      <c r="BG25" s="6" t="n">
        <f aca="false">IF(AND(Sheet2!AV25=1,Sheet2!BA25=1,Sheet2!BC25=1,Sheet2!BE25=1),1,0)</f>
        <v>0</v>
      </c>
      <c r="BH25" s="6"/>
      <c r="BI25" s="6"/>
      <c r="BJ25" s="6"/>
    </row>
    <row r="26" customFormat="false" ht="12.8" hidden="false" customHeight="false" outlineLevel="0" collapsed="false">
      <c r="C26" s="0" t="s">
        <v>149</v>
      </c>
      <c r="D26" s="0" t="s">
        <v>34</v>
      </c>
      <c r="E26" s="8" t="n">
        <v>0.0329755</v>
      </c>
      <c r="F26" s="8" t="n">
        <v>0.527</v>
      </c>
      <c r="G26" s="12" t="n">
        <f aca="false">IF(Sheet2!F26&lt;=0.1,1,0)</f>
        <v>0</v>
      </c>
      <c r="H26" s="5" t="n">
        <v>117.8598</v>
      </c>
      <c r="I26" s="5" t="n">
        <v>0.272</v>
      </c>
      <c r="J26" s="6" t="n">
        <f aca="false">IF(Sheet2!I26&lt;=0.1,1,0)</f>
        <v>0</v>
      </c>
      <c r="K26" s="8" t="n">
        <v>0.1022141</v>
      </c>
      <c r="L26" s="8" t="n">
        <v>0.054</v>
      </c>
      <c r="M26" s="12" t="n">
        <f aca="false">IF(Sheet2!L26&lt;=0.1,1,0)</f>
        <v>1</v>
      </c>
      <c r="N26" s="5" t="n">
        <v>11.86028</v>
      </c>
      <c r="O26" s="5" t="n">
        <v>0.216</v>
      </c>
      <c r="P26" s="6" t="n">
        <f aca="false">IF(Sheet2!O26&lt;=0.1,1,0)</f>
        <v>0</v>
      </c>
      <c r="Q26" s="8" t="n">
        <v>0.0492149</v>
      </c>
      <c r="R26" s="8" t="n">
        <v>0.39</v>
      </c>
      <c r="S26" s="12" t="n">
        <f aca="false">IF(Sheet2!R26&lt;=0.1,1,0)</f>
        <v>0</v>
      </c>
      <c r="T26" s="5" t="n">
        <v>0.0356482</v>
      </c>
      <c r="U26" s="5" t="n">
        <v>0.47</v>
      </c>
      <c r="V26" s="6" t="n">
        <f aca="false">IF(Sheet2!U26&lt;=0.1,1,0)</f>
        <v>0</v>
      </c>
      <c r="W26" s="8" t="n">
        <v>0.0996009</v>
      </c>
      <c r="X26" s="8" t="n">
        <v>0.051</v>
      </c>
      <c r="Y26" s="12" t="n">
        <f aca="false">IF(Sheet2!X26&lt;=0.1,1,0)</f>
        <v>1</v>
      </c>
      <c r="Z26" s="5" t="n">
        <v>0.9099679</v>
      </c>
      <c r="AA26" s="5" t="n">
        <v>0.598</v>
      </c>
      <c r="AB26" s="6" t="n">
        <f aca="false">IF(Sheet2!AA26&lt;=0.1,1,0)</f>
        <v>0</v>
      </c>
      <c r="AC26" s="9" t="n">
        <f aca="false">Sheet2!G26+Sheet2!J26+Sheet2!M26+Sheet2!P26+Sheet2!S26+Sheet2!V26+Sheet2!Y26+Sheet2!AB26</f>
        <v>2</v>
      </c>
      <c r="AD26" s="5"/>
      <c r="AF26" s="6" t="n">
        <f aca="false">IF(Sheet2!AC26&gt;7,1,0)</f>
        <v>0</v>
      </c>
      <c r="AG26" s="6" t="n">
        <f aca="false">IF(Sheet2!AC26=7,1,0)</f>
        <v>0</v>
      </c>
      <c r="AH26" s="24" t="n">
        <f aca="false">IF(Sheet2!AC26=6,1,0)</f>
        <v>0</v>
      </c>
      <c r="AK26" s="34" t="s">
        <v>150</v>
      </c>
      <c r="AL26" s="24" t="n">
        <f aca="false">IF(OR(AND(Sheet2!H26&gt;0, Sheet2!AK26&lt;=10), AND(Sheet2!H26&lt;0, Sheet2!AK26&gt;=90)),1,0)</f>
        <v>0</v>
      </c>
      <c r="AM26" s="24" t="n">
        <f aca="false">IF(OR(AND(Sheet2!H26&gt;0, Sheet2!AK26&gt;10, Sheet2!AK26&lt;=15), AND(Sheet2!H26&lt;0, Sheet2!AK26&lt;90,Sheet2!AK26&gt;=85)),1,0)</f>
        <v>0</v>
      </c>
      <c r="AN26" s="24" t="n">
        <f aca="false">IF(OR(AND(Sheet2!H26&gt;0, Sheet2!AK26&gt;15, Sheet2!AK26&lt;=20), AND(Sheet2!H26&lt;0, Sheet2!AK26&lt;85,Sheet2!AK26&gt;=80)),1,0)</f>
        <v>0</v>
      </c>
      <c r="AO26" s="24" t="n">
        <f aca="false">IF(OR(AND(Sheet2!H26&gt;0, Sheet2!AK26&gt;20, Sheet2!AK26&lt;=25), AND(Sheet2!H26&lt;0, Sheet2!AK26&lt;80,Sheet2!AK26&gt;=75)),1,0)</f>
        <v>0</v>
      </c>
      <c r="AR26" s="29" t="s">
        <v>34</v>
      </c>
      <c r="AS26" s="8" t="n">
        <v>0.0329755</v>
      </c>
      <c r="AT26" s="8" t="n">
        <f aca="false">ROUND(AS26,3)</f>
        <v>0.033</v>
      </c>
      <c r="AU26" s="5" t="n">
        <f aca="false">ABS(Sheet2!AS26)</f>
        <v>0.0329755</v>
      </c>
      <c r="AV26" s="6" t="n">
        <f aca="false">IF(Sheet2!AU26&gt;=Sheet2!$AU$162,1,0)</f>
        <v>0</v>
      </c>
      <c r="AW26" s="6"/>
      <c r="AX26" s="8" t="n">
        <v>0.1022141</v>
      </c>
      <c r="AY26" s="8" t="n">
        <f aca="false">ROUND(AX26,3)</f>
        <v>0.102</v>
      </c>
      <c r="AZ26" s="5" t="n">
        <f aca="false">ABS(Sheet2!AX26)</f>
        <v>0.1022141</v>
      </c>
      <c r="BA26" s="6" t="n">
        <f aca="false">IF(Sheet2!AZ26&gt;=Sheet2!$AZ$162,1,0)</f>
        <v>0</v>
      </c>
      <c r="BB26" s="6"/>
      <c r="BC26" s="6" t="n">
        <f aca="false">IF(OR(Sheet2!AF26=1,Sheet2!AG26=1,Sheet2!AH26=1),1,0)</f>
        <v>0</v>
      </c>
      <c r="BD26" s="6" t="n">
        <f aca="false">AC26</f>
        <v>2</v>
      </c>
      <c r="BE26" s="24" t="n">
        <f aca="false">IF(OR(Sheet2!AL26=1,Sheet2!AM26=1,Sheet2!AN26=1,Sheet2!AO26=1),1,0)</f>
        <v>0</v>
      </c>
      <c r="BF26" s="6"/>
      <c r="BG26" s="6" t="n">
        <f aca="false">IF(AND(Sheet2!AV26=1,Sheet2!BA26=1,Sheet2!BC26=1,Sheet2!BE26=1),1,0)</f>
        <v>0</v>
      </c>
      <c r="BH26" s="6"/>
      <c r="BI26" s="6"/>
      <c r="BJ26" s="6"/>
    </row>
    <row r="27" customFormat="false" ht="12.8" hidden="false" customHeight="false" outlineLevel="0" collapsed="false">
      <c r="E27" s="8"/>
      <c r="F27" s="8"/>
      <c r="G27" s="12"/>
      <c r="H27" s="5"/>
      <c r="I27" s="5"/>
      <c r="J27" s="6"/>
      <c r="K27" s="8"/>
      <c r="L27" s="8"/>
      <c r="M27" s="12"/>
      <c r="N27" s="5"/>
      <c r="O27" s="5"/>
      <c r="P27" s="6"/>
      <c r="Q27" s="8"/>
      <c r="R27" s="8"/>
      <c r="S27" s="12"/>
      <c r="T27" s="5"/>
      <c r="U27" s="5"/>
      <c r="V27" s="6"/>
      <c r="W27" s="8"/>
      <c r="X27" s="8"/>
      <c r="Y27" s="12"/>
      <c r="Z27" s="5"/>
      <c r="AA27" s="5"/>
      <c r="AB27" s="6"/>
      <c r="AC27" s="9"/>
      <c r="AD27" s="5"/>
      <c r="AF27" s="6"/>
      <c r="AG27" s="6"/>
      <c r="AH27" s="24"/>
      <c r="AK27" s="24"/>
      <c r="AL27" s="24"/>
      <c r="AM27" s="24"/>
      <c r="AN27" s="24"/>
      <c r="AO27" s="24"/>
      <c r="AS27" s="8"/>
      <c r="AT27" s="8"/>
      <c r="AU27" s="5"/>
      <c r="AV27" s="6"/>
      <c r="AW27" s="6"/>
      <c r="AX27" s="8"/>
      <c r="AY27" s="8"/>
      <c r="AZ27" s="5"/>
      <c r="BA27" s="6"/>
      <c r="BB27" s="6"/>
      <c r="BC27" s="6"/>
      <c r="BD27" s="6"/>
      <c r="BE27" s="24"/>
      <c r="BF27" s="6"/>
      <c r="BG27" s="6"/>
      <c r="BH27" s="6"/>
      <c r="BI27" s="6"/>
      <c r="BJ27" s="6"/>
    </row>
    <row r="28" customFormat="false" ht="12.8" hidden="false" customHeight="false" outlineLevel="0" collapsed="false">
      <c r="D28" s="0" t="s">
        <v>35</v>
      </c>
      <c r="E28" s="8" t="n">
        <v>0.0445297</v>
      </c>
      <c r="F28" s="8" t="n">
        <v>0.463</v>
      </c>
      <c r="G28" s="12" t="n">
        <f aca="false">IF(Sheet2!F28&lt;=0.1,1,0)</f>
        <v>0</v>
      </c>
      <c r="H28" s="5" t="n">
        <v>66.5058</v>
      </c>
      <c r="I28" s="5" t="n">
        <v>0.606</v>
      </c>
      <c r="J28" s="6" t="n">
        <f aca="false">IF(Sheet2!I28&lt;=0.1,1,0)</f>
        <v>0</v>
      </c>
      <c r="K28" s="8" t="n">
        <v>0.0034126</v>
      </c>
      <c r="L28" s="8" t="n">
        <v>0.956</v>
      </c>
      <c r="M28" s="12" t="n">
        <f aca="false">IF(Sheet2!L28&lt;=0.1,1,0)</f>
        <v>0</v>
      </c>
      <c r="N28" s="5" t="n">
        <v>3.616254</v>
      </c>
      <c r="O28" s="5" t="n">
        <v>0.756</v>
      </c>
      <c r="P28" s="6" t="n">
        <f aca="false">IF(Sheet2!O28&lt;=0.1,1,0)</f>
        <v>0</v>
      </c>
      <c r="Q28" s="8" t="n">
        <v>0.0249412</v>
      </c>
      <c r="R28" s="8" t="n">
        <v>0.711</v>
      </c>
      <c r="S28" s="12" t="n">
        <f aca="false">IF(Sheet2!R28&lt;=0.1,1,0)</f>
        <v>0</v>
      </c>
      <c r="T28" s="5" t="n">
        <v>0.0129493</v>
      </c>
      <c r="U28" s="5" t="n">
        <v>0.822</v>
      </c>
      <c r="V28" s="6" t="n">
        <f aca="false">IF(Sheet2!U28&lt;=0.1,1,0)</f>
        <v>0</v>
      </c>
      <c r="W28" s="8" t="n">
        <v>0.0580406</v>
      </c>
      <c r="X28" s="8" t="n">
        <v>0.814</v>
      </c>
      <c r="Y28" s="12" t="n">
        <f aca="false">IF(Sheet2!X28&lt;=0.1,1,0)</f>
        <v>0</v>
      </c>
      <c r="Z28" s="5" t="n">
        <v>-2.007147</v>
      </c>
      <c r="AA28" s="5" t="n">
        <v>0.342</v>
      </c>
      <c r="AB28" s="6" t="n">
        <f aca="false">IF(Sheet2!AA28&lt;=0.1,1,0)</f>
        <v>0</v>
      </c>
      <c r="AC28" s="9" t="n">
        <f aca="false">Sheet2!G28+Sheet2!J28+Sheet2!M28+Sheet2!P28+Sheet2!S28+Sheet2!V28+Sheet2!Y28+Sheet2!AB28</f>
        <v>0</v>
      </c>
      <c r="AD28" s="5"/>
      <c r="AF28" s="6" t="n">
        <f aca="false">IF(Sheet2!AC28&gt;7,1,0)</f>
        <v>0</v>
      </c>
      <c r="AG28" s="6" t="n">
        <f aca="false">IF(Sheet2!AC28=7,1,0)</f>
        <v>0</v>
      </c>
      <c r="AH28" s="24" t="n">
        <f aca="false">IF(Sheet2!AC28=6,1,0)</f>
        <v>0</v>
      </c>
      <c r="AK28" s="24" t="n">
        <v>19</v>
      </c>
      <c r="AL28" s="24" t="n">
        <f aca="false">IF(OR(AND(Sheet2!H28&gt;0, Sheet2!AK28&lt;=10), AND(Sheet2!H28&lt;0, Sheet2!AK28&gt;=90)),1,0)</f>
        <v>0</v>
      </c>
      <c r="AM28" s="24" t="n">
        <f aca="false">IF(OR(AND(Sheet2!H28&gt;0, Sheet2!AK28&gt;10, Sheet2!AK28&lt;=15), AND(Sheet2!H28&lt;0, Sheet2!AK28&lt;90,Sheet2!AK28&gt;=85)),1,0)</f>
        <v>0</v>
      </c>
      <c r="AN28" s="24" t="n">
        <f aca="false">IF(OR(AND(Sheet2!H28&gt;0, Sheet2!AK28&gt;15, Sheet2!AK28&lt;=20), AND(Sheet2!H28&lt;0, Sheet2!AK28&lt;85,Sheet2!AK28&gt;=80)),1,0)</f>
        <v>1</v>
      </c>
      <c r="AO28" s="24" t="n">
        <f aca="false">IF(OR(AND(Sheet2!H28&gt;0, Sheet2!AK28&gt;20, Sheet2!AK28&lt;=25), AND(Sheet2!H28&lt;0, Sheet2!AK28&lt;80,Sheet2!AK28&gt;=75)),1,0)</f>
        <v>0</v>
      </c>
      <c r="AR28" s="29" t="s">
        <v>35</v>
      </c>
      <c r="AS28" s="8" t="n">
        <v>0.0445297</v>
      </c>
      <c r="AT28" s="8" t="n">
        <f aca="false">ROUND(AS28,3)</f>
        <v>0.045</v>
      </c>
      <c r="AU28" s="5" t="n">
        <v>0</v>
      </c>
      <c r="AV28" s="6" t="n">
        <f aca="false">IF(Sheet2!AU28&gt;=Sheet2!$AU$162,1,0)</f>
        <v>0</v>
      </c>
      <c r="AW28" s="6"/>
      <c r="AX28" s="8" t="n">
        <v>0.0034126</v>
      </c>
      <c r="AY28" s="8" t="n">
        <f aca="false">ROUND(AX28,3)</f>
        <v>0.003</v>
      </c>
      <c r="AZ28" s="5" t="n">
        <f aca="false">ABS(Sheet2!AX28)</f>
        <v>0.0034126</v>
      </c>
      <c r="BA28" s="6" t="n">
        <f aca="false">IF(Sheet2!AZ28&gt;=Sheet2!$AZ$162,1,0)</f>
        <v>0</v>
      </c>
      <c r="BB28" s="6"/>
      <c r="BC28" s="6" t="n">
        <f aca="false">IF(OR(Sheet2!AF28=1,Sheet2!AG28=1,Sheet2!AH28=1),1,0)</f>
        <v>0</v>
      </c>
      <c r="BD28" s="6" t="n">
        <f aca="false">AC28</f>
        <v>0</v>
      </c>
      <c r="BE28" s="24" t="n">
        <f aca="false">IF(OR(Sheet2!AL28=1,Sheet2!AM28=1,Sheet2!AN28=1,Sheet2!AO28=1),1,0)</f>
        <v>1</v>
      </c>
      <c r="BF28" s="6"/>
      <c r="BG28" s="6" t="n">
        <f aca="false">IF(AND(Sheet2!AV28=1,Sheet2!BA28=1,Sheet2!BC28=1,Sheet2!BE28=1),1,0)</f>
        <v>0</v>
      </c>
      <c r="BH28" s="6"/>
      <c r="BI28" s="6"/>
      <c r="BJ28" s="6"/>
    </row>
    <row r="29" customFormat="false" ht="12.8" hidden="false" customHeight="false" outlineLevel="0" collapsed="false">
      <c r="D29" s="32" t="s">
        <v>36</v>
      </c>
      <c r="E29" s="8" t="n">
        <v>-0.2499883</v>
      </c>
      <c r="F29" s="8" t="n">
        <v>0</v>
      </c>
      <c r="G29" s="12" t="n">
        <f aca="false">IF(Sheet2!F29&lt;=0.1,1,0)</f>
        <v>1</v>
      </c>
      <c r="H29" s="5" t="n">
        <v>-294.949</v>
      </c>
      <c r="I29" s="5" t="n">
        <v>0.028</v>
      </c>
      <c r="J29" s="6" t="n">
        <f aca="false">IF(Sheet2!I29&lt;=0.1,1,0)</f>
        <v>1</v>
      </c>
      <c r="K29" s="8" t="n">
        <v>-0.26638</v>
      </c>
      <c r="L29" s="8" t="n">
        <v>0</v>
      </c>
      <c r="M29" s="12" t="n">
        <f aca="false">IF(Sheet2!L29&lt;=0.1,1,0)</f>
        <v>1</v>
      </c>
      <c r="N29" s="5" t="n">
        <v>-36.90588</v>
      </c>
      <c r="O29" s="5" t="n">
        <v>0.001</v>
      </c>
      <c r="P29" s="6" t="n">
        <f aca="false">IF(Sheet2!O29&lt;=0.1,1,0)</f>
        <v>1</v>
      </c>
      <c r="Q29" s="8" t="n">
        <v>-0.2778842</v>
      </c>
      <c r="R29" s="8" t="n">
        <v>0</v>
      </c>
      <c r="S29" s="12" t="n">
        <f aca="false">IF(Sheet2!R29&lt;=0.1,1,0)</f>
        <v>1</v>
      </c>
      <c r="T29" s="5" t="n">
        <v>-0.2817788</v>
      </c>
      <c r="U29" s="5" t="n">
        <v>0</v>
      </c>
      <c r="V29" s="6" t="n">
        <f aca="false">IF(Sheet2!U29&lt;=0.1,1,0)</f>
        <v>1</v>
      </c>
      <c r="W29" s="8" t="n">
        <v>0.0648919</v>
      </c>
      <c r="X29" s="8" t="n">
        <v>0</v>
      </c>
      <c r="Y29" s="12" t="n">
        <f aca="false">IF(Sheet2!X29&lt;=0.1,1,0)</f>
        <v>1</v>
      </c>
      <c r="Z29" s="5" t="n">
        <v>-7.496985</v>
      </c>
      <c r="AA29" s="5" t="n">
        <v>0</v>
      </c>
      <c r="AB29" s="6" t="n">
        <f aca="false">IF(Sheet2!AA29&lt;=0.1,1,0)</f>
        <v>1</v>
      </c>
      <c r="AC29" s="9" t="n">
        <f aca="false">Sheet2!G29+Sheet2!J29+Sheet2!M29+Sheet2!P29+Sheet2!S29+Sheet2!V29+Sheet2!Y29+Sheet2!AB29</f>
        <v>8</v>
      </c>
      <c r="AD29" s="5"/>
      <c r="AF29" s="6" t="n">
        <f aca="false">IF(Sheet2!AC29&gt;7,1,0)</f>
        <v>1</v>
      </c>
      <c r="AG29" s="6" t="n">
        <f aca="false">IF(Sheet2!AC29=7,1,0)</f>
        <v>0</v>
      </c>
      <c r="AH29" s="24" t="n">
        <f aca="false">IF(Sheet2!AC29=6,1,0)</f>
        <v>0</v>
      </c>
      <c r="AK29" s="24" t="n">
        <v>16</v>
      </c>
      <c r="AL29" s="24" t="n">
        <f aca="false">IF(OR(AND(Sheet2!H29&gt;0, Sheet2!AK29&lt;=10), AND(Sheet2!H29&lt;0, Sheet2!AK29&gt;=90)),1,0)</f>
        <v>0</v>
      </c>
      <c r="AM29" s="24" t="n">
        <f aca="false">IF(OR(AND(Sheet2!H29&gt;0, Sheet2!AK29&gt;10, Sheet2!AK29&lt;=15), AND(Sheet2!H29&lt;0, Sheet2!AK29&lt;90,Sheet2!AK29&gt;=85)),1,0)</f>
        <v>0</v>
      </c>
      <c r="AN29" s="24" t="n">
        <f aca="false">IF(OR(AND(Sheet2!H29&gt;0, Sheet2!AK29&gt;15, Sheet2!AK29&lt;=20), AND(Sheet2!H29&lt;0, Sheet2!AK29&lt;85,Sheet2!AK29&gt;=80)),1,0)</f>
        <v>0</v>
      </c>
      <c r="AO29" s="24" t="n">
        <f aca="false">IF(OR(AND(Sheet2!H29&gt;0, Sheet2!AK29&gt;20, Sheet2!AK29&lt;=25), AND(Sheet2!H29&lt;0, Sheet2!AK29&lt;80,Sheet2!AK29&gt;=75)),1,0)</f>
        <v>0</v>
      </c>
      <c r="AR29" s="49" t="s">
        <v>36</v>
      </c>
      <c r="AS29" s="8" t="n">
        <v>-0.2499883</v>
      </c>
      <c r="AT29" s="8" t="n">
        <f aca="false">ROUND(AS29,3)</f>
        <v>-0.25</v>
      </c>
      <c r="AU29" s="5" t="n">
        <f aca="false">ABS(Sheet2!AS29)</f>
        <v>0.2499883</v>
      </c>
      <c r="AV29" s="50" t="n">
        <f aca="false">IF(Sheet2!AU29&gt;=Sheet2!$AU$162,1,0)</f>
        <v>1</v>
      </c>
      <c r="AW29" s="50"/>
      <c r="AX29" s="8" t="n">
        <v>-0.26638</v>
      </c>
      <c r="AY29" s="8" t="n">
        <f aca="false">ROUND(AX29,3)</f>
        <v>-0.266</v>
      </c>
      <c r="AZ29" s="5" t="n">
        <f aca="false">ABS(Sheet2!AX29)</f>
        <v>0.26638</v>
      </c>
      <c r="BA29" s="50" t="n">
        <f aca="false">IF(Sheet2!AZ29&gt;=Sheet2!$AZ$162,1,0)</f>
        <v>1</v>
      </c>
      <c r="BB29" s="6"/>
      <c r="BC29" s="50" t="n">
        <f aca="false">IF(OR(Sheet2!AF29=1,Sheet2!AG29=1,Sheet2!AH29=1),1,0)</f>
        <v>1</v>
      </c>
      <c r="BD29" s="6" t="n">
        <f aca="false">AC29</f>
        <v>8</v>
      </c>
      <c r="BE29" s="51" t="n">
        <f aca="false">IF(OR(Sheet2!AL29=1,Sheet2!AM29=1,Sheet2!AN29=1,Sheet2!AO29=1),1,0)</f>
        <v>0</v>
      </c>
      <c r="BF29" s="6"/>
      <c r="BG29" s="6" t="n">
        <f aca="false">IF(AND(Sheet2!AV29=1,Sheet2!BA29=1,Sheet2!BC29=1,Sheet2!BE29=1),1,0)</f>
        <v>0</v>
      </c>
      <c r="BH29" s="6" t="s">
        <v>22</v>
      </c>
      <c r="BI29" s="6"/>
      <c r="BJ29" s="6"/>
    </row>
    <row r="30" customFormat="false" ht="12.8" hidden="false" customHeight="false" outlineLevel="0" collapsed="false">
      <c r="D30" s="30" t="s">
        <v>37</v>
      </c>
      <c r="E30" s="8" t="n">
        <v>0.2633094</v>
      </c>
      <c r="F30" s="8" t="n">
        <v>0.035</v>
      </c>
      <c r="G30" s="12" t="n">
        <f aca="false">IF(Sheet2!F30&lt;=0.1,1,0)</f>
        <v>1</v>
      </c>
      <c r="H30" s="5" t="n">
        <v>810.6654</v>
      </c>
      <c r="I30" s="5" t="n">
        <v>0.038</v>
      </c>
      <c r="J30" s="6" t="n">
        <f aca="false">IF(Sheet2!I30&lt;=0.1,1,0)</f>
        <v>1</v>
      </c>
      <c r="K30" s="8" t="n">
        <v>0.247233</v>
      </c>
      <c r="L30" s="8" t="n">
        <v>0.039</v>
      </c>
      <c r="M30" s="12" t="n">
        <f aca="false">IF(Sheet2!L30&lt;=0.1,1,0)</f>
        <v>1</v>
      </c>
      <c r="N30" s="5" t="n">
        <v>62.51638</v>
      </c>
      <c r="O30" s="5" t="n">
        <v>0.037</v>
      </c>
      <c r="P30" s="6" t="n">
        <f aca="false">IF(Sheet2!O30&lt;=0.1,1,0)</f>
        <v>1</v>
      </c>
      <c r="Q30" s="8" t="n">
        <v>0.2172414</v>
      </c>
      <c r="R30" s="8" t="n">
        <v>0.106</v>
      </c>
      <c r="S30" s="12" t="n">
        <f aca="false">IF(Sheet2!R30&lt;=0.1,1,0)</f>
        <v>0</v>
      </c>
      <c r="T30" s="5" t="n">
        <v>0.3107674</v>
      </c>
      <c r="U30" s="5" t="n">
        <v>0.015</v>
      </c>
      <c r="V30" s="6" t="n">
        <f aca="false">IF(Sheet2!U30&lt;=0.1,1,0)</f>
        <v>1</v>
      </c>
      <c r="W30" s="8" t="n">
        <v>0.1225293</v>
      </c>
      <c r="X30" s="8" t="n">
        <v>0.027</v>
      </c>
      <c r="Y30" s="12" t="n">
        <f aca="false">IF(Sheet2!X30&lt;=0.1,1,0)</f>
        <v>1</v>
      </c>
      <c r="Z30" s="5" t="n">
        <v>1.344831</v>
      </c>
      <c r="AA30" s="5" t="n">
        <v>0.688</v>
      </c>
      <c r="AB30" s="6" t="n">
        <f aca="false">IF(Sheet2!AA30&lt;=0.1,1,0)</f>
        <v>0</v>
      </c>
      <c r="AC30" s="9" t="n">
        <f aca="false">Sheet2!G30+Sheet2!J30+Sheet2!M30+Sheet2!P30+Sheet2!S30+Sheet2!V30+Sheet2!Y30+Sheet2!AB30</f>
        <v>6</v>
      </c>
      <c r="AD30" s="5"/>
      <c r="AF30" s="6" t="n">
        <f aca="false">IF(Sheet2!AC30&gt;7,1,0)</f>
        <v>0</v>
      </c>
      <c r="AG30" s="6" t="n">
        <f aca="false">IF(Sheet2!AC30=7,1,0)</f>
        <v>0</v>
      </c>
      <c r="AH30" s="25" t="n">
        <f aca="false">IF(Sheet2!AC30=6,1,0)</f>
        <v>1</v>
      </c>
      <c r="AK30" s="24" t="n">
        <v>4</v>
      </c>
      <c r="AL30" s="24" t="n">
        <f aca="false">IF(OR(AND(Sheet2!H30&gt;0, Sheet2!AK30&lt;=10), AND(Sheet2!H30&lt;0, Sheet2!AK30&gt;=90)),1,0)</f>
        <v>1</v>
      </c>
      <c r="AM30" s="24" t="n">
        <f aca="false">IF(OR(AND(Sheet2!H30&gt;0, Sheet2!AK30&gt;10, Sheet2!AK30&lt;=15), AND(Sheet2!H30&lt;0, Sheet2!AK30&lt;90,Sheet2!AK30&gt;=85)),1,0)</f>
        <v>0</v>
      </c>
      <c r="AN30" s="24" t="n">
        <f aca="false">IF(OR(AND(Sheet2!H30&gt;0, Sheet2!AK30&gt;15, Sheet2!AK30&lt;=20), AND(Sheet2!H30&lt;0, Sheet2!AK30&lt;85,Sheet2!AK30&gt;=80)),1,0)</f>
        <v>0</v>
      </c>
      <c r="AO30" s="24" t="n">
        <f aca="false">IF(OR(AND(Sheet2!H30&gt;0, Sheet2!AK30&gt;20, Sheet2!AK30&lt;=25), AND(Sheet2!H30&lt;0, Sheet2!AK30&lt;80,Sheet2!AK30&gt;=75)),1,0)</f>
        <v>0</v>
      </c>
      <c r="AR30" s="32" t="s">
        <v>37</v>
      </c>
      <c r="AS30" s="8" t="n">
        <v>0.2633094</v>
      </c>
      <c r="AT30" s="8" t="n">
        <f aca="false">ROUND(AS30,3)</f>
        <v>0.263</v>
      </c>
      <c r="AU30" s="5" t="n">
        <f aca="false">ABS(Sheet2!AS30)</f>
        <v>0.2633094</v>
      </c>
      <c r="AV30" s="6" t="n">
        <f aca="false">IF(Sheet2!AU30&gt;=Sheet2!$AU$162,1,0)</f>
        <v>1</v>
      </c>
      <c r="AW30" s="6"/>
      <c r="AX30" s="8" t="n">
        <v>0.247233</v>
      </c>
      <c r="AY30" s="8" t="n">
        <f aca="false">ROUND(AX30,3)</f>
        <v>0.247</v>
      </c>
      <c r="AZ30" s="5" t="n">
        <f aca="false">ABS(Sheet2!AX30)</f>
        <v>0.247233</v>
      </c>
      <c r="BA30" s="6" t="n">
        <f aca="false">IF(Sheet2!AZ30&gt;=Sheet2!$AZ$162,1,0)</f>
        <v>1</v>
      </c>
      <c r="BB30" s="6"/>
      <c r="BC30" s="6" t="n">
        <f aca="false">IF(OR(Sheet2!AF30=1,Sheet2!AG30=1,Sheet2!AH30=1),1,0)</f>
        <v>1</v>
      </c>
      <c r="BD30" s="6" t="n">
        <f aca="false">AC30</f>
        <v>6</v>
      </c>
      <c r="BE30" s="24" t="n">
        <f aca="false">IF(OR(Sheet2!AL30=1,Sheet2!AM30=1,Sheet2!AN30=1,Sheet2!AO30=1),1,0)</f>
        <v>1</v>
      </c>
      <c r="BF30" s="6"/>
      <c r="BG30" s="33" t="n">
        <f aca="false">IF(AND(Sheet2!AV30=1,Sheet2!BA30=1,Sheet2!BC30=1,Sheet2!BE30=1),1,0)</f>
        <v>1</v>
      </c>
      <c r="BH30" s="6" t="s">
        <v>22</v>
      </c>
      <c r="BI30" s="6" t="s">
        <v>22</v>
      </c>
      <c r="BJ30" s="6"/>
    </row>
    <row r="31" customFormat="false" ht="12.8" hidden="false" customHeight="false" outlineLevel="0" collapsed="false">
      <c r="D31" s="32" t="s">
        <v>38</v>
      </c>
      <c r="E31" s="8" t="n">
        <v>-0.4834279</v>
      </c>
      <c r="F31" s="8" t="n">
        <v>0</v>
      </c>
      <c r="G31" s="12" t="n">
        <f aca="false">IF(Sheet2!F31&lt;=0.1,1,0)</f>
        <v>1</v>
      </c>
      <c r="H31" s="5" t="n">
        <v>-582.9386</v>
      </c>
      <c r="I31" s="5" t="n">
        <v>0</v>
      </c>
      <c r="J31" s="6" t="n">
        <f aca="false">IF(Sheet2!I31&lt;=0.1,1,0)</f>
        <v>1</v>
      </c>
      <c r="K31" s="8" t="n">
        <v>-0.3664857</v>
      </c>
      <c r="L31" s="8" t="n">
        <v>0</v>
      </c>
      <c r="M31" s="12" t="n">
        <f aca="false">IF(Sheet2!L31&lt;=0.1,1,0)</f>
        <v>1</v>
      </c>
      <c r="N31" s="5" t="n">
        <v>-47.5228</v>
      </c>
      <c r="O31" s="5" t="n">
        <v>0</v>
      </c>
      <c r="P31" s="6" t="n">
        <f aca="false">IF(Sheet2!O31&lt;=0.1,1,0)</f>
        <v>1</v>
      </c>
      <c r="Q31" s="8" t="n">
        <v>-0.4911751</v>
      </c>
      <c r="R31" s="8" t="n">
        <v>0</v>
      </c>
      <c r="S31" s="12" t="n">
        <f aca="false">IF(Sheet2!R31&lt;=0.1,1,0)</f>
        <v>1</v>
      </c>
      <c r="T31" s="5" t="n">
        <v>-0.49891</v>
      </c>
      <c r="U31" s="5" t="n">
        <v>0</v>
      </c>
      <c r="V31" s="6" t="n">
        <f aca="false">IF(Sheet2!U31&lt;=0.1,1,0)</f>
        <v>1</v>
      </c>
      <c r="W31" s="8" t="n">
        <v>0.0789545</v>
      </c>
      <c r="X31" s="8" t="n">
        <v>0</v>
      </c>
      <c r="Y31" s="12" t="n">
        <f aca="false">IF(Sheet2!X31&lt;=0.1,1,0)</f>
        <v>1</v>
      </c>
      <c r="Z31" s="5" t="n">
        <v>-9.899317</v>
      </c>
      <c r="AA31" s="5" t="n">
        <v>0</v>
      </c>
      <c r="AB31" s="6" t="n">
        <f aca="false">IF(Sheet2!AA31&lt;=0.1,1,0)</f>
        <v>1</v>
      </c>
      <c r="AC31" s="9" t="n">
        <f aca="false">Sheet2!G31+Sheet2!J31+Sheet2!M31+Sheet2!P31+Sheet2!S31+Sheet2!V31+Sheet2!Y31+Sheet2!AB31</f>
        <v>8</v>
      </c>
      <c r="AD31" s="5"/>
      <c r="AF31" s="6" t="n">
        <f aca="false">IF(Sheet2!AC31&gt;7,1,0)</f>
        <v>1</v>
      </c>
      <c r="AG31" s="6" t="n">
        <f aca="false">IF(Sheet2!AC31=7,1,0)</f>
        <v>0</v>
      </c>
      <c r="AH31" s="24" t="n">
        <f aca="false">IF(Sheet2!AC31=6,1,0)</f>
        <v>0</v>
      </c>
      <c r="AK31" s="24" t="n">
        <v>10</v>
      </c>
      <c r="AL31" s="24" t="n">
        <f aca="false">IF(OR(AND(Sheet2!H31&gt;0, Sheet2!AK31&lt;=10), AND(Sheet2!H31&lt;0, Sheet2!AK31&gt;=90)),1,0)</f>
        <v>0</v>
      </c>
      <c r="AM31" s="24" t="n">
        <f aca="false">IF(OR(AND(Sheet2!H31&gt;0, Sheet2!AK31&gt;10, Sheet2!AK31&lt;=15), AND(Sheet2!H31&lt;0, Sheet2!AK31&lt;90,Sheet2!AK31&gt;=85)),1,0)</f>
        <v>0</v>
      </c>
      <c r="AN31" s="24" t="n">
        <f aca="false">IF(OR(AND(Sheet2!H31&gt;0, Sheet2!AK31&gt;15, Sheet2!AK31&lt;=20), AND(Sheet2!H31&lt;0, Sheet2!AK31&lt;85,Sheet2!AK31&gt;=80)),1,0)</f>
        <v>0</v>
      </c>
      <c r="AO31" s="24" t="n">
        <f aca="false">IF(OR(AND(Sheet2!H31&gt;0, Sheet2!AK31&gt;20, Sheet2!AK31&lt;=25), AND(Sheet2!H31&lt;0, Sheet2!AK31&lt;80,Sheet2!AK31&gt;=75)),1,0)</f>
        <v>0</v>
      </c>
      <c r="AR31" s="49" t="s">
        <v>38</v>
      </c>
      <c r="AS31" s="8" t="n">
        <v>-0.4834279</v>
      </c>
      <c r="AT31" s="8" t="n">
        <f aca="false">ROUND(AS31,3)</f>
        <v>-0.483</v>
      </c>
      <c r="AU31" s="5" t="n">
        <f aca="false">ABS(Sheet2!AS31)</f>
        <v>0.4834279</v>
      </c>
      <c r="AV31" s="50" t="n">
        <f aca="false">IF(Sheet2!AU31&gt;=Sheet2!$AU$162,1,0)</f>
        <v>1</v>
      </c>
      <c r="AW31" s="50"/>
      <c r="AX31" s="8" t="n">
        <v>-0.3664857</v>
      </c>
      <c r="AY31" s="8" t="n">
        <f aca="false">ROUND(AX31,3)</f>
        <v>-0.366</v>
      </c>
      <c r="AZ31" s="5" t="n">
        <f aca="false">ABS(Sheet2!AX31)</f>
        <v>0.3664857</v>
      </c>
      <c r="BA31" s="50" t="n">
        <f aca="false">IF(Sheet2!AZ31&gt;=Sheet2!$AZ$162,1,0)</f>
        <v>1</v>
      </c>
      <c r="BB31" s="6"/>
      <c r="BC31" s="50" t="n">
        <f aca="false">IF(OR(Sheet2!AF31=1,Sheet2!AG31=1,Sheet2!AH31=1),1,0)</f>
        <v>1</v>
      </c>
      <c r="BD31" s="6" t="n">
        <f aca="false">AC31</f>
        <v>8</v>
      </c>
      <c r="BE31" s="51" t="n">
        <f aca="false">IF(OR(Sheet2!AL31=1,Sheet2!AM31=1,Sheet2!AN31=1,Sheet2!AO31=1),1,0)</f>
        <v>0</v>
      </c>
      <c r="BF31" s="6"/>
      <c r="BG31" s="6" t="n">
        <f aca="false">IF(AND(Sheet2!AV31=1,Sheet2!BA31=1,Sheet2!BC31=1,Sheet2!BE31=1),1,0)</f>
        <v>0</v>
      </c>
      <c r="BH31" s="6" t="s">
        <v>22</v>
      </c>
      <c r="BI31" s="6"/>
      <c r="BJ31" s="6"/>
    </row>
    <row r="32" customFormat="false" ht="12.8" hidden="false" customHeight="false" outlineLevel="0" collapsed="false">
      <c r="B32" s="13"/>
      <c r="C32" s="13"/>
      <c r="D32" s="52" t="s">
        <v>39</v>
      </c>
      <c r="E32" s="36" t="n">
        <v>0.3230034</v>
      </c>
      <c r="F32" s="36" t="n">
        <v>0.002</v>
      </c>
      <c r="G32" s="12" t="n">
        <f aca="false">IF(Sheet2!F32&lt;=0.1,1,0)</f>
        <v>1</v>
      </c>
      <c r="H32" s="37" t="n">
        <v>652.8302</v>
      </c>
      <c r="I32" s="37" t="n">
        <v>0.025</v>
      </c>
      <c r="J32" s="6" t="n">
        <f aca="false">IF(Sheet2!I32&lt;=0.1,1,0)</f>
        <v>1</v>
      </c>
      <c r="K32" s="36" t="n">
        <v>0.1868389</v>
      </c>
      <c r="L32" s="36" t="n">
        <v>0.084</v>
      </c>
      <c r="M32" s="12" t="n">
        <f aca="false">IF(Sheet2!L32&lt;=0.1,1,0)</f>
        <v>1</v>
      </c>
      <c r="N32" s="37" t="n">
        <v>34.49054</v>
      </c>
      <c r="O32" s="37" t="n">
        <v>0.142</v>
      </c>
      <c r="P32" s="6" t="n">
        <f aca="false">IF(Sheet2!O32&lt;=0.1,1,0)</f>
        <v>0</v>
      </c>
      <c r="Q32" s="36" t="n">
        <v>0.2670721</v>
      </c>
      <c r="R32" s="36" t="n">
        <v>0.023</v>
      </c>
      <c r="S32" s="12" t="n">
        <f aca="false">IF(Sheet2!R32&lt;=0.1,1,0)</f>
        <v>1</v>
      </c>
      <c r="T32" s="37" t="n">
        <v>0.4115923</v>
      </c>
      <c r="U32" s="37" t="n">
        <v>0</v>
      </c>
      <c r="V32" s="6" t="n">
        <f aca="false">IF(Sheet2!U32&lt;=0.1,1,0)</f>
        <v>1</v>
      </c>
      <c r="W32" s="36" t="n">
        <v>0.1028613</v>
      </c>
      <c r="X32" s="36" t="n">
        <v>0.05</v>
      </c>
      <c r="Y32" s="12" t="n">
        <f aca="false">IF(Sheet2!X32&lt;=0.1,1,0)</f>
        <v>1</v>
      </c>
      <c r="Z32" s="37" t="n">
        <v>5.600782</v>
      </c>
      <c r="AA32" s="37" t="n">
        <v>0.139</v>
      </c>
      <c r="AB32" s="6" t="n">
        <f aca="false">IF(Sheet2!AA32&lt;=0.1,1,0)</f>
        <v>0</v>
      </c>
      <c r="AC32" s="38" t="n">
        <f aca="false">Sheet2!G32+Sheet2!J32+Sheet2!M32+Sheet2!P32+Sheet2!S32+Sheet2!V32+Sheet2!Y32+Sheet2!AB32</f>
        <v>6</v>
      </c>
      <c r="AD32" s="5"/>
      <c r="AF32" s="6" t="n">
        <f aca="false">IF(Sheet2!AC32&gt;7,1,0)</f>
        <v>0</v>
      </c>
      <c r="AG32" s="6" t="n">
        <f aca="false">IF(Sheet2!AC32=7,1,0)</f>
        <v>0</v>
      </c>
      <c r="AH32" s="24" t="n">
        <f aca="false">IF(Sheet2!AC32=6,1,0)</f>
        <v>1</v>
      </c>
      <c r="AK32" s="34" t="s">
        <v>151</v>
      </c>
      <c r="AL32" s="24" t="n">
        <v>1</v>
      </c>
      <c r="AM32" s="24" t="n">
        <f aca="false">IF(OR(AND(Sheet2!H32&gt;0, Sheet2!AK32&gt;10, Sheet2!AK32&lt;=15), AND(Sheet2!H32&lt;0, Sheet2!AK32&lt;90,Sheet2!AK32&gt;=85)),1,0)</f>
        <v>0</v>
      </c>
      <c r="AN32" s="24" t="n">
        <f aca="false">IF(OR(AND(Sheet2!H32&gt;0, Sheet2!AK32&gt;15, Sheet2!AK32&lt;=20), AND(Sheet2!H32&lt;0, Sheet2!AK32&lt;85,Sheet2!AK32&gt;=80)),1,0)</f>
        <v>0</v>
      </c>
      <c r="AO32" s="24" t="n">
        <f aca="false">IF(OR(AND(Sheet2!H32&gt;0, Sheet2!AK32&gt;20, Sheet2!AK32&lt;=25), AND(Sheet2!H32&lt;0, Sheet2!AK32&lt;80,Sheet2!AK32&gt;=75)),1,0)</f>
        <v>0</v>
      </c>
      <c r="AP32" s="5"/>
      <c r="AQ32" s="5"/>
      <c r="AR32" s="52" t="s">
        <v>39</v>
      </c>
      <c r="AS32" s="36" t="n">
        <v>0.3230034</v>
      </c>
      <c r="AT32" s="8" t="n">
        <f aca="false">ROUND(AS32,3)</f>
        <v>0.323</v>
      </c>
      <c r="AU32" s="37" t="n">
        <f aca="false">ABS(Sheet2!AS32)</f>
        <v>0.3230034</v>
      </c>
      <c r="AV32" s="41" t="n">
        <f aca="false">IF(Sheet2!AU32&gt;=Sheet2!$AU$162,1,0)</f>
        <v>1</v>
      </c>
      <c r="AW32" s="41"/>
      <c r="AX32" s="36" t="n">
        <v>0.1868389</v>
      </c>
      <c r="AY32" s="8" t="n">
        <f aca="false">ROUND(AX32,3)</f>
        <v>0.187</v>
      </c>
      <c r="AZ32" s="37" t="n">
        <f aca="false">ABS(Sheet2!AX32)</f>
        <v>0.1868389</v>
      </c>
      <c r="BA32" s="41" t="n">
        <f aca="false">IF(Sheet2!AZ32&gt;=Sheet2!$AZ$162,1,0)</f>
        <v>0</v>
      </c>
      <c r="BB32" s="41"/>
      <c r="BC32" s="41" t="n">
        <f aca="false">IF(OR(Sheet2!AF32=1,Sheet2!AG32=1,Sheet2!AH32=1),1,0)</f>
        <v>1</v>
      </c>
      <c r="BD32" s="6" t="n">
        <f aca="false">AC32</f>
        <v>6</v>
      </c>
      <c r="BE32" s="45" t="n">
        <f aca="false">IF(OR(Sheet2!AL32=1,Sheet2!AM32=1,Sheet2!AN32=1,Sheet2!AO32=1),1,0)</f>
        <v>1</v>
      </c>
      <c r="BF32" s="41"/>
      <c r="BG32" s="41" t="n">
        <f aca="false">IF(AND(Sheet2!AV32=1,Sheet2!BA32=1,Sheet2!BC32=1,Sheet2!BE32=1),1,0)</f>
        <v>0</v>
      </c>
      <c r="BH32" s="41"/>
      <c r="BI32" s="6"/>
      <c r="BJ32" s="6"/>
      <c r="BM32" s="5"/>
      <c r="BN32" s="5"/>
      <c r="BO32" s="5"/>
      <c r="BP32" s="5"/>
    </row>
    <row r="33" customFormat="false" ht="12.8" hidden="false" customHeight="false" outlineLevel="0" collapsed="false">
      <c r="E33" s="8"/>
      <c r="F33" s="8"/>
      <c r="G33" s="12"/>
      <c r="H33" s="5"/>
      <c r="I33" s="5"/>
      <c r="J33" s="6"/>
      <c r="K33" s="8"/>
      <c r="L33" s="8"/>
      <c r="M33" s="12"/>
      <c r="N33" s="5"/>
      <c r="O33" s="5"/>
      <c r="P33" s="6"/>
      <c r="Q33" s="8"/>
      <c r="R33" s="8"/>
      <c r="S33" s="12"/>
      <c r="T33" s="5"/>
      <c r="U33" s="5"/>
      <c r="V33" s="6"/>
      <c r="W33" s="8"/>
      <c r="X33" s="8"/>
      <c r="Y33" s="12"/>
      <c r="Z33" s="5"/>
      <c r="AA33" s="5"/>
      <c r="AB33" s="6"/>
      <c r="AC33" s="9"/>
      <c r="AD33" s="5"/>
      <c r="AF33" s="6"/>
      <c r="AG33" s="6"/>
      <c r="AH33" s="6"/>
      <c r="AK33" s="24"/>
      <c r="AL33" s="24"/>
      <c r="AM33" s="24"/>
      <c r="AN33" s="24"/>
      <c r="AO33" s="24"/>
      <c r="AP33" s="5"/>
      <c r="AQ33" s="5"/>
      <c r="AS33" s="8"/>
      <c r="AT33" s="8"/>
      <c r="AU33" s="5"/>
      <c r="AV33" s="6"/>
      <c r="AW33" s="6"/>
      <c r="AX33" s="8"/>
      <c r="AY33" s="8"/>
      <c r="AZ33" s="5"/>
      <c r="BA33" s="6"/>
      <c r="BB33" s="6"/>
      <c r="BC33" s="6"/>
      <c r="BD33" s="6"/>
      <c r="BE33" s="24"/>
      <c r="BF33" s="6"/>
      <c r="BG33" s="6"/>
      <c r="BH33" s="6"/>
      <c r="BI33" s="6"/>
      <c r="BJ33" s="6"/>
      <c r="BM33" s="5"/>
      <c r="BN33" s="5"/>
      <c r="BO33" s="5"/>
      <c r="BP33" s="5"/>
    </row>
    <row r="34" customFormat="false" ht="12.8" hidden="false" customHeight="false" outlineLevel="0" collapsed="false">
      <c r="E34" s="8"/>
      <c r="F34" s="8"/>
      <c r="G34" s="12"/>
      <c r="H34" s="5"/>
      <c r="I34" s="5"/>
      <c r="J34" s="6"/>
      <c r="K34" s="8"/>
      <c r="L34" s="8"/>
      <c r="M34" s="12"/>
      <c r="N34" s="5"/>
      <c r="O34" s="5"/>
      <c r="P34" s="6"/>
      <c r="Q34" s="8"/>
      <c r="R34" s="8"/>
      <c r="S34" s="12"/>
      <c r="T34" s="5"/>
      <c r="U34" s="5"/>
      <c r="V34" s="6"/>
      <c r="W34" s="8"/>
      <c r="X34" s="8"/>
      <c r="Y34" s="12"/>
      <c r="Z34" s="5"/>
      <c r="AA34" s="5"/>
      <c r="AB34" s="6"/>
      <c r="AC34" s="9"/>
      <c r="AD34" s="5"/>
      <c r="AF34" s="6"/>
      <c r="AG34" s="6"/>
      <c r="AH34" s="6"/>
      <c r="AK34" s="24"/>
      <c r="AL34" s="24"/>
      <c r="AM34" s="24"/>
      <c r="AN34" s="24"/>
      <c r="AO34" s="24"/>
      <c r="AR34" s="13"/>
      <c r="AS34" s="36"/>
      <c r="AT34" s="36"/>
      <c r="AU34" s="37"/>
      <c r="AV34" s="41"/>
      <c r="AW34" s="41"/>
      <c r="AX34" s="36"/>
      <c r="AY34" s="36"/>
      <c r="AZ34" s="37"/>
      <c r="BA34" s="41"/>
      <c r="BB34" s="41"/>
      <c r="BC34" s="41"/>
      <c r="BD34" s="41"/>
      <c r="BE34" s="45"/>
      <c r="BF34" s="41"/>
      <c r="BG34" s="41"/>
      <c r="BH34" s="41"/>
      <c r="BI34" s="6"/>
      <c r="BJ34" s="6"/>
      <c r="BK34" s="5"/>
      <c r="BL34" s="5"/>
    </row>
    <row r="35" customFormat="false" ht="12.8" hidden="false" customHeight="false" outlineLevel="0" collapsed="false">
      <c r="B35" s="46" t="s">
        <v>152</v>
      </c>
      <c r="C35" s="47" t="s">
        <v>153</v>
      </c>
      <c r="D35" s="53" t="s">
        <v>40</v>
      </c>
      <c r="E35" s="43" t="n">
        <v>0.2826393</v>
      </c>
      <c r="F35" s="43" t="n">
        <v>0</v>
      </c>
      <c r="G35" s="12" t="n">
        <f aca="false">IF(Sheet2!F35&lt;=0.1,1,0)</f>
        <v>1</v>
      </c>
      <c r="H35" s="44" t="n">
        <v>303.4648</v>
      </c>
      <c r="I35" s="44" t="n">
        <v>0.008</v>
      </c>
      <c r="J35" s="6" t="n">
        <f aca="false">IF(Sheet2!I35&lt;=0.1,1,0)</f>
        <v>1</v>
      </c>
      <c r="K35" s="43" t="n">
        <v>0.2589107</v>
      </c>
      <c r="L35" s="43" t="n">
        <v>0</v>
      </c>
      <c r="M35" s="12" t="n">
        <f aca="false">IF(Sheet2!L35&lt;=0.1,1,0)</f>
        <v>1</v>
      </c>
      <c r="N35" s="44" t="n">
        <v>31.25284</v>
      </c>
      <c r="O35" s="44" t="n">
        <v>0.001</v>
      </c>
      <c r="P35" s="6" t="n">
        <f aca="false">IF(Sheet2!O35&lt;=0.1,1,0)</f>
        <v>1</v>
      </c>
      <c r="Q35" s="43" t="n">
        <v>0.3281375</v>
      </c>
      <c r="R35" s="43" t="n">
        <v>0</v>
      </c>
      <c r="S35" s="12" t="n">
        <f aca="false">IF(Sheet2!R35&lt;=0.1,1,0)</f>
        <v>1</v>
      </c>
      <c r="T35" s="44" t="n">
        <v>0.2590963</v>
      </c>
      <c r="U35" s="44" t="n">
        <v>0</v>
      </c>
      <c r="V35" s="6" t="n">
        <f aca="false">IF(Sheet2!U35&lt;=0.1,1,0)</f>
        <v>1</v>
      </c>
      <c r="W35" s="43" t="n">
        <v>0.2687461</v>
      </c>
      <c r="X35" s="43" t="n">
        <v>0</v>
      </c>
      <c r="Y35" s="12" t="n">
        <f aca="false">IF(Sheet2!X35&lt;=0.1,1,0)</f>
        <v>1</v>
      </c>
      <c r="Z35" s="44" t="n">
        <v>-2.200728</v>
      </c>
      <c r="AA35" s="44" t="n">
        <v>0.499</v>
      </c>
      <c r="AB35" s="6" t="n">
        <f aca="false">IF(Sheet2!AA35&lt;=0.1,1,0)</f>
        <v>0</v>
      </c>
      <c r="AC35" s="48" t="n">
        <f aca="false">Sheet2!G35+Sheet2!J35+Sheet2!M35+Sheet2!P35+Sheet2!S35+Sheet2!V35+Sheet2!Y35+Sheet2!AB35</f>
        <v>7</v>
      </c>
      <c r="AD35" s="5"/>
      <c r="AF35" s="6" t="n">
        <f aca="false">IF(Sheet2!AC35&gt;7,1,0)</f>
        <v>0</v>
      </c>
      <c r="AG35" s="6" t="n">
        <f aca="false">IF(Sheet2!AC35=7,1,0)</f>
        <v>1</v>
      </c>
      <c r="AH35" s="24" t="n">
        <f aca="false">IF(Sheet2!AC35=6,1,0)</f>
        <v>0</v>
      </c>
      <c r="AK35" s="24" t="n">
        <v>87</v>
      </c>
      <c r="AL35" s="24" t="n">
        <f aca="false">IF(OR(AND(Sheet2!H35&gt;0, Sheet2!AK35&lt;=10), AND(Sheet2!H35&lt;0, Sheet2!AK35&gt;=90)),1,0)</f>
        <v>0</v>
      </c>
      <c r="AM35" s="24" t="n">
        <f aca="false">IF(OR(AND(Sheet2!H35&gt;0, Sheet2!AK35&gt;10, Sheet2!AK35&lt;=15), AND(Sheet2!H35&lt;0, Sheet2!AK35&lt;90,Sheet2!AK35&gt;=85)),1,0)</f>
        <v>0</v>
      </c>
      <c r="AN35" s="24" t="n">
        <f aca="false">IF(OR(AND(Sheet2!H35&gt;0, Sheet2!AK35&gt;15, Sheet2!AK35&lt;=20), AND(Sheet2!H35&lt;0, Sheet2!AK35&lt;85,Sheet2!AK35&gt;=80)),1,0)</f>
        <v>0</v>
      </c>
      <c r="AO35" s="24" t="n">
        <f aca="false">IF(OR(AND(Sheet2!H35&gt;0, Sheet2!AK35&gt;20, Sheet2!AK35&lt;=25), AND(Sheet2!H35&lt;0, Sheet2!AK35&lt;80,Sheet2!AK35&gt;=75)),1,0)</f>
        <v>0</v>
      </c>
      <c r="AR35" s="54" t="s">
        <v>40</v>
      </c>
      <c r="AS35" s="43" t="n">
        <v>0.2826393</v>
      </c>
      <c r="AT35" s="8" t="n">
        <f aca="false">ROUND(AS35,3)</f>
        <v>0.283</v>
      </c>
      <c r="AU35" s="5" t="n">
        <f aca="false">ABS(Sheet2!AS35)</f>
        <v>0.2826393</v>
      </c>
      <c r="AV35" s="6" t="n">
        <f aca="false">IF(Sheet2!AU35&gt;=Sheet2!$AU$162,1,0)</f>
        <v>1</v>
      </c>
      <c r="AW35" s="6"/>
      <c r="AX35" s="43" t="n">
        <v>0.2589107</v>
      </c>
      <c r="AY35" s="8" t="n">
        <f aca="false">ROUND(AX35,3)</f>
        <v>0.259</v>
      </c>
      <c r="AZ35" s="5" t="n">
        <f aca="false">ABS(Sheet2!AX35)</f>
        <v>0.2589107</v>
      </c>
      <c r="BA35" s="6" t="n">
        <f aca="false">IF(Sheet2!AZ35&gt;=Sheet2!$AZ$162,1,0)</f>
        <v>1</v>
      </c>
      <c r="BB35" s="6"/>
      <c r="BC35" s="6" t="n">
        <f aca="false">IF(OR(Sheet2!AF35=1,Sheet2!AG35=1,Sheet2!AH35=1),1,0)</f>
        <v>1</v>
      </c>
      <c r="BD35" s="6" t="n">
        <f aca="false">Y35</f>
        <v>1</v>
      </c>
      <c r="BE35" s="24" t="n">
        <f aca="false">IF(OR(Sheet2!AL35=1,Sheet2!AM35=1,Sheet2!AN35=1,Sheet2!AO35=1),1,0)</f>
        <v>0</v>
      </c>
      <c r="BF35" s="6"/>
      <c r="BG35" s="6" t="n">
        <f aca="false">IF(AND(Sheet2!AV35=1,Sheet2!BA35=1,Sheet2!BC35=1,Sheet2!BE35=1),1,0)</f>
        <v>0</v>
      </c>
      <c r="BH35" s="6" t="s">
        <v>22</v>
      </c>
      <c r="BI35" s="6" t="s">
        <v>22</v>
      </c>
      <c r="BJ35" s="6"/>
      <c r="BK35" s="5"/>
      <c r="BL35" s="5"/>
    </row>
    <row r="36" customFormat="false" ht="12.8" hidden="false" customHeight="false" outlineLevel="0" collapsed="false">
      <c r="C36" s="0" t="s">
        <v>154</v>
      </c>
      <c r="D36" s="0" t="s">
        <v>41</v>
      </c>
      <c r="E36" s="8" t="n">
        <v>-0.1167618</v>
      </c>
      <c r="F36" s="8" t="n">
        <v>0.211</v>
      </c>
      <c r="G36" s="12" t="n">
        <f aca="false">IF(Sheet2!F36&lt;=0.1,1,0)</f>
        <v>0</v>
      </c>
      <c r="H36" s="5" t="n">
        <v>-359.7577</v>
      </c>
      <c r="I36" s="5" t="n">
        <v>0.075</v>
      </c>
      <c r="J36" s="6" t="n">
        <f aca="false">IF(Sheet2!I36&lt;=0.1,1,0)</f>
        <v>1</v>
      </c>
      <c r="K36" s="8" t="n">
        <v>0.1185248</v>
      </c>
      <c r="L36" s="8" t="n">
        <v>0.181</v>
      </c>
      <c r="M36" s="12" t="n">
        <f aca="false">IF(Sheet2!L36&lt;=0.1,1,0)</f>
        <v>0</v>
      </c>
      <c r="N36" s="5" t="n">
        <v>15.91776</v>
      </c>
      <c r="O36" s="5" t="n">
        <v>0.438</v>
      </c>
      <c r="P36" s="6" t="n">
        <f aca="false">IF(Sheet2!O36&lt;=0.1,1,0)</f>
        <v>0</v>
      </c>
      <c r="Q36" s="8" t="n">
        <v>-0.1258525</v>
      </c>
      <c r="R36" s="8" t="n">
        <v>0.215</v>
      </c>
      <c r="S36" s="12" t="n">
        <f aca="false">IF(Sheet2!R36&lt;=0.1,1,0)</f>
        <v>0</v>
      </c>
      <c r="T36" s="5" t="n">
        <v>-0.138913</v>
      </c>
      <c r="U36" s="5" t="n">
        <v>0.13</v>
      </c>
      <c r="V36" s="6" t="n">
        <f aca="false">IF(Sheet2!U36&lt;=0.1,1,0)</f>
        <v>0</v>
      </c>
      <c r="W36" s="8" t="n">
        <v>0.1061737</v>
      </c>
      <c r="X36" s="8" t="n">
        <v>0.214</v>
      </c>
      <c r="Y36" s="12" t="n">
        <f aca="false">IF(Sheet2!X36&lt;=0.1,1,0)</f>
        <v>0</v>
      </c>
      <c r="Z36" s="5" t="n">
        <v>0.1144133</v>
      </c>
      <c r="AA36" s="5" t="n">
        <v>0.978</v>
      </c>
      <c r="AB36" s="6" t="n">
        <f aca="false">IF(Sheet2!AA36&lt;=0.1,1,0)</f>
        <v>0</v>
      </c>
      <c r="AC36" s="9" t="n">
        <f aca="false">Sheet2!G36+Sheet2!J36+Sheet2!M36+Sheet2!P36+Sheet2!S36+Sheet2!V36+Sheet2!Y36+Sheet2!AB36</f>
        <v>1</v>
      </c>
      <c r="AD36" s="5"/>
      <c r="AF36" s="6" t="n">
        <f aca="false">IF(Sheet2!AC36&gt;7,1,0)</f>
        <v>0</v>
      </c>
      <c r="AG36" s="6" t="n">
        <f aca="false">IF(Sheet2!AC36=7,1,0)</f>
        <v>0</v>
      </c>
      <c r="AH36" s="24" t="n">
        <f aca="false">IF(Sheet2!AC36=6,1,0)</f>
        <v>0</v>
      </c>
      <c r="AK36" s="24" t="n">
        <v>9</v>
      </c>
      <c r="AL36" s="24" t="n">
        <f aca="false">IF(OR(AND(Sheet2!H36&gt;0, Sheet2!AK36&lt;=10), AND(Sheet2!H36&lt;0, Sheet2!AK36&gt;=90)),1,0)</f>
        <v>0</v>
      </c>
      <c r="AM36" s="24" t="n">
        <f aca="false">IF(OR(AND(Sheet2!H36&gt;0, Sheet2!AK36&gt;10, Sheet2!AK36&lt;=15), AND(Sheet2!H36&lt;0, Sheet2!AK36&lt;90,Sheet2!AK36&gt;=85)),1,0)</f>
        <v>0</v>
      </c>
      <c r="AN36" s="24" t="n">
        <f aca="false">IF(OR(AND(Sheet2!H36&gt;0, Sheet2!AK36&gt;15, Sheet2!AK36&lt;=20), AND(Sheet2!H36&lt;0, Sheet2!AK36&lt;85,Sheet2!AK36&gt;=80)),1,0)</f>
        <v>0</v>
      </c>
      <c r="AO36" s="24" t="n">
        <f aca="false">IF(OR(AND(Sheet2!H36&gt;0, Sheet2!AK36&gt;20, Sheet2!AK36&lt;=25), AND(Sheet2!H36&lt;0, Sheet2!AK36&lt;80,Sheet2!AK36&gt;=75)),1,0)</f>
        <v>0</v>
      </c>
      <c r="AR36" s="29" t="s">
        <v>41</v>
      </c>
      <c r="AS36" s="8" t="n">
        <v>-0.1167618</v>
      </c>
      <c r="AT36" s="8" t="n">
        <f aca="false">ROUND(AS36,3)</f>
        <v>-0.117</v>
      </c>
      <c r="AU36" s="5" t="n">
        <f aca="false">ABS(Sheet2!AS36)</f>
        <v>0.1167618</v>
      </c>
      <c r="AV36" s="6" t="n">
        <f aca="false">IF(Sheet2!AU36&gt;=Sheet2!$AU$162,1,0)</f>
        <v>0</v>
      </c>
      <c r="AW36" s="6"/>
      <c r="AX36" s="8" t="n">
        <v>0.1185248</v>
      </c>
      <c r="AY36" s="8" t="n">
        <f aca="false">ROUND(AX36,3)</f>
        <v>0.119</v>
      </c>
      <c r="AZ36" s="5" t="n">
        <f aca="false">ABS(Sheet2!AX36)</f>
        <v>0.1185248</v>
      </c>
      <c r="BA36" s="6" t="n">
        <f aca="false">IF(Sheet2!AZ36&gt;=Sheet2!$AZ$162,1,0)</f>
        <v>0</v>
      </c>
      <c r="BB36" s="6"/>
      <c r="BC36" s="6" t="n">
        <f aca="false">IF(OR(Sheet2!AF36=1,Sheet2!AG36=1,Sheet2!AH36=1),1,0)</f>
        <v>0</v>
      </c>
      <c r="BD36" s="6" t="n">
        <f aca="false">Y36</f>
        <v>0</v>
      </c>
      <c r="BE36" s="24" t="n">
        <f aca="false">IF(OR(Sheet2!AL36=1,Sheet2!AM36=1,Sheet2!AN36=1,Sheet2!AO36=1),1,0)</f>
        <v>0</v>
      </c>
      <c r="BF36" s="6"/>
      <c r="BG36" s="6" t="n">
        <f aca="false">IF(AND(Sheet2!AV36=1,Sheet2!BA36=1,Sheet2!BC36=1,Sheet2!BE36=1),1,0)</f>
        <v>0</v>
      </c>
      <c r="BH36" s="6"/>
      <c r="BI36" s="6"/>
      <c r="BJ36" s="6"/>
    </row>
    <row r="37" customFormat="false" ht="12.8" hidden="false" customHeight="false" outlineLevel="0" collapsed="false">
      <c r="C37" s="0" t="s">
        <v>155</v>
      </c>
      <c r="D37" s="0" t="s">
        <v>42</v>
      </c>
      <c r="E37" s="8" t="n">
        <v>-0.0429115</v>
      </c>
      <c r="F37" s="8" t="n">
        <v>0.492</v>
      </c>
      <c r="G37" s="12" t="n">
        <f aca="false">IF(Sheet2!F37&lt;=0.1,1,0)</f>
        <v>0</v>
      </c>
      <c r="H37" s="5" t="n">
        <v>-18.30404</v>
      </c>
      <c r="I37" s="5" t="n">
        <v>0.9</v>
      </c>
      <c r="J37" s="6" t="n">
        <f aca="false">IF(Sheet2!I37&lt;=0.1,1,0)</f>
        <v>0</v>
      </c>
      <c r="K37" s="8" t="n">
        <v>-0.0633531</v>
      </c>
      <c r="L37" s="8" t="n">
        <v>0.297</v>
      </c>
      <c r="M37" s="12" t="n">
        <f aca="false">IF(Sheet2!L37&lt;=0.1,1,0)</f>
        <v>0</v>
      </c>
      <c r="N37" s="5" t="n">
        <v>-8.307991</v>
      </c>
      <c r="O37" s="5" t="n">
        <v>0.491</v>
      </c>
      <c r="P37" s="6" t="n">
        <f aca="false">IF(Sheet2!O37&lt;=0.1,1,0)</f>
        <v>0</v>
      </c>
      <c r="Q37" s="8" t="n">
        <v>-0.0760882</v>
      </c>
      <c r="R37" s="8" t="n">
        <v>0.253</v>
      </c>
      <c r="S37" s="12" t="n">
        <f aca="false">IF(Sheet2!R37&lt;=0.1,1,0)</f>
        <v>0</v>
      </c>
      <c r="T37" s="5" t="n">
        <v>-0.0227714</v>
      </c>
      <c r="U37" s="5" t="n">
        <v>0.707</v>
      </c>
      <c r="V37" s="6" t="n">
        <f aca="false">IF(Sheet2!U37&lt;=0.1,1,0)</f>
        <v>0</v>
      </c>
      <c r="W37" s="8" t="n">
        <v>-0.0400846</v>
      </c>
      <c r="X37" s="8" t="n">
        <v>0.501</v>
      </c>
      <c r="Y37" s="12" t="n">
        <f aca="false">IF(Sheet2!X37&lt;=0.1,1,0)</f>
        <v>0</v>
      </c>
      <c r="Z37" s="5" t="n">
        <v>3.290897</v>
      </c>
      <c r="AA37" s="5" t="n">
        <v>0.273</v>
      </c>
      <c r="AB37" s="6" t="n">
        <f aca="false">IF(Sheet2!AA37&lt;=0.1,1,0)</f>
        <v>0</v>
      </c>
      <c r="AC37" s="9" t="n">
        <f aca="false">Sheet2!G37+Sheet2!J37+Sheet2!M37+Sheet2!P37+Sheet2!S37+Sheet2!V37+Sheet2!Y37+Sheet2!AB37</f>
        <v>0</v>
      </c>
      <c r="AD37" s="5"/>
      <c r="AF37" s="6" t="n">
        <f aca="false">IF(Sheet2!AC37&gt;7,1,0)</f>
        <v>0</v>
      </c>
      <c r="AG37" s="6" t="n">
        <f aca="false">IF(Sheet2!AC37=7,1,0)</f>
        <v>0</v>
      </c>
      <c r="AH37" s="24" t="n">
        <f aca="false">IF(Sheet2!AC37=6,1,0)</f>
        <v>0</v>
      </c>
      <c r="AK37" s="24" t="n">
        <v>22</v>
      </c>
      <c r="AL37" s="24" t="n">
        <f aca="false">IF(OR(AND(Sheet2!H37&gt;0, Sheet2!AK37&lt;=10), AND(Sheet2!H37&lt;0, Sheet2!AK37&gt;=90)),1,0)</f>
        <v>0</v>
      </c>
      <c r="AM37" s="24" t="n">
        <f aca="false">IF(OR(AND(Sheet2!H37&gt;0, Sheet2!AK37&gt;10, Sheet2!AK37&lt;=15), AND(Sheet2!H37&lt;0, Sheet2!AK37&lt;90,Sheet2!AK37&gt;=85)),1,0)</f>
        <v>0</v>
      </c>
      <c r="AN37" s="24" t="n">
        <f aca="false">IF(OR(AND(Sheet2!H37&gt;0, Sheet2!AK37&gt;15, Sheet2!AK37&lt;=20), AND(Sheet2!H37&lt;0, Sheet2!AK37&lt;85,Sheet2!AK37&gt;=80)),1,0)</f>
        <v>0</v>
      </c>
      <c r="AO37" s="24" t="n">
        <f aca="false">IF(OR(AND(Sheet2!H37&gt;0, Sheet2!AK37&gt;20, Sheet2!AK37&lt;=25), AND(Sheet2!H37&lt;0, Sheet2!AK37&lt;80,Sheet2!AK37&gt;=75)),1,0)</f>
        <v>0</v>
      </c>
      <c r="AR37" s="29" t="s">
        <v>42</v>
      </c>
      <c r="AS37" s="8" t="n">
        <v>-0.0429115</v>
      </c>
      <c r="AT37" s="8" t="n">
        <f aca="false">ROUND(AS37,3)</f>
        <v>-0.043</v>
      </c>
      <c r="AU37" s="5" t="n">
        <f aca="false">ABS(Sheet2!AS37)</f>
        <v>0.0429115</v>
      </c>
      <c r="AV37" s="6" t="n">
        <f aca="false">IF(Sheet2!AU37&gt;=Sheet2!$AU$162,1,0)</f>
        <v>0</v>
      </c>
      <c r="AW37" s="6"/>
      <c r="AX37" s="8" t="n">
        <v>-0.0633531</v>
      </c>
      <c r="AY37" s="8" t="n">
        <f aca="false">ROUND(AX37,3)</f>
        <v>-0.063</v>
      </c>
      <c r="AZ37" s="5" t="n">
        <f aca="false">ABS(Sheet2!AX37)</f>
        <v>0.0633531</v>
      </c>
      <c r="BA37" s="6" t="n">
        <f aca="false">IF(Sheet2!AZ37&gt;=Sheet2!$AZ$162,1,0)</f>
        <v>0</v>
      </c>
      <c r="BB37" s="6"/>
      <c r="BC37" s="6" t="n">
        <f aca="false">IF(OR(Sheet2!AF37=1,Sheet2!AG37=1,Sheet2!AH37=1),1,0)</f>
        <v>0</v>
      </c>
      <c r="BD37" s="6" t="n">
        <f aca="false">Y37</f>
        <v>0</v>
      </c>
      <c r="BE37" s="24" t="n">
        <f aca="false">IF(OR(Sheet2!AL37=1,Sheet2!AM37=1,Sheet2!AN37=1,Sheet2!AO37=1),1,0)</f>
        <v>0</v>
      </c>
      <c r="BF37" s="6"/>
      <c r="BG37" s="6" t="n">
        <f aca="false">IF(AND(Sheet2!AV37=1,Sheet2!BA37=1,Sheet2!BC37=1,Sheet2!BE37=1),1,0)</f>
        <v>0</v>
      </c>
      <c r="BH37" s="6"/>
      <c r="BI37" s="6"/>
      <c r="BJ37" s="6"/>
    </row>
    <row r="38" customFormat="false" ht="12.8" hidden="false" customHeight="false" outlineLevel="0" collapsed="false">
      <c r="C38" s="0" t="s">
        <v>156</v>
      </c>
      <c r="D38" s="0" t="s">
        <v>43</v>
      </c>
      <c r="E38" s="8" t="n">
        <v>0.0243781</v>
      </c>
      <c r="F38" s="8" t="n">
        <v>0.635</v>
      </c>
      <c r="G38" s="12" t="n">
        <f aca="false">IF(Sheet2!F38&lt;=0.1,1,0)</f>
        <v>0</v>
      </c>
      <c r="H38" s="5" t="n">
        <v>-4.899826</v>
      </c>
      <c r="I38" s="5" t="n">
        <v>0.966</v>
      </c>
      <c r="J38" s="6" t="n">
        <f aca="false">IF(Sheet2!I38&lt;=0.1,1,0)</f>
        <v>0</v>
      </c>
      <c r="K38" s="8" t="n">
        <v>0.0299085</v>
      </c>
      <c r="L38" s="8" t="n">
        <v>0.552</v>
      </c>
      <c r="M38" s="12" t="n">
        <f aca="false">IF(Sheet2!L38&lt;=0.1,1,0)</f>
        <v>0</v>
      </c>
      <c r="N38" s="5" t="n">
        <v>-2.836096</v>
      </c>
      <c r="O38" s="5" t="n">
        <v>0.768</v>
      </c>
      <c r="P38" s="6" t="n">
        <f aca="false">IF(Sheet2!O38&lt;=0.1,1,0)</f>
        <v>0</v>
      </c>
      <c r="Q38" s="8" t="n">
        <v>0.0393442</v>
      </c>
      <c r="R38" s="8" t="n">
        <v>0.48</v>
      </c>
      <c r="S38" s="12" t="n">
        <f aca="false">IF(Sheet2!R38&lt;=0.1,1,0)</f>
        <v>0</v>
      </c>
      <c r="T38" s="5" t="n">
        <v>0.0145772</v>
      </c>
      <c r="U38" s="5" t="n">
        <v>0.765</v>
      </c>
      <c r="V38" s="6" t="n">
        <f aca="false">IF(Sheet2!U38&lt;=0.1,1,0)</f>
        <v>0</v>
      </c>
      <c r="W38" s="8" t="n">
        <v>0.0042403</v>
      </c>
      <c r="X38" s="8" t="n">
        <v>0.931</v>
      </c>
      <c r="Y38" s="12" t="n">
        <f aca="false">IF(Sheet2!X38&lt;=0.1,1,0)</f>
        <v>0</v>
      </c>
      <c r="Z38" s="5" t="n">
        <v>1.133771</v>
      </c>
      <c r="AA38" s="5" t="n">
        <v>0.546</v>
      </c>
      <c r="AB38" s="6" t="n">
        <f aca="false">IF(Sheet2!AA38&lt;=0.1,1,0)</f>
        <v>0</v>
      </c>
      <c r="AC38" s="9" t="n">
        <f aca="false">Sheet2!G38+Sheet2!J38+Sheet2!M38+Sheet2!P38+Sheet2!S38+Sheet2!V38+Sheet2!Y38+Sheet2!AB38</f>
        <v>0</v>
      </c>
      <c r="AD38" s="5"/>
      <c r="AF38" s="6" t="n">
        <f aca="false">IF(Sheet2!AC38&gt;7,1,0)</f>
        <v>0</v>
      </c>
      <c r="AG38" s="6" t="n">
        <f aca="false">IF(Sheet2!AC38=7,1,0)</f>
        <v>0</v>
      </c>
      <c r="AH38" s="24" t="n">
        <f aca="false">IF(Sheet2!AC38=6,1,0)</f>
        <v>0</v>
      </c>
      <c r="AK38" s="24" t="n">
        <v>38</v>
      </c>
      <c r="AL38" s="24" t="n">
        <f aca="false">IF(OR(AND(Sheet2!H38&gt;0, Sheet2!AK38&lt;=10), AND(Sheet2!H38&lt;0, Sheet2!AK38&gt;=90)),1,0)</f>
        <v>0</v>
      </c>
      <c r="AM38" s="24" t="n">
        <f aca="false">IF(OR(AND(Sheet2!H38&gt;0, Sheet2!AK38&gt;10, Sheet2!AK38&lt;=15), AND(Sheet2!H38&lt;0, Sheet2!AK38&lt;90,Sheet2!AK38&gt;=85)),1,0)</f>
        <v>0</v>
      </c>
      <c r="AN38" s="24" t="n">
        <f aca="false">IF(OR(AND(Sheet2!H38&gt;0, Sheet2!AK38&gt;15, Sheet2!AK38&lt;=20), AND(Sheet2!H38&lt;0, Sheet2!AK38&lt;85,Sheet2!AK38&gt;=80)),1,0)</f>
        <v>0</v>
      </c>
      <c r="AO38" s="24" t="n">
        <f aca="false">IF(OR(AND(Sheet2!H38&gt;0, Sheet2!AK38&gt;20, Sheet2!AK38&lt;=25), AND(Sheet2!H38&lt;0, Sheet2!AK38&lt;80,Sheet2!AK38&gt;=75)),1,0)</f>
        <v>0</v>
      </c>
      <c r="AR38" s="29" t="s">
        <v>43</v>
      </c>
      <c r="AS38" s="8" t="n">
        <v>0.0243781</v>
      </c>
      <c r="AT38" s="8" t="n">
        <f aca="false">ROUND(AS38,3)</f>
        <v>0.024</v>
      </c>
      <c r="AU38" s="5" t="n">
        <f aca="false">ABS(Sheet2!AS38)</f>
        <v>0.0243781</v>
      </c>
      <c r="AV38" s="6" t="n">
        <f aca="false">IF(Sheet2!AU38&gt;=Sheet2!$AU$162,1,0)</f>
        <v>0</v>
      </c>
      <c r="AW38" s="6"/>
      <c r="AX38" s="8" t="n">
        <v>0.0299085</v>
      </c>
      <c r="AY38" s="8" t="n">
        <f aca="false">ROUND(AX38,3)</f>
        <v>0.03</v>
      </c>
      <c r="AZ38" s="5" t="n">
        <f aca="false">ABS(Sheet2!AX38)</f>
        <v>0.0299085</v>
      </c>
      <c r="BA38" s="6" t="n">
        <f aca="false">IF(Sheet2!AZ38&gt;=Sheet2!$AZ$162,1,0)</f>
        <v>0</v>
      </c>
      <c r="BB38" s="6"/>
      <c r="BC38" s="6" t="n">
        <f aca="false">IF(OR(Sheet2!AF38=1,Sheet2!AG38=1,Sheet2!AH38=1),1,0)</f>
        <v>0</v>
      </c>
      <c r="BD38" s="6" t="n">
        <f aca="false">Y38</f>
        <v>0</v>
      </c>
      <c r="BE38" s="24" t="n">
        <f aca="false">IF(OR(Sheet2!AL38=1,Sheet2!AM38=1,Sheet2!AN38=1,Sheet2!AO38=1),1,0)</f>
        <v>0</v>
      </c>
      <c r="BF38" s="6"/>
      <c r="BG38" s="6" t="n">
        <f aca="false">IF(AND(Sheet2!AV38=1,Sheet2!BA38=1,Sheet2!BC38=1,Sheet2!BE38=1),1,0)</f>
        <v>0</v>
      </c>
      <c r="BH38" s="6"/>
      <c r="BI38" s="6"/>
      <c r="BJ38" s="6"/>
    </row>
    <row r="39" customFormat="false" ht="12.8" hidden="false" customHeight="false" outlineLevel="0" collapsed="false">
      <c r="C39" s="29" t="s">
        <v>157</v>
      </c>
      <c r="D39" s="32" t="s">
        <v>44</v>
      </c>
      <c r="E39" s="8" t="n">
        <v>0.2024787</v>
      </c>
      <c r="F39" s="8" t="n">
        <v>0.001</v>
      </c>
      <c r="G39" s="12" t="n">
        <f aca="false">IF(Sheet2!F39&lt;=0.1,1,0)</f>
        <v>1</v>
      </c>
      <c r="H39" s="5" t="n">
        <v>391.1511</v>
      </c>
      <c r="I39" s="5" t="n">
        <v>0</v>
      </c>
      <c r="J39" s="6" t="n">
        <f aca="false">IF(Sheet2!I39&lt;=0.1,1,0)</f>
        <v>1</v>
      </c>
      <c r="K39" s="8" t="n">
        <v>0.1647391</v>
      </c>
      <c r="L39" s="8" t="n">
        <v>0.008</v>
      </c>
      <c r="M39" s="12" t="n">
        <f aca="false">IF(Sheet2!L39&lt;=0.1,1,0)</f>
        <v>1</v>
      </c>
      <c r="N39" s="5" t="n">
        <v>26.31494</v>
      </c>
      <c r="O39" s="5" t="n">
        <v>0.006</v>
      </c>
      <c r="P39" s="6" t="n">
        <f aca="false">IF(Sheet2!O39&lt;=0.1,1,0)</f>
        <v>1</v>
      </c>
      <c r="Q39" s="8" t="n">
        <v>0.193038</v>
      </c>
      <c r="R39" s="8" t="n">
        <v>0.005</v>
      </c>
      <c r="S39" s="12" t="n">
        <f aca="false">IF(Sheet2!R39&lt;=0.1,1,0)</f>
        <v>1</v>
      </c>
      <c r="T39" s="5" t="n">
        <v>0.1766036</v>
      </c>
      <c r="U39" s="5" t="n">
        <v>0.003</v>
      </c>
      <c r="V39" s="6" t="n">
        <f aca="false">IF(Sheet2!U39&lt;=0.1,1,0)</f>
        <v>1</v>
      </c>
      <c r="W39" s="8" t="n">
        <v>0.1234035</v>
      </c>
      <c r="X39" s="8" t="n">
        <v>0.038</v>
      </c>
      <c r="Y39" s="12" t="n">
        <f aca="false">IF(Sheet2!X39&lt;=0.1,1,0)</f>
        <v>1</v>
      </c>
      <c r="Z39" s="5" t="n">
        <v>4.738094</v>
      </c>
      <c r="AA39" s="5" t="n">
        <v>0.027</v>
      </c>
      <c r="AB39" s="6" t="n">
        <f aca="false">IF(Sheet2!AA39&lt;=0.1,1,0)</f>
        <v>1</v>
      </c>
      <c r="AC39" s="9" t="n">
        <f aca="false">Sheet2!G39+Sheet2!J39+Sheet2!M39+Sheet2!P39+Sheet2!S39+Sheet2!V39+Sheet2!Y39+Sheet2!AB39</f>
        <v>8</v>
      </c>
      <c r="AD39" s="5"/>
      <c r="AF39" s="6" t="n">
        <f aca="false">IF(Sheet2!AC39&gt;7,1,0)</f>
        <v>1</v>
      </c>
      <c r="AG39" s="6" t="n">
        <f aca="false">IF(Sheet2!AC39=7,1,0)</f>
        <v>0</v>
      </c>
      <c r="AH39" s="24" t="n">
        <f aca="false">IF(Sheet2!AC39=6,1,0)</f>
        <v>0</v>
      </c>
      <c r="AK39" s="24" t="n">
        <v>80</v>
      </c>
      <c r="AL39" s="24" t="n">
        <f aca="false">IF(OR(AND(Sheet2!H39&gt;0, Sheet2!AK39&lt;=10), AND(Sheet2!H39&lt;0, Sheet2!AK39&gt;=90)),1,0)</f>
        <v>0</v>
      </c>
      <c r="AM39" s="24" t="n">
        <f aca="false">IF(OR(AND(Sheet2!H39&gt;0, Sheet2!AK39&gt;10, Sheet2!AK39&lt;=15), AND(Sheet2!H39&lt;0, Sheet2!AK39&lt;90,Sheet2!AK39&gt;=85)),1,0)</f>
        <v>0</v>
      </c>
      <c r="AN39" s="24" t="n">
        <f aca="false">IF(OR(AND(Sheet2!H39&gt;0, Sheet2!AK39&gt;15, Sheet2!AK39&lt;=20), AND(Sheet2!H39&lt;0, Sheet2!AK39&lt;85,Sheet2!AK39&gt;=80)),1,0)</f>
        <v>0</v>
      </c>
      <c r="AO39" s="24" t="n">
        <f aca="false">IF(OR(AND(Sheet2!H39&gt;0, Sheet2!AK39&gt;20, Sheet2!AK39&lt;=25), AND(Sheet2!H39&lt;0, Sheet2!AK39&lt;80,Sheet2!AK39&gt;=75)),1,0)</f>
        <v>0</v>
      </c>
      <c r="AR39" s="29" t="s">
        <v>44</v>
      </c>
      <c r="AS39" s="8" t="n">
        <v>0.2024787</v>
      </c>
      <c r="AT39" s="8" t="n">
        <f aca="false">ROUND(AS39,3)</f>
        <v>0.202</v>
      </c>
      <c r="AU39" s="5" t="n">
        <f aca="false">ABS(Sheet2!AS39)</f>
        <v>0.2024787</v>
      </c>
      <c r="AV39" s="6" t="n">
        <f aca="false">IF(Sheet2!AU39&gt;=Sheet2!$AU$162,1,0)</f>
        <v>0</v>
      </c>
      <c r="AW39" s="6"/>
      <c r="AX39" s="8" t="n">
        <v>0.1647391</v>
      </c>
      <c r="AY39" s="8" t="n">
        <f aca="false">ROUND(AX39,3)</f>
        <v>0.165</v>
      </c>
      <c r="AZ39" s="5" t="n">
        <f aca="false">ABS(Sheet2!AX39)</f>
        <v>0.1647391</v>
      </c>
      <c r="BA39" s="6" t="n">
        <f aca="false">IF(Sheet2!AZ39&gt;=Sheet2!$AZ$162,1,0)</f>
        <v>0</v>
      </c>
      <c r="BB39" s="6"/>
      <c r="BC39" s="6" t="n">
        <f aca="false">IF(OR(Sheet2!AF39=1,Sheet2!AG39=1,Sheet2!AH39=1),1,0)</f>
        <v>1</v>
      </c>
      <c r="BD39" s="6" t="n">
        <f aca="false">Y39</f>
        <v>1</v>
      </c>
      <c r="BE39" s="24" t="n">
        <f aca="false">IF(OR(Sheet2!AL39=1,Sheet2!AM39=1,Sheet2!AN39=1,Sheet2!AO39=1),1,0)</f>
        <v>0</v>
      </c>
      <c r="BF39" s="6"/>
      <c r="BG39" s="6" t="n">
        <f aca="false">IF(AND(Sheet2!AV39=1,Sheet2!BA39=1,Sheet2!BC39=1,Sheet2!BE39=1),1,0)</f>
        <v>0</v>
      </c>
      <c r="BH39" s="6"/>
      <c r="BI39" s="6"/>
      <c r="BJ39" s="6"/>
    </row>
    <row r="40" customFormat="false" ht="12.8" hidden="false" customHeight="false" outlineLevel="0" collapsed="false">
      <c r="C40" s="0" t="s">
        <v>158</v>
      </c>
      <c r="D40" s="29" t="s">
        <v>45</v>
      </c>
      <c r="E40" s="8" t="n">
        <v>0.0608014</v>
      </c>
      <c r="F40" s="8" t="n">
        <v>0.366</v>
      </c>
      <c r="G40" s="12" t="n">
        <f aca="false">IF(Sheet2!F40&lt;=0.1,1,0)</f>
        <v>0</v>
      </c>
      <c r="H40" s="5" t="n">
        <v>23.20788</v>
      </c>
      <c r="I40" s="5" t="n">
        <v>0.868</v>
      </c>
      <c r="J40" s="6" t="n">
        <f aca="false">IF(Sheet2!I40&lt;=0.1,1,0)</f>
        <v>0</v>
      </c>
      <c r="K40" s="8" t="n">
        <v>0.0755023</v>
      </c>
      <c r="L40" s="8" t="n">
        <v>0.246</v>
      </c>
      <c r="M40" s="12" t="n">
        <f aca="false">IF(Sheet2!L40&lt;=0.1,1,0)</f>
        <v>0</v>
      </c>
      <c r="N40" s="5" t="n">
        <v>13.40659</v>
      </c>
      <c r="O40" s="5" t="n">
        <v>0.209</v>
      </c>
      <c r="P40" s="6" t="n">
        <f aca="false">IF(Sheet2!O40&lt;=0.1,1,0)</f>
        <v>0</v>
      </c>
      <c r="Q40" s="8" t="n">
        <v>-0.0018519</v>
      </c>
      <c r="R40" s="8" t="n">
        <v>0.98</v>
      </c>
      <c r="S40" s="12" t="n">
        <f aca="false">IF(Sheet2!R40&lt;=0.1,1,0)</f>
        <v>0</v>
      </c>
      <c r="T40" s="5" t="n">
        <v>0.1321103</v>
      </c>
      <c r="U40" s="5" t="n">
        <v>0.041</v>
      </c>
      <c r="V40" s="6" t="n">
        <f aca="false">IF(Sheet2!U40&lt;=0.1,1,0)</f>
        <v>1</v>
      </c>
      <c r="W40" s="8" t="n">
        <v>0.1062273</v>
      </c>
      <c r="X40" s="8" t="n">
        <v>0.085</v>
      </c>
      <c r="Y40" s="12" t="n">
        <f aca="false">IF(Sheet2!X40&lt;=0.1,1,0)</f>
        <v>1</v>
      </c>
      <c r="Z40" s="5" t="n">
        <v>-0.102827</v>
      </c>
      <c r="AA40" s="5" t="n">
        <v>0.957</v>
      </c>
      <c r="AB40" s="6" t="n">
        <f aca="false">IF(Sheet2!AA40&lt;=0.1,1,0)</f>
        <v>0</v>
      </c>
      <c r="AC40" s="9" t="n">
        <f aca="false">Sheet2!G40+Sheet2!J40+Sheet2!M40+Sheet2!P40+Sheet2!S40+Sheet2!V40+Sheet2!Y40+Sheet2!AB40</f>
        <v>2</v>
      </c>
      <c r="AD40" s="5"/>
      <c r="AF40" s="6" t="n">
        <f aca="false">IF(Sheet2!AC40&gt;7,1,0)</f>
        <v>0</v>
      </c>
      <c r="AG40" s="6" t="n">
        <f aca="false">IF(Sheet2!AC40=7,1,0)</f>
        <v>0</v>
      </c>
      <c r="AH40" s="24" t="n">
        <f aca="false">IF(Sheet2!AC40=6,1,0)</f>
        <v>0</v>
      </c>
      <c r="AK40" s="24" t="n">
        <v>82</v>
      </c>
      <c r="AL40" s="24" t="n">
        <f aca="false">IF(OR(AND(Sheet2!H40&gt;0, Sheet2!AK40&lt;=10), AND(Sheet2!H40&lt;0, Sheet2!AK40&gt;=90)),1,0)</f>
        <v>0</v>
      </c>
      <c r="AM40" s="24" t="n">
        <f aca="false">IF(OR(AND(Sheet2!H40&gt;0, Sheet2!AK40&gt;10, Sheet2!AK40&lt;=15), AND(Sheet2!H40&lt;0, Sheet2!AK40&lt;90,Sheet2!AK40&gt;=85)),1,0)</f>
        <v>0</v>
      </c>
      <c r="AN40" s="24" t="n">
        <f aca="false">IF(OR(AND(Sheet2!H40&gt;0, Sheet2!AK40&gt;15, Sheet2!AK40&lt;=20), AND(Sheet2!H40&lt;0, Sheet2!AK40&lt;85,Sheet2!AK40&gt;=80)),1,0)</f>
        <v>0</v>
      </c>
      <c r="AO40" s="24" t="n">
        <f aca="false">IF(OR(AND(Sheet2!H40&gt;0, Sheet2!AK40&gt;20, Sheet2!AK40&lt;=25), AND(Sheet2!H40&lt;0, Sheet2!AK40&lt;80,Sheet2!AK40&gt;=75)),1,0)</f>
        <v>0</v>
      </c>
      <c r="AR40" s="29" t="s">
        <v>45</v>
      </c>
      <c r="AS40" s="8" t="n">
        <v>0.0608014</v>
      </c>
      <c r="AT40" s="8" t="n">
        <f aca="false">ROUND(AS40,3)</f>
        <v>0.061</v>
      </c>
      <c r="AU40" s="5" t="n">
        <f aca="false">ABS(Sheet2!AS40)</f>
        <v>0.0608014</v>
      </c>
      <c r="AV40" s="6" t="n">
        <f aca="false">IF(Sheet2!AU40&gt;=Sheet2!$AU$162,1,0)</f>
        <v>0</v>
      </c>
      <c r="AW40" s="6"/>
      <c r="AX40" s="8" t="n">
        <v>0.0755023</v>
      </c>
      <c r="AY40" s="8" t="n">
        <f aca="false">ROUND(AX40,3)</f>
        <v>0.076</v>
      </c>
      <c r="AZ40" s="5" t="n">
        <f aca="false">ABS(Sheet2!AX40)</f>
        <v>0.0755023</v>
      </c>
      <c r="BA40" s="6" t="n">
        <f aca="false">IF(Sheet2!AZ40&gt;=Sheet2!$AZ$162,1,0)</f>
        <v>0</v>
      </c>
      <c r="BB40" s="6"/>
      <c r="BC40" s="6" t="n">
        <f aca="false">IF(OR(Sheet2!AF40=1,Sheet2!AG40=1,Sheet2!AH40=1),1,0)</f>
        <v>0</v>
      </c>
      <c r="BD40" s="6" t="n">
        <f aca="false">Y40</f>
        <v>1</v>
      </c>
      <c r="BE40" s="24" t="n">
        <f aca="false">IF(OR(Sheet2!AL40=1,Sheet2!AM40=1,Sheet2!AN40=1,Sheet2!AO40=1),1,0)</f>
        <v>0</v>
      </c>
      <c r="BF40" s="6"/>
      <c r="BG40" s="6" t="n">
        <f aca="false">IF(AND(Sheet2!AV40=1,Sheet2!BA40=1,Sheet2!BC40=1,Sheet2!BE40=1),1,0)</f>
        <v>0</v>
      </c>
      <c r="BH40" s="6"/>
      <c r="BI40" s="6"/>
      <c r="BJ40" s="6"/>
    </row>
    <row r="41" customFormat="false" ht="12.8" hidden="false" customHeight="false" outlineLevel="0" collapsed="false">
      <c r="C41" s="0" t="s">
        <v>159</v>
      </c>
      <c r="D41" s="0" t="s">
        <v>46</v>
      </c>
      <c r="E41" s="8" t="n">
        <v>0.0956101</v>
      </c>
      <c r="F41" s="8" t="n">
        <v>0.302</v>
      </c>
      <c r="G41" s="12" t="n">
        <f aca="false">IF(Sheet2!F41&lt;=0.1,1,0)</f>
        <v>0</v>
      </c>
      <c r="H41" s="5" t="n">
        <v>377.1485</v>
      </c>
      <c r="I41" s="5" t="n">
        <v>0.115</v>
      </c>
      <c r="J41" s="6" t="n">
        <f aca="false">IF(Sheet2!I41&lt;=0.1,1,0)</f>
        <v>0</v>
      </c>
      <c r="K41" s="8" t="n">
        <v>0.0783295</v>
      </c>
      <c r="L41" s="8" t="n">
        <v>0.374</v>
      </c>
      <c r="M41" s="12" t="n">
        <f aca="false">IF(Sheet2!L41&lt;=0.1,1,0)</f>
        <v>0</v>
      </c>
      <c r="N41" s="5" t="n">
        <v>28.91301</v>
      </c>
      <c r="O41" s="5" t="n">
        <v>0.159</v>
      </c>
      <c r="P41" s="6" t="n">
        <f aca="false">IF(Sheet2!O41&lt;=0.1,1,0)</f>
        <v>0</v>
      </c>
      <c r="Q41" s="8" t="n">
        <v>0.0710006</v>
      </c>
      <c r="R41" s="8" t="n">
        <v>0.485</v>
      </c>
      <c r="S41" s="12" t="n">
        <f aca="false">IF(Sheet2!R41&lt;=0.1,1,0)</f>
        <v>0</v>
      </c>
      <c r="T41" s="5" t="n">
        <v>0.1280657</v>
      </c>
      <c r="U41" s="5" t="n">
        <v>0.149</v>
      </c>
      <c r="V41" s="6" t="n">
        <f aca="false">IF(Sheet2!U41&lt;=0.1,1,0)</f>
        <v>0</v>
      </c>
      <c r="W41" s="8" t="n">
        <v>0.1014146</v>
      </c>
      <c r="X41" s="8" t="n">
        <v>0.24</v>
      </c>
      <c r="Y41" s="12" t="n">
        <f aca="false">IF(Sheet2!X41&lt;=0.1,1,0)</f>
        <v>0</v>
      </c>
      <c r="Z41" s="5" t="n">
        <v>9.517181</v>
      </c>
      <c r="AA41" s="5" t="n">
        <v>0.077</v>
      </c>
      <c r="AB41" s="6" t="n">
        <f aca="false">IF(Sheet2!AA41&lt;=0.1,1,0)</f>
        <v>1</v>
      </c>
      <c r="AC41" s="9" t="n">
        <f aca="false">Sheet2!G41+Sheet2!J41+Sheet2!M41+Sheet2!P41+Sheet2!S41+Sheet2!V41+Sheet2!Y41+Sheet2!AB41</f>
        <v>1</v>
      </c>
      <c r="AD41" s="5"/>
      <c r="AF41" s="6" t="n">
        <f aca="false">IF(Sheet2!AC41&gt;7,1,0)</f>
        <v>0</v>
      </c>
      <c r="AG41" s="6" t="n">
        <f aca="false">IF(Sheet2!AC41=7,1,0)</f>
        <v>0</v>
      </c>
      <c r="AH41" s="24" t="n">
        <f aca="false">IF(Sheet2!AC41=6,1,0)</f>
        <v>0</v>
      </c>
      <c r="AK41" s="24" t="n">
        <v>19</v>
      </c>
      <c r="AL41" s="24" t="n">
        <f aca="false">IF(OR(AND(Sheet2!H41&gt;0, Sheet2!AK41&lt;=10), AND(Sheet2!H41&lt;0, Sheet2!AK41&gt;=90)),1,0)</f>
        <v>0</v>
      </c>
      <c r="AM41" s="24" t="n">
        <f aca="false">IF(OR(AND(Sheet2!H41&gt;0, Sheet2!AK41&gt;10, Sheet2!AK41&lt;=15), AND(Sheet2!H41&lt;0, Sheet2!AK41&lt;90,Sheet2!AK41&gt;=85)),1,0)</f>
        <v>0</v>
      </c>
      <c r="AN41" s="24" t="n">
        <f aca="false">IF(OR(AND(Sheet2!H41&gt;0, Sheet2!AK41&gt;15, Sheet2!AK41&lt;=20), AND(Sheet2!H41&lt;0, Sheet2!AK41&lt;85,Sheet2!AK41&gt;=80)),1,0)</f>
        <v>1</v>
      </c>
      <c r="AO41" s="24" t="n">
        <f aca="false">IF(OR(AND(Sheet2!H41&gt;0, Sheet2!AK41&gt;20, Sheet2!AK41&lt;=25), AND(Sheet2!H41&lt;0, Sheet2!AK41&lt;80,Sheet2!AK41&gt;=75)),1,0)</f>
        <v>0</v>
      </c>
      <c r="AR41" s="29" t="s">
        <v>46</v>
      </c>
      <c r="AS41" s="8" t="n">
        <v>0.0956101</v>
      </c>
      <c r="AT41" s="8" t="n">
        <f aca="false">ROUND(AS41,3)</f>
        <v>0.096</v>
      </c>
      <c r="AU41" s="5" t="n">
        <f aca="false">ABS(Sheet2!AS41)</f>
        <v>0.0956101</v>
      </c>
      <c r="AV41" s="6" t="n">
        <f aca="false">IF(Sheet2!AU41&gt;=Sheet2!$AU$162,1,0)</f>
        <v>0</v>
      </c>
      <c r="AW41" s="6"/>
      <c r="AX41" s="8" t="n">
        <v>0.0783295</v>
      </c>
      <c r="AY41" s="8" t="n">
        <f aca="false">ROUND(AX41,3)</f>
        <v>0.078</v>
      </c>
      <c r="AZ41" s="5" t="n">
        <f aca="false">ABS(Sheet2!AX41)</f>
        <v>0.0783295</v>
      </c>
      <c r="BA41" s="6" t="n">
        <f aca="false">IF(Sheet2!AZ41&gt;=Sheet2!$AZ$162,1,0)</f>
        <v>0</v>
      </c>
      <c r="BB41" s="6"/>
      <c r="BC41" s="6" t="n">
        <f aca="false">IF(OR(Sheet2!AF41=1,Sheet2!AG41=1,Sheet2!AH41=1),1,0)</f>
        <v>0</v>
      </c>
      <c r="BD41" s="6" t="n">
        <f aca="false">Y41</f>
        <v>0</v>
      </c>
      <c r="BE41" s="24" t="n">
        <f aca="false">IF(OR(Sheet2!AL41=1,Sheet2!AM41=1,Sheet2!AN41=1,Sheet2!AO41=1),1,0)</f>
        <v>1</v>
      </c>
      <c r="BF41" s="6"/>
      <c r="BG41" s="6" t="n">
        <f aca="false">IF(AND(Sheet2!AV41=1,Sheet2!BA41=1,Sheet2!BC41=1,Sheet2!BE41=1),1,0)</f>
        <v>0</v>
      </c>
      <c r="BH41" s="6"/>
      <c r="BI41" s="6"/>
      <c r="BJ41" s="6"/>
    </row>
    <row r="42" customFormat="false" ht="12.8" hidden="false" customHeight="false" outlineLevel="0" collapsed="false">
      <c r="C42" s="29" t="s">
        <v>160</v>
      </c>
      <c r="D42" s="32" t="s">
        <v>47</v>
      </c>
      <c r="E42" s="8" t="n">
        <v>0.3507047</v>
      </c>
      <c r="F42" s="8" t="n">
        <v>0</v>
      </c>
      <c r="G42" s="12" t="n">
        <f aca="false">IF(Sheet2!F42&lt;=0.1,1,0)</f>
        <v>1</v>
      </c>
      <c r="H42" s="5" t="n">
        <v>655.877</v>
      </c>
      <c r="I42" s="5" t="n">
        <v>0</v>
      </c>
      <c r="J42" s="6" t="n">
        <f aca="false">IF(Sheet2!I42&lt;=0.1,1,0)</f>
        <v>1</v>
      </c>
      <c r="K42" s="8" t="n">
        <v>0.3584663</v>
      </c>
      <c r="L42" s="8" t="n">
        <v>0</v>
      </c>
      <c r="M42" s="12" t="n">
        <f aca="false">IF(Sheet2!L42&lt;=0.1,1,0)</f>
        <v>1</v>
      </c>
      <c r="N42" s="5" t="n">
        <v>65.86401</v>
      </c>
      <c r="O42" s="5" t="n">
        <v>0</v>
      </c>
      <c r="P42" s="6" t="n">
        <f aca="false">IF(Sheet2!O42&lt;=0.1,1,0)</f>
        <v>1</v>
      </c>
      <c r="Q42" s="8" t="n">
        <v>0.3624524</v>
      </c>
      <c r="R42" s="8" t="n">
        <v>0</v>
      </c>
      <c r="S42" s="12" t="n">
        <f aca="false">IF(Sheet2!R42&lt;=0.1,1,0)</f>
        <v>1</v>
      </c>
      <c r="T42" s="5" t="n">
        <v>0.3209558</v>
      </c>
      <c r="U42" s="5" t="n">
        <v>0</v>
      </c>
      <c r="V42" s="6" t="n">
        <f aca="false">IF(Sheet2!U42&lt;=0.1,1,0)</f>
        <v>1</v>
      </c>
      <c r="W42" s="8" t="n">
        <v>0.3403459</v>
      </c>
      <c r="X42" s="8" t="n">
        <v>0</v>
      </c>
      <c r="Y42" s="12" t="n">
        <f aca="false">IF(Sheet2!X42&lt;=0.1,1,0)</f>
        <v>1</v>
      </c>
      <c r="Z42" s="5" t="n">
        <v>7.358514</v>
      </c>
      <c r="AA42" s="5" t="n">
        <v>0.014</v>
      </c>
      <c r="AB42" s="6" t="n">
        <f aca="false">IF(Sheet2!AA42&lt;=0.1,1,0)</f>
        <v>1</v>
      </c>
      <c r="AC42" s="9" t="n">
        <f aca="false">Sheet2!G42+Sheet2!J42+Sheet2!M42+Sheet2!P42+Sheet2!S42+Sheet2!V42+Sheet2!Y42+Sheet2!AB42</f>
        <v>8</v>
      </c>
      <c r="AF42" s="6" t="n">
        <f aca="false">IF(Sheet2!AC42&gt;7,1,0)</f>
        <v>1</v>
      </c>
      <c r="AG42" s="6" t="n">
        <f aca="false">IF(Sheet2!AC42=7,1,0)</f>
        <v>0</v>
      </c>
      <c r="AH42" s="24" t="n">
        <f aca="false">IF(Sheet2!AC42=6,1,0)</f>
        <v>0</v>
      </c>
      <c r="AK42" s="34" t="s">
        <v>161</v>
      </c>
      <c r="AL42" s="24" t="n">
        <f aca="false">IF(OR(AND(Sheet2!H42&gt;0, Sheet2!AK42&lt;=10), AND(Sheet2!H42&lt;0, Sheet2!AK42&gt;=90)),1,0)</f>
        <v>0</v>
      </c>
      <c r="AM42" s="24" t="n">
        <f aca="false">IF(OR(AND(Sheet2!H42&gt;0, Sheet2!AK42&gt;10, Sheet2!AK42&lt;=15), AND(Sheet2!H42&lt;0, Sheet2!AK42&lt;90,Sheet2!AK42&gt;=85)),1,0)</f>
        <v>0</v>
      </c>
      <c r="AN42" s="24" t="n">
        <f aca="false">IF(OR(AND(Sheet2!H42&gt;0, Sheet2!AK42&gt;15, Sheet2!AK42&lt;=20), AND(Sheet2!H42&lt;0, Sheet2!AK42&lt;85,Sheet2!AK42&gt;=80)),1,0)</f>
        <v>0</v>
      </c>
      <c r="AO42" s="24" t="n">
        <f aca="false">IF(OR(AND(Sheet2!H42&gt;0, Sheet2!AK42&gt;20, Sheet2!AK42&lt;=25), AND(Sheet2!H42&lt;0, Sheet2!AK42&lt;80,Sheet2!AK42&gt;=75)),1,0)</f>
        <v>0</v>
      </c>
      <c r="AP42" s="5"/>
      <c r="AQ42" s="5"/>
      <c r="AR42" s="49" t="s">
        <v>47</v>
      </c>
      <c r="AS42" s="8" t="n">
        <v>0.3507047</v>
      </c>
      <c r="AT42" s="8" t="n">
        <f aca="false">ROUND(AS42,3)</f>
        <v>0.351</v>
      </c>
      <c r="AU42" s="5" t="n">
        <f aca="false">ABS(Sheet2!AS42)</f>
        <v>0.3507047</v>
      </c>
      <c r="AV42" s="50" t="n">
        <f aca="false">IF(Sheet2!AU42&gt;=Sheet2!$AU$162,1,0)</f>
        <v>1</v>
      </c>
      <c r="AW42" s="50"/>
      <c r="AX42" s="8" t="n">
        <v>0.3584663</v>
      </c>
      <c r="AY42" s="8" t="n">
        <f aca="false">ROUND(AX42,3)</f>
        <v>0.358</v>
      </c>
      <c r="AZ42" s="5" t="n">
        <f aca="false">ABS(Sheet2!AX42)</f>
        <v>0.3584663</v>
      </c>
      <c r="BA42" s="50" t="n">
        <f aca="false">IF(Sheet2!AZ42&gt;=Sheet2!$AZ$162,1,0)</f>
        <v>1</v>
      </c>
      <c r="BB42" s="6"/>
      <c r="BC42" s="50" t="n">
        <f aca="false">IF(OR(Sheet2!AF42=1,Sheet2!AG42=1,Sheet2!AH42=1),1,0)</f>
        <v>1</v>
      </c>
      <c r="BD42" s="6" t="n">
        <f aca="false">Y42</f>
        <v>1</v>
      </c>
      <c r="BE42" s="51" t="n">
        <f aca="false">IF(OR(Sheet2!AL42=1,Sheet2!AM42=1,Sheet2!AN42=1,Sheet2!AO42=1),1,0)</f>
        <v>0</v>
      </c>
      <c r="BF42" s="6"/>
      <c r="BG42" s="6" t="n">
        <f aca="false">IF(AND(Sheet2!AV42=1,Sheet2!BA42=1,Sheet2!BC42=1,Sheet2!BE42=1),1,0)</f>
        <v>0</v>
      </c>
      <c r="BH42" s="6" t="s">
        <v>22</v>
      </c>
      <c r="BI42" s="6" t="s">
        <v>48</v>
      </c>
      <c r="BJ42" s="6"/>
      <c r="BM42" s="5"/>
      <c r="BN42" s="5"/>
      <c r="BO42" s="5"/>
      <c r="BP42" s="5"/>
    </row>
    <row r="43" customFormat="false" ht="12.8" hidden="false" customHeight="false" outlineLevel="0" collapsed="false">
      <c r="E43" s="8"/>
      <c r="F43" s="8"/>
      <c r="G43" s="12"/>
      <c r="H43" s="5"/>
      <c r="I43" s="5"/>
      <c r="J43" s="6"/>
      <c r="K43" s="8"/>
      <c r="L43" s="8"/>
      <c r="M43" s="12"/>
      <c r="N43" s="5"/>
      <c r="O43" s="5"/>
      <c r="P43" s="6"/>
      <c r="Q43" s="8"/>
      <c r="R43" s="8"/>
      <c r="S43" s="12"/>
      <c r="T43" s="5"/>
      <c r="U43" s="5"/>
      <c r="V43" s="6"/>
      <c r="W43" s="8"/>
      <c r="X43" s="8"/>
      <c r="Y43" s="12"/>
      <c r="Z43" s="5"/>
      <c r="AA43" s="5"/>
      <c r="AB43" s="6"/>
      <c r="AC43" s="9"/>
      <c r="AF43" s="6"/>
      <c r="AG43" s="6"/>
      <c r="AH43" s="6"/>
      <c r="AK43" s="24"/>
      <c r="AL43" s="24"/>
      <c r="AM43" s="24"/>
      <c r="AN43" s="24"/>
      <c r="AO43" s="24"/>
      <c r="AS43" s="8"/>
      <c r="AT43" s="8"/>
      <c r="AU43" s="5"/>
      <c r="AV43" s="6"/>
      <c r="AW43" s="6"/>
      <c r="AX43" s="8"/>
      <c r="AY43" s="8"/>
      <c r="AZ43" s="5"/>
      <c r="BA43" s="6"/>
      <c r="BB43" s="6"/>
      <c r="BC43" s="6"/>
      <c r="BD43" s="6"/>
      <c r="BE43" s="24"/>
      <c r="BF43" s="6"/>
      <c r="BG43" s="6"/>
      <c r="BH43" s="6"/>
      <c r="BI43" s="6"/>
      <c r="BJ43" s="6"/>
    </row>
    <row r="44" customFormat="false" ht="12.8" hidden="false" customHeight="false" outlineLevel="0" collapsed="false">
      <c r="D44" s="29" t="s">
        <v>49</v>
      </c>
      <c r="E44" s="8" t="n">
        <v>0.1159459</v>
      </c>
      <c r="F44" s="8" t="n">
        <v>0.056</v>
      </c>
      <c r="G44" s="12" t="n">
        <f aca="false">IF(Sheet2!F44&lt;=0.1,1,0)</f>
        <v>1</v>
      </c>
      <c r="H44" s="5" t="n">
        <v>63.85932</v>
      </c>
      <c r="I44" s="5" t="n">
        <v>0.604</v>
      </c>
      <c r="J44" s="6" t="n">
        <f aca="false">IF(Sheet2!I44&lt;=0.1,1,0)</f>
        <v>0</v>
      </c>
      <c r="K44" s="8" t="n">
        <v>0.1210112</v>
      </c>
      <c r="L44" s="8" t="n">
        <v>0.042</v>
      </c>
      <c r="M44" s="12" t="n">
        <f aca="false">IF(Sheet2!L44&lt;=0.1,1,0)</f>
        <v>1</v>
      </c>
      <c r="N44" s="5" t="n">
        <v>11.19411</v>
      </c>
      <c r="O44" s="5" t="n">
        <v>0.3</v>
      </c>
      <c r="P44" s="6" t="n">
        <f aca="false">IF(Sheet2!O44&lt;=0.1,1,0)</f>
        <v>0</v>
      </c>
      <c r="Q44" s="8" t="n">
        <v>0.0920519</v>
      </c>
      <c r="R44" s="8" t="n">
        <v>0.158</v>
      </c>
      <c r="S44" s="12" t="n">
        <f aca="false">IF(Sheet2!R44&lt;=0.1,1,0)</f>
        <v>0</v>
      </c>
      <c r="T44" s="5" t="n">
        <v>0.0837789</v>
      </c>
      <c r="U44" s="5" t="n">
        <v>0.154</v>
      </c>
      <c r="V44" s="6" t="n">
        <f aca="false">IF(Sheet2!U44&lt;=0.1,1,0)</f>
        <v>0</v>
      </c>
      <c r="W44" s="8" t="n">
        <v>0.111658</v>
      </c>
      <c r="X44" s="8" t="n">
        <v>0.053</v>
      </c>
      <c r="Y44" s="12" t="n">
        <f aca="false">IF(Sheet2!X44&lt;=0.1,1,0)</f>
        <v>1</v>
      </c>
      <c r="Z44" s="5" t="n">
        <v>2.113722</v>
      </c>
      <c r="AA44" s="5" t="n">
        <v>0.423</v>
      </c>
      <c r="AB44" s="6" t="n">
        <f aca="false">IF(Sheet2!AA44&lt;=0.1,1,0)</f>
        <v>0</v>
      </c>
      <c r="AC44" s="9" t="n">
        <f aca="false">Sheet2!G44+Sheet2!J44+Sheet2!M44+Sheet2!P44+Sheet2!S44+Sheet2!V44+Sheet2!Y44+Sheet2!AB44</f>
        <v>3</v>
      </c>
      <c r="AF44" s="6" t="n">
        <f aca="false">IF(Sheet2!AC44&gt;7,1,0)</f>
        <v>0</v>
      </c>
      <c r="AG44" s="6" t="n">
        <f aca="false">IF(Sheet2!AC44=7,1,0)</f>
        <v>0</v>
      </c>
      <c r="AH44" s="24" t="n">
        <f aca="false">IF(Sheet2!AC44=6,1,0)</f>
        <v>0</v>
      </c>
      <c r="AK44" s="24" t="n">
        <v>36</v>
      </c>
      <c r="AL44" s="24" t="n">
        <f aca="false">IF(OR(AND(Sheet2!H44&gt;0, Sheet2!AK44&lt;=10), AND(Sheet2!H44&lt;0, Sheet2!AK44&gt;=90)),1,0)</f>
        <v>0</v>
      </c>
      <c r="AM44" s="24" t="n">
        <f aca="false">IF(OR(AND(Sheet2!H44&gt;0, Sheet2!AK44&gt;10, Sheet2!AK44&lt;=15), AND(Sheet2!H44&lt;0, Sheet2!AK44&lt;90,Sheet2!AK44&gt;=85)),1,0)</f>
        <v>0</v>
      </c>
      <c r="AN44" s="24" t="n">
        <f aca="false">IF(OR(AND(Sheet2!H44&gt;0, Sheet2!AK44&gt;15, Sheet2!AK44&lt;=20), AND(Sheet2!H44&lt;0, Sheet2!AK44&lt;85,Sheet2!AK44&gt;=80)),1,0)</f>
        <v>0</v>
      </c>
      <c r="AO44" s="24" t="n">
        <f aca="false">IF(OR(AND(Sheet2!H44&gt;0, Sheet2!AK44&gt;20, Sheet2!AK44&lt;=25), AND(Sheet2!H44&lt;0, Sheet2!AK44&lt;80,Sheet2!AK44&gt;=75)),1,0)</f>
        <v>0</v>
      </c>
      <c r="AR44" s="29" t="s">
        <v>49</v>
      </c>
      <c r="AS44" s="8" t="n">
        <v>0.1159459</v>
      </c>
      <c r="AT44" s="8" t="n">
        <f aca="false">ROUND(AS44,3)</f>
        <v>0.116</v>
      </c>
      <c r="AU44" s="5" t="n">
        <f aca="false">ABS(Sheet2!AS44)</f>
        <v>0.1159459</v>
      </c>
      <c r="AV44" s="6" t="n">
        <f aca="false">IF(Sheet2!AU44&gt;=Sheet2!$AU$162,1,0)</f>
        <v>0</v>
      </c>
      <c r="AW44" s="6"/>
      <c r="AX44" s="8" t="n">
        <v>0.1210112</v>
      </c>
      <c r="AY44" s="8" t="n">
        <f aca="false">ROUND(AX44,3)</f>
        <v>0.121</v>
      </c>
      <c r="AZ44" s="5" t="n">
        <f aca="false">ABS(Sheet2!AX44)</f>
        <v>0.1210112</v>
      </c>
      <c r="BA44" s="6" t="n">
        <f aca="false">IF(Sheet2!AZ44&gt;=Sheet2!$AZ$162,1,0)</f>
        <v>0</v>
      </c>
      <c r="BB44" s="6"/>
      <c r="BC44" s="6" t="n">
        <f aca="false">IF(OR(Sheet2!AF44=1,Sheet2!AG44=1,Sheet2!AH44=1),1,0)</f>
        <v>0</v>
      </c>
      <c r="BD44" s="6" t="n">
        <f aca="false">Y44</f>
        <v>1</v>
      </c>
      <c r="BE44" s="24" t="n">
        <f aca="false">IF(OR(Sheet2!AL44=1,Sheet2!AM44=1,Sheet2!AN44=1,Sheet2!AO44=1),1,0)</f>
        <v>0</v>
      </c>
      <c r="BF44" s="6"/>
      <c r="BG44" s="6" t="n">
        <f aca="false">IF(AND(Sheet2!AV44=1,Sheet2!BA44=1,Sheet2!BC44=1,Sheet2!BE44=1),1,0)</f>
        <v>0</v>
      </c>
      <c r="BH44" s="6"/>
      <c r="BI44" s="6" t="s">
        <v>22</v>
      </c>
      <c r="BJ44" s="6"/>
      <c r="BK44" s="5"/>
      <c r="BL44" s="5"/>
    </row>
    <row r="45" customFormat="false" ht="12.8" hidden="false" customHeight="false" outlineLevel="0" collapsed="false">
      <c r="D45" s="30" t="s">
        <v>50</v>
      </c>
      <c r="E45" s="8" t="n">
        <v>0.1885689</v>
      </c>
      <c r="F45" s="8" t="n">
        <v>0.003</v>
      </c>
      <c r="G45" s="12" t="n">
        <f aca="false">IF(Sheet2!F45&lt;=0.1,1,0)</f>
        <v>1</v>
      </c>
      <c r="H45" s="5" t="n">
        <v>391.4556</v>
      </c>
      <c r="I45" s="5" t="n">
        <v>0.003</v>
      </c>
      <c r="J45" s="6" t="n">
        <f aca="false">IF(Sheet2!I45&lt;=0.1,1,0)</f>
        <v>1</v>
      </c>
      <c r="K45" s="8" t="n">
        <v>0.2148062</v>
      </c>
      <c r="L45" s="8" t="n">
        <v>0.001</v>
      </c>
      <c r="M45" s="12" t="n">
        <f aca="false">IF(Sheet2!L45&lt;=0.1,1,0)</f>
        <v>1</v>
      </c>
      <c r="N45" s="5" t="n">
        <v>35.44401</v>
      </c>
      <c r="O45" s="5" t="n">
        <v>0.001</v>
      </c>
      <c r="P45" s="6" t="n">
        <f aca="false">IF(Sheet2!O45&lt;=0.1,1,0)</f>
        <v>1</v>
      </c>
      <c r="Q45" s="8" t="n">
        <v>0.1856395</v>
      </c>
      <c r="R45" s="8" t="n">
        <v>0.006</v>
      </c>
      <c r="S45" s="12" t="n">
        <f aca="false">IF(Sheet2!R45&lt;=0.1,1,0)</f>
        <v>1</v>
      </c>
      <c r="T45" s="5" t="n">
        <v>0.0979575</v>
      </c>
      <c r="U45" s="5" t="n">
        <v>0.095</v>
      </c>
      <c r="V45" s="6" t="n">
        <f aca="false">IF(Sheet2!U45&lt;=0.1,1,0)</f>
        <v>1</v>
      </c>
      <c r="W45" s="8" t="n">
        <v>0.1982149</v>
      </c>
      <c r="X45" s="8" t="n">
        <v>0.001</v>
      </c>
      <c r="Y45" s="12" t="n">
        <f aca="false">IF(Sheet2!X45&lt;=0.1,1,0)</f>
        <v>1</v>
      </c>
      <c r="Z45" s="5" t="n">
        <v>2.966875</v>
      </c>
      <c r="AA45" s="5" t="n">
        <v>0.165</v>
      </c>
      <c r="AB45" s="6" t="n">
        <f aca="false">IF(Sheet2!AA45&lt;=0.1,1,0)</f>
        <v>0</v>
      </c>
      <c r="AC45" s="9" t="n">
        <f aca="false">Sheet2!G45+Sheet2!J45+Sheet2!M45+Sheet2!P45+Sheet2!S45+Sheet2!V45+Sheet2!Y45+Sheet2!AB45</f>
        <v>7</v>
      </c>
      <c r="AD45" s="5"/>
      <c r="AF45" s="6" t="n">
        <f aca="false">IF(Sheet2!AC45&gt;7,1,0)</f>
        <v>0</v>
      </c>
      <c r="AG45" s="6" t="n">
        <f aca="false">IF(Sheet2!AC45=7,1,0)</f>
        <v>1</v>
      </c>
      <c r="AH45" s="24" t="n">
        <f aca="false">IF(Sheet2!AC45=6,1,0)</f>
        <v>0</v>
      </c>
      <c r="AK45" s="24" t="n">
        <v>27</v>
      </c>
      <c r="AL45" s="24" t="n">
        <f aca="false">IF(OR(AND(Sheet2!H45&gt;0, Sheet2!AK45&lt;=10), AND(Sheet2!H45&lt;0, Sheet2!AK45&gt;=90)),1,0)</f>
        <v>0</v>
      </c>
      <c r="AM45" s="24" t="n">
        <f aca="false">IF(OR(AND(Sheet2!H45&gt;0, Sheet2!AK45&gt;10, Sheet2!AK45&lt;=15), AND(Sheet2!H45&lt;0, Sheet2!AK45&lt;90,Sheet2!AK45&gt;=85)),1,0)</f>
        <v>0</v>
      </c>
      <c r="AN45" s="24" t="n">
        <f aca="false">IF(OR(AND(Sheet2!H45&gt;0, Sheet2!AK45&gt;15, Sheet2!AK45&lt;=20), AND(Sheet2!H45&lt;0, Sheet2!AK45&lt;85,Sheet2!AK45&gt;=80)),1,0)</f>
        <v>0</v>
      </c>
      <c r="AO45" s="24" t="n">
        <f aca="false">IF(OR(AND(Sheet2!H45&gt;0, Sheet2!AK45&gt;20, Sheet2!AK45&lt;=25), AND(Sheet2!H45&lt;0, Sheet2!AK45&lt;80,Sheet2!AK45&gt;=75)),1,0)</f>
        <v>0</v>
      </c>
      <c r="AR45" s="29" t="s">
        <v>50</v>
      </c>
      <c r="AS45" s="8" t="n">
        <v>0.1885689</v>
      </c>
      <c r="AT45" s="8" t="n">
        <f aca="false">ROUND(AS45,3)</f>
        <v>0.189</v>
      </c>
      <c r="AU45" s="5" t="n">
        <f aca="false">ABS(Sheet2!AS45)</f>
        <v>0.1885689</v>
      </c>
      <c r="AV45" s="6" t="n">
        <f aca="false">IF(Sheet2!AU45&gt;=Sheet2!$AU$162,1,0)</f>
        <v>0</v>
      </c>
      <c r="AW45" s="6"/>
      <c r="AX45" s="8" t="n">
        <v>0.2148062</v>
      </c>
      <c r="AY45" s="8" t="n">
        <f aca="false">ROUND(AX45,3)</f>
        <v>0.215</v>
      </c>
      <c r="AZ45" s="5" t="n">
        <f aca="false">ABS(Sheet2!AX45)</f>
        <v>0.2148062</v>
      </c>
      <c r="BA45" s="6" t="n">
        <f aca="false">IF(Sheet2!AZ45&gt;=Sheet2!$AZ$162,1,0)</f>
        <v>1</v>
      </c>
      <c r="BB45" s="6"/>
      <c r="BC45" s="6" t="n">
        <f aca="false">IF(OR(Sheet2!AF45=1,Sheet2!AG45=1,Sheet2!AH45=1),1,0)</f>
        <v>1</v>
      </c>
      <c r="BD45" s="6" t="n">
        <f aca="false">Y45</f>
        <v>1</v>
      </c>
      <c r="BE45" s="24" t="n">
        <f aca="false">IF(OR(Sheet2!AL45=1,Sheet2!AM45=1,Sheet2!AN45=1,Sheet2!AO45=1),1,0)</f>
        <v>0</v>
      </c>
      <c r="BF45" s="6"/>
      <c r="BG45" s="6" t="n">
        <f aca="false">IF(AND(Sheet2!AV45=1,Sheet2!BA45=1,Sheet2!BC45=1,Sheet2!BE45=1),1,0)</f>
        <v>0</v>
      </c>
      <c r="BH45" s="6"/>
      <c r="BI45" s="6"/>
      <c r="BJ45" s="6"/>
    </row>
    <row r="46" customFormat="false" ht="12.8" hidden="false" customHeight="false" outlineLevel="0" collapsed="false">
      <c r="D46" s="32" t="s">
        <v>51</v>
      </c>
      <c r="E46" s="8" t="n">
        <v>0.227625</v>
      </c>
      <c r="F46" s="8" t="n">
        <v>0</v>
      </c>
      <c r="G46" s="12" t="n">
        <f aca="false">IF(Sheet2!F46&lt;=0.1,1,0)</f>
        <v>1</v>
      </c>
      <c r="H46" s="5" t="n">
        <v>383.9217</v>
      </c>
      <c r="I46" s="5" t="n">
        <v>0</v>
      </c>
      <c r="J46" s="6" t="n">
        <f aca="false">IF(Sheet2!I46&lt;=0.1,1,0)</f>
        <v>1</v>
      </c>
      <c r="K46" s="8" t="n">
        <v>0.1911733</v>
      </c>
      <c r="L46" s="8" t="n">
        <v>0</v>
      </c>
      <c r="M46" s="12" t="n">
        <f aca="false">IF(Sheet2!L46&lt;=0.1,1,0)</f>
        <v>1</v>
      </c>
      <c r="N46" s="5" t="n">
        <v>32.74444</v>
      </c>
      <c r="O46" s="5" t="n">
        <v>0</v>
      </c>
      <c r="P46" s="6" t="n">
        <f aca="false">IF(Sheet2!O46&lt;=0.1,1,0)</f>
        <v>1</v>
      </c>
      <c r="Q46" s="8" t="n">
        <v>0.2183116</v>
      </c>
      <c r="R46" s="8" t="n">
        <v>0</v>
      </c>
      <c r="S46" s="12" t="n">
        <f aca="false">IF(Sheet2!R46&lt;=0.1,1,0)</f>
        <v>1</v>
      </c>
      <c r="T46" s="5" t="n">
        <v>0.1794839</v>
      </c>
      <c r="U46" s="5" t="n">
        <v>0</v>
      </c>
      <c r="V46" s="6" t="n">
        <f aca="false">IF(Sheet2!U46&lt;=0.1,1,0)</f>
        <v>1</v>
      </c>
      <c r="W46" s="8" t="n">
        <v>0.1532907</v>
      </c>
      <c r="X46" s="8" t="n">
        <v>0.002</v>
      </c>
      <c r="Y46" s="12" t="n">
        <f aca="false">IF(Sheet2!X46&lt;=0.1,1,0)</f>
        <v>1</v>
      </c>
      <c r="Z46" s="5" t="n">
        <v>5.115151</v>
      </c>
      <c r="AA46" s="5" t="n">
        <v>0.007</v>
      </c>
      <c r="AB46" s="6" t="n">
        <f aca="false">IF(Sheet2!AA46&lt;=0.1,1,0)</f>
        <v>1</v>
      </c>
      <c r="AC46" s="9" t="n">
        <f aca="false">Sheet2!G46+Sheet2!J46+Sheet2!M46+Sheet2!P46+Sheet2!S46+Sheet2!V46+Sheet2!Y46+Sheet2!AB46</f>
        <v>8</v>
      </c>
      <c r="AD46" s="5"/>
      <c r="AF46" s="6" t="n">
        <f aca="false">IF(Sheet2!AC46&gt;7,1,0)</f>
        <v>1</v>
      </c>
      <c r="AG46" s="6" t="n">
        <f aca="false">IF(Sheet2!AC46=7,1,0)</f>
        <v>0</v>
      </c>
      <c r="AH46" s="24" t="n">
        <f aca="false">IF(Sheet2!AC46=6,1,0)</f>
        <v>0</v>
      </c>
      <c r="AK46" s="24" t="n">
        <v>50</v>
      </c>
      <c r="AL46" s="24" t="n">
        <f aca="false">IF(OR(AND(Sheet2!H46&gt;0, Sheet2!AK46&lt;=10), AND(Sheet2!H46&lt;0, Sheet2!AK46&gt;=90)),1,0)</f>
        <v>0</v>
      </c>
      <c r="AM46" s="24" t="n">
        <f aca="false">IF(OR(AND(Sheet2!H46&gt;0, Sheet2!AK46&gt;10, Sheet2!AK46&lt;=15), AND(Sheet2!H46&lt;0, Sheet2!AK46&lt;90,Sheet2!AK46&gt;=85)),1,0)</f>
        <v>0</v>
      </c>
      <c r="AN46" s="24" t="n">
        <f aca="false">IF(OR(AND(Sheet2!H46&gt;0, Sheet2!AK46&gt;15, Sheet2!AK46&lt;=20), AND(Sheet2!H46&lt;0, Sheet2!AK46&lt;85,Sheet2!AK46&gt;=80)),1,0)</f>
        <v>0</v>
      </c>
      <c r="AO46" s="24" t="n">
        <f aca="false">IF(OR(AND(Sheet2!H46&gt;0, Sheet2!AK46&gt;20, Sheet2!AK46&lt;=25), AND(Sheet2!H46&lt;0, Sheet2!AK46&lt;80,Sheet2!AK46&gt;=75)),1,0)</f>
        <v>0</v>
      </c>
      <c r="AR46" s="29" t="s">
        <v>51</v>
      </c>
      <c r="AS46" s="8" t="n">
        <v>0.227625</v>
      </c>
      <c r="AT46" s="8" t="n">
        <f aca="false">ROUND(AS46,3)</f>
        <v>0.228</v>
      </c>
      <c r="AU46" s="5" t="n">
        <f aca="false">ABS(Sheet2!AS46)</f>
        <v>0.227625</v>
      </c>
      <c r="AV46" s="6" t="n">
        <f aca="false">IF(Sheet2!AU46&gt;=Sheet2!$AU$162,1,0)</f>
        <v>0</v>
      </c>
      <c r="AW46" s="6"/>
      <c r="AX46" s="8" t="n">
        <v>0.1911733</v>
      </c>
      <c r="AY46" s="8" t="n">
        <f aca="false">ROUND(AX46,3)</f>
        <v>0.191</v>
      </c>
      <c r="AZ46" s="5" t="n">
        <f aca="false">ABS(Sheet2!AX46)</f>
        <v>0.1911733</v>
      </c>
      <c r="BA46" s="6" t="n">
        <f aca="false">IF(Sheet2!AZ46&gt;=Sheet2!$AZ$162,1,0)</f>
        <v>0</v>
      </c>
      <c r="BB46" s="6"/>
      <c r="BC46" s="6" t="n">
        <f aca="false">IF(OR(Sheet2!AF46=1,Sheet2!AG46=1,Sheet2!AH46=1),1,0)</f>
        <v>1</v>
      </c>
      <c r="BD46" s="6" t="n">
        <f aca="false">Y46</f>
        <v>1</v>
      </c>
      <c r="BE46" s="24" t="n">
        <f aca="false">IF(OR(Sheet2!AL46=1,Sheet2!AM46=1,Sheet2!AN46=1,Sheet2!AO46=1),1,0)</f>
        <v>0</v>
      </c>
      <c r="BF46" s="6"/>
      <c r="BG46" s="6" t="n">
        <f aca="false">IF(AND(Sheet2!AV46=1,Sheet2!BA46=1,Sheet2!BC46=1,Sheet2!BE46=1),1,0)</f>
        <v>0</v>
      </c>
      <c r="BH46" s="6" t="s">
        <v>22</v>
      </c>
      <c r="BI46" s="6" t="s">
        <v>22</v>
      </c>
      <c r="BJ46" s="6"/>
    </row>
    <row r="47" customFormat="false" ht="12.8" hidden="false" customHeight="false" outlineLevel="0" collapsed="false">
      <c r="D47" s="0" t="s">
        <v>52</v>
      </c>
      <c r="E47" s="8" t="n">
        <v>-0.0243276</v>
      </c>
      <c r="F47" s="8" t="n">
        <v>0.737</v>
      </c>
      <c r="G47" s="12" t="n">
        <f aca="false">IF(Sheet2!F47&lt;=0.1,1,0)</f>
        <v>0</v>
      </c>
      <c r="H47" s="5" t="n">
        <v>93.00851</v>
      </c>
      <c r="I47" s="5" t="n">
        <v>0.573</v>
      </c>
      <c r="J47" s="6" t="n">
        <f aca="false">IF(Sheet2!I47&lt;=0.1,1,0)</f>
        <v>0</v>
      </c>
      <c r="K47" s="8" t="n">
        <v>-0.0136308</v>
      </c>
      <c r="L47" s="8" t="n">
        <v>0.853</v>
      </c>
      <c r="M47" s="12" t="n">
        <f aca="false">IF(Sheet2!L47&lt;=0.1,1,0)</f>
        <v>0</v>
      </c>
      <c r="N47" s="5" t="n">
        <v>1.834652</v>
      </c>
      <c r="O47" s="5" t="n">
        <v>0.893</v>
      </c>
      <c r="P47" s="6" t="n">
        <f aca="false">IF(Sheet2!O47&lt;=0.1,1,0)</f>
        <v>0</v>
      </c>
      <c r="Q47" s="8" t="n">
        <v>-0.0165485</v>
      </c>
      <c r="R47" s="8" t="n">
        <v>0.837</v>
      </c>
      <c r="S47" s="12" t="n">
        <f aca="false">IF(Sheet2!R47&lt;=0.1,1,0)</f>
        <v>0</v>
      </c>
      <c r="T47" s="5" t="n">
        <v>-0.0254246</v>
      </c>
      <c r="U47" s="5" t="n">
        <v>0.712</v>
      </c>
      <c r="V47" s="6" t="n">
        <f aca="false">IF(Sheet2!U47&lt;=0.1,1,0)</f>
        <v>0</v>
      </c>
      <c r="W47" s="8" t="n">
        <v>-0.0092781</v>
      </c>
      <c r="X47" s="8" t="n">
        <v>0.893</v>
      </c>
      <c r="Y47" s="12" t="n">
        <f aca="false">IF(Sheet2!X47&lt;=0.1,1,0)</f>
        <v>0</v>
      </c>
      <c r="Z47" s="5" t="n">
        <v>-0.9157931</v>
      </c>
      <c r="AA47" s="5" t="n">
        <v>0.708</v>
      </c>
      <c r="AB47" s="6" t="n">
        <f aca="false">IF(Sheet2!AA47&lt;=0.1,1,0)</f>
        <v>0</v>
      </c>
      <c r="AC47" s="9" t="n">
        <f aca="false">Sheet2!G47+Sheet2!J47+Sheet2!M47+Sheet2!P47+Sheet2!S47+Sheet2!V47+Sheet2!Y47+Sheet2!AB47</f>
        <v>0</v>
      </c>
      <c r="AD47" s="5"/>
      <c r="AF47" s="6" t="n">
        <f aca="false">IF(Sheet2!AC47&gt;7,1,0)</f>
        <v>0</v>
      </c>
      <c r="AG47" s="6" t="n">
        <f aca="false">IF(Sheet2!AC47=7,1,0)</f>
        <v>0</v>
      </c>
      <c r="AH47" s="24" t="n">
        <f aca="false">IF(Sheet2!AC47=6,1,0)</f>
        <v>0</v>
      </c>
      <c r="AK47" s="24" t="n">
        <v>35</v>
      </c>
      <c r="AL47" s="24" t="n">
        <f aca="false">IF(OR(AND(Sheet2!H47&gt;0, Sheet2!AK47&lt;=10), AND(Sheet2!H47&lt;0, Sheet2!AK47&gt;=90)),1,0)</f>
        <v>0</v>
      </c>
      <c r="AM47" s="24" t="n">
        <f aca="false">IF(OR(AND(Sheet2!H47&gt;0, Sheet2!AK47&gt;10, Sheet2!AK47&lt;=15), AND(Sheet2!H47&lt;0, Sheet2!AK47&lt;90,Sheet2!AK47&gt;=85)),1,0)</f>
        <v>0</v>
      </c>
      <c r="AN47" s="24" t="n">
        <f aca="false">IF(OR(AND(Sheet2!H47&gt;0, Sheet2!AK47&gt;15, Sheet2!AK47&lt;=20), AND(Sheet2!H47&lt;0, Sheet2!AK47&lt;85,Sheet2!AK47&gt;=80)),1,0)</f>
        <v>0</v>
      </c>
      <c r="AO47" s="24" t="n">
        <f aca="false">IF(OR(AND(Sheet2!H47&gt;0, Sheet2!AK47&gt;20, Sheet2!AK47&lt;=25), AND(Sheet2!H47&lt;0, Sheet2!AK47&lt;80,Sheet2!AK47&gt;=75)),1,0)</f>
        <v>0</v>
      </c>
      <c r="AR47" s="29" t="s">
        <v>52</v>
      </c>
      <c r="AS47" s="8" t="n">
        <v>-0.0243276</v>
      </c>
      <c r="AT47" s="8" t="n">
        <f aca="false">ROUND(AS47,3)</f>
        <v>-0.024</v>
      </c>
      <c r="AU47" s="5" t="n">
        <f aca="false">ABS(Sheet2!AS47)</f>
        <v>0.0243276</v>
      </c>
      <c r="AV47" s="6" t="n">
        <f aca="false">IF(Sheet2!AU47&gt;=Sheet2!$AU$162,1,0)</f>
        <v>0</v>
      </c>
      <c r="AW47" s="6"/>
      <c r="AX47" s="8" t="n">
        <v>-0.0136308</v>
      </c>
      <c r="AY47" s="8" t="n">
        <f aca="false">ROUND(AX47,3)</f>
        <v>-0.014</v>
      </c>
      <c r="AZ47" s="5" t="n">
        <f aca="false">ABS(Sheet2!AX47)</f>
        <v>0.0136308</v>
      </c>
      <c r="BA47" s="6" t="n">
        <f aca="false">IF(Sheet2!AZ47&gt;=Sheet2!$AZ$162,1,0)</f>
        <v>0</v>
      </c>
      <c r="BB47" s="6"/>
      <c r="BC47" s="6" t="n">
        <f aca="false">IF(OR(Sheet2!AF47=1,Sheet2!AG47=1,Sheet2!AH47=1),1,0)</f>
        <v>0</v>
      </c>
      <c r="BD47" s="6" t="n">
        <f aca="false">Y47</f>
        <v>0</v>
      </c>
      <c r="BE47" s="24" t="n">
        <f aca="false">IF(OR(Sheet2!AL47=1,Sheet2!AM47=1,Sheet2!AN47=1,Sheet2!AO47=1),1,0)</f>
        <v>0</v>
      </c>
      <c r="BF47" s="6"/>
      <c r="BG47" s="6" t="n">
        <f aca="false">IF(AND(Sheet2!AV47=1,Sheet2!BA47=1,Sheet2!BC47=1,Sheet2!BE47=1),1,0)</f>
        <v>0</v>
      </c>
      <c r="BH47" s="6"/>
      <c r="BI47" s="6"/>
      <c r="BJ47" s="6"/>
    </row>
    <row r="48" customFormat="false" ht="12.8" hidden="false" customHeight="false" outlineLevel="0" collapsed="false">
      <c r="D48" s="0" t="s">
        <v>53</v>
      </c>
      <c r="E48" s="8" t="n">
        <v>-0.064693</v>
      </c>
      <c r="F48" s="8" t="n">
        <v>0.396</v>
      </c>
      <c r="G48" s="12" t="n">
        <f aca="false">IF(Sheet2!F48&lt;=0.1,1,0)</f>
        <v>0</v>
      </c>
      <c r="H48" s="5" t="n">
        <v>-287.6178</v>
      </c>
      <c r="I48" s="5" t="n">
        <v>0.09</v>
      </c>
      <c r="J48" s="6" t="n">
        <f aca="false">IF(Sheet2!I48&lt;=0.1,1,0)</f>
        <v>1</v>
      </c>
      <c r="K48" s="8" t="n">
        <v>-0.0175551</v>
      </c>
      <c r="L48" s="8" t="n">
        <v>0.82</v>
      </c>
      <c r="M48" s="12" t="n">
        <f aca="false">IF(Sheet2!L48&lt;=0.1,1,0)</f>
        <v>0</v>
      </c>
      <c r="N48" s="5" t="n">
        <v>-10.36313</v>
      </c>
      <c r="O48" s="5" t="n">
        <v>0.484</v>
      </c>
      <c r="P48" s="6" t="n">
        <f aca="false">IF(Sheet2!O48&lt;=0.1,1,0)</f>
        <v>0</v>
      </c>
      <c r="Q48" s="8" t="n">
        <v>-0.0790366</v>
      </c>
      <c r="R48" s="8" t="n">
        <v>0.344</v>
      </c>
      <c r="S48" s="12" t="n">
        <f aca="false">IF(Sheet2!R48&lt;=0.1,1,0)</f>
        <v>0</v>
      </c>
      <c r="T48" s="5" t="n">
        <v>-0.0217881</v>
      </c>
      <c r="U48" s="5" t="n">
        <v>0.768</v>
      </c>
      <c r="V48" s="6" t="n">
        <f aca="false">IF(Sheet2!U48&lt;=0.1,1,0)</f>
        <v>0</v>
      </c>
      <c r="W48" s="8" t="n">
        <v>-0.0225491</v>
      </c>
      <c r="X48" s="8" t="n">
        <v>0.755</v>
      </c>
      <c r="Y48" s="12" t="n">
        <f aca="false">IF(Sheet2!X48&lt;=0.1,1,0)</f>
        <v>0</v>
      </c>
      <c r="Z48" s="5" t="n">
        <v>-0.9080606</v>
      </c>
      <c r="AA48" s="5" t="n">
        <v>0.727</v>
      </c>
      <c r="AB48" s="6" t="n">
        <f aca="false">IF(Sheet2!AA48&lt;=0.1,1,0)</f>
        <v>0</v>
      </c>
      <c r="AC48" s="9" t="n">
        <f aca="false">Sheet2!G48+Sheet2!J48+Sheet2!M48+Sheet2!P48+Sheet2!S48+Sheet2!V48+Sheet2!Y48+Sheet2!AB48</f>
        <v>1</v>
      </c>
      <c r="AD48" s="5"/>
      <c r="AF48" s="6" t="n">
        <f aca="false">IF(Sheet2!AC48&gt;7,1,0)</f>
        <v>0</v>
      </c>
      <c r="AG48" s="6" t="n">
        <f aca="false">IF(Sheet2!AC48=7,1,0)</f>
        <v>0</v>
      </c>
      <c r="AH48" s="24" t="n">
        <f aca="false">IF(Sheet2!AC48=6,1,0)</f>
        <v>0</v>
      </c>
      <c r="AK48" s="24" t="n">
        <v>30</v>
      </c>
      <c r="AL48" s="24" t="n">
        <f aca="false">IF(OR(AND(Sheet2!H48&gt;0, Sheet2!AK48&lt;=10), AND(Sheet2!H48&lt;0, Sheet2!AK48&gt;=90)),1,0)</f>
        <v>0</v>
      </c>
      <c r="AM48" s="24" t="n">
        <f aca="false">IF(OR(AND(Sheet2!H48&gt;0, Sheet2!AK48&gt;10, Sheet2!AK48&lt;=15), AND(Sheet2!H48&lt;0, Sheet2!AK48&lt;90,Sheet2!AK48&gt;=85)),1,0)</f>
        <v>0</v>
      </c>
      <c r="AN48" s="24" t="n">
        <f aca="false">IF(OR(AND(Sheet2!H48&gt;0, Sheet2!AK48&gt;15, Sheet2!AK48&lt;=20), AND(Sheet2!H48&lt;0, Sheet2!AK48&lt;85,Sheet2!AK48&gt;=80)),1,0)</f>
        <v>0</v>
      </c>
      <c r="AO48" s="24" t="n">
        <f aca="false">IF(OR(AND(Sheet2!H48&gt;0, Sheet2!AK48&gt;20, Sheet2!AK48&lt;=25), AND(Sheet2!H48&lt;0, Sheet2!AK48&lt;80,Sheet2!AK48&gt;=75)),1,0)</f>
        <v>0</v>
      </c>
      <c r="AR48" s="29" t="s">
        <v>53</v>
      </c>
      <c r="AS48" s="8" t="n">
        <v>-0.064693</v>
      </c>
      <c r="AT48" s="8" t="n">
        <f aca="false">ROUND(AS48,3)</f>
        <v>-0.065</v>
      </c>
      <c r="AU48" s="5" t="n">
        <f aca="false">ABS(Sheet2!AS48)</f>
        <v>0.064693</v>
      </c>
      <c r="AV48" s="6" t="n">
        <f aca="false">IF(Sheet2!AU48&gt;=Sheet2!$AU$162,1,0)</f>
        <v>0</v>
      </c>
      <c r="AW48" s="6"/>
      <c r="AX48" s="8" t="n">
        <v>-0.0175551</v>
      </c>
      <c r="AY48" s="8" t="n">
        <f aca="false">ROUND(AX48,3)</f>
        <v>-0.018</v>
      </c>
      <c r="AZ48" s="5" t="n">
        <f aca="false">ABS(Sheet2!AX48)</f>
        <v>0.0175551</v>
      </c>
      <c r="BA48" s="6" t="n">
        <f aca="false">IF(Sheet2!AZ48&gt;=Sheet2!$AZ$162,1,0)</f>
        <v>0</v>
      </c>
      <c r="BB48" s="6"/>
      <c r="BC48" s="6" t="n">
        <f aca="false">IF(OR(Sheet2!AF48=1,Sheet2!AG48=1,Sheet2!AH48=1),1,0)</f>
        <v>0</v>
      </c>
      <c r="BD48" s="6" t="n">
        <f aca="false">Y48</f>
        <v>0</v>
      </c>
      <c r="BE48" s="24" t="n">
        <f aca="false">IF(OR(Sheet2!AL48=1,Sheet2!AM48=1,Sheet2!AN48=1,Sheet2!AO48=1),1,0)</f>
        <v>0</v>
      </c>
      <c r="BF48" s="6"/>
      <c r="BG48" s="6" t="n">
        <f aca="false">IF(AND(Sheet2!AV48=1,Sheet2!BA48=1,Sheet2!BC48=1,Sheet2!BE48=1),1,0)</f>
        <v>0</v>
      </c>
      <c r="BH48" s="6"/>
      <c r="BI48" s="6"/>
      <c r="BJ48" s="6"/>
    </row>
    <row r="49" customFormat="false" ht="12.8" hidden="false" customHeight="false" outlineLevel="0" collapsed="false">
      <c r="D49" s="0" t="s">
        <v>54</v>
      </c>
      <c r="E49" s="8" t="n">
        <v>0.0312972</v>
      </c>
      <c r="F49" s="8" t="n">
        <v>0.568</v>
      </c>
      <c r="G49" s="12" t="n">
        <f aca="false">IF(Sheet2!F49&lt;=0.1,1,0)</f>
        <v>0</v>
      </c>
      <c r="H49" s="5" t="n">
        <v>-44.55703</v>
      </c>
      <c r="I49" s="5" t="n">
        <v>0.722</v>
      </c>
      <c r="J49" s="6" t="n">
        <f aca="false">IF(Sheet2!I49&lt;=0.1,1,0)</f>
        <v>0</v>
      </c>
      <c r="K49" s="8" t="n">
        <v>0.0367702</v>
      </c>
      <c r="L49" s="8" t="n">
        <v>0.494</v>
      </c>
      <c r="M49" s="12" t="n">
        <f aca="false">IF(Sheet2!L49&lt;=0.1,1,0)</f>
        <v>0</v>
      </c>
      <c r="N49" s="5" t="n">
        <v>-2.014983</v>
      </c>
      <c r="O49" s="5" t="n">
        <v>0.848</v>
      </c>
      <c r="P49" s="6" t="n">
        <f aca="false">IF(Sheet2!O49&lt;=0.1,1,0)</f>
        <v>0</v>
      </c>
      <c r="Q49" s="8" t="n">
        <v>0.0123109</v>
      </c>
      <c r="R49" s="8" t="n">
        <v>0.835</v>
      </c>
      <c r="S49" s="12" t="n">
        <f aca="false">IF(Sheet2!R49&lt;=0.1,1,0)</f>
        <v>0</v>
      </c>
      <c r="T49" s="5" t="n">
        <v>0.0256842</v>
      </c>
      <c r="U49" s="5" t="n">
        <v>0.62</v>
      </c>
      <c r="V49" s="6" t="n">
        <f aca="false">IF(Sheet2!U49&lt;=0.1,1,0)</f>
        <v>0</v>
      </c>
      <c r="W49" s="8" t="n">
        <v>0.0352535</v>
      </c>
      <c r="X49" s="8" t="n">
        <v>0.49</v>
      </c>
      <c r="Y49" s="12" t="n">
        <f aca="false">IF(Sheet2!X49&lt;=0.1,1,0)</f>
        <v>0</v>
      </c>
      <c r="Z49" s="5" t="n">
        <v>-0.8895903</v>
      </c>
      <c r="AA49" s="5" t="n">
        <v>0.616</v>
      </c>
      <c r="AB49" s="6" t="n">
        <f aca="false">IF(Sheet2!AA49&lt;=0.1,1,0)</f>
        <v>0</v>
      </c>
      <c r="AC49" s="9" t="n">
        <f aca="false">Sheet2!G49+Sheet2!J49+Sheet2!M49+Sheet2!P49+Sheet2!S49+Sheet2!V49+Sheet2!Y49+Sheet2!AB49</f>
        <v>0</v>
      </c>
      <c r="AD49" s="5"/>
      <c r="AF49" s="6" t="n">
        <f aca="false">IF(Sheet2!AC49&gt;7,1,0)</f>
        <v>0</v>
      </c>
      <c r="AG49" s="6" t="n">
        <f aca="false">IF(Sheet2!AC49=7,1,0)</f>
        <v>0</v>
      </c>
      <c r="AH49" s="24" t="n">
        <f aca="false">IF(Sheet2!AC49=6,1,0)</f>
        <v>0</v>
      </c>
      <c r="AK49" s="24" t="n">
        <v>59</v>
      </c>
      <c r="AL49" s="24" t="n">
        <f aca="false">IF(OR(AND(Sheet2!H49&gt;0, Sheet2!AK49&lt;=10), AND(Sheet2!H49&lt;0, Sheet2!AK49&gt;=90)),1,0)</f>
        <v>0</v>
      </c>
      <c r="AM49" s="24" t="n">
        <f aca="false">IF(OR(AND(Sheet2!H49&gt;0, Sheet2!AK49&gt;10, Sheet2!AK49&lt;=15), AND(Sheet2!H49&lt;0, Sheet2!AK49&lt;90,Sheet2!AK49&gt;=85)),1,0)</f>
        <v>0</v>
      </c>
      <c r="AN49" s="24" t="n">
        <f aca="false">IF(OR(AND(Sheet2!H49&gt;0, Sheet2!AK49&gt;15, Sheet2!AK49&lt;=20), AND(Sheet2!H49&lt;0, Sheet2!AK49&lt;85,Sheet2!AK49&gt;=80)),1,0)</f>
        <v>0</v>
      </c>
      <c r="AO49" s="24" t="n">
        <f aca="false">IF(OR(AND(Sheet2!H49&gt;0, Sheet2!AK49&gt;20, Sheet2!AK49&lt;=25), AND(Sheet2!H49&lt;0, Sheet2!AK49&lt;80,Sheet2!AK49&gt;=75)),1,0)</f>
        <v>0</v>
      </c>
      <c r="AR49" s="29" t="s">
        <v>54</v>
      </c>
      <c r="AS49" s="8" t="n">
        <v>0.0312972</v>
      </c>
      <c r="AT49" s="8" t="n">
        <f aca="false">ROUND(AS49,3)</f>
        <v>0.031</v>
      </c>
      <c r="AU49" s="5" t="n">
        <f aca="false">ABS(Sheet2!AS49)</f>
        <v>0.0312972</v>
      </c>
      <c r="AV49" s="6" t="n">
        <f aca="false">IF(Sheet2!AU49&gt;=Sheet2!$AU$162,1,0)</f>
        <v>0</v>
      </c>
      <c r="AW49" s="6"/>
      <c r="AX49" s="8" t="n">
        <v>0.0367702</v>
      </c>
      <c r="AY49" s="8" t="n">
        <f aca="false">ROUND(AX49,3)</f>
        <v>0.037</v>
      </c>
      <c r="AZ49" s="5" t="n">
        <f aca="false">ABS(Sheet2!AX49)</f>
        <v>0.0367702</v>
      </c>
      <c r="BA49" s="6" t="n">
        <f aca="false">IF(Sheet2!AZ49&gt;=Sheet2!$AZ$162,1,0)</f>
        <v>0</v>
      </c>
      <c r="BB49" s="6"/>
      <c r="BC49" s="6" t="n">
        <f aca="false">IF(OR(Sheet2!AF49=1,Sheet2!AG49=1,Sheet2!AH49=1),1,0)</f>
        <v>0</v>
      </c>
      <c r="BD49" s="6" t="n">
        <f aca="false">Y49</f>
        <v>0</v>
      </c>
      <c r="BE49" s="24" t="n">
        <f aca="false">IF(OR(Sheet2!AL49=1,Sheet2!AM49=1,Sheet2!AN49=1,Sheet2!AO49=1),1,0)</f>
        <v>0</v>
      </c>
      <c r="BF49" s="6"/>
      <c r="BG49" s="6" t="n">
        <f aca="false">IF(AND(Sheet2!AV49=1,Sheet2!BA49=1,Sheet2!BC49=1,Sheet2!BE49=1),1,0)</f>
        <v>0</v>
      </c>
      <c r="BH49" s="6" t="s">
        <v>22</v>
      </c>
      <c r="BI49" s="6" t="s">
        <v>22</v>
      </c>
      <c r="BJ49" s="6"/>
    </row>
    <row r="50" customFormat="false" ht="12.8" hidden="false" customHeight="false" outlineLevel="0" collapsed="false">
      <c r="D50" s="0" t="s">
        <v>55</v>
      </c>
      <c r="E50" s="8" t="n">
        <v>-0.063613</v>
      </c>
      <c r="F50" s="8" t="n">
        <v>0.557</v>
      </c>
      <c r="G50" s="12" t="n">
        <f aca="false">IF(Sheet2!F50&lt;=0.1,1,0)</f>
        <v>0</v>
      </c>
      <c r="H50" s="5" t="n">
        <v>-120.6962</v>
      </c>
      <c r="I50" s="5" t="n">
        <v>0.647</v>
      </c>
      <c r="J50" s="6" t="n">
        <f aca="false">IF(Sheet2!I50&lt;=0.1,1,0)</f>
        <v>0</v>
      </c>
      <c r="K50" s="8" t="n">
        <v>0.1854869</v>
      </c>
      <c r="L50" s="8" t="n">
        <v>0.086</v>
      </c>
      <c r="M50" s="12" t="n">
        <f aca="false">IF(Sheet2!L50&lt;=0.1,1,0)</f>
        <v>1</v>
      </c>
      <c r="N50" s="5" t="n">
        <v>37.2119</v>
      </c>
      <c r="O50" s="5" t="n">
        <v>0.13</v>
      </c>
      <c r="P50" s="6" t="n">
        <f aca="false">IF(Sheet2!O50&lt;=0.1,1,0)</f>
        <v>0</v>
      </c>
      <c r="Q50" s="8" t="n">
        <v>-0.0763987</v>
      </c>
      <c r="R50" s="8" t="n">
        <v>0.516</v>
      </c>
      <c r="S50" s="12" t="n">
        <f aca="false">IF(Sheet2!R50&lt;=0.1,1,0)</f>
        <v>0</v>
      </c>
      <c r="T50" s="5" t="n">
        <v>-0.0266284</v>
      </c>
      <c r="U50" s="5" t="n">
        <v>0.812</v>
      </c>
      <c r="V50" s="6" t="n">
        <f aca="false">IF(Sheet2!U50&lt;=0.1,1,0)</f>
        <v>0</v>
      </c>
      <c r="W50" s="8" t="n">
        <v>0.1886116</v>
      </c>
      <c r="X50" s="8" t="n">
        <v>0.07</v>
      </c>
      <c r="Y50" s="12" t="n">
        <f aca="false">IF(Sheet2!X50&lt;=0.1,1,0)</f>
        <v>1</v>
      </c>
      <c r="Z50" s="5" t="n">
        <v>-0.077182</v>
      </c>
      <c r="AA50" s="5" t="n">
        <v>0.986</v>
      </c>
      <c r="AB50" s="6" t="n">
        <f aca="false">IF(Sheet2!AA50&lt;=0.1,1,0)</f>
        <v>0</v>
      </c>
      <c r="AC50" s="9" t="n">
        <f aca="false">Sheet2!G50+Sheet2!J50+Sheet2!M50+Sheet2!P50+Sheet2!S50+Sheet2!V50+Sheet2!Y50+Sheet2!AB50</f>
        <v>2</v>
      </c>
      <c r="AD50" s="5"/>
      <c r="AF50" s="6" t="n">
        <f aca="false">IF(Sheet2!AC50&gt;7,1,0)</f>
        <v>0</v>
      </c>
      <c r="AG50" s="6" t="n">
        <f aca="false">IF(Sheet2!AC50=7,1,0)</f>
        <v>0</v>
      </c>
      <c r="AH50" s="24" t="n">
        <f aca="false">IF(Sheet2!AC50=6,1,0)</f>
        <v>0</v>
      </c>
      <c r="AK50" s="24" t="n">
        <v>7</v>
      </c>
      <c r="AL50" s="24" t="n">
        <f aca="false">IF(OR(AND(Sheet2!H50&gt;0, Sheet2!AK50&lt;=10), AND(Sheet2!H50&lt;0, Sheet2!AK50&gt;=90)),1,0)</f>
        <v>0</v>
      </c>
      <c r="AM50" s="24" t="n">
        <f aca="false">IF(OR(AND(Sheet2!H50&gt;0, Sheet2!AK50&gt;10, Sheet2!AK50&lt;=15), AND(Sheet2!H50&lt;0, Sheet2!AK50&lt;90,Sheet2!AK50&gt;=85)),1,0)</f>
        <v>0</v>
      </c>
      <c r="AN50" s="24" t="n">
        <f aca="false">IF(OR(AND(Sheet2!H50&gt;0, Sheet2!AK50&gt;15, Sheet2!AK50&lt;=20), AND(Sheet2!H50&lt;0, Sheet2!AK50&lt;85,Sheet2!AK50&gt;=80)),1,0)</f>
        <v>0</v>
      </c>
      <c r="AO50" s="24" t="n">
        <f aca="false">IF(OR(AND(Sheet2!H50&gt;0, Sheet2!AK50&gt;20, Sheet2!AK50&lt;=25), AND(Sheet2!H50&lt;0, Sheet2!AK50&lt;80,Sheet2!AK50&gt;=75)),1,0)</f>
        <v>0</v>
      </c>
      <c r="AR50" s="29" t="s">
        <v>55</v>
      </c>
      <c r="AS50" s="8" t="n">
        <v>-0.063613</v>
      </c>
      <c r="AT50" s="8" t="n">
        <f aca="false">ROUND(AS50,3)</f>
        <v>-0.064</v>
      </c>
      <c r="AU50" s="5" t="n">
        <f aca="false">ABS(Sheet2!AS50)</f>
        <v>0.063613</v>
      </c>
      <c r="AV50" s="6" t="n">
        <f aca="false">IF(Sheet2!AU50&gt;=Sheet2!$AU$162,1,0)</f>
        <v>0</v>
      </c>
      <c r="AW50" s="6"/>
      <c r="AX50" s="8" t="n">
        <v>0.1854869</v>
      </c>
      <c r="AY50" s="8" t="n">
        <f aca="false">ROUND(AX50,3)</f>
        <v>0.185</v>
      </c>
      <c r="AZ50" s="5" t="n">
        <f aca="false">ABS(Sheet2!AX50)</f>
        <v>0.1854869</v>
      </c>
      <c r="BA50" s="6" t="n">
        <f aca="false">IF(Sheet2!AZ50&gt;=Sheet2!$AZ$162,1,0)</f>
        <v>0</v>
      </c>
      <c r="BB50" s="6"/>
      <c r="BC50" s="6" t="n">
        <f aca="false">IF(OR(Sheet2!AF50=1,Sheet2!AG50=1,Sheet2!AH50=1),1,0)</f>
        <v>0</v>
      </c>
      <c r="BD50" s="6" t="n">
        <f aca="false">Y50</f>
        <v>1</v>
      </c>
      <c r="BE50" s="24" t="n">
        <f aca="false">IF(OR(Sheet2!AL50=1,Sheet2!AM50=1,Sheet2!AN50=1,Sheet2!AO50=1),1,0)</f>
        <v>0</v>
      </c>
      <c r="BF50" s="6"/>
      <c r="BG50" s="6" t="n">
        <f aca="false">IF(AND(Sheet2!AV50=1,Sheet2!BA50=1,Sheet2!BC50=1,Sheet2!BE50=1),1,0)</f>
        <v>0</v>
      </c>
      <c r="BH50" s="6" t="s">
        <v>22</v>
      </c>
      <c r="BI50" s="6" t="s">
        <v>22</v>
      </c>
      <c r="BJ50" s="6"/>
    </row>
    <row r="51" customFormat="false" ht="12.8" hidden="false" customHeight="false" outlineLevel="0" collapsed="false">
      <c r="D51" s="0" t="s">
        <v>56</v>
      </c>
      <c r="E51" s="8" t="n">
        <v>-0.0289609</v>
      </c>
      <c r="F51" s="8" t="n">
        <v>0.726</v>
      </c>
      <c r="G51" s="12" t="n">
        <f aca="false">IF(Sheet2!F51&lt;=0.1,1,0)</f>
        <v>0</v>
      </c>
      <c r="H51" s="5" t="n">
        <v>49.28532</v>
      </c>
      <c r="I51" s="5" t="n">
        <v>0.785</v>
      </c>
      <c r="J51" s="6" t="n">
        <f aca="false">IF(Sheet2!I51&lt;=0.1,1,0)</f>
        <v>0</v>
      </c>
      <c r="K51" s="8" t="n">
        <v>0.0932443</v>
      </c>
      <c r="L51" s="8" t="n">
        <v>0.283</v>
      </c>
      <c r="M51" s="12" t="n">
        <f aca="false">IF(Sheet2!L51&lt;=0.1,1,0)</f>
        <v>0</v>
      </c>
      <c r="N51" s="5" t="n">
        <v>27.28998</v>
      </c>
      <c r="O51" s="5" t="n">
        <v>0.15</v>
      </c>
      <c r="P51" s="6" t="n">
        <f aca="false">IF(Sheet2!O51&lt;=0.1,1,0)</f>
        <v>0</v>
      </c>
      <c r="Q51" s="8" t="n">
        <v>-0.0665896</v>
      </c>
      <c r="R51" s="8" t="n">
        <v>0.463</v>
      </c>
      <c r="S51" s="12" t="n">
        <f aca="false">IF(Sheet2!R51&lt;=0.1,1,0)</f>
        <v>0</v>
      </c>
      <c r="T51" s="5" t="n">
        <v>-0.0318754</v>
      </c>
      <c r="U51" s="5" t="n">
        <v>0.69</v>
      </c>
      <c r="V51" s="6" t="n">
        <f aca="false">IF(Sheet2!U51&lt;=0.1,1,0)</f>
        <v>0</v>
      </c>
      <c r="W51" s="8" t="n">
        <v>0.0966434</v>
      </c>
      <c r="X51" s="8" t="n">
        <v>0.251</v>
      </c>
      <c r="Y51" s="12" t="n">
        <f aca="false">IF(Sheet2!X51&lt;=0.1,1,0)</f>
        <v>0</v>
      </c>
      <c r="Z51" s="5" t="n">
        <v>1.184253</v>
      </c>
      <c r="AA51" s="5" t="n">
        <v>0.696</v>
      </c>
      <c r="AB51" s="6" t="n">
        <f aca="false">IF(Sheet2!AA51&lt;=0.1,1,0)</f>
        <v>0</v>
      </c>
      <c r="AC51" s="9" t="n">
        <f aca="false">Sheet2!G51+Sheet2!J51+Sheet2!M51+Sheet2!P51+Sheet2!S51+Sheet2!V51+Sheet2!Y51+Sheet2!AB51</f>
        <v>0</v>
      </c>
      <c r="AD51" s="5"/>
      <c r="AF51" s="6" t="n">
        <f aca="false">IF(Sheet2!AC51&gt;7,1,0)</f>
        <v>0</v>
      </c>
      <c r="AG51" s="6" t="n">
        <f aca="false">IF(Sheet2!AC51=7,1,0)</f>
        <v>0</v>
      </c>
      <c r="AH51" s="24" t="n">
        <f aca="false">IF(Sheet2!AC51=6,1,0)</f>
        <v>0</v>
      </c>
      <c r="AK51" s="24" t="n">
        <v>10</v>
      </c>
      <c r="AL51" s="24" t="n">
        <f aca="false">IF(OR(AND(Sheet2!H51&gt;0, Sheet2!AK51&lt;=10), AND(Sheet2!H51&lt;0, Sheet2!AK51&gt;=90)),1,0)</f>
        <v>1</v>
      </c>
      <c r="AM51" s="24" t="n">
        <f aca="false">IF(OR(AND(Sheet2!H51&gt;0, Sheet2!AK51&gt;10, Sheet2!AK51&lt;=15), AND(Sheet2!H51&lt;0, Sheet2!AK51&lt;90,Sheet2!AK51&gt;=85)),1,0)</f>
        <v>0</v>
      </c>
      <c r="AN51" s="24" t="n">
        <f aca="false">IF(OR(AND(Sheet2!H51&gt;0, Sheet2!AK51&gt;15, Sheet2!AK51&lt;=20), AND(Sheet2!H51&lt;0, Sheet2!AK51&lt;85,Sheet2!AK51&gt;=80)),1,0)</f>
        <v>0</v>
      </c>
      <c r="AO51" s="24" t="n">
        <f aca="false">IF(OR(AND(Sheet2!H51&gt;0, Sheet2!AK51&gt;20, Sheet2!AK51&lt;=25), AND(Sheet2!H51&lt;0, Sheet2!AK51&lt;80,Sheet2!AK51&gt;=75)),1,0)</f>
        <v>0</v>
      </c>
      <c r="AR51" s="29" t="s">
        <v>56</v>
      </c>
      <c r="AS51" s="8" t="n">
        <v>-0.0289609</v>
      </c>
      <c r="AT51" s="8" t="n">
        <f aca="false">ROUND(AS51,3)</f>
        <v>-0.029</v>
      </c>
      <c r="AU51" s="5" t="n">
        <f aca="false">ABS(Sheet2!AS51)</f>
        <v>0.0289609</v>
      </c>
      <c r="AV51" s="6" t="n">
        <f aca="false">IF(Sheet2!AU51&gt;=Sheet2!$AU$162,1,0)</f>
        <v>0</v>
      </c>
      <c r="AW51" s="6"/>
      <c r="AX51" s="8" t="n">
        <v>0.0932443</v>
      </c>
      <c r="AY51" s="8" t="n">
        <f aca="false">ROUND(AX51,3)</f>
        <v>0.093</v>
      </c>
      <c r="AZ51" s="5" t="n">
        <f aca="false">ABS(Sheet2!AX51)</f>
        <v>0.0932443</v>
      </c>
      <c r="BA51" s="6" t="n">
        <f aca="false">IF(Sheet2!AZ51&gt;=Sheet2!$AZ$162,1,0)</f>
        <v>0</v>
      </c>
      <c r="BB51" s="6"/>
      <c r="BC51" s="6" t="n">
        <f aca="false">IF(OR(Sheet2!AF51=1,Sheet2!AG51=1,Sheet2!AH51=1),1,0)</f>
        <v>0</v>
      </c>
      <c r="BD51" s="6" t="n">
        <f aca="false">Y51</f>
        <v>0</v>
      </c>
      <c r="BE51" s="24" t="n">
        <f aca="false">IF(OR(Sheet2!AL51=1,Sheet2!AM51=1,Sheet2!AN51=1,Sheet2!AO51=1),1,0)</f>
        <v>1</v>
      </c>
      <c r="BF51" s="6"/>
      <c r="BG51" s="6" t="n">
        <f aca="false">IF(AND(Sheet2!AV51=1,Sheet2!BA51=1,Sheet2!BC51=1,Sheet2!BE51=1),1,0)</f>
        <v>0</v>
      </c>
      <c r="BH51" s="6"/>
      <c r="BI51" s="6"/>
      <c r="BJ51" s="6"/>
    </row>
    <row r="52" customFormat="false" ht="12.8" hidden="false" customHeight="false" outlineLevel="0" collapsed="false">
      <c r="D52" s="0" t="s">
        <v>57</v>
      </c>
      <c r="E52" s="8" t="n">
        <v>-0.0824333</v>
      </c>
      <c r="F52" s="8" t="n">
        <v>0.455</v>
      </c>
      <c r="G52" s="12" t="n">
        <f aca="false">IF(Sheet2!F52&lt;=0.1,1,0)</f>
        <v>0</v>
      </c>
      <c r="H52" s="5" t="n">
        <v>-200.3631</v>
      </c>
      <c r="I52" s="5" t="n">
        <v>0.375</v>
      </c>
      <c r="J52" s="6" t="n">
        <f aca="false">IF(Sheet2!I52&lt;=0.1,1,0)</f>
        <v>0</v>
      </c>
      <c r="K52" s="8" t="n">
        <v>-0.1169175</v>
      </c>
      <c r="L52" s="8" t="n">
        <v>0.29</v>
      </c>
      <c r="M52" s="12" t="n">
        <f aca="false">IF(Sheet2!L52&lt;=0.1,1,0)</f>
        <v>0</v>
      </c>
      <c r="N52" s="5" t="n">
        <v>-23.10609</v>
      </c>
      <c r="O52" s="5" t="n">
        <v>0.318</v>
      </c>
      <c r="P52" s="6" t="n">
        <f aca="false">IF(Sheet2!O52&lt;=0.1,1,0)</f>
        <v>0</v>
      </c>
      <c r="Q52" s="8" t="n">
        <v>-0.1230195</v>
      </c>
      <c r="R52" s="8" t="n">
        <v>0.291</v>
      </c>
      <c r="S52" s="12" t="n">
        <f aca="false">IF(Sheet2!R52&lt;=0.1,1,0)</f>
        <v>0</v>
      </c>
      <c r="T52" s="5" t="n">
        <v>-0.0281439</v>
      </c>
      <c r="U52" s="5" t="n">
        <v>0.805</v>
      </c>
      <c r="V52" s="6" t="n">
        <f aca="false">IF(Sheet2!U52&lt;=0.1,1,0)</f>
        <v>0</v>
      </c>
      <c r="W52" s="8" t="n">
        <v>-0.0720167</v>
      </c>
      <c r="X52" s="8" t="n">
        <v>0.514</v>
      </c>
      <c r="Y52" s="12" t="n">
        <f aca="false">IF(Sheet2!X52&lt;=0.1,1,0)</f>
        <v>0</v>
      </c>
      <c r="Z52" s="5" t="n">
        <v>7.367087</v>
      </c>
      <c r="AA52" s="5" t="n">
        <v>0.229</v>
      </c>
      <c r="AB52" s="6" t="n">
        <f aca="false">IF(Sheet2!AA52&lt;=0.1,1,0)</f>
        <v>0</v>
      </c>
      <c r="AC52" s="9" t="n">
        <f aca="false">Sheet2!G52+Sheet2!J52+Sheet2!M52+Sheet2!P52+Sheet2!S52+Sheet2!V52+Sheet2!Y52+Sheet2!AB52</f>
        <v>0</v>
      </c>
      <c r="AD52" s="5"/>
      <c r="AF52" s="6" t="n">
        <f aca="false">IF(Sheet2!AC52&gt;7,1,0)</f>
        <v>0</v>
      </c>
      <c r="AG52" s="6" t="n">
        <f aca="false">IF(Sheet2!AC52=7,1,0)</f>
        <v>0</v>
      </c>
      <c r="AH52" s="24" t="n">
        <f aca="false">IF(Sheet2!AC52=6,1,0)</f>
        <v>0</v>
      </c>
      <c r="AK52" s="24" t="n">
        <v>6</v>
      </c>
      <c r="AL52" s="24" t="n">
        <f aca="false">IF(OR(AND(Sheet2!H52&gt;0, Sheet2!AK52&lt;=10), AND(Sheet2!H52&lt;0, Sheet2!AK52&gt;=90)),1,0)</f>
        <v>0</v>
      </c>
      <c r="AM52" s="24" t="n">
        <f aca="false">IF(OR(AND(Sheet2!H52&gt;0, Sheet2!AK52&gt;10, Sheet2!AK52&lt;=15), AND(Sheet2!H52&lt;0, Sheet2!AK52&lt;90,Sheet2!AK52&gt;=85)),1,0)</f>
        <v>0</v>
      </c>
      <c r="AN52" s="24" t="n">
        <f aca="false">IF(OR(AND(Sheet2!H52&gt;0, Sheet2!AK52&gt;15, Sheet2!AK52&lt;=20), AND(Sheet2!H52&lt;0, Sheet2!AK52&lt;85,Sheet2!AK52&gt;=80)),1,0)</f>
        <v>0</v>
      </c>
      <c r="AO52" s="24" t="n">
        <f aca="false">IF(OR(AND(Sheet2!H52&gt;0, Sheet2!AK52&gt;20, Sheet2!AK52&lt;=25), AND(Sheet2!H52&lt;0, Sheet2!AK52&lt;80,Sheet2!AK52&gt;=75)),1,0)</f>
        <v>0</v>
      </c>
      <c r="AR52" s="29" t="s">
        <v>57</v>
      </c>
      <c r="AS52" s="8" t="n">
        <v>-0.0824333</v>
      </c>
      <c r="AT52" s="8" t="n">
        <f aca="false">ROUND(AS52,3)</f>
        <v>-0.082</v>
      </c>
      <c r="AU52" s="5" t="n">
        <f aca="false">ABS(Sheet2!AS52)</f>
        <v>0.0824333</v>
      </c>
      <c r="AV52" s="6" t="n">
        <f aca="false">IF(Sheet2!AU52&gt;=Sheet2!$AU$162,1,0)</f>
        <v>0</v>
      </c>
      <c r="AW52" s="6"/>
      <c r="AX52" s="8" t="n">
        <v>-0.1169175</v>
      </c>
      <c r="AY52" s="8" t="n">
        <f aca="false">ROUND(AX52,3)</f>
        <v>-0.117</v>
      </c>
      <c r="AZ52" s="5" t="n">
        <f aca="false">ABS(Sheet2!AX52)</f>
        <v>0.1169175</v>
      </c>
      <c r="BA52" s="6" t="n">
        <f aca="false">IF(Sheet2!AZ52&gt;=Sheet2!$AZ$162,1,0)</f>
        <v>0</v>
      </c>
      <c r="BB52" s="6"/>
      <c r="BC52" s="6" t="n">
        <f aca="false">IF(OR(Sheet2!AF52=1,Sheet2!AG52=1,Sheet2!AH52=1),1,0)</f>
        <v>0</v>
      </c>
      <c r="BD52" s="6" t="n">
        <f aca="false">Y52</f>
        <v>0</v>
      </c>
      <c r="BE52" s="24" t="n">
        <f aca="false">IF(OR(Sheet2!AL52=1,Sheet2!AM52=1,Sheet2!AN52=1,Sheet2!AO52=1),1,0)</f>
        <v>0</v>
      </c>
      <c r="BF52" s="6"/>
      <c r="BG52" s="6" t="n">
        <f aca="false">IF(AND(Sheet2!AV52=1,Sheet2!BA52=1,Sheet2!BC52=1,Sheet2!BE52=1),1,0)</f>
        <v>0</v>
      </c>
      <c r="BH52" s="6"/>
      <c r="BI52" s="6"/>
      <c r="BJ52" s="6"/>
    </row>
    <row r="53" customFormat="false" ht="12.8" hidden="false" customHeight="false" outlineLevel="0" collapsed="false">
      <c r="D53" s="29" t="s">
        <v>58</v>
      </c>
      <c r="E53" s="8" t="n">
        <v>0.2163565</v>
      </c>
      <c r="F53" s="8" t="n">
        <v>0</v>
      </c>
      <c r="G53" s="12" t="n">
        <f aca="false">IF(Sheet2!F53&lt;=0.1,1,0)</f>
        <v>1</v>
      </c>
      <c r="H53" s="5" t="n">
        <v>320.0463</v>
      </c>
      <c r="I53" s="5" t="n">
        <v>0.019</v>
      </c>
      <c r="J53" s="6" t="n">
        <f aca="false">IF(Sheet2!I53&lt;=0.1,1,0)</f>
        <v>1</v>
      </c>
      <c r="K53" s="8" t="n">
        <v>0.0688139</v>
      </c>
      <c r="L53" s="8" t="n">
        <v>0.276</v>
      </c>
      <c r="M53" s="12" t="n">
        <f aca="false">IF(Sheet2!L53&lt;=0.1,1,0)</f>
        <v>0</v>
      </c>
      <c r="N53" s="5" t="n">
        <v>16.08818</v>
      </c>
      <c r="O53" s="5" t="n">
        <v>0.196</v>
      </c>
      <c r="P53" s="6" t="n">
        <f aca="false">IF(Sheet2!O53&lt;=0.1,1,0)</f>
        <v>0</v>
      </c>
      <c r="Q53" s="8" t="n">
        <v>0.2396993</v>
      </c>
      <c r="R53" s="8" t="n">
        <v>0</v>
      </c>
      <c r="S53" s="12" t="n">
        <f aca="false">IF(Sheet2!R53&lt;=0.1,1,0)</f>
        <v>1</v>
      </c>
      <c r="T53" s="5" t="n">
        <v>0.1310218</v>
      </c>
      <c r="U53" s="5" t="n">
        <v>0.032</v>
      </c>
      <c r="V53" s="6" t="n">
        <f aca="false">IF(Sheet2!U53&lt;=0.1,1,0)</f>
        <v>1</v>
      </c>
      <c r="W53" s="8" t="n">
        <v>0.0342276</v>
      </c>
      <c r="X53" s="8" t="n">
        <v>0.57</v>
      </c>
      <c r="Y53" s="12" t="n">
        <f aca="false">IF(Sheet2!X53&lt;=0.1,1,0)</f>
        <v>0</v>
      </c>
      <c r="Z53" s="5" t="n">
        <v>2.507451</v>
      </c>
      <c r="AA53" s="5" t="n">
        <v>0.301</v>
      </c>
      <c r="AB53" s="6" t="n">
        <f aca="false">IF(Sheet2!AA53&lt;=0.1,1,0)</f>
        <v>0</v>
      </c>
      <c r="AC53" s="9" t="n">
        <f aca="false">Sheet2!G53+Sheet2!J53+Sheet2!M53+Sheet2!P53+Sheet2!S53+Sheet2!V53+Sheet2!Y53+Sheet2!AB53</f>
        <v>4</v>
      </c>
      <c r="AF53" s="6" t="n">
        <f aca="false">IF(Sheet2!AC53&gt;7,1,0)</f>
        <v>0</v>
      </c>
      <c r="AG53" s="6" t="n">
        <f aca="false">IF(Sheet2!AC53=7,1,0)</f>
        <v>0</v>
      </c>
      <c r="AH53" s="24" t="n">
        <f aca="false">IF(Sheet2!AC53=6,1,0)</f>
        <v>0</v>
      </c>
      <c r="AK53" s="24" t="n">
        <v>22</v>
      </c>
      <c r="AL53" s="24" t="n">
        <f aca="false">IF(OR(AND(Sheet2!H53&gt;0, Sheet2!AK53&lt;=10), AND(Sheet2!H53&lt;0, Sheet2!AK53&gt;=90)),1,0)</f>
        <v>0</v>
      </c>
      <c r="AM53" s="24" t="n">
        <f aca="false">IF(OR(AND(Sheet2!H53&gt;0, Sheet2!AK53&gt;10, Sheet2!AK53&lt;=15), AND(Sheet2!H53&lt;0, Sheet2!AK53&lt;90,Sheet2!AK53&gt;=85)),1,0)</f>
        <v>0</v>
      </c>
      <c r="AN53" s="24" t="n">
        <f aca="false">IF(OR(AND(Sheet2!H53&gt;0, Sheet2!AK53&gt;15, Sheet2!AK53&lt;=20), AND(Sheet2!H53&lt;0, Sheet2!AK53&lt;85,Sheet2!AK53&gt;=80)),1,0)</f>
        <v>0</v>
      </c>
      <c r="AO53" s="24" t="n">
        <f aca="false">IF(OR(AND(Sheet2!H53&gt;0, Sheet2!AK53&gt;20, Sheet2!AK53&lt;=25), AND(Sheet2!H53&lt;0, Sheet2!AK53&lt;80,Sheet2!AK53&gt;=75)),1,0)</f>
        <v>1</v>
      </c>
      <c r="AR53" s="29" t="s">
        <v>58</v>
      </c>
      <c r="AS53" s="8" t="n">
        <v>0.2163565</v>
      </c>
      <c r="AT53" s="8" t="n">
        <f aca="false">ROUND(AS53,3)</f>
        <v>0.216</v>
      </c>
      <c r="AU53" s="5" t="n">
        <f aca="false">ABS(Sheet2!AS53)</f>
        <v>0.2163565</v>
      </c>
      <c r="AV53" s="6" t="n">
        <f aca="false">IF(Sheet2!AU53&gt;=Sheet2!$AU$162,1,0)</f>
        <v>0</v>
      </c>
      <c r="AW53" s="6"/>
      <c r="AX53" s="8" t="n">
        <v>0.0688139</v>
      </c>
      <c r="AY53" s="8" t="n">
        <f aca="false">ROUND(AX53,3)</f>
        <v>0.069</v>
      </c>
      <c r="AZ53" s="5" t="n">
        <f aca="false">ABS(Sheet2!AX53)</f>
        <v>0.0688139</v>
      </c>
      <c r="BA53" s="6" t="n">
        <f aca="false">IF(Sheet2!AZ53&gt;=Sheet2!$AZ$162,1,0)</f>
        <v>0</v>
      </c>
      <c r="BB53" s="6"/>
      <c r="BC53" s="6" t="n">
        <f aca="false">IF(OR(Sheet2!AF53=1,Sheet2!AG53=1,Sheet2!AH53=1),1,0)</f>
        <v>0</v>
      </c>
      <c r="BD53" s="6" t="n">
        <f aca="false">Y53</f>
        <v>0</v>
      </c>
      <c r="BE53" s="24" t="n">
        <f aca="false">IF(OR(Sheet2!AL53=1,Sheet2!AM53=1,Sheet2!AN53=1,Sheet2!AO53=1),1,0)</f>
        <v>1</v>
      </c>
      <c r="BF53" s="6"/>
      <c r="BG53" s="6" t="n">
        <f aca="false">IF(AND(Sheet2!AV53=1,Sheet2!BA53=1,Sheet2!BC53=1,Sheet2!BE53=1),1,0)</f>
        <v>0</v>
      </c>
      <c r="BH53" s="6"/>
      <c r="BI53" s="6"/>
      <c r="BJ53" s="6"/>
    </row>
    <row r="54" customFormat="false" ht="12.8" hidden="false" customHeight="false" outlineLevel="0" collapsed="false">
      <c r="D54" s="0" t="s">
        <v>59</v>
      </c>
      <c r="E54" s="8" t="n">
        <v>0.0017458</v>
      </c>
      <c r="F54" s="8" t="n">
        <v>0.981</v>
      </c>
      <c r="G54" s="12" t="n">
        <f aca="false">IF(Sheet2!F54&lt;=0.1,1,0)</f>
        <v>0</v>
      </c>
      <c r="H54" s="5" t="n">
        <v>136.3921</v>
      </c>
      <c r="I54" s="5" t="n">
        <v>0.408</v>
      </c>
      <c r="J54" s="6" t="n">
        <f aca="false">IF(Sheet2!I54&lt;=0.1,1,0)</f>
        <v>0</v>
      </c>
      <c r="K54" s="8" t="n">
        <v>0.0748445</v>
      </c>
      <c r="L54" s="8" t="n">
        <v>0.285</v>
      </c>
      <c r="M54" s="12" t="n">
        <f aca="false">IF(Sheet2!L54&lt;=0.1,1,0)</f>
        <v>0</v>
      </c>
      <c r="N54" s="5" t="n">
        <v>16.02285</v>
      </c>
      <c r="O54" s="5" t="n">
        <v>0.264</v>
      </c>
      <c r="P54" s="6" t="n">
        <f aca="false">IF(Sheet2!O54&lt;=0.1,1,0)</f>
        <v>0</v>
      </c>
      <c r="Q54" s="8" t="n">
        <v>0.050357</v>
      </c>
      <c r="R54" s="8" t="n">
        <v>0.519</v>
      </c>
      <c r="S54" s="12" t="n">
        <f aca="false">IF(Sheet2!R54&lt;=0.1,1,0)</f>
        <v>0</v>
      </c>
      <c r="T54" s="5" t="n">
        <v>0.0211151</v>
      </c>
      <c r="U54" s="5" t="n">
        <v>0.765</v>
      </c>
      <c r="V54" s="6" t="n">
        <f aca="false">IF(Sheet2!U54&lt;=0.1,1,0)</f>
        <v>0</v>
      </c>
      <c r="W54" s="8" t="n">
        <v>0.099541</v>
      </c>
      <c r="X54" s="8" t="n">
        <v>0.137</v>
      </c>
      <c r="Y54" s="12" t="n">
        <f aca="false">IF(Sheet2!X54&lt;=0.1,1,0)</f>
        <v>0</v>
      </c>
      <c r="Z54" s="5" t="n">
        <v>0.0576787</v>
      </c>
      <c r="AA54" s="5" t="n">
        <v>0.984</v>
      </c>
      <c r="AB54" s="6" t="n">
        <f aca="false">IF(Sheet2!AA54&lt;=0.1,1,0)</f>
        <v>0</v>
      </c>
      <c r="AC54" s="9" t="n">
        <f aca="false">Sheet2!G54+Sheet2!J54+Sheet2!M54+Sheet2!P54+Sheet2!S54+Sheet2!V54+Sheet2!Y54+Sheet2!AB54</f>
        <v>0</v>
      </c>
      <c r="AF54" s="6" t="n">
        <f aca="false">IF(Sheet2!AC54&gt;7,1,0)</f>
        <v>0</v>
      </c>
      <c r="AG54" s="6" t="n">
        <f aca="false">IF(Sheet2!AC54=7,1,0)</f>
        <v>0</v>
      </c>
      <c r="AH54" s="24" t="n">
        <f aca="false">IF(Sheet2!AC54=6,1,0)</f>
        <v>0</v>
      </c>
      <c r="AK54" s="24" t="n">
        <v>16</v>
      </c>
      <c r="AL54" s="24" t="n">
        <f aca="false">IF(OR(AND(Sheet2!H54&gt;0, Sheet2!AK54&lt;=10), AND(Sheet2!H54&lt;0, Sheet2!AK54&gt;=90)),1,0)</f>
        <v>0</v>
      </c>
      <c r="AM54" s="24" t="n">
        <f aca="false">IF(OR(AND(Sheet2!H54&gt;0, Sheet2!AK54&gt;10, Sheet2!AK54&lt;=15), AND(Sheet2!H54&lt;0, Sheet2!AK54&lt;90,Sheet2!AK54&gt;=85)),1,0)</f>
        <v>0</v>
      </c>
      <c r="AN54" s="24" t="n">
        <f aca="false">IF(OR(AND(Sheet2!H54&gt;0, Sheet2!AK54&gt;15, Sheet2!AK54&lt;=20), AND(Sheet2!H54&lt;0, Sheet2!AK54&lt;85,Sheet2!AK54&gt;=80)),1,0)</f>
        <v>1</v>
      </c>
      <c r="AO54" s="24" t="n">
        <f aca="false">IF(OR(AND(Sheet2!H54&gt;0, Sheet2!AK54&gt;20, Sheet2!AK54&lt;=25), AND(Sheet2!H54&lt;0, Sheet2!AK54&lt;80,Sheet2!AK54&gt;=75)),1,0)</f>
        <v>0</v>
      </c>
      <c r="AR54" s="29" t="s">
        <v>59</v>
      </c>
      <c r="AS54" s="8" t="n">
        <v>0.0017458</v>
      </c>
      <c r="AT54" s="8" t="n">
        <f aca="false">ROUND(AS54,3)</f>
        <v>0.002</v>
      </c>
      <c r="AU54" s="5" t="n">
        <f aca="false">ABS(Sheet2!AS54)</f>
        <v>0.0017458</v>
      </c>
      <c r="AV54" s="6" t="n">
        <f aca="false">IF(Sheet2!AU54&gt;=Sheet2!$AU$162,1,0)</f>
        <v>0</v>
      </c>
      <c r="AW54" s="6"/>
      <c r="AX54" s="8" t="n">
        <v>0.0748445</v>
      </c>
      <c r="AY54" s="8" t="n">
        <f aca="false">ROUND(AX54,3)</f>
        <v>0.075</v>
      </c>
      <c r="AZ54" s="5" t="n">
        <f aca="false">ABS(Sheet2!AX54)</f>
        <v>0.0748445</v>
      </c>
      <c r="BA54" s="6" t="n">
        <f aca="false">IF(Sheet2!AZ54&gt;=Sheet2!$AZ$162,1,0)</f>
        <v>0</v>
      </c>
      <c r="BB54" s="6"/>
      <c r="BC54" s="6" t="n">
        <f aca="false">IF(OR(Sheet2!AF54=1,Sheet2!AG54=1,Sheet2!AH54=1),1,0)</f>
        <v>0</v>
      </c>
      <c r="BD54" s="6" t="n">
        <f aca="false">Y54</f>
        <v>0</v>
      </c>
      <c r="BE54" s="24" t="n">
        <f aca="false">IF(OR(Sheet2!AL54=1,Sheet2!AM54=1,Sheet2!AN54=1,Sheet2!AO54=1),1,0)</f>
        <v>1</v>
      </c>
      <c r="BF54" s="6"/>
      <c r="BG54" s="6" t="n">
        <f aca="false">IF(AND(Sheet2!AV54=1,Sheet2!BA54=1,Sheet2!BC54=1,Sheet2!BE54=1),1,0)</f>
        <v>0</v>
      </c>
      <c r="BH54" s="6"/>
      <c r="BI54" s="6"/>
      <c r="BJ54" s="6"/>
    </row>
    <row r="55" customFormat="false" ht="12.8" hidden="false" customHeight="false" outlineLevel="0" collapsed="false">
      <c r="D55" s="0" t="s">
        <v>60</v>
      </c>
      <c r="E55" s="8" t="n">
        <v>-0.0068102</v>
      </c>
      <c r="F55" s="8" t="n">
        <v>0.889</v>
      </c>
      <c r="G55" s="12" t="n">
        <f aca="false">IF(Sheet2!F55&lt;=0.1,1,0)</f>
        <v>0</v>
      </c>
      <c r="H55" s="5" t="n">
        <v>-96.52424</v>
      </c>
      <c r="I55" s="5" t="n">
        <v>0.346</v>
      </c>
      <c r="J55" s="6" t="n">
        <f aca="false">IF(Sheet2!I55&lt;=0.1,1,0)</f>
        <v>0</v>
      </c>
      <c r="K55" s="8" t="n">
        <v>-0.0067914</v>
      </c>
      <c r="L55" s="8" t="n">
        <v>0.889</v>
      </c>
      <c r="M55" s="12" t="n">
        <f aca="false">IF(Sheet2!L55&lt;=0.1,1,0)</f>
        <v>0</v>
      </c>
      <c r="N55" s="5" t="n">
        <v>-3.526309</v>
      </c>
      <c r="O55" s="5" t="n">
        <v>0.698</v>
      </c>
      <c r="P55" s="6" t="n">
        <f aca="false">IF(Sheet2!O55&lt;=0.1,1,0)</f>
        <v>0</v>
      </c>
      <c r="Q55" s="8" t="n">
        <v>-0.0326049</v>
      </c>
      <c r="R55" s="8" t="n">
        <v>0.537</v>
      </c>
      <c r="S55" s="12" t="n">
        <f aca="false">IF(Sheet2!R55&lt;=0.1,1,0)</f>
        <v>0</v>
      </c>
      <c r="T55" s="5" t="n">
        <v>-0.0085111</v>
      </c>
      <c r="U55" s="5" t="n">
        <v>0.855</v>
      </c>
      <c r="V55" s="6" t="n">
        <f aca="false">IF(Sheet2!U55&lt;=0.1,1,0)</f>
        <v>0</v>
      </c>
      <c r="W55" s="8" t="n">
        <v>0.0172174</v>
      </c>
      <c r="X55" s="8" t="n">
        <v>0.712</v>
      </c>
      <c r="Y55" s="12" t="n">
        <f aca="false">IF(Sheet2!X55&lt;=0.1,1,0)</f>
        <v>0</v>
      </c>
      <c r="Z55" s="5" t="n">
        <v>0.3600776</v>
      </c>
      <c r="AA55" s="5" t="n">
        <v>0.826</v>
      </c>
      <c r="AB55" s="6" t="n">
        <f aca="false">IF(Sheet2!AA55&lt;=0.1,1,0)</f>
        <v>0</v>
      </c>
      <c r="AC55" s="9" t="n">
        <f aca="false">Sheet2!G55+Sheet2!J55+Sheet2!M55+Sheet2!P55+Sheet2!S55+Sheet2!V55+Sheet2!Y55+Sheet2!AB55</f>
        <v>0</v>
      </c>
      <c r="AF55" s="6" t="n">
        <f aca="false">IF(Sheet2!AC55&gt;7,1,0)</f>
        <v>0</v>
      </c>
      <c r="AG55" s="6" t="n">
        <f aca="false">IF(Sheet2!AC55=7,1,0)</f>
        <v>0</v>
      </c>
      <c r="AH55" s="24" t="n">
        <f aca="false">IF(Sheet2!AC55=6,1,0)</f>
        <v>0</v>
      </c>
      <c r="AK55" s="24" t="n">
        <v>52</v>
      </c>
      <c r="AL55" s="24" t="n">
        <f aca="false">IF(OR(AND(Sheet2!H55&gt;0, Sheet2!AK55&lt;=10), AND(Sheet2!H55&lt;0, Sheet2!AK55&gt;=90)),1,0)</f>
        <v>0</v>
      </c>
      <c r="AM55" s="24" t="n">
        <f aca="false">IF(OR(AND(Sheet2!H55&gt;0, Sheet2!AK55&gt;10, Sheet2!AK55&lt;=15), AND(Sheet2!H55&lt;0, Sheet2!AK55&lt;90,Sheet2!AK55&gt;=85)),1,0)</f>
        <v>0</v>
      </c>
      <c r="AN55" s="24" t="n">
        <f aca="false">IF(OR(AND(Sheet2!H55&gt;0, Sheet2!AK55&gt;15, Sheet2!AK55&lt;=20), AND(Sheet2!H55&lt;0, Sheet2!AK55&lt;85,Sheet2!AK55&gt;=80)),1,0)</f>
        <v>0</v>
      </c>
      <c r="AO55" s="24" t="n">
        <f aca="false">IF(OR(AND(Sheet2!H55&gt;0, Sheet2!AK55&gt;20, Sheet2!AK55&lt;=25), AND(Sheet2!H55&lt;0, Sheet2!AK55&lt;80,Sheet2!AK55&gt;=75)),1,0)</f>
        <v>0</v>
      </c>
      <c r="AR55" s="29" t="s">
        <v>60</v>
      </c>
      <c r="AS55" s="8" t="n">
        <v>-0.0068102</v>
      </c>
      <c r="AT55" s="8" t="n">
        <f aca="false">ROUND(AS55,3)</f>
        <v>-0.007</v>
      </c>
      <c r="AU55" s="5" t="n">
        <f aca="false">ABS(Sheet2!AS55)</f>
        <v>0.0068102</v>
      </c>
      <c r="AV55" s="6" t="n">
        <f aca="false">IF(Sheet2!AU55&gt;=Sheet2!$AU$162,1,0)</f>
        <v>0</v>
      </c>
      <c r="AW55" s="6"/>
      <c r="AX55" s="8" t="n">
        <v>-0.0067914</v>
      </c>
      <c r="AY55" s="8" t="n">
        <f aca="false">ROUND(AX55,3)</f>
        <v>-0.007</v>
      </c>
      <c r="AZ55" s="5" t="n">
        <f aca="false">ABS(Sheet2!AX55)</f>
        <v>0.0067914</v>
      </c>
      <c r="BA55" s="6" t="n">
        <f aca="false">IF(Sheet2!AZ55&gt;=Sheet2!$AZ$162,1,0)</f>
        <v>0</v>
      </c>
      <c r="BB55" s="6"/>
      <c r="BC55" s="6" t="n">
        <f aca="false">IF(OR(Sheet2!AF55=1,Sheet2!AG55=1,Sheet2!AH55=1),1,0)</f>
        <v>0</v>
      </c>
      <c r="BD55" s="6" t="n">
        <f aca="false">Y55</f>
        <v>0</v>
      </c>
      <c r="BE55" s="24" t="n">
        <f aca="false">IF(OR(Sheet2!AL55=1,Sheet2!AM55=1,Sheet2!AN55=1,Sheet2!AO55=1),1,0)</f>
        <v>0</v>
      </c>
      <c r="BF55" s="6"/>
      <c r="BG55" s="6" t="n">
        <f aca="false">IF(AND(Sheet2!AV55=1,Sheet2!BA55=1,Sheet2!BC55=1,Sheet2!BE55=1),1,0)</f>
        <v>0</v>
      </c>
      <c r="BH55" s="6"/>
      <c r="BI55" s="6"/>
      <c r="BJ55" s="6"/>
    </row>
    <row r="56" customFormat="false" ht="12.8" hidden="false" customHeight="false" outlineLevel="0" collapsed="false">
      <c r="D56" s="31" t="s">
        <v>61</v>
      </c>
      <c r="E56" s="8" t="n">
        <v>0.4008357</v>
      </c>
      <c r="F56" s="8" t="n">
        <v>0</v>
      </c>
      <c r="G56" s="12" t="n">
        <f aca="false">IF(Sheet2!F56&lt;=0.1,1,0)</f>
        <v>1</v>
      </c>
      <c r="H56" s="5" t="n">
        <v>476.2943</v>
      </c>
      <c r="I56" s="5" t="n">
        <v>0</v>
      </c>
      <c r="J56" s="6" t="n">
        <f aca="false">IF(Sheet2!I56&lt;=0.1,1,0)</f>
        <v>1</v>
      </c>
      <c r="K56" s="8" t="n">
        <v>0.3613525</v>
      </c>
      <c r="L56" s="8" t="n">
        <v>0</v>
      </c>
      <c r="M56" s="12" t="n">
        <f aca="false">IF(Sheet2!L56&lt;=0.1,1,0)</f>
        <v>1</v>
      </c>
      <c r="N56" s="5" t="n">
        <v>39.69567</v>
      </c>
      <c r="O56" s="5" t="n">
        <v>0</v>
      </c>
      <c r="P56" s="6" t="n">
        <f aca="false">IF(Sheet2!O56&lt;=0.1,1,0)</f>
        <v>1</v>
      </c>
      <c r="Q56" s="8" t="n">
        <v>0.4374998</v>
      </c>
      <c r="R56" s="8" t="n">
        <v>0</v>
      </c>
      <c r="S56" s="12" t="n">
        <f aca="false">IF(Sheet2!R56&lt;=0.1,1,0)</f>
        <v>1</v>
      </c>
      <c r="T56" s="5" t="n">
        <v>0.360235</v>
      </c>
      <c r="U56" s="5" t="n">
        <v>0</v>
      </c>
      <c r="V56" s="6" t="n">
        <f aca="false">IF(Sheet2!U56&lt;=0.1,1,0)</f>
        <v>1</v>
      </c>
      <c r="W56" s="8" t="n">
        <v>0.3330882</v>
      </c>
      <c r="X56" s="8" t="n">
        <v>0</v>
      </c>
      <c r="Y56" s="12" t="n">
        <f aca="false">IF(Sheet2!X56&lt;=0.1,1,0)</f>
        <v>1</v>
      </c>
      <c r="Z56" s="5" t="n">
        <v>1.583384</v>
      </c>
      <c r="AA56" s="5" t="n">
        <v>0.444</v>
      </c>
      <c r="AB56" s="6" t="n">
        <f aca="false">IF(Sheet2!AA56&lt;=0.1,1,0)</f>
        <v>0</v>
      </c>
      <c r="AC56" s="9" t="n">
        <f aca="false">Sheet2!G56+Sheet2!J56+Sheet2!M56+Sheet2!P56+Sheet2!S56+Sheet2!V56+Sheet2!Y56+Sheet2!AB56</f>
        <v>7</v>
      </c>
      <c r="AD56" s="5"/>
      <c r="AF56" s="6" t="n">
        <f aca="false">IF(Sheet2!AC56&gt;7,1,0)</f>
        <v>0</v>
      </c>
      <c r="AG56" s="6" t="n">
        <f aca="false">IF(Sheet2!AC56=7,1,0)</f>
        <v>1</v>
      </c>
      <c r="AH56" s="24" t="n">
        <f aca="false">IF(Sheet2!AC56=6,1,0)</f>
        <v>0</v>
      </c>
      <c r="AK56" s="24" t="n">
        <v>77</v>
      </c>
      <c r="AL56" s="24" t="n">
        <f aca="false">IF(OR(AND(Sheet2!H56&gt;0, Sheet2!AK56&lt;=10), AND(Sheet2!H56&lt;0, Sheet2!AK56&gt;=90)),1,0)</f>
        <v>0</v>
      </c>
      <c r="AM56" s="24" t="n">
        <f aca="false">IF(OR(AND(Sheet2!H56&gt;0, Sheet2!AK56&gt;10, Sheet2!AK56&lt;=15), AND(Sheet2!H56&lt;0, Sheet2!AK56&lt;90,Sheet2!AK56&gt;=85)),1,0)</f>
        <v>0</v>
      </c>
      <c r="AN56" s="24" t="n">
        <f aca="false">IF(OR(AND(Sheet2!H56&gt;0, Sheet2!AK56&gt;15, Sheet2!AK56&lt;=20), AND(Sheet2!H56&lt;0, Sheet2!AK56&lt;85,Sheet2!AK56&gt;=80)),1,0)</f>
        <v>0</v>
      </c>
      <c r="AO56" s="24" t="n">
        <f aca="false">IF(OR(AND(Sheet2!H56&gt;0, Sheet2!AK56&gt;20, Sheet2!AK56&lt;=25), AND(Sheet2!H56&lt;0, Sheet2!AK56&lt;80,Sheet2!AK56&gt;=75)),1,0)</f>
        <v>0</v>
      </c>
      <c r="AR56" s="49" t="s">
        <v>61</v>
      </c>
      <c r="AS56" s="8" t="n">
        <v>0.4008357</v>
      </c>
      <c r="AT56" s="8" t="n">
        <f aca="false">ROUND(AS56,3)</f>
        <v>0.401</v>
      </c>
      <c r="AU56" s="5" t="n">
        <f aca="false">ABS(Sheet2!AS56)</f>
        <v>0.4008357</v>
      </c>
      <c r="AV56" s="50" t="n">
        <f aca="false">IF(Sheet2!AU56&gt;=Sheet2!$AU$162,1,0)</f>
        <v>1</v>
      </c>
      <c r="AW56" s="50"/>
      <c r="AX56" s="8" t="n">
        <v>0.3613525</v>
      </c>
      <c r="AY56" s="8" t="n">
        <f aca="false">ROUND(AX56,3)</f>
        <v>0.361</v>
      </c>
      <c r="AZ56" s="5" t="n">
        <f aca="false">ABS(Sheet2!AX56)</f>
        <v>0.3613525</v>
      </c>
      <c r="BA56" s="50" t="n">
        <f aca="false">IF(Sheet2!AZ56&gt;=Sheet2!$AZ$162,1,0)</f>
        <v>1</v>
      </c>
      <c r="BB56" s="6"/>
      <c r="BC56" s="50" t="n">
        <f aca="false">IF(OR(Sheet2!AF56=1,Sheet2!AG56=1,Sheet2!AH56=1),1,0)</f>
        <v>1</v>
      </c>
      <c r="BD56" s="6" t="n">
        <f aca="false">Y56</f>
        <v>1</v>
      </c>
      <c r="BE56" s="51" t="n">
        <f aca="false">IF(OR(Sheet2!AL56=1,Sheet2!AM56=1,Sheet2!AN56=1,Sheet2!AO56=1),1,0)</f>
        <v>0</v>
      </c>
      <c r="BF56" s="6"/>
      <c r="BG56" s="6" t="n">
        <f aca="false">IF(AND(Sheet2!AV56=1,Sheet2!BA56=1,Sheet2!BC56=1,Sheet2!BE56=1),1,0)</f>
        <v>0</v>
      </c>
      <c r="BH56" s="6" t="s">
        <v>22</v>
      </c>
      <c r="BI56" s="6"/>
      <c r="BJ56" s="6"/>
    </row>
    <row r="57" customFormat="false" ht="12.8" hidden="false" customHeight="false" outlineLevel="0" collapsed="false">
      <c r="D57" s="0" t="s">
        <v>62</v>
      </c>
      <c r="E57" s="8" t="n">
        <v>0.0487491</v>
      </c>
      <c r="F57" s="8" t="n">
        <v>0.579</v>
      </c>
      <c r="G57" s="12" t="n">
        <f aca="false">IF(Sheet2!F57&lt;=0.1,1,0)</f>
        <v>0</v>
      </c>
      <c r="H57" s="5" t="n">
        <v>295.4374</v>
      </c>
      <c r="I57" s="5" t="n">
        <v>0.169</v>
      </c>
      <c r="J57" s="6" t="n">
        <f aca="false">IF(Sheet2!I57&lt;=0.1,1,0)</f>
        <v>0</v>
      </c>
      <c r="K57" s="8" t="n">
        <v>0.0545235</v>
      </c>
      <c r="L57" s="8" t="n">
        <v>0.536</v>
      </c>
      <c r="M57" s="12" t="n">
        <f aca="false">IF(Sheet2!L57&lt;=0.1,1,0)</f>
        <v>0</v>
      </c>
      <c r="N57" s="5" t="n">
        <v>28.7255</v>
      </c>
      <c r="O57" s="5" t="n">
        <v>0.17</v>
      </c>
      <c r="P57" s="6" t="n">
        <f aca="false">IF(Sheet2!O57&lt;=0.1,1,0)</f>
        <v>0</v>
      </c>
      <c r="Q57" s="8" t="n">
        <v>0.0544467</v>
      </c>
      <c r="R57" s="8" t="n">
        <v>0.559</v>
      </c>
      <c r="S57" s="12" t="n">
        <f aca="false">IF(Sheet2!R57&lt;=0.1,1,0)</f>
        <v>0</v>
      </c>
      <c r="T57" s="5" t="n">
        <v>0.0620815</v>
      </c>
      <c r="U57" s="5" t="n">
        <v>0.471</v>
      </c>
      <c r="V57" s="6" t="n">
        <f aca="false">IF(Sheet2!U57&lt;=0.1,1,0)</f>
        <v>0</v>
      </c>
      <c r="W57" s="8" t="n">
        <v>0.0742741</v>
      </c>
      <c r="X57" s="8" t="n">
        <v>0.386</v>
      </c>
      <c r="Y57" s="12" t="n">
        <f aca="false">IF(Sheet2!X57&lt;=0.1,1,0)</f>
        <v>0</v>
      </c>
      <c r="Z57" s="5" t="n">
        <v>4.229742</v>
      </c>
      <c r="AA57" s="5" t="n">
        <v>0.215</v>
      </c>
      <c r="AB57" s="6" t="n">
        <f aca="false">IF(Sheet2!AA57&lt;=0.1,1,0)</f>
        <v>0</v>
      </c>
      <c r="AC57" s="9" t="n">
        <f aca="false">Sheet2!G57+Sheet2!J57+Sheet2!M57+Sheet2!P57+Sheet2!S57+Sheet2!V57+Sheet2!Y57+Sheet2!AB57</f>
        <v>0</v>
      </c>
      <c r="AD57" s="5"/>
      <c r="AF57" s="6" t="n">
        <f aca="false">IF(Sheet2!AC57&gt;7,1,0)</f>
        <v>0</v>
      </c>
      <c r="AG57" s="6" t="n">
        <f aca="false">IF(Sheet2!AC57=7,1,0)</f>
        <v>0</v>
      </c>
      <c r="AH57" s="24" t="n">
        <f aca="false">IF(Sheet2!AC57=6,1,0)</f>
        <v>0</v>
      </c>
      <c r="AK57" s="34" t="s">
        <v>162</v>
      </c>
      <c r="AL57" s="24" t="n">
        <v>1</v>
      </c>
      <c r="AM57" s="24" t="n">
        <f aca="false">IF(OR(AND(Sheet2!H57&gt;0, Sheet2!AK57&gt;10, Sheet2!AK57&lt;=15), AND(Sheet2!H57&lt;0, Sheet2!AK57&lt;90,Sheet2!AK57&gt;=85)),1,0)</f>
        <v>0</v>
      </c>
      <c r="AN57" s="24" t="n">
        <f aca="false">IF(OR(AND(Sheet2!H57&gt;0, Sheet2!AK57&gt;15, Sheet2!AK57&lt;=20), AND(Sheet2!H57&lt;0, Sheet2!AK57&lt;85,Sheet2!AK57&gt;=80)),1,0)</f>
        <v>0</v>
      </c>
      <c r="AO57" s="24" t="n">
        <f aca="false">IF(OR(AND(Sheet2!H57&gt;0, Sheet2!AK57&gt;20, Sheet2!AK57&lt;=25), AND(Sheet2!H57&lt;0, Sheet2!AK57&lt;80,Sheet2!AK57&gt;=75)),1,0)</f>
        <v>0</v>
      </c>
      <c r="AR57" s="29" t="s">
        <v>62</v>
      </c>
      <c r="AS57" s="8" t="n">
        <v>0.0487491</v>
      </c>
      <c r="AT57" s="8" t="n">
        <f aca="false">ROUND(AS57,3)</f>
        <v>0.049</v>
      </c>
      <c r="AU57" s="5" t="n">
        <f aca="false">ABS(Sheet2!AS57)</f>
        <v>0.0487491</v>
      </c>
      <c r="AV57" s="6" t="n">
        <f aca="false">IF(Sheet2!AU57&gt;=Sheet2!$AU$162,1,0)</f>
        <v>0</v>
      </c>
      <c r="AW57" s="6"/>
      <c r="AX57" s="8" t="n">
        <v>0.0545235</v>
      </c>
      <c r="AY57" s="8" t="n">
        <f aca="false">ROUND(AX57,3)</f>
        <v>0.055</v>
      </c>
      <c r="AZ57" s="5" t="n">
        <f aca="false">ABS(Sheet2!AX57)</f>
        <v>0.0545235</v>
      </c>
      <c r="BA57" s="6" t="n">
        <f aca="false">IF(Sheet2!AZ57&gt;=Sheet2!$AZ$162,1,0)</f>
        <v>0</v>
      </c>
      <c r="BB57" s="6"/>
      <c r="BC57" s="6" t="n">
        <f aca="false">IF(OR(Sheet2!AF57=1,Sheet2!AG57=1,Sheet2!AH57=1),1,0)</f>
        <v>0</v>
      </c>
      <c r="BD57" s="6" t="n">
        <f aca="false">Y57</f>
        <v>0</v>
      </c>
      <c r="BE57" s="24" t="n">
        <f aca="false">IF(OR(Sheet2!AL57=1,Sheet2!AM57=1,Sheet2!AN57=1,Sheet2!AO57=1),1,0)</f>
        <v>1</v>
      </c>
      <c r="BF57" s="6"/>
      <c r="BG57" s="6" t="n">
        <f aca="false">IF(AND(Sheet2!AV57=1,Sheet2!BA57=1,Sheet2!BC57=1,Sheet2!BE57=1),1,0)</f>
        <v>0</v>
      </c>
      <c r="BH57" s="6" t="s">
        <v>22</v>
      </c>
      <c r="BI57" s="6" t="s">
        <v>22</v>
      </c>
      <c r="BJ57" s="6"/>
    </row>
    <row r="58" customFormat="false" ht="12.8" hidden="false" customHeight="false" outlineLevel="0" collapsed="false">
      <c r="E58" s="8"/>
      <c r="F58" s="8"/>
      <c r="G58" s="12"/>
      <c r="H58" s="5"/>
      <c r="I58" s="5"/>
      <c r="J58" s="6"/>
      <c r="K58" s="8"/>
      <c r="L58" s="8"/>
      <c r="M58" s="12"/>
      <c r="N58" s="5"/>
      <c r="O58" s="5"/>
      <c r="P58" s="6"/>
      <c r="Q58" s="8"/>
      <c r="R58" s="8"/>
      <c r="S58" s="12"/>
      <c r="T58" s="5"/>
      <c r="U58" s="5"/>
      <c r="V58" s="6"/>
      <c r="W58" s="8"/>
      <c r="X58" s="8"/>
      <c r="Y58" s="12"/>
      <c r="Z58" s="5"/>
      <c r="AA58" s="5"/>
      <c r="AB58" s="6"/>
      <c r="AC58" s="9"/>
      <c r="AD58" s="5"/>
      <c r="AF58" s="6"/>
      <c r="AG58" s="6"/>
      <c r="AH58" s="6"/>
      <c r="AK58" s="24"/>
      <c r="AL58" s="24"/>
      <c r="AM58" s="24"/>
      <c r="AN58" s="24"/>
      <c r="AO58" s="24"/>
      <c r="AS58" s="8"/>
      <c r="AT58" s="8"/>
      <c r="AU58" s="5"/>
      <c r="AV58" s="6"/>
      <c r="AW58" s="6"/>
      <c r="AX58" s="8"/>
      <c r="AY58" s="8"/>
      <c r="AZ58" s="5"/>
      <c r="BA58" s="6"/>
      <c r="BB58" s="6"/>
      <c r="BC58" s="6"/>
      <c r="BD58" s="6"/>
      <c r="BE58" s="24"/>
      <c r="BF58" s="6"/>
      <c r="BG58" s="6"/>
      <c r="BH58" s="6"/>
      <c r="BI58" s="6"/>
      <c r="BJ58" s="6"/>
    </row>
    <row r="59" customFormat="false" ht="12.8" hidden="false" customHeight="false" outlineLevel="0" collapsed="false">
      <c r="D59" s="0" t="s">
        <v>63</v>
      </c>
      <c r="E59" s="8" t="n">
        <v>0.028528</v>
      </c>
      <c r="F59" s="8" t="n">
        <v>0.738</v>
      </c>
      <c r="G59" s="12" t="n">
        <f aca="false">IF(Sheet2!F59&lt;=0.1,1,0)</f>
        <v>0</v>
      </c>
      <c r="H59" s="5" t="n">
        <v>192.5421</v>
      </c>
      <c r="I59" s="5" t="n">
        <v>0.328</v>
      </c>
      <c r="J59" s="6" t="n">
        <f aca="false">IF(Sheet2!I59&lt;=0.1,1,0)</f>
        <v>0</v>
      </c>
      <c r="K59" s="8" t="n">
        <v>0.0577192</v>
      </c>
      <c r="L59" s="8" t="n">
        <v>0.481</v>
      </c>
      <c r="M59" s="12" t="n">
        <f aca="false">IF(Sheet2!L59&lt;=0.1,1,0)</f>
        <v>0</v>
      </c>
      <c r="N59" s="5" t="n">
        <v>16.10136</v>
      </c>
      <c r="O59" s="5" t="n">
        <v>0.35</v>
      </c>
      <c r="P59" s="6" t="n">
        <f aca="false">IF(Sheet2!O59&lt;=0.1,1,0)</f>
        <v>0</v>
      </c>
      <c r="Q59" s="8" t="n">
        <v>0.0361234</v>
      </c>
      <c r="R59" s="8" t="n">
        <v>0.69</v>
      </c>
      <c r="S59" s="12" t="n">
        <f aca="false">IF(Sheet2!R59&lt;=0.1,1,0)</f>
        <v>0</v>
      </c>
      <c r="T59" s="5" t="n">
        <v>0.0480274</v>
      </c>
      <c r="U59" s="5" t="n">
        <v>0.549</v>
      </c>
      <c r="V59" s="6" t="n">
        <f aca="false">IF(Sheet2!U59&lt;=0.1,1,0)</f>
        <v>0</v>
      </c>
      <c r="W59" s="8" t="n">
        <v>0.0703965</v>
      </c>
      <c r="X59" s="8" t="n">
        <v>0.365</v>
      </c>
      <c r="Y59" s="12" t="n">
        <f aca="false">IF(Sheet2!X59&lt;=0.1,1,0)</f>
        <v>0</v>
      </c>
      <c r="Z59" s="5" t="n">
        <v>1.549484</v>
      </c>
      <c r="AA59" s="5" t="n">
        <v>0.747</v>
      </c>
      <c r="AB59" s="6" t="n">
        <f aca="false">IF(Sheet2!AA59&lt;=0.1,1,0)</f>
        <v>0</v>
      </c>
      <c r="AC59" s="9" t="n">
        <f aca="false">Sheet2!G59+Sheet2!J59+Sheet2!M59+Sheet2!P59+Sheet2!S59+Sheet2!V59+Sheet2!Y59+Sheet2!AB59</f>
        <v>0</v>
      </c>
      <c r="AD59" s="5"/>
      <c r="AF59" s="6" t="n">
        <f aca="false">IF(Sheet2!AC59&gt;7,1,0)</f>
        <v>0</v>
      </c>
      <c r="AG59" s="6" t="n">
        <f aca="false">IF(Sheet2!AC59=7,1,0)</f>
        <v>0</v>
      </c>
      <c r="AH59" s="24" t="n">
        <f aca="false">IF(Sheet2!AC59=6,1,0)</f>
        <v>0</v>
      </c>
      <c r="AK59" s="6" t="n">
        <v>10</v>
      </c>
      <c r="AL59" s="24" t="n">
        <f aca="false">IF(OR(AND(Sheet2!H59&gt;0, Sheet2!AK59&lt;=10), AND(Sheet2!H59&lt;0, Sheet2!AK59&gt;=90)),1,0)</f>
        <v>1</v>
      </c>
      <c r="AM59" s="24" t="n">
        <f aca="false">IF(OR(AND(Sheet2!H59&gt;0, Sheet2!AK59&gt;10, Sheet2!AK59&lt;=15), AND(Sheet2!H59&lt;0, Sheet2!AK59&lt;90,Sheet2!AK59&gt;=85)),1,0)</f>
        <v>0</v>
      </c>
      <c r="AN59" s="24" t="n">
        <f aca="false">IF(OR(AND(Sheet2!H59&gt;0, Sheet2!AK59&gt;15, Sheet2!AK59&lt;=20), AND(Sheet2!H59&lt;0, Sheet2!AK59&lt;85,Sheet2!AK59&gt;=80)),1,0)</f>
        <v>0</v>
      </c>
      <c r="AO59" s="24" t="n">
        <f aca="false">IF(OR(AND(Sheet2!H59&gt;0, Sheet2!AK59&gt;20, Sheet2!AK59&lt;=25), AND(Sheet2!H59&lt;0, Sheet2!AK59&lt;80,Sheet2!AK59&gt;=75)),1,0)</f>
        <v>0</v>
      </c>
      <c r="AR59" s="29" t="s">
        <v>63</v>
      </c>
      <c r="AS59" s="8" t="n">
        <v>0.028528</v>
      </c>
      <c r="AT59" s="8" t="n">
        <f aca="false">ROUND(AS59,3)</f>
        <v>0.029</v>
      </c>
      <c r="AU59" s="5" t="n">
        <f aca="false">ABS(Sheet2!AS59)</f>
        <v>0.028528</v>
      </c>
      <c r="AV59" s="6" t="n">
        <f aca="false">IF(Sheet2!AU59&gt;=Sheet2!$AU$162,1,0)</f>
        <v>0</v>
      </c>
      <c r="AW59" s="6"/>
      <c r="AX59" s="8" t="n">
        <v>0.0577192</v>
      </c>
      <c r="AY59" s="8" t="n">
        <f aca="false">ROUND(AX59,3)</f>
        <v>0.058</v>
      </c>
      <c r="AZ59" s="5" t="n">
        <f aca="false">ABS(Sheet2!AX59)</f>
        <v>0.0577192</v>
      </c>
      <c r="BA59" s="6" t="n">
        <f aca="false">IF(Sheet2!AZ59&gt;=Sheet2!$AZ$162,1,0)</f>
        <v>0</v>
      </c>
      <c r="BB59" s="6"/>
      <c r="BC59" s="6" t="n">
        <f aca="false">IF(OR(Sheet2!AF59=1,Sheet2!AG59=1,Sheet2!AH59=1),1,0)</f>
        <v>0</v>
      </c>
      <c r="BD59" s="6" t="n">
        <f aca="false">Y59</f>
        <v>0</v>
      </c>
      <c r="BE59" s="24" t="n">
        <f aca="false">IF(OR(Sheet2!AL59=1,Sheet2!AM59=1,Sheet2!AN59=1,Sheet2!AO59=1),1,0)</f>
        <v>1</v>
      </c>
      <c r="BF59" s="6"/>
      <c r="BG59" s="6" t="n">
        <f aca="false">IF(AND(Sheet2!AV59=1,Sheet2!BA59=1,Sheet2!BC59=1,Sheet2!BE59=1),1,0)</f>
        <v>0</v>
      </c>
      <c r="BH59" s="6"/>
      <c r="BI59" s="6"/>
      <c r="BJ59" s="6"/>
    </row>
    <row r="60" customFormat="false" ht="12.8" hidden="false" customHeight="false" outlineLevel="0" collapsed="false">
      <c r="D60" s="31" t="s">
        <v>64</v>
      </c>
      <c r="E60" s="8" t="n">
        <v>0.4181524</v>
      </c>
      <c r="F60" s="8" t="n">
        <v>0</v>
      </c>
      <c r="G60" s="12" t="n">
        <f aca="false">IF(Sheet2!F60&lt;=0.1,1,0)</f>
        <v>1</v>
      </c>
      <c r="H60" s="5" t="n">
        <v>828.6922</v>
      </c>
      <c r="I60" s="5" t="n">
        <v>0.005</v>
      </c>
      <c r="J60" s="6" t="n">
        <f aca="false">IF(Sheet2!I60&lt;=0.1,1,0)</f>
        <v>1</v>
      </c>
      <c r="K60" s="8" t="n">
        <v>0.4453016</v>
      </c>
      <c r="L60" s="8" t="n">
        <v>0</v>
      </c>
      <c r="M60" s="12" t="n">
        <f aca="false">IF(Sheet2!L60&lt;=0.1,1,0)</f>
        <v>1</v>
      </c>
      <c r="N60" s="5" t="n">
        <v>89.58028</v>
      </c>
      <c r="O60" s="5" t="n">
        <v>0.001</v>
      </c>
      <c r="P60" s="6" t="n">
        <f aca="false">IF(Sheet2!O60&lt;=0.1,1,0)</f>
        <v>1</v>
      </c>
      <c r="Q60" s="8" t="n">
        <v>0.3765898</v>
      </c>
      <c r="R60" s="8" t="n">
        <v>0.004</v>
      </c>
      <c r="S60" s="12" t="n">
        <f aca="false">IF(Sheet2!R60&lt;=0.1,1,0)</f>
        <v>1</v>
      </c>
      <c r="T60" s="5" t="n">
        <v>0.3660474</v>
      </c>
      <c r="U60" s="5" t="n">
        <v>0.001</v>
      </c>
      <c r="V60" s="6" t="n">
        <f aca="false">IF(Sheet2!U60&lt;=0.1,1,0)</f>
        <v>1</v>
      </c>
      <c r="W60" s="8" t="n">
        <v>0.4494585</v>
      </c>
      <c r="X60" s="8" t="n">
        <v>0</v>
      </c>
      <c r="Y60" s="12" t="n">
        <f aca="false">IF(Sheet2!X60&lt;=0.1,1,0)</f>
        <v>1</v>
      </c>
      <c r="Z60" s="5" t="n">
        <v>8.193347</v>
      </c>
      <c r="AA60" s="5" t="n">
        <v>0.064</v>
      </c>
      <c r="AB60" s="6" t="n">
        <f aca="false">IF(Sheet2!AA60&lt;=0.1,1,0)</f>
        <v>1</v>
      </c>
      <c r="AC60" s="9" t="n">
        <f aca="false">Sheet2!G60+Sheet2!J60+Sheet2!M60+Sheet2!P60+Sheet2!S60+Sheet2!V60+Sheet2!Y60+Sheet2!AB60</f>
        <v>8</v>
      </c>
      <c r="AD60" s="5"/>
      <c r="AF60" s="6" t="n">
        <f aca="false">IF(Sheet2!AC60&gt;7,1,0)</f>
        <v>1</v>
      </c>
      <c r="AG60" s="55" t="n">
        <f aca="false">IF(Sheet2!AC60=7,1,0)</f>
        <v>0</v>
      </c>
      <c r="AH60" s="24" t="n">
        <f aca="false">IF(Sheet2!AC60=6,1,0)</f>
        <v>0</v>
      </c>
      <c r="AK60" s="6" t="n">
        <v>4</v>
      </c>
      <c r="AL60" s="24" t="n">
        <f aca="false">IF(OR(AND(Sheet2!H60&gt;0, Sheet2!AK60&lt;=10), AND(Sheet2!H60&lt;0, Sheet2!AK60&gt;=90)),1,0)</f>
        <v>1</v>
      </c>
      <c r="AM60" s="24" t="n">
        <f aca="false">IF(OR(AND(Sheet2!H60&gt;0, Sheet2!AK60&gt;10, Sheet2!AK60&lt;=15), AND(Sheet2!H60&lt;0, Sheet2!AK60&lt;90,Sheet2!AK60&gt;=85)),1,0)</f>
        <v>0</v>
      </c>
      <c r="AN60" s="24" t="n">
        <f aca="false">IF(OR(AND(Sheet2!H60&gt;0, Sheet2!AK60&gt;15, Sheet2!AK60&lt;=20), AND(Sheet2!H60&lt;0, Sheet2!AK60&lt;85,Sheet2!AK60&gt;=80)),1,0)</f>
        <v>0</v>
      </c>
      <c r="AO60" s="24" t="n">
        <f aca="false">IF(OR(AND(Sheet2!H60&gt;0, Sheet2!AK60&gt;20, Sheet2!AK60&lt;=25), AND(Sheet2!H60&lt;0, Sheet2!AK60&lt;80,Sheet2!AK60&gt;=75)),1,0)</f>
        <v>0</v>
      </c>
      <c r="AR60" s="32" t="s">
        <v>64</v>
      </c>
      <c r="AS60" s="8" t="n">
        <v>0.4181524</v>
      </c>
      <c r="AT60" s="8" t="n">
        <f aca="false">ROUND(AS60,3)</f>
        <v>0.418</v>
      </c>
      <c r="AU60" s="5" t="n">
        <f aca="false">ABS(Sheet2!AS60)</f>
        <v>0.4181524</v>
      </c>
      <c r="AV60" s="6" t="n">
        <f aca="false">IF(Sheet2!AU60&gt;=Sheet2!$AU$162,1,0)</f>
        <v>1</v>
      </c>
      <c r="AW60" s="6"/>
      <c r="AX60" s="8" t="n">
        <v>0.4453016</v>
      </c>
      <c r="AY60" s="8" t="n">
        <f aca="false">ROUND(AX60,3)</f>
        <v>0.445</v>
      </c>
      <c r="AZ60" s="5" t="n">
        <f aca="false">ABS(Sheet2!AX60)</f>
        <v>0.4453016</v>
      </c>
      <c r="BA60" s="6" t="n">
        <f aca="false">IF(Sheet2!AZ60&gt;=Sheet2!$AZ$162,1,0)</f>
        <v>1</v>
      </c>
      <c r="BB60" s="6"/>
      <c r="BC60" s="6" t="n">
        <f aca="false">IF(OR(Sheet2!AF60=1,Sheet2!AG60=1,Sheet2!AH60=1),1,0)</f>
        <v>1</v>
      </c>
      <c r="BD60" s="6" t="n">
        <f aca="false">Y60</f>
        <v>1</v>
      </c>
      <c r="BE60" s="24" t="n">
        <f aca="false">IF(OR(Sheet2!AL60=1,Sheet2!AM60=1,Sheet2!AN60=1,Sheet2!AO60=1),1,0)</f>
        <v>1</v>
      </c>
      <c r="BF60" s="6"/>
      <c r="BG60" s="33" t="n">
        <f aca="false">IF(AND(Sheet2!AV60=1,Sheet2!BA60=1,Sheet2!BC60=1,Sheet2!BE60=1),1,0)</f>
        <v>1</v>
      </c>
      <c r="BH60" s="6" t="s">
        <v>22</v>
      </c>
      <c r="BI60" s="6" t="s">
        <v>22</v>
      </c>
      <c r="BJ60" s="6"/>
    </row>
    <row r="61" customFormat="false" ht="12.8" hidden="false" customHeight="false" outlineLevel="0" collapsed="false">
      <c r="D61" s="32" t="s">
        <v>65</v>
      </c>
      <c r="E61" s="8" t="n">
        <v>0.2386992</v>
      </c>
      <c r="F61" s="8" t="n">
        <v>0</v>
      </c>
      <c r="G61" s="12" t="n">
        <f aca="false">IF(Sheet2!F61&lt;=0.1,1,0)</f>
        <v>1</v>
      </c>
      <c r="H61" s="5" t="n">
        <v>308.6207</v>
      </c>
      <c r="I61" s="5" t="n">
        <v>0.032</v>
      </c>
      <c r="J61" s="6" t="n">
        <f aca="false">IF(Sheet2!I61&lt;=0.1,1,0)</f>
        <v>1</v>
      </c>
      <c r="K61" s="8" t="n">
        <v>0.3055856</v>
      </c>
      <c r="L61" s="8" t="n">
        <v>0</v>
      </c>
      <c r="M61" s="12" t="n">
        <f aca="false">IF(Sheet2!L61&lt;=0.1,1,0)</f>
        <v>1</v>
      </c>
      <c r="N61" s="5" t="n">
        <v>46.40653</v>
      </c>
      <c r="O61" s="5" t="n">
        <v>0</v>
      </c>
      <c r="P61" s="6" t="n">
        <f aca="false">IF(Sheet2!O61&lt;=0.1,1,0)</f>
        <v>1</v>
      </c>
      <c r="Q61" s="8" t="n">
        <v>0.2383702</v>
      </c>
      <c r="R61" s="8" t="n">
        <v>0</v>
      </c>
      <c r="S61" s="12" t="n">
        <f aca="false">IF(Sheet2!R61&lt;=0.1,1,0)</f>
        <v>1</v>
      </c>
      <c r="T61" s="5" t="n">
        <v>0.1956102</v>
      </c>
      <c r="U61" s="5" t="n">
        <v>0.001</v>
      </c>
      <c r="V61" s="6" t="n">
        <f aca="false">IF(Sheet2!U61&lt;=0.1,1,0)</f>
        <v>1</v>
      </c>
      <c r="W61" s="8" t="n">
        <v>0.2584221</v>
      </c>
      <c r="X61" s="8" t="n">
        <v>0</v>
      </c>
      <c r="Y61" s="12" t="n">
        <f aca="false">IF(Sheet2!X61&lt;=0.1,1,0)</f>
        <v>1</v>
      </c>
      <c r="Z61" s="5" t="n">
        <v>6.14208</v>
      </c>
      <c r="AA61" s="5" t="n">
        <v>0.047</v>
      </c>
      <c r="AB61" s="6" t="n">
        <f aca="false">IF(Sheet2!AA61&lt;=0.1,1,0)</f>
        <v>1</v>
      </c>
      <c r="AC61" s="9" t="n">
        <f aca="false">Sheet2!G61+Sheet2!J61+Sheet2!M61+Sheet2!P61+Sheet2!S61+Sheet2!V61+Sheet2!Y61+Sheet2!AB61</f>
        <v>8</v>
      </c>
      <c r="AD61" s="5"/>
      <c r="AF61" s="12" t="n">
        <f aca="false">IF(Sheet2!AC61&gt;7,1,0)</f>
        <v>1</v>
      </c>
      <c r="AG61" s="6" t="n">
        <f aca="false">IF(Sheet2!AC61=7,1,0)</f>
        <v>0</v>
      </c>
      <c r="AH61" s="24" t="n">
        <f aca="false">IF(Sheet2!AC61=6,1,0)</f>
        <v>0</v>
      </c>
      <c r="AK61" s="6" t="n">
        <v>20</v>
      </c>
      <c r="AL61" s="24" t="n">
        <f aca="false">IF(OR(AND(Sheet2!H61&gt;0, Sheet2!AK61&lt;=10), AND(Sheet2!H61&lt;0, Sheet2!AK61&gt;=90)),1,0)</f>
        <v>0</v>
      </c>
      <c r="AM61" s="24" t="n">
        <f aca="false">IF(OR(AND(Sheet2!H61&gt;0, Sheet2!AK61&gt;10, Sheet2!AK61&lt;=15), AND(Sheet2!H61&lt;0, Sheet2!AK61&lt;90,Sheet2!AK61&gt;=85)),1,0)</f>
        <v>0</v>
      </c>
      <c r="AN61" s="24" t="n">
        <f aca="false">IF(OR(AND(Sheet2!H61&gt;0, Sheet2!AK61&gt;15, Sheet2!AK61&lt;=20), AND(Sheet2!H61&lt;0, Sheet2!AK61&lt;85,Sheet2!AK61&gt;=80)),1,0)</f>
        <v>1</v>
      </c>
      <c r="AO61" s="24" t="n">
        <f aca="false">IF(OR(AND(Sheet2!H61&gt;0, Sheet2!AK61&gt;20, Sheet2!AK61&lt;=25), AND(Sheet2!H61&lt;0, Sheet2!AK61&lt;80,Sheet2!AK61&gt;=75)),1,0)</f>
        <v>0</v>
      </c>
      <c r="AR61" s="29" t="s">
        <v>65</v>
      </c>
      <c r="AS61" s="8" t="n">
        <v>0.2386992</v>
      </c>
      <c r="AT61" s="8" t="n">
        <f aca="false">ROUND(AS61,3)</f>
        <v>0.239</v>
      </c>
      <c r="AU61" s="5" t="n">
        <f aca="false">ABS(Sheet2!AS61)</f>
        <v>0.2386992</v>
      </c>
      <c r="AV61" s="6" t="n">
        <f aca="false">IF(Sheet2!AU61&gt;=Sheet2!$AU$162,1,0)</f>
        <v>0</v>
      </c>
      <c r="AW61" s="6"/>
      <c r="AX61" s="8" t="n">
        <v>0.3055856</v>
      </c>
      <c r="AY61" s="8" t="n">
        <f aca="false">ROUND(AX61,3)</f>
        <v>0.306</v>
      </c>
      <c r="AZ61" s="5" t="n">
        <f aca="false">ABS(Sheet2!AX61)</f>
        <v>0.3055856</v>
      </c>
      <c r="BA61" s="6" t="n">
        <f aca="false">IF(Sheet2!AZ61&gt;=Sheet2!$AZ$162,1,0)</f>
        <v>1</v>
      </c>
      <c r="BB61" s="6"/>
      <c r="BC61" s="6" t="n">
        <f aca="false">IF(OR(Sheet2!AF61=1,Sheet2!AG61=1,Sheet2!AH61=1),1,0)</f>
        <v>1</v>
      </c>
      <c r="BD61" s="6" t="n">
        <f aca="false">Y61</f>
        <v>1</v>
      </c>
      <c r="BE61" s="24" t="n">
        <f aca="false">IF(OR(Sheet2!AL61=1,Sheet2!AM61=1,Sheet2!AN61=1,Sheet2!AO61=1),1,0)</f>
        <v>1</v>
      </c>
      <c r="BF61" s="6"/>
      <c r="BG61" s="6" t="n">
        <f aca="false">IF(AND(Sheet2!AV61=1,Sheet2!BA61=1,Sheet2!BC61=1,Sheet2!BE61=1),1,0)</f>
        <v>0</v>
      </c>
      <c r="BH61" s="6"/>
      <c r="BI61" s="6" t="s">
        <v>22</v>
      </c>
      <c r="BJ61" s="6"/>
    </row>
    <row r="62" customFormat="false" ht="12.8" hidden="false" customHeight="false" outlineLevel="0" collapsed="false">
      <c r="D62" s="0" t="s">
        <v>66</v>
      </c>
      <c r="E62" s="8" t="n">
        <v>0.0521656</v>
      </c>
      <c r="F62" s="8" t="n">
        <v>0.319</v>
      </c>
      <c r="G62" s="12" t="n">
        <f aca="false">IF(Sheet2!F62&lt;=0.1,1,0)</f>
        <v>0</v>
      </c>
      <c r="H62" s="5" t="n">
        <v>101.243</v>
      </c>
      <c r="I62" s="5" t="n">
        <v>0.364</v>
      </c>
      <c r="J62" s="6" t="n">
        <f aca="false">IF(Sheet2!I62&lt;=0.1,1,0)</f>
        <v>0</v>
      </c>
      <c r="K62" s="8" t="n">
        <v>0.0422223</v>
      </c>
      <c r="L62" s="8" t="n">
        <v>0.415</v>
      </c>
      <c r="M62" s="12" t="n">
        <f aca="false">IF(Sheet2!L62&lt;=0.1,1,0)</f>
        <v>0</v>
      </c>
      <c r="N62" s="5" t="n">
        <v>6.554587</v>
      </c>
      <c r="O62" s="5" t="n">
        <v>0.494</v>
      </c>
      <c r="P62" s="6" t="n">
        <f aca="false">IF(Sheet2!O62&lt;=0.1,1,0)</f>
        <v>0</v>
      </c>
      <c r="Q62" s="8" t="n">
        <v>0.07423</v>
      </c>
      <c r="R62" s="8" t="n">
        <v>0.199</v>
      </c>
      <c r="S62" s="12" t="n">
        <f aca="false">IF(Sheet2!R62&lt;=0.1,1,0)</f>
        <v>0</v>
      </c>
      <c r="T62" s="5" t="n">
        <v>0.0814065</v>
      </c>
      <c r="U62" s="5" t="n">
        <v>0.098</v>
      </c>
      <c r="V62" s="6" t="n">
        <f aca="false">IF(Sheet2!U62&lt;=0.1,1,0)</f>
        <v>1</v>
      </c>
      <c r="W62" s="8" t="n">
        <v>0.052833</v>
      </c>
      <c r="X62" s="8" t="n">
        <v>0.289</v>
      </c>
      <c r="Y62" s="12" t="n">
        <f aca="false">IF(Sheet2!X62&lt;=0.1,1,0)</f>
        <v>0</v>
      </c>
      <c r="Z62" s="5" t="n">
        <v>0.5061085</v>
      </c>
      <c r="AA62" s="5" t="n">
        <v>0.802</v>
      </c>
      <c r="AB62" s="6" t="n">
        <f aca="false">IF(Sheet2!AA62&lt;=0.1,1,0)</f>
        <v>0</v>
      </c>
      <c r="AC62" s="9" t="n">
        <f aca="false">Sheet2!G62+Sheet2!J62+Sheet2!M62+Sheet2!P62+Sheet2!S62+Sheet2!V62+Sheet2!Y62+Sheet2!AB62</f>
        <v>1</v>
      </c>
      <c r="AD62" s="5"/>
      <c r="AF62" s="6" t="n">
        <f aca="false">IF(Sheet2!AC62&gt;7,1,0)</f>
        <v>0</v>
      </c>
      <c r="AG62" s="6" t="n">
        <f aca="false">IF(Sheet2!AC62=7,1,0)</f>
        <v>0</v>
      </c>
      <c r="AH62" s="24" t="n">
        <f aca="false">IF(Sheet2!AC62=6,1,0)</f>
        <v>0</v>
      </c>
      <c r="AK62" s="24" t="n">
        <v>41</v>
      </c>
      <c r="AL62" s="24" t="n">
        <f aca="false">IF(OR(AND(Sheet2!H62&gt;0, Sheet2!AK62&lt;=10), AND(Sheet2!H62&lt;0, Sheet2!AK62&gt;=90)),1,0)</f>
        <v>0</v>
      </c>
      <c r="AM62" s="24" t="n">
        <f aca="false">IF(OR(AND(Sheet2!H62&gt;0, Sheet2!AK62&gt;10, Sheet2!AK62&lt;=15), AND(Sheet2!H62&lt;0, Sheet2!AK62&lt;90,Sheet2!AK62&gt;=85)),1,0)</f>
        <v>0</v>
      </c>
      <c r="AN62" s="24" t="n">
        <f aca="false">IF(OR(AND(Sheet2!H62&gt;0, Sheet2!AK62&gt;15, Sheet2!AK62&lt;=20), AND(Sheet2!H62&lt;0, Sheet2!AK62&lt;85,Sheet2!AK62&gt;=80)),1,0)</f>
        <v>0</v>
      </c>
      <c r="AO62" s="24" t="n">
        <f aca="false">IF(OR(AND(Sheet2!H62&gt;0, Sheet2!AK62&gt;20, Sheet2!AK62&lt;=25), AND(Sheet2!H62&lt;0, Sheet2!AK62&lt;80,Sheet2!AK62&gt;=75)),1,0)</f>
        <v>0</v>
      </c>
      <c r="AR62" s="29" t="s">
        <v>66</v>
      </c>
      <c r="AS62" s="8" t="n">
        <v>0.0521656</v>
      </c>
      <c r="AT62" s="8" t="n">
        <f aca="false">ROUND(AS62,3)</f>
        <v>0.052</v>
      </c>
      <c r="AU62" s="5" t="n">
        <f aca="false">ABS(Sheet2!AS62)</f>
        <v>0.0521656</v>
      </c>
      <c r="AV62" s="6" t="n">
        <f aca="false">IF(Sheet2!AU62&gt;=Sheet2!$AU$162,1,0)</f>
        <v>0</v>
      </c>
      <c r="AW62" s="6"/>
      <c r="AX62" s="8" t="n">
        <v>0.0422223</v>
      </c>
      <c r="AY62" s="8" t="n">
        <f aca="false">ROUND(AX62,3)</f>
        <v>0.042</v>
      </c>
      <c r="AZ62" s="5" t="n">
        <f aca="false">ABS(Sheet2!AX62)</f>
        <v>0.0422223</v>
      </c>
      <c r="BA62" s="6" t="n">
        <f aca="false">IF(Sheet2!AZ62&gt;=Sheet2!$AZ$162,1,0)</f>
        <v>0</v>
      </c>
      <c r="BB62" s="6"/>
      <c r="BC62" s="6" t="n">
        <f aca="false">IF(OR(Sheet2!AF62=1,Sheet2!AG62=1,Sheet2!AH62=1),1,0)</f>
        <v>0</v>
      </c>
      <c r="BD62" s="6" t="n">
        <f aca="false">Y62</f>
        <v>0</v>
      </c>
      <c r="BE62" s="24" t="n">
        <f aca="false">IF(OR(Sheet2!AL62=1,Sheet2!AM62=1,Sheet2!AN62=1,Sheet2!AO62=1),1,0)</f>
        <v>0</v>
      </c>
      <c r="BF62" s="6"/>
      <c r="BG62" s="6" t="n">
        <f aca="false">IF(AND(Sheet2!AV62=1,Sheet2!BA62=1,Sheet2!BC62=1,Sheet2!BE62=1),1,0)</f>
        <v>0</v>
      </c>
      <c r="BH62" s="6"/>
      <c r="BI62" s="6"/>
      <c r="BJ62" s="6"/>
    </row>
    <row r="63" customFormat="false" ht="12.8" hidden="false" customHeight="false" outlineLevel="0" collapsed="false">
      <c r="B63" s="13"/>
      <c r="C63" s="13"/>
      <c r="D63" s="13" t="s">
        <v>67</v>
      </c>
      <c r="E63" s="8" t="n">
        <v>0.0455463</v>
      </c>
      <c r="F63" s="36" t="n">
        <v>0.379</v>
      </c>
      <c r="G63" s="12" t="n">
        <f aca="false">IF(Sheet2!F63&lt;=0.1,1,0)</f>
        <v>0</v>
      </c>
      <c r="H63" s="37" t="n">
        <v>109.9466</v>
      </c>
      <c r="I63" s="37" t="n">
        <v>0.317</v>
      </c>
      <c r="J63" s="6" t="n">
        <f aca="false">IF(Sheet2!I63&lt;=0.1,1,0)</f>
        <v>0</v>
      </c>
      <c r="K63" s="36" t="n">
        <v>0.0790733</v>
      </c>
      <c r="L63" s="36" t="n">
        <v>0.123</v>
      </c>
      <c r="M63" s="12" t="n">
        <f aca="false">IF(Sheet2!L63&lt;=0.1,1,0)</f>
        <v>0</v>
      </c>
      <c r="N63" s="37" t="n">
        <v>16.79204</v>
      </c>
      <c r="O63" s="37" t="n">
        <v>0.073</v>
      </c>
      <c r="P63" s="6" t="n">
        <f aca="false">IF(Sheet2!O63&lt;=0.1,1,0)</f>
        <v>1</v>
      </c>
      <c r="Q63" s="36" t="n">
        <v>0.0278561</v>
      </c>
      <c r="R63" s="36" t="n">
        <v>0.622</v>
      </c>
      <c r="S63" s="12" t="n">
        <f aca="false">IF(Sheet2!R63&lt;=0.1,1,0)</f>
        <v>0</v>
      </c>
      <c r="T63" s="37" t="n">
        <v>0.087325</v>
      </c>
      <c r="U63" s="37" t="n">
        <v>0.074</v>
      </c>
      <c r="V63" s="6" t="n">
        <f aca="false">IF(Sheet2!U63&lt;=0.1,1,0)</f>
        <v>1</v>
      </c>
      <c r="W63" s="36" t="n">
        <v>0.1111256</v>
      </c>
      <c r="X63" s="36" t="n">
        <v>0.024</v>
      </c>
      <c r="Y63" s="12" t="n">
        <f aca="false">IF(Sheet2!X63&lt;=0.1,1,0)</f>
        <v>1</v>
      </c>
      <c r="Z63" s="37" t="n">
        <v>1.134787</v>
      </c>
      <c r="AA63" s="5" t="n">
        <v>0.577</v>
      </c>
      <c r="AB63" s="6" t="n">
        <f aca="false">IF(Sheet2!AA63&lt;=0.1,1,0)</f>
        <v>0</v>
      </c>
      <c r="AC63" s="9" t="n">
        <f aca="false">Sheet2!G63+Sheet2!J63+Sheet2!M63+Sheet2!P63+Sheet2!S63+Sheet2!V63+Sheet2!Y63+Sheet2!AB63</f>
        <v>3</v>
      </c>
      <c r="AD63" s="5"/>
      <c r="AF63" s="6" t="n">
        <f aca="false">IF(Sheet2!AC63&gt;7,1,0)</f>
        <v>0</v>
      </c>
      <c r="AG63" s="6" t="n">
        <f aca="false">IF(Sheet2!AC63=7,1,0)</f>
        <v>0</v>
      </c>
      <c r="AH63" s="24" t="n">
        <f aca="false">IF(Sheet2!AC63=6,1,0)</f>
        <v>0</v>
      </c>
      <c r="AK63" s="24" t="n">
        <v>45</v>
      </c>
      <c r="AL63" s="24" t="n">
        <f aca="false">IF(OR(AND(Sheet2!H63&gt;0, Sheet2!AK63&lt;=10), AND(Sheet2!H63&lt;0, Sheet2!AK63&gt;=90)),1,0)</f>
        <v>0</v>
      </c>
      <c r="AM63" s="24" t="n">
        <f aca="false">IF(OR(AND(Sheet2!H63&gt;0, Sheet2!AK63&gt;10, Sheet2!AK63&lt;=15), AND(Sheet2!H63&lt;0, Sheet2!AK63&lt;90,Sheet2!AK63&gt;=85)),1,0)</f>
        <v>0</v>
      </c>
      <c r="AN63" s="24" t="n">
        <f aca="false">IF(OR(AND(Sheet2!H63&gt;0, Sheet2!AK63&gt;15, Sheet2!AK63&lt;=20), AND(Sheet2!H63&lt;0, Sheet2!AK63&lt;85,Sheet2!AK63&gt;=80)),1,0)</f>
        <v>0</v>
      </c>
      <c r="AO63" s="24" t="n">
        <f aca="false">IF(OR(AND(Sheet2!H63&gt;0, Sheet2!AK63&gt;20, Sheet2!AK63&lt;=25), AND(Sheet2!H63&lt;0, Sheet2!AK63&lt;80,Sheet2!AK63&gt;=75)),1,0)</f>
        <v>0</v>
      </c>
      <c r="AR63" s="52" t="s">
        <v>67</v>
      </c>
      <c r="AS63" s="36" t="n">
        <v>0.0455463</v>
      </c>
      <c r="AT63" s="8" t="n">
        <f aca="false">ROUND(AS63,3)</f>
        <v>0.046</v>
      </c>
      <c r="AU63" s="37" t="n">
        <f aca="false">ABS(Sheet2!AS63)</f>
        <v>0.0455463</v>
      </c>
      <c r="AV63" s="41" t="n">
        <f aca="false">IF(Sheet2!AU63&gt;=Sheet2!$AU$162,1,0)</f>
        <v>0</v>
      </c>
      <c r="AW63" s="41"/>
      <c r="AX63" s="36" t="n">
        <v>0.0790733</v>
      </c>
      <c r="AY63" s="8" t="n">
        <f aca="false">ROUND(AX63,3)</f>
        <v>0.079</v>
      </c>
      <c r="AZ63" s="37" t="n">
        <f aca="false">ABS(Sheet2!AX63)</f>
        <v>0.0790733</v>
      </c>
      <c r="BA63" s="41" t="n">
        <f aca="false">IF(Sheet2!AZ63&gt;=Sheet2!$AZ$162,1,0)</f>
        <v>0</v>
      </c>
      <c r="BB63" s="41"/>
      <c r="BC63" s="41" t="n">
        <f aca="false">IF(OR(Sheet2!AF63=1,Sheet2!AG63=1,Sheet2!AH63=1),1,0)</f>
        <v>0</v>
      </c>
      <c r="BD63" s="6" t="n">
        <f aca="false">Y63</f>
        <v>1</v>
      </c>
      <c r="BE63" s="45" t="n">
        <f aca="false">IF(OR(Sheet2!AL63=1,Sheet2!AM63=1,Sheet2!AN63=1,Sheet2!AO63=1),1,0)</f>
        <v>0</v>
      </c>
      <c r="BF63" s="41"/>
      <c r="BG63" s="41" t="n">
        <f aca="false">IF(AND(Sheet2!AV63=1,Sheet2!BA63=1,Sheet2!BC63=1,Sheet2!BE63=1),1,0)</f>
        <v>0</v>
      </c>
      <c r="BH63" s="41"/>
      <c r="BI63" s="6"/>
      <c r="BJ63" s="6"/>
    </row>
    <row r="64" customFormat="false" ht="12.8" hidden="false" customHeight="false" outlineLevel="0" collapsed="false">
      <c r="D64" s="56"/>
      <c r="E64" s="43"/>
      <c r="F64" s="43"/>
      <c r="G64" s="12"/>
      <c r="H64" s="44"/>
      <c r="I64" s="44"/>
      <c r="J64" s="6"/>
      <c r="K64" s="43"/>
      <c r="L64" s="43"/>
      <c r="M64" s="12"/>
      <c r="N64" s="44"/>
      <c r="O64" s="44"/>
      <c r="P64" s="6"/>
      <c r="Q64" s="43"/>
      <c r="R64" s="43"/>
      <c r="S64" s="12"/>
      <c r="T64" s="44"/>
      <c r="U64" s="44"/>
      <c r="V64" s="6"/>
      <c r="W64" s="43"/>
      <c r="X64" s="43"/>
      <c r="Y64" s="12"/>
      <c r="Z64" s="44"/>
      <c r="AA64" s="44"/>
      <c r="AB64" s="6"/>
      <c r="AC64" s="48"/>
      <c r="AD64" s="5"/>
      <c r="AF64" s="6"/>
      <c r="AG64" s="6"/>
      <c r="AH64" s="6"/>
      <c r="AL64" s="24"/>
      <c r="AM64" s="24"/>
      <c r="AN64" s="24"/>
      <c r="AO64" s="24"/>
      <c r="AR64" s="56"/>
      <c r="AS64" s="43"/>
      <c r="AT64" s="43"/>
      <c r="AU64" s="5"/>
      <c r="AV64" s="6"/>
      <c r="AW64" s="6"/>
      <c r="AX64" s="43"/>
      <c r="AY64" s="43"/>
      <c r="AZ64" s="5"/>
      <c r="BA64" s="6"/>
      <c r="BB64" s="6"/>
      <c r="BC64" s="6"/>
      <c r="BD64" s="6"/>
      <c r="BE64" s="24"/>
      <c r="BF64" s="6"/>
      <c r="BG64" s="6"/>
      <c r="BH64" s="6"/>
      <c r="BI64" s="6"/>
      <c r="BJ64" s="6"/>
    </row>
    <row r="65" customFormat="false" ht="12.8" hidden="false" customHeight="false" outlineLevel="0" collapsed="false">
      <c r="E65" s="36"/>
      <c r="F65" s="36"/>
      <c r="G65" s="12"/>
      <c r="H65" s="37"/>
      <c r="I65" s="37"/>
      <c r="J65" s="6"/>
      <c r="K65" s="36"/>
      <c r="L65" s="36"/>
      <c r="M65" s="12"/>
      <c r="N65" s="37"/>
      <c r="O65" s="37"/>
      <c r="P65" s="6"/>
      <c r="Q65" s="36"/>
      <c r="R65" s="36"/>
      <c r="S65" s="12"/>
      <c r="T65" s="37"/>
      <c r="U65" s="37"/>
      <c r="V65" s="6"/>
      <c r="W65" s="36"/>
      <c r="X65" s="36"/>
      <c r="Y65" s="12"/>
      <c r="Z65" s="37"/>
      <c r="AA65" s="37"/>
      <c r="AB65" s="6"/>
      <c r="AC65" s="9"/>
      <c r="AD65" s="5"/>
      <c r="AF65" s="6"/>
      <c r="AG65" s="6"/>
      <c r="AH65" s="6"/>
      <c r="AL65" s="24"/>
      <c r="AM65" s="24"/>
      <c r="AN65" s="24"/>
      <c r="AO65" s="24"/>
      <c r="AR65" s="13"/>
      <c r="AS65" s="36"/>
      <c r="AT65" s="36"/>
      <c r="AU65" s="37"/>
      <c r="AV65" s="41"/>
      <c r="AW65" s="41"/>
      <c r="AX65" s="36"/>
      <c r="AY65" s="36"/>
      <c r="AZ65" s="37"/>
      <c r="BA65" s="41"/>
      <c r="BB65" s="41"/>
      <c r="BC65" s="41"/>
      <c r="BD65" s="41"/>
      <c r="BE65" s="45"/>
      <c r="BF65" s="41"/>
      <c r="BG65" s="41"/>
      <c r="BH65" s="41"/>
      <c r="BI65" s="6"/>
      <c r="BJ65" s="6"/>
    </row>
    <row r="66" customFormat="false" ht="12.8" hidden="false" customHeight="false" outlineLevel="0" collapsed="false">
      <c r="B66" s="46" t="s">
        <v>163</v>
      </c>
      <c r="C66" s="47" t="s">
        <v>164</v>
      </c>
      <c r="D66" s="47" t="s">
        <v>68</v>
      </c>
      <c r="E66" s="8" t="n">
        <v>0.0392954</v>
      </c>
      <c r="F66" s="43" t="n">
        <v>0.49</v>
      </c>
      <c r="G66" s="12" t="n">
        <f aca="false">IF(Sheet2!F66&lt;=0.1,1,0)</f>
        <v>0</v>
      </c>
      <c r="H66" s="44" t="n">
        <v>25.44525</v>
      </c>
      <c r="I66" s="44" t="n">
        <v>0.831</v>
      </c>
      <c r="J66" s="6" t="n">
        <f aca="false">IF(Sheet2!I66&lt;=0.1,1,0)</f>
        <v>0</v>
      </c>
      <c r="K66" s="43" t="n">
        <v>0.067322</v>
      </c>
      <c r="L66" s="43" t="n">
        <v>0.22</v>
      </c>
      <c r="M66" s="12" t="n">
        <f aca="false">IF(Sheet2!L66&lt;=0.1,1,0)</f>
        <v>0</v>
      </c>
      <c r="N66" s="44" t="n">
        <v>11.40447</v>
      </c>
      <c r="O66" s="44" t="n">
        <v>0.245</v>
      </c>
      <c r="P66" s="6" t="n">
        <f aca="false">IF(Sheet2!O66&lt;=0.1,1,0)</f>
        <v>0</v>
      </c>
      <c r="Q66" s="43" t="n">
        <v>0.040787</v>
      </c>
      <c r="R66" s="43" t="n">
        <v>0.508</v>
      </c>
      <c r="S66" s="12" t="n">
        <f aca="false">IF(Sheet2!R66&lt;=0.1,1,0)</f>
        <v>0</v>
      </c>
      <c r="T66" s="44" t="n">
        <v>0.0945857</v>
      </c>
      <c r="U66" s="44" t="n">
        <v>0.078</v>
      </c>
      <c r="V66" s="6" t="n">
        <f aca="false">IF(Sheet2!U66&lt;=0.1,1,0)</f>
        <v>1</v>
      </c>
      <c r="W66" s="43" t="n">
        <v>0.0713479</v>
      </c>
      <c r="X66" s="43" t="n">
        <v>0.165</v>
      </c>
      <c r="Y66" s="12" t="n">
        <f aca="false">IF(Sheet2!X66&lt;=0.1,1,0)</f>
        <v>0</v>
      </c>
      <c r="Z66" s="44" t="n">
        <v>2.717156</v>
      </c>
      <c r="AA66" s="5" t="n">
        <v>0.085</v>
      </c>
      <c r="AB66" s="6" t="n">
        <f aca="false">IF(Sheet2!AA66&lt;=0.1,1,0)</f>
        <v>1</v>
      </c>
      <c r="AC66" s="48" t="n">
        <f aca="false">Sheet2!G66+Sheet2!J66+Sheet2!M66+Sheet2!P66+Sheet2!S66+Sheet2!V66+Sheet2!Y66+Sheet2!AB66</f>
        <v>2</v>
      </c>
      <c r="AD66" s="5"/>
      <c r="AF66" s="6" t="n">
        <f aca="false">IF(Sheet2!AC66&gt;7,1,0)</f>
        <v>0</v>
      </c>
      <c r="AG66" s="6" t="n">
        <f aca="false">IF(Sheet2!AC66=7,1,0)</f>
        <v>0</v>
      </c>
      <c r="AH66" s="24" t="n">
        <f aca="false">IF(Sheet2!AC66=6,1,0)</f>
        <v>0</v>
      </c>
      <c r="AK66" s="24" t="n">
        <v>69</v>
      </c>
      <c r="AL66" s="24" t="n">
        <f aca="false">IF(OR(AND(Sheet2!H66&gt;0, Sheet2!AK66&lt;=10), AND(Sheet2!H66&lt;0, Sheet2!AK66&gt;=90)),1,0)</f>
        <v>0</v>
      </c>
      <c r="AM66" s="24" t="n">
        <f aca="false">IF(OR(AND(Sheet2!H66&gt;0, Sheet2!AK66&gt;10, Sheet2!AK66&lt;=15), AND(Sheet2!H66&lt;0, Sheet2!AK66&lt;90,Sheet2!AK66&gt;=85)),1,0)</f>
        <v>0</v>
      </c>
      <c r="AN66" s="24" t="n">
        <f aca="false">IF(OR(AND(Sheet2!H66&gt;0, Sheet2!AK66&gt;15, Sheet2!AK66&lt;=20), AND(Sheet2!H66&lt;0, Sheet2!AK66&lt;85,Sheet2!AK66&gt;=80)),1,0)</f>
        <v>0</v>
      </c>
      <c r="AO66" s="24" t="n">
        <f aca="false">IF(OR(AND(Sheet2!H66&gt;0, Sheet2!AK66&gt;20, Sheet2!AK66&lt;=25), AND(Sheet2!H66&lt;0, Sheet2!AK66&lt;80,Sheet2!AK66&gt;=75)),1,0)</f>
        <v>0</v>
      </c>
      <c r="AP66" s="5"/>
      <c r="AQ66" s="5"/>
      <c r="AR66" s="47" t="s">
        <v>68</v>
      </c>
      <c r="AS66" s="8" t="n">
        <v>0.0392954</v>
      </c>
      <c r="AT66" s="8" t="n">
        <f aca="false">ROUND(AS66,3)</f>
        <v>0.039</v>
      </c>
      <c r="AU66" s="5" t="n">
        <f aca="false">ABS(Sheet2!AS66)</f>
        <v>0.0392954</v>
      </c>
      <c r="AV66" s="6" t="n">
        <f aca="false">IF(Sheet2!AU66&gt;=Sheet2!$AU$162,1,0)</f>
        <v>0</v>
      </c>
      <c r="AW66" s="6"/>
      <c r="AX66" s="43" t="n">
        <v>0.067322</v>
      </c>
      <c r="AY66" s="8" t="n">
        <f aca="false">ROUND(AX66,3)</f>
        <v>0.067</v>
      </c>
      <c r="AZ66" s="5" t="n">
        <f aca="false">ABS(Sheet2!AX66)</f>
        <v>0.067322</v>
      </c>
      <c r="BA66" s="6" t="n">
        <f aca="false">IF(Sheet2!AZ66&gt;=Sheet2!$AZ$162,1,0)</f>
        <v>0</v>
      </c>
      <c r="BB66" s="6"/>
      <c r="BC66" s="6" t="n">
        <f aca="false">IF(OR(Sheet2!AF66=1,Sheet2!AG66=1,Sheet2!AH66=1),1,0)</f>
        <v>0</v>
      </c>
      <c r="BD66" s="6" t="n">
        <f aca="false">AC66</f>
        <v>2</v>
      </c>
      <c r="BE66" s="24" t="n">
        <f aca="false">IF(OR(Sheet2!AL66=1,Sheet2!AM66=1,Sheet2!AN66=1,Sheet2!AO66=1),1,0)</f>
        <v>0</v>
      </c>
      <c r="BF66" s="6"/>
      <c r="BG66" s="6" t="n">
        <f aca="false">IF(AND(Sheet2!AV66=1,Sheet2!BA66=1,Sheet2!BC66=1,Sheet2!BE66=1),1,0)</f>
        <v>0</v>
      </c>
      <c r="BH66" s="6"/>
      <c r="BI66" s="6"/>
      <c r="BJ66" s="6"/>
      <c r="BM66" s="5"/>
      <c r="BN66" s="5"/>
      <c r="BO66" s="5"/>
      <c r="BP66" s="5"/>
    </row>
    <row r="67" customFormat="false" ht="12.8" hidden="false" customHeight="false" outlineLevel="0" collapsed="false">
      <c r="C67" s="0" t="s">
        <v>165</v>
      </c>
      <c r="D67" s="29" t="s">
        <v>69</v>
      </c>
      <c r="E67" s="8" t="n">
        <v>0.027413</v>
      </c>
      <c r="F67" s="8" t="n">
        <v>0.652</v>
      </c>
      <c r="G67" s="12" t="n">
        <f aca="false">IF(Sheet2!F67&lt;=0.1,1,0)</f>
        <v>0</v>
      </c>
      <c r="H67" s="5" t="n">
        <v>-5.098111</v>
      </c>
      <c r="I67" s="5" t="n">
        <v>0.968</v>
      </c>
      <c r="J67" s="6" t="n">
        <f aca="false">IF(Sheet2!I67&lt;=0.1,1,0)</f>
        <v>0</v>
      </c>
      <c r="K67" s="8" t="n">
        <v>0.0559063</v>
      </c>
      <c r="L67" s="8" t="n">
        <v>0.34</v>
      </c>
      <c r="M67" s="12" t="n">
        <f aca="false">IF(Sheet2!L67&lt;=0.1,1,0)</f>
        <v>0</v>
      </c>
      <c r="N67" s="5" t="n">
        <v>1.804446</v>
      </c>
      <c r="O67" s="5" t="n">
        <v>0.862</v>
      </c>
      <c r="P67" s="6" t="n">
        <f aca="false">IF(Sheet2!O67&lt;=0.1,1,0)</f>
        <v>0</v>
      </c>
      <c r="Q67" s="8" t="n">
        <v>-0.000275</v>
      </c>
      <c r="R67" s="8" t="n">
        <v>0.997</v>
      </c>
      <c r="S67" s="12" t="n">
        <f aca="false">IF(Sheet2!R67&lt;=0.1,1,0)</f>
        <v>0</v>
      </c>
      <c r="T67" s="5" t="n">
        <v>0.0502642</v>
      </c>
      <c r="U67" s="5" t="n">
        <v>0.374</v>
      </c>
      <c r="V67" s="6" t="n">
        <f aca="false">IF(Sheet2!U67&lt;=0.1,1,0)</f>
        <v>0</v>
      </c>
      <c r="W67" s="8" t="n">
        <v>0.0517766</v>
      </c>
      <c r="X67" s="8" t="n">
        <v>0.355</v>
      </c>
      <c r="Y67" s="12" t="n">
        <f aca="false">IF(Sheet2!X67&lt;=0.1,1,0)</f>
        <v>0</v>
      </c>
      <c r="Z67" s="5" t="n">
        <v>0.7383215</v>
      </c>
      <c r="AA67" s="5" t="n">
        <v>0.704</v>
      </c>
      <c r="AB67" s="6" t="n">
        <f aca="false">IF(Sheet2!AA67&lt;=0.1,1,0)</f>
        <v>0</v>
      </c>
      <c r="AC67" s="9" t="n">
        <f aca="false">Sheet2!G67+Sheet2!J67+Sheet2!M67+Sheet2!P67+Sheet2!S67+Sheet2!V67+Sheet2!Y67+Sheet2!AB67</f>
        <v>0</v>
      </c>
      <c r="AD67" s="5"/>
      <c r="AF67" s="6" t="n">
        <f aca="false">IF(Sheet2!AC67&gt;7,1,0)</f>
        <v>0</v>
      </c>
      <c r="AG67" s="6" t="n">
        <f aca="false">IF(Sheet2!AC67=7,1,0)</f>
        <v>0</v>
      </c>
      <c r="AH67" s="24" t="n">
        <f aca="false">IF(Sheet2!AC67=6,1,0)</f>
        <v>0</v>
      </c>
      <c r="AK67" s="24" t="n">
        <v>34</v>
      </c>
      <c r="AL67" s="24" t="n">
        <f aca="false">IF(OR(AND(Sheet2!H67&gt;0, Sheet2!AK67&lt;=10), AND(Sheet2!H67&lt;0, Sheet2!AK67&gt;=90)),1,0)</f>
        <v>0</v>
      </c>
      <c r="AM67" s="24" t="n">
        <f aca="false">IF(OR(AND(Sheet2!H67&gt;0, Sheet2!AK67&gt;10, Sheet2!AK67&lt;=15), AND(Sheet2!H67&lt;0, Sheet2!AK67&lt;90,Sheet2!AK67&gt;=85)),1,0)</f>
        <v>0</v>
      </c>
      <c r="AN67" s="24" t="n">
        <f aca="false">IF(OR(AND(Sheet2!H67&gt;0, Sheet2!AK67&gt;15, Sheet2!AK67&lt;=20), AND(Sheet2!H67&lt;0, Sheet2!AK67&lt;85,Sheet2!AK67&gt;=80)),1,0)</f>
        <v>0</v>
      </c>
      <c r="AO67" s="24" t="n">
        <f aca="false">IF(OR(AND(Sheet2!H67&gt;0, Sheet2!AK67&gt;20, Sheet2!AK67&lt;=25), AND(Sheet2!H67&lt;0, Sheet2!AK67&lt;80,Sheet2!AK67&gt;=75)),1,0)</f>
        <v>0</v>
      </c>
      <c r="AP67" s="5"/>
      <c r="AQ67" s="5"/>
      <c r="AR67" s="29" t="s">
        <v>69</v>
      </c>
      <c r="AS67" s="8" t="n">
        <v>0.027413</v>
      </c>
      <c r="AT67" s="8" t="n">
        <f aca="false">ROUND(AS67,3)</f>
        <v>0.027</v>
      </c>
      <c r="AU67" s="5" t="n">
        <f aca="false">ABS(Sheet2!AS67)</f>
        <v>0.027413</v>
      </c>
      <c r="AV67" s="6" t="n">
        <f aca="false">IF(Sheet2!AU67&gt;=Sheet2!$AU$162,1,0)</f>
        <v>0</v>
      </c>
      <c r="AW67" s="6"/>
      <c r="AX67" s="8" t="n">
        <v>0.0559063</v>
      </c>
      <c r="AY67" s="8" t="n">
        <f aca="false">ROUND(AX67,3)</f>
        <v>0.056</v>
      </c>
      <c r="AZ67" s="5" t="n">
        <f aca="false">ABS(Sheet2!AX67)</f>
        <v>0.0559063</v>
      </c>
      <c r="BA67" s="6" t="n">
        <f aca="false">IF(Sheet2!AZ67&gt;=Sheet2!$AZ$162,1,0)</f>
        <v>0</v>
      </c>
      <c r="BB67" s="6"/>
      <c r="BC67" s="6" t="n">
        <f aca="false">IF(OR(Sheet2!AF67=1,Sheet2!AG67=1,Sheet2!AH67=1),1,0)</f>
        <v>0</v>
      </c>
      <c r="BD67" s="6" t="n">
        <f aca="false">AC67</f>
        <v>0</v>
      </c>
      <c r="BE67" s="24" t="n">
        <f aca="false">IF(OR(Sheet2!AL67=1,Sheet2!AM67=1,Sheet2!AN67=1,Sheet2!AO67=1),1,0)</f>
        <v>0</v>
      </c>
      <c r="BF67" s="6"/>
      <c r="BG67" s="6" t="n">
        <f aca="false">IF(AND(Sheet2!AV67=1,Sheet2!BA67=1,Sheet2!BC67=1,Sheet2!BE67=1),1,0)</f>
        <v>0</v>
      </c>
      <c r="BH67" s="6"/>
      <c r="BI67" s="6"/>
      <c r="BJ67" s="6"/>
      <c r="BM67" s="5"/>
      <c r="BN67" s="5"/>
      <c r="BO67" s="5"/>
      <c r="BP67" s="5"/>
    </row>
    <row r="68" customFormat="false" ht="12.8" hidden="false" customHeight="false" outlineLevel="0" collapsed="false">
      <c r="C68" s="29" t="s">
        <v>166</v>
      </c>
      <c r="D68" s="32" t="s">
        <v>70</v>
      </c>
      <c r="E68" s="8" t="n">
        <v>0.1347291</v>
      </c>
      <c r="F68" s="8" t="n">
        <v>0.025</v>
      </c>
      <c r="G68" s="12" t="n">
        <f aca="false">IF(Sheet2!F68&lt;=0.1,1,0)</f>
        <v>1</v>
      </c>
      <c r="H68" s="5" t="n">
        <v>237.8225</v>
      </c>
      <c r="I68" s="5" t="n">
        <v>0.052</v>
      </c>
      <c r="J68" s="6" t="n">
        <f aca="false">IF(Sheet2!I68&lt;=0.1,1,0)</f>
        <v>1</v>
      </c>
      <c r="K68" s="8" t="n">
        <v>0.1547459</v>
      </c>
      <c r="L68" s="8" t="n">
        <v>0.008</v>
      </c>
      <c r="M68" s="12" t="n">
        <f aca="false">IF(Sheet2!L68&lt;=0.1,1,0)</f>
        <v>1</v>
      </c>
      <c r="N68" s="5" t="n">
        <v>26.88229</v>
      </c>
      <c r="O68" s="5" t="n">
        <v>0.01</v>
      </c>
      <c r="P68" s="6" t="n">
        <f aca="false">IF(Sheet2!O68&lt;=0.1,1,0)</f>
        <v>1</v>
      </c>
      <c r="Q68" s="8" t="n">
        <v>0.134014</v>
      </c>
      <c r="R68" s="8" t="n">
        <v>0.041</v>
      </c>
      <c r="S68" s="12" t="n">
        <f aca="false">IF(Sheet2!R68&lt;=0.1,1,0)</f>
        <v>1</v>
      </c>
      <c r="T68" s="5" t="n">
        <v>0.1243101</v>
      </c>
      <c r="U68" s="5" t="n">
        <v>0.025</v>
      </c>
      <c r="V68" s="6" t="n">
        <f aca="false">IF(Sheet2!U68&lt;=0.1,1,0)</f>
        <v>1</v>
      </c>
      <c r="W68" s="8" t="n">
        <v>0.169158</v>
      </c>
      <c r="X68" s="8" t="n">
        <v>0.002</v>
      </c>
      <c r="Y68" s="12" t="n">
        <f aca="false">IF(Sheet2!X68&lt;=0.1,1,0)</f>
        <v>1</v>
      </c>
      <c r="Z68" s="5" t="n">
        <v>3.696943</v>
      </c>
      <c r="AA68" s="5" t="n">
        <v>0.045</v>
      </c>
      <c r="AB68" s="6" t="n">
        <f aca="false">IF(Sheet2!AA68&lt;=0.1,1,0)</f>
        <v>1</v>
      </c>
      <c r="AC68" s="9" t="n">
        <f aca="false">Sheet2!G68+Sheet2!J68+Sheet2!M68+Sheet2!P68+Sheet2!S68+Sheet2!V68+Sheet2!Y68+Sheet2!AB68</f>
        <v>8</v>
      </c>
      <c r="AD68" s="5"/>
      <c r="AF68" s="6" t="n">
        <f aca="false">IF(Sheet2!AC68&gt;7,1,0)</f>
        <v>1</v>
      </c>
      <c r="AG68" s="6" t="n">
        <f aca="false">IF(Sheet2!AC68=7,1,0)</f>
        <v>0</v>
      </c>
      <c r="AH68" s="24" t="n">
        <f aca="false">IF(Sheet2!AC68=6,1,0)</f>
        <v>0</v>
      </c>
      <c r="AK68" s="24" t="n">
        <v>37</v>
      </c>
      <c r="AL68" s="24" t="n">
        <f aca="false">IF(OR(AND(Sheet2!H68&gt;0, Sheet2!AK68&lt;=10), AND(Sheet2!H68&lt;0, Sheet2!AK68&gt;=90)),1,0)</f>
        <v>0</v>
      </c>
      <c r="AM68" s="24" t="n">
        <f aca="false">IF(OR(AND(Sheet2!H68&gt;0, Sheet2!AK68&gt;10, Sheet2!AK68&lt;=15), AND(Sheet2!H68&lt;0, Sheet2!AK68&lt;90,Sheet2!AK68&gt;=85)),1,0)</f>
        <v>0</v>
      </c>
      <c r="AN68" s="24" t="n">
        <f aca="false">IF(OR(AND(Sheet2!H68&gt;0, Sheet2!AK68&gt;15, Sheet2!AK68&lt;=20), AND(Sheet2!H68&lt;0, Sheet2!AK68&lt;85,Sheet2!AK68&gt;=80)),1,0)</f>
        <v>0</v>
      </c>
      <c r="AO68" s="24" t="n">
        <f aca="false">IF(OR(AND(Sheet2!H68&gt;0, Sheet2!AK68&gt;20, Sheet2!AK68&lt;=25), AND(Sheet2!H68&lt;0, Sheet2!AK68&lt;80,Sheet2!AK68&gt;=75)),1,0)</f>
        <v>0</v>
      </c>
      <c r="AP68" s="5"/>
      <c r="AQ68" s="5"/>
      <c r="AR68" s="29" t="s">
        <v>70</v>
      </c>
      <c r="AS68" s="8" t="n">
        <v>0.1347291</v>
      </c>
      <c r="AT68" s="8" t="n">
        <f aca="false">ROUND(AS68,3)</f>
        <v>0.135</v>
      </c>
      <c r="AU68" s="5" t="n">
        <f aca="false">ABS(Sheet2!AS68)</f>
        <v>0.1347291</v>
      </c>
      <c r="AV68" s="6" t="n">
        <f aca="false">IF(Sheet2!AU68&gt;=Sheet2!$AU$162,1,0)</f>
        <v>0</v>
      </c>
      <c r="AW68" s="6"/>
      <c r="AX68" s="8" t="n">
        <v>0.1547459</v>
      </c>
      <c r="AY68" s="8" t="n">
        <f aca="false">ROUND(AX68,3)</f>
        <v>0.155</v>
      </c>
      <c r="AZ68" s="5" t="n">
        <f aca="false">ABS(Sheet2!AX68)</f>
        <v>0.1547459</v>
      </c>
      <c r="BA68" s="6" t="n">
        <f aca="false">IF(Sheet2!AZ68&gt;=Sheet2!$AZ$162,1,0)</f>
        <v>0</v>
      </c>
      <c r="BB68" s="6"/>
      <c r="BC68" s="6" t="n">
        <f aca="false">IF(OR(Sheet2!AF68=1,Sheet2!AG68=1,Sheet2!AH68=1),1,0)</f>
        <v>1</v>
      </c>
      <c r="BD68" s="6" t="n">
        <f aca="false">AC68</f>
        <v>8</v>
      </c>
      <c r="BE68" s="24" t="n">
        <f aca="false">IF(OR(Sheet2!AL68=1,Sheet2!AM68=1,Sheet2!AN68=1,Sheet2!AO68=1),1,0)</f>
        <v>0</v>
      </c>
      <c r="BF68" s="6"/>
      <c r="BG68" s="6" t="n">
        <f aca="false">IF(AND(Sheet2!AV68=1,Sheet2!BA68=1,Sheet2!BC68=1,Sheet2!BE68=1),1,0)</f>
        <v>0</v>
      </c>
      <c r="BH68" s="6"/>
      <c r="BI68" s="6"/>
      <c r="BJ68" s="6"/>
      <c r="BK68" s="5"/>
      <c r="BL68" s="5"/>
      <c r="BM68" s="5"/>
      <c r="BN68" s="5"/>
      <c r="BO68" s="5"/>
      <c r="BP68" s="57"/>
    </row>
    <row r="69" customFormat="false" ht="12.8" hidden="false" customHeight="false" outlineLevel="0" collapsed="false">
      <c r="C69" s="29" t="s">
        <v>167</v>
      </c>
      <c r="D69" s="32" t="s">
        <v>71</v>
      </c>
      <c r="E69" s="8" t="n">
        <v>0.2668846</v>
      </c>
      <c r="F69" s="8" t="n">
        <v>0</v>
      </c>
      <c r="G69" s="12" t="n">
        <f aca="false">IF(Sheet2!F69&lt;=0.1,1,0)</f>
        <v>1</v>
      </c>
      <c r="H69" s="5" t="n">
        <v>383.2739</v>
      </c>
      <c r="I69" s="5" t="n">
        <v>0.02</v>
      </c>
      <c r="J69" s="6" t="n">
        <f aca="false">IF(Sheet2!I69&lt;=0.1,1,0)</f>
        <v>1</v>
      </c>
      <c r="K69" s="8" t="n">
        <v>0.294176</v>
      </c>
      <c r="L69" s="8" t="n">
        <v>0</v>
      </c>
      <c r="M69" s="12" t="n">
        <f aca="false">IF(Sheet2!L69&lt;=0.1,1,0)</f>
        <v>1</v>
      </c>
      <c r="N69" s="5" t="n">
        <v>57.37624</v>
      </c>
      <c r="O69" s="5" t="n">
        <v>0</v>
      </c>
      <c r="P69" s="6" t="n">
        <f aca="false">IF(Sheet2!O69&lt;=0.1,1,0)</f>
        <v>1</v>
      </c>
      <c r="Q69" s="8" t="n">
        <v>0.2900509</v>
      </c>
      <c r="R69" s="8" t="n">
        <v>0</v>
      </c>
      <c r="S69" s="12" t="n">
        <f aca="false">IF(Sheet2!R69&lt;=0.1,1,0)</f>
        <v>1</v>
      </c>
      <c r="T69" s="5" t="n">
        <v>0.2880905</v>
      </c>
      <c r="U69" s="5" t="n">
        <v>0</v>
      </c>
      <c r="V69" s="6" t="n">
        <f aca="false">IF(Sheet2!U69&lt;=0.1,1,0)</f>
        <v>1</v>
      </c>
      <c r="W69" s="8" t="n">
        <v>0.2620085</v>
      </c>
      <c r="X69" s="8" t="n">
        <v>0</v>
      </c>
      <c r="Y69" s="12" t="n">
        <f aca="false">IF(Sheet2!X69&lt;=0.1,1,0)</f>
        <v>1</v>
      </c>
      <c r="Z69" s="5" t="n">
        <v>8.421287</v>
      </c>
      <c r="AA69" s="5" t="n">
        <v>0.005</v>
      </c>
      <c r="AB69" s="6" t="n">
        <f aca="false">IF(Sheet2!AA69&lt;=0.1,1,0)</f>
        <v>1</v>
      </c>
      <c r="AC69" s="9" t="n">
        <f aca="false">Sheet2!G69+Sheet2!J69+Sheet2!M69+Sheet2!P69+Sheet2!S69+Sheet2!V69+Sheet2!Y69+Sheet2!AB69</f>
        <v>8</v>
      </c>
      <c r="AD69" s="5"/>
      <c r="AF69" s="9" t="n">
        <f aca="false">IF(Sheet2!AC69&gt;7,1,0)</f>
        <v>1</v>
      </c>
      <c r="AG69" s="6" t="n">
        <f aca="false">IF(Sheet2!AC69=7,1,0)</f>
        <v>0</v>
      </c>
      <c r="AH69" s="24" t="n">
        <f aca="false">IF(Sheet2!AC69=6,1,0)</f>
        <v>0</v>
      </c>
      <c r="AK69" s="6" t="n">
        <v>15</v>
      </c>
      <c r="AL69" s="24" t="n">
        <f aca="false">IF(OR(AND(Sheet2!H69&gt;0, Sheet2!AK69&lt;=10), AND(Sheet2!H69&lt;0, Sheet2!AK69&gt;=90)),1,0)</f>
        <v>0</v>
      </c>
      <c r="AM69" s="24" t="n">
        <f aca="false">IF(OR(AND(Sheet2!H69&gt;0, Sheet2!AK69&gt;10, Sheet2!AK69&lt;=15), AND(Sheet2!H69&lt;0, Sheet2!AK69&lt;90,Sheet2!AK69&gt;=85)),1,0)</f>
        <v>1</v>
      </c>
      <c r="AN69" s="24" t="n">
        <f aca="false">IF(OR(AND(Sheet2!H69&gt;0, Sheet2!AK69&gt;15, Sheet2!AK69&lt;=20), AND(Sheet2!H69&lt;0, Sheet2!AK69&lt;85,Sheet2!AK69&gt;=80)),1,0)</f>
        <v>0</v>
      </c>
      <c r="AO69" s="24" t="n">
        <f aca="false">IF(OR(AND(Sheet2!H69&gt;0, Sheet2!AK69&gt;20, Sheet2!AK69&lt;=25), AND(Sheet2!H69&lt;0, Sheet2!AK69&lt;80,Sheet2!AK69&gt;=75)),1,0)</f>
        <v>0</v>
      </c>
      <c r="AP69" s="5"/>
      <c r="AQ69" s="5"/>
      <c r="AR69" s="32" t="s">
        <v>71</v>
      </c>
      <c r="AS69" s="8" t="n">
        <v>0.2668846</v>
      </c>
      <c r="AT69" s="8" t="n">
        <f aca="false">ROUND(AS69,3)</f>
        <v>0.267</v>
      </c>
      <c r="AU69" s="5" t="n">
        <f aca="false">ABS(Sheet2!AS69)</f>
        <v>0.2668846</v>
      </c>
      <c r="AV69" s="6" t="n">
        <f aca="false">IF(Sheet2!AU69&gt;=Sheet2!$AU$162,1,0)</f>
        <v>1</v>
      </c>
      <c r="AW69" s="6"/>
      <c r="AX69" s="8" t="n">
        <v>0.294176</v>
      </c>
      <c r="AY69" s="8" t="n">
        <f aca="false">ROUND(AX69,3)</f>
        <v>0.294</v>
      </c>
      <c r="AZ69" s="5" t="n">
        <f aca="false">ABS(Sheet2!AX69)</f>
        <v>0.294176</v>
      </c>
      <c r="BA69" s="6" t="n">
        <f aca="false">IF(Sheet2!AZ69&gt;=Sheet2!$AZ$162,1,0)</f>
        <v>1</v>
      </c>
      <c r="BB69" s="6"/>
      <c r="BC69" s="6" t="n">
        <f aca="false">IF(OR(Sheet2!AF69=1,Sheet2!AG69=1,Sheet2!AH69=1),1,0)</f>
        <v>1</v>
      </c>
      <c r="BD69" s="6" t="n">
        <f aca="false">AC69</f>
        <v>8</v>
      </c>
      <c r="BE69" s="24" t="n">
        <f aca="false">IF(OR(Sheet2!AL69=1,Sheet2!AM69=1,Sheet2!AN69=1,Sheet2!AO69=1),1,0)</f>
        <v>1</v>
      </c>
      <c r="BF69" s="6"/>
      <c r="BG69" s="33" t="n">
        <f aca="false">IF(AND(Sheet2!AV69=1,Sheet2!BA69=1,Sheet2!BC69=1,Sheet2!BE69=1),1,0)</f>
        <v>1</v>
      </c>
      <c r="BH69" s="6" t="n">
        <v>0</v>
      </c>
      <c r="BI69" s="6" t="n">
        <v>0</v>
      </c>
      <c r="BJ69" s="6"/>
      <c r="BK69" s="5"/>
      <c r="BL69" s="5"/>
      <c r="BM69" s="5"/>
      <c r="BN69" s="5"/>
      <c r="BO69" s="5"/>
      <c r="BP69" s="57"/>
    </row>
    <row r="70" customFormat="false" ht="12.8" hidden="false" customHeight="false" outlineLevel="0" collapsed="false">
      <c r="C70" s="29" t="s">
        <v>168</v>
      </c>
      <c r="D70" s="29" t="s">
        <v>72</v>
      </c>
      <c r="E70" s="8" t="n">
        <v>0.4788345</v>
      </c>
      <c r="F70" s="8" t="n">
        <v>0.021</v>
      </c>
      <c r="G70" s="12" t="n">
        <f aca="false">IF(Sheet2!F70&lt;=0.1,1,0)</f>
        <v>1</v>
      </c>
      <c r="H70" s="5" t="n">
        <v>1235.419</v>
      </c>
      <c r="I70" s="5" t="n">
        <v>0.071</v>
      </c>
      <c r="J70" s="6" t="n">
        <f aca="false">IF(Sheet2!I70&lt;=0.1,1,0)</f>
        <v>1</v>
      </c>
      <c r="K70" s="8" t="n">
        <v>0.3464273</v>
      </c>
      <c r="L70" s="8" t="n">
        <v>0.063</v>
      </c>
      <c r="M70" s="12" t="n">
        <f aca="false">IF(Sheet2!L70&lt;=0.1,1,0)</f>
        <v>1</v>
      </c>
      <c r="N70" s="5" t="n">
        <v>88.97122</v>
      </c>
      <c r="O70" s="5" t="n">
        <v>0.062</v>
      </c>
      <c r="P70" s="6" t="n">
        <f aca="false">IF(Sheet2!O70&lt;=0.1,1,0)</f>
        <v>1</v>
      </c>
      <c r="Q70" s="8" t="n">
        <v>0.4951308</v>
      </c>
      <c r="R70" s="8" t="n">
        <v>0.019</v>
      </c>
      <c r="S70" s="12" t="n">
        <f aca="false">IF(Sheet2!R70&lt;=0.1,1,0)</f>
        <v>1</v>
      </c>
      <c r="T70" s="5" t="n">
        <v>0.4731885</v>
      </c>
      <c r="U70" s="5" t="n">
        <v>0.032</v>
      </c>
      <c r="V70" s="6" t="n">
        <f aca="false">IF(Sheet2!U70&lt;=0.1,1,0)</f>
        <v>1</v>
      </c>
      <c r="W70" s="8" t="n">
        <v>0.3212984</v>
      </c>
      <c r="X70" s="8" t="n">
        <v>0.092</v>
      </c>
      <c r="Y70" s="12" t="n">
        <f aca="false">IF(Sheet2!X70&lt;=0.1,1,0)</f>
        <v>1</v>
      </c>
      <c r="Z70" s="5" t="n">
        <v>10.66169</v>
      </c>
      <c r="AA70" s="5" t="n">
        <v>0.314</v>
      </c>
      <c r="AB70" s="6" t="n">
        <f aca="false">IF(Sheet2!AA70&lt;=0.1,1,0)</f>
        <v>0</v>
      </c>
      <c r="AC70" s="9" t="n">
        <f aca="false">Sheet2!G70+Sheet2!J70+Sheet2!M70+Sheet2!P70+Sheet2!S70+Sheet2!V70+Sheet2!Y70+Sheet2!AB70</f>
        <v>7</v>
      </c>
      <c r="AD70" s="5"/>
      <c r="AF70" s="6" t="n">
        <f aca="false">IF(Sheet2!AC70&gt;7,1,0)</f>
        <v>0</v>
      </c>
      <c r="AG70" s="6" t="n">
        <f aca="false">IF(Sheet2!AC70=7,1,0)</f>
        <v>1</v>
      </c>
      <c r="AH70" s="24" t="n">
        <f aca="false">IF(Sheet2!AC70=6,1,0)</f>
        <v>0</v>
      </c>
      <c r="AK70" s="24" t="n">
        <v>3</v>
      </c>
      <c r="AL70" s="24" t="n">
        <f aca="false">IF(OR(AND(Sheet2!H70&gt;0, Sheet2!AK70&lt;=10), AND(Sheet2!H70&lt;0, Sheet2!AK70&gt;=90)),1,0)</f>
        <v>1</v>
      </c>
      <c r="AM70" s="24" t="n">
        <f aca="false">IF(OR(AND(Sheet2!H70&gt;0, Sheet2!AK70&gt;10, Sheet2!AK70&lt;=15), AND(Sheet2!H70&lt;0, Sheet2!AK70&lt;90,Sheet2!AK70&gt;=85)),1,0)</f>
        <v>0</v>
      </c>
      <c r="AN70" s="24" t="n">
        <f aca="false">IF(OR(AND(Sheet2!H70&gt;0, Sheet2!AK70&gt;15, Sheet2!AK70&lt;=20), AND(Sheet2!H70&lt;0, Sheet2!AK70&lt;85,Sheet2!AK70&gt;=80)),1,0)</f>
        <v>0</v>
      </c>
      <c r="AO70" s="24" t="n">
        <f aca="false">IF(OR(AND(Sheet2!H70&gt;0, Sheet2!AK70&gt;20, Sheet2!AK70&lt;=25), AND(Sheet2!H70&lt;0, Sheet2!AK70&lt;80,Sheet2!AK70&gt;=75)),1,0)</f>
        <v>0</v>
      </c>
      <c r="AR70" s="32" t="s">
        <v>72</v>
      </c>
      <c r="AS70" s="8" t="n">
        <v>0.4788345</v>
      </c>
      <c r="AT70" s="8" t="n">
        <f aca="false">ROUND(AS70,3)</f>
        <v>0.479</v>
      </c>
      <c r="AU70" s="5" t="n">
        <f aca="false">ABS(Sheet2!AS70)</f>
        <v>0.4788345</v>
      </c>
      <c r="AV70" s="6" t="n">
        <f aca="false">IF(Sheet2!AU70&gt;=Sheet2!$AU$162,1,0)</f>
        <v>1</v>
      </c>
      <c r="AW70" s="6"/>
      <c r="AX70" s="8" t="n">
        <v>0.3464273</v>
      </c>
      <c r="AY70" s="8" t="n">
        <f aca="false">ROUND(AX70,3)</f>
        <v>0.346</v>
      </c>
      <c r="AZ70" s="5" t="n">
        <f aca="false">ABS(Sheet2!AX70)</f>
        <v>0.3464273</v>
      </c>
      <c r="BA70" s="6" t="n">
        <f aca="false">IF(Sheet2!AZ70&gt;=Sheet2!$AZ$162,1,0)</f>
        <v>1</v>
      </c>
      <c r="BB70" s="6"/>
      <c r="BC70" s="6" t="n">
        <f aca="false">IF(OR(Sheet2!AF70=1,Sheet2!AG70=1,Sheet2!AH70=1),1,0)</f>
        <v>1</v>
      </c>
      <c r="BD70" s="6" t="n">
        <f aca="false">AC70</f>
        <v>7</v>
      </c>
      <c r="BE70" s="24" t="n">
        <f aca="false">IF(OR(Sheet2!AL70=1,Sheet2!AM70=1,Sheet2!AN70=1,Sheet2!AO70=1),1,0)</f>
        <v>1</v>
      </c>
      <c r="BF70" s="6"/>
      <c r="BG70" s="33" t="n">
        <f aca="false">IF(AND(Sheet2!AV70=1,Sheet2!BA70=1,Sheet2!BC70=1,Sheet2!BE70=1),1,0)</f>
        <v>1</v>
      </c>
      <c r="BH70" s="6" t="n">
        <v>0</v>
      </c>
      <c r="BI70" s="6" t="n">
        <v>0</v>
      </c>
      <c r="BJ70" s="6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C71" s="0" t="s">
        <v>169</v>
      </c>
      <c r="D71" s="0" t="s">
        <v>73</v>
      </c>
      <c r="E71" s="8" t="n">
        <v>-0.4222495</v>
      </c>
      <c r="F71" s="8" t="n">
        <v>0.125</v>
      </c>
      <c r="G71" s="12" t="n">
        <f aca="false">IF(Sheet2!F71&lt;=0.1,1,0)</f>
        <v>0</v>
      </c>
      <c r="H71" s="5" t="n">
        <v>-820.7577</v>
      </c>
      <c r="I71" s="5" t="n">
        <v>0.223</v>
      </c>
      <c r="J71" s="6" t="n">
        <f aca="false">IF(Sheet2!I71&lt;=0.1,1,0)</f>
        <v>0</v>
      </c>
      <c r="K71" s="8" t="n">
        <v>-0.320815</v>
      </c>
      <c r="L71" s="8" t="n">
        <v>0.201</v>
      </c>
      <c r="M71" s="12" t="n">
        <f aca="false">IF(Sheet2!L71&lt;=0.1,1,0)</f>
        <v>0</v>
      </c>
      <c r="N71" s="5" t="n">
        <v>-52.57341</v>
      </c>
      <c r="O71" s="5" t="n">
        <v>0.356</v>
      </c>
      <c r="P71" s="6" t="n">
        <f aca="false">IF(Sheet2!O71&lt;=0.1,1,0)</f>
        <v>0</v>
      </c>
      <c r="Q71" s="8" t="n">
        <v>-0.4205445</v>
      </c>
      <c r="R71" s="8" t="n">
        <v>0.142</v>
      </c>
      <c r="S71" s="12" t="n">
        <f aca="false">IF(Sheet2!R71&lt;=0.1,1,0)</f>
        <v>0</v>
      </c>
      <c r="T71" s="5" t="n">
        <v>-0.3771978</v>
      </c>
      <c r="U71" s="5" t="n">
        <v>0.146</v>
      </c>
      <c r="V71" s="6" t="n">
        <f aca="false">IF(Sheet2!U71&lt;=0.1,1,0)</f>
        <v>0</v>
      </c>
      <c r="W71" s="8" t="n">
        <v>-0.3058919</v>
      </c>
      <c r="X71" s="8" t="n">
        <v>0.186</v>
      </c>
      <c r="Y71" s="12" t="n">
        <f aca="false">IF(Sheet2!X71&lt;=0.1,1,0)</f>
        <v>0</v>
      </c>
      <c r="Z71" s="5" t="n">
        <v>-13.10283</v>
      </c>
      <c r="AA71" s="5" t="n">
        <v>0.184</v>
      </c>
      <c r="AB71" s="6" t="n">
        <f aca="false">IF(Sheet2!AA71&lt;=0.1,1,0)</f>
        <v>0</v>
      </c>
      <c r="AC71" s="9" t="n">
        <f aca="false">Sheet2!G71+Sheet2!J71+Sheet2!M71+Sheet2!P71+Sheet2!S71+Sheet2!V71+Sheet2!Y71+Sheet2!AB71</f>
        <v>0</v>
      </c>
      <c r="AD71" s="5"/>
      <c r="AF71" s="6" t="n">
        <f aca="false">IF(Sheet2!AC71&gt;7,1,0)</f>
        <v>0</v>
      </c>
      <c r="AG71" s="6" t="n">
        <f aca="false">IF(Sheet2!AC71=7,1,0)</f>
        <v>0</v>
      </c>
      <c r="AH71" s="24" t="n">
        <f aca="false">IF(Sheet2!AC71=6,1,0)</f>
        <v>0</v>
      </c>
      <c r="AK71" s="24" t="n">
        <v>3</v>
      </c>
      <c r="AL71" s="24" t="n">
        <f aca="false">IF(OR(AND(Sheet2!H71&gt;0, Sheet2!AK71&lt;=10), AND(Sheet2!H71&lt;0, Sheet2!AK71&gt;=90)),1,0)</f>
        <v>0</v>
      </c>
      <c r="AM71" s="24" t="n">
        <f aca="false">IF(OR(AND(Sheet2!H71&gt;0, Sheet2!AK71&gt;10, Sheet2!AK71&lt;=15), AND(Sheet2!H71&lt;0, Sheet2!AK71&lt;90,Sheet2!AK71&gt;=85)),1,0)</f>
        <v>0</v>
      </c>
      <c r="AN71" s="24" t="n">
        <f aca="false">IF(OR(AND(Sheet2!H71&gt;0, Sheet2!AK71&gt;15, Sheet2!AK71&lt;=20), AND(Sheet2!H71&lt;0, Sheet2!AK71&lt;85,Sheet2!AK71&gt;=80)),1,0)</f>
        <v>0</v>
      </c>
      <c r="AO71" s="24" t="n">
        <f aca="false">IF(OR(AND(Sheet2!H71&gt;0, Sheet2!AK71&gt;20, Sheet2!AK71&lt;=25), AND(Sheet2!H71&lt;0, Sheet2!AK71&lt;80,Sheet2!AK71&gt;=75)),1,0)</f>
        <v>0</v>
      </c>
      <c r="AR71" s="29" t="s">
        <v>73</v>
      </c>
      <c r="AS71" s="8" t="n">
        <v>-0.4222495</v>
      </c>
      <c r="AT71" s="8" t="n">
        <f aca="false">ROUND(AS71,3)</f>
        <v>-0.422</v>
      </c>
      <c r="AU71" s="5" t="n">
        <f aca="false">ABS(Sheet2!AS71)</f>
        <v>0.4222495</v>
      </c>
      <c r="AV71" s="6" t="n">
        <f aca="false">IF(Sheet2!AU71&gt;=Sheet2!$AU$162,1,0)</f>
        <v>1</v>
      </c>
      <c r="AW71" s="6"/>
      <c r="AX71" s="8" t="n">
        <v>-0.320815</v>
      </c>
      <c r="AY71" s="8" t="n">
        <f aca="false">ROUND(AX71,3)</f>
        <v>-0.321</v>
      </c>
      <c r="AZ71" s="5" t="n">
        <f aca="false">ABS(Sheet2!AX71)</f>
        <v>0.320815</v>
      </c>
      <c r="BA71" s="6" t="n">
        <f aca="false">IF(Sheet2!AZ71&gt;=Sheet2!$AZ$162,1,0)</f>
        <v>1</v>
      </c>
      <c r="BB71" s="6"/>
      <c r="BC71" s="6" t="n">
        <f aca="false">IF(OR(Sheet2!AF71=1,Sheet2!AG71=1,Sheet2!AH71=1),1,0)</f>
        <v>0</v>
      </c>
      <c r="BD71" s="6" t="n">
        <f aca="false">AC71</f>
        <v>0</v>
      </c>
      <c r="BE71" s="24" t="n">
        <f aca="false">IF(OR(Sheet2!AL71=1,Sheet2!AM71=1,Sheet2!AN71=1,Sheet2!AO71=1),1,0)</f>
        <v>0</v>
      </c>
      <c r="BF71" s="6"/>
      <c r="BG71" s="6" t="n">
        <f aca="false">IF(AND(Sheet2!AV71=1,Sheet2!BA71=1,Sheet2!BC71=1,Sheet2!BE71=1),1,0)</f>
        <v>0</v>
      </c>
      <c r="BH71" s="6"/>
      <c r="BI71" s="6"/>
      <c r="BJ71" s="6"/>
      <c r="BK71" s="5"/>
      <c r="BL71" s="5"/>
      <c r="BM71" s="5"/>
      <c r="BN71" s="5"/>
      <c r="BO71" s="5"/>
      <c r="BP71" s="5"/>
    </row>
    <row r="72" customFormat="false" ht="12.8" hidden="false" customHeight="false" outlineLevel="0" collapsed="false">
      <c r="C72" s="29" t="s">
        <v>170</v>
      </c>
      <c r="D72" s="29" t="s">
        <v>74</v>
      </c>
      <c r="E72" s="8" t="n">
        <v>0.6977414</v>
      </c>
      <c r="F72" s="8" t="n">
        <v>0.02</v>
      </c>
      <c r="G72" s="12" t="n">
        <f aca="false">IF(Sheet2!F72&lt;=0.1,1,0)</f>
        <v>1</v>
      </c>
      <c r="H72" s="5" t="n">
        <v>1651.982</v>
      </c>
      <c r="I72" s="5" t="n">
        <v>0.102</v>
      </c>
      <c r="J72" s="6" t="n">
        <f aca="false">IF(Sheet2!I72&lt;=0.1,1,0)</f>
        <v>0</v>
      </c>
      <c r="K72" s="8" t="n">
        <v>0.3821552</v>
      </c>
      <c r="L72" s="8" t="n">
        <v>0.147</v>
      </c>
      <c r="M72" s="12" t="n">
        <f aca="false">IF(Sheet2!L72&lt;=0.1,1,0)</f>
        <v>0</v>
      </c>
      <c r="N72" s="5" t="n">
        <v>55.67635</v>
      </c>
      <c r="O72" s="5" t="n">
        <v>0.416</v>
      </c>
      <c r="P72" s="6" t="n">
        <f aca="false">IF(Sheet2!O72&lt;=0.1,1,0)</f>
        <v>0</v>
      </c>
      <c r="Q72" s="8" t="n">
        <v>0.6882914</v>
      </c>
      <c r="R72" s="8" t="n">
        <v>0.042</v>
      </c>
      <c r="S72" s="12" t="n">
        <f aca="false">IF(Sheet2!R72&lt;=0.1,1,0)</f>
        <v>1</v>
      </c>
      <c r="T72" s="5" t="n">
        <v>0.7599926</v>
      </c>
      <c r="U72" s="5" t="n">
        <v>0.009</v>
      </c>
      <c r="V72" s="6" t="n">
        <f aca="false">IF(Sheet2!U72&lt;=0.1,1,0)</f>
        <v>1</v>
      </c>
      <c r="W72" s="8" t="n">
        <v>0.4377676</v>
      </c>
      <c r="X72" s="8" t="n">
        <v>0.099</v>
      </c>
      <c r="Y72" s="12" t="n">
        <f aca="false">IF(Sheet2!X72&lt;=0.1,1,0)</f>
        <v>1</v>
      </c>
      <c r="Z72" s="5" t="n">
        <v>5.971434</v>
      </c>
      <c r="AA72" s="5" t="n">
        <v>0.715</v>
      </c>
      <c r="AB72" s="6" t="n">
        <f aca="false">IF(Sheet2!AA72&lt;=0.1,1,0)</f>
        <v>0</v>
      </c>
      <c r="AC72" s="9" t="n">
        <f aca="false">Sheet2!G72+Sheet2!J72+Sheet2!M72+Sheet2!P72+Sheet2!S72+Sheet2!V72+Sheet2!Y72+Sheet2!AB72</f>
        <v>4</v>
      </c>
      <c r="AD72" s="5"/>
      <c r="AF72" s="6" t="n">
        <f aca="false">IF(Sheet2!AC72&gt;7,1,0)</f>
        <v>0</v>
      </c>
      <c r="AG72" s="6" t="n">
        <f aca="false">IF(Sheet2!AC72=7,1,0)</f>
        <v>0</v>
      </c>
      <c r="AH72" s="24" t="n">
        <f aca="false">IF(Sheet2!AC72=6,1,0)</f>
        <v>0</v>
      </c>
      <c r="AK72" s="24" t="n">
        <v>1</v>
      </c>
      <c r="AL72" s="24" t="n">
        <f aca="false">IF(OR(AND(Sheet2!H72&gt;0, Sheet2!AK72&lt;=10), AND(Sheet2!H72&lt;0, Sheet2!AK72&gt;=90)),1,0)</f>
        <v>1</v>
      </c>
      <c r="AM72" s="24" t="n">
        <f aca="false">IF(OR(AND(Sheet2!H72&gt;0, Sheet2!AK72&gt;10, Sheet2!AK72&lt;=15), AND(Sheet2!H72&lt;0, Sheet2!AK72&lt;90,Sheet2!AK72&gt;=85)),1,0)</f>
        <v>0</v>
      </c>
      <c r="AN72" s="24" t="n">
        <f aca="false">IF(OR(AND(Sheet2!H72&gt;0, Sheet2!AK72&gt;15, Sheet2!AK72&lt;=20), AND(Sheet2!H72&lt;0, Sheet2!AK72&lt;85,Sheet2!AK72&gt;=80)),1,0)</f>
        <v>0</v>
      </c>
      <c r="AO72" s="24" t="n">
        <f aca="false">IF(OR(AND(Sheet2!H72&gt;0, Sheet2!AK72&gt;20, Sheet2!AK72&lt;=25), AND(Sheet2!H72&lt;0, Sheet2!AK72&lt;80,Sheet2!AK72&gt;=75)),1,0)</f>
        <v>0</v>
      </c>
      <c r="AR72" s="29" t="s">
        <v>74</v>
      </c>
      <c r="AS72" s="8" t="n">
        <v>0.6977414</v>
      </c>
      <c r="AT72" s="8" t="n">
        <f aca="false">ROUND(AS72,3)</f>
        <v>0.698</v>
      </c>
      <c r="AU72" s="5" t="n">
        <f aca="false">ABS(Sheet2!AS72)</f>
        <v>0.6977414</v>
      </c>
      <c r="AV72" s="6" t="n">
        <f aca="false">IF(Sheet2!AU72&gt;=Sheet2!$AU$162,1,0)</f>
        <v>1</v>
      </c>
      <c r="AW72" s="6"/>
      <c r="AX72" s="8" t="n">
        <v>0.3821552</v>
      </c>
      <c r="AY72" s="8" t="n">
        <f aca="false">ROUND(AX72,3)</f>
        <v>0.382</v>
      </c>
      <c r="AZ72" s="5" t="n">
        <f aca="false">ABS(Sheet2!AX72)</f>
        <v>0.3821552</v>
      </c>
      <c r="BA72" s="6" t="n">
        <f aca="false">IF(Sheet2!AZ72&gt;=Sheet2!$AZ$162,1,0)</f>
        <v>1</v>
      </c>
      <c r="BB72" s="6"/>
      <c r="BC72" s="6" t="n">
        <f aca="false">IF(OR(Sheet2!AF72=1,Sheet2!AG72=1,Sheet2!AH72=1),1,0)</f>
        <v>0</v>
      </c>
      <c r="BD72" s="6" t="n">
        <f aca="false">AC72</f>
        <v>4</v>
      </c>
      <c r="BE72" s="24" t="n">
        <f aca="false">IF(OR(Sheet2!AL72=1,Sheet2!AM72=1,Sheet2!AN72=1,Sheet2!AO72=1),1,0)</f>
        <v>1</v>
      </c>
      <c r="BF72" s="6"/>
      <c r="BG72" s="6" t="n">
        <f aca="false">IF(AND(Sheet2!AV72=1,Sheet2!BA72=1,Sheet2!BC72=1,Sheet2!BE72=1),1,0)</f>
        <v>0</v>
      </c>
      <c r="BH72" s="6"/>
      <c r="BI72" s="6"/>
      <c r="BJ72" s="6"/>
      <c r="BL72" s="5"/>
      <c r="BM72" s="5"/>
      <c r="BN72" s="5"/>
      <c r="BO72" s="5"/>
      <c r="BP72" s="5"/>
    </row>
    <row r="73" customFormat="false" ht="12.8" hidden="false" customHeight="false" outlineLevel="0" collapsed="false">
      <c r="B73" s="13"/>
      <c r="C73" s="13" t="s">
        <v>171</v>
      </c>
      <c r="D73" s="52" t="s">
        <v>75</v>
      </c>
      <c r="E73" s="36" t="n">
        <v>0.0876816</v>
      </c>
      <c r="F73" s="36" t="n">
        <v>0.618</v>
      </c>
      <c r="G73" s="12" t="n">
        <f aca="false">IF(Sheet2!F73&lt;=0.1,1,0)</f>
        <v>0</v>
      </c>
      <c r="H73" s="37" t="n">
        <v>169.0634</v>
      </c>
      <c r="I73" s="37" t="n">
        <v>0.705</v>
      </c>
      <c r="J73" s="6" t="n">
        <f aca="false">IF(Sheet2!I73&lt;=0.1,1,0)</f>
        <v>0</v>
      </c>
      <c r="K73" s="36" t="n">
        <v>0.2832286</v>
      </c>
      <c r="L73" s="36" t="n">
        <v>0.082</v>
      </c>
      <c r="M73" s="12" t="n">
        <f aca="false">IF(Sheet2!L73&lt;=0.1,1,0)</f>
        <v>1</v>
      </c>
      <c r="N73" s="37" t="n">
        <v>61.9499</v>
      </c>
      <c r="O73" s="37" t="n">
        <v>0.155</v>
      </c>
      <c r="P73" s="6" t="n">
        <f aca="false">IF(Sheet2!O73&lt;=0.1,1,0)</f>
        <v>0</v>
      </c>
      <c r="Q73" s="36" t="n">
        <v>0.0629085</v>
      </c>
      <c r="R73" s="36" t="n">
        <v>0.733</v>
      </c>
      <c r="S73" s="12" t="n">
        <f aca="false">IF(Sheet2!R73&lt;=0.1,1,0)</f>
        <v>0</v>
      </c>
      <c r="T73" s="37" t="n">
        <v>-0.0366212</v>
      </c>
      <c r="U73" s="37" t="n">
        <v>0.828</v>
      </c>
      <c r="V73" s="6" t="n">
        <f aca="false">IF(Sheet2!U73&lt;=0.1,1,0)</f>
        <v>0</v>
      </c>
      <c r="W73" s="36" t="n">
        <v>0.2105262</v>
      </c>
      <c r="X73" s="36" t="n">
        <v>0.186</v>
      </c>
      <c r="Y73" s="12" t="n">
        <f aca="false">IF(Sheet2!X73&lt;=0.1,1,0)</f>
        <v>0</v>
      </c>
      <c r="Z73" s="37" t="n">
        <v>16.56991</v>
      </c>
      <c r="AA73" s="37" t="n">
        <v>0.33</v>
      </c>
      <c r="AB73" s="6" t="n">
        <f aca="false">IF(Sheet2!AA73&lt;=0.1,1,0)</f>
        <v>0</v>
      </c>
      <c r="AC73" s="38" t="n">
        <f aca="false">Sheet2!G73+Sheet2!J73+Sheet2!M73+Sheet2!P73+Sheet2!S73+Sheet2!V73+Sheet2!Y73+Sheet2!AB73</f>
        <v>1</v>
      </c>
      <c r="AD73" s="5"/>
      <c r="AF73" s="6" t="n">
        <f aca="false">IF(Sheet2!AC73&gt;7,1,0)</f>
        <v>0</v>
      </c>
      <c r="AG73" s="6" t="n">
        <f aca="false">IF(Sheet2!AC73=7,1,0)</f>
        <v>0</v>
      </c>
      <c r="AH73" s="24" t="n">
        <f aca="false">IF(Sheet2!AC73=6,1,0)</f>
        <v>0</v>
      </c>
      <c r="AK73" s="24" t="n">
        <v>4</v>
      </c>
      <c r="AL73" s="24" t="n">
        <f aca="false">IF(OR(AND(Sheet2!H73&gt;0, Sheet2!AK73&lt;=10), AND(Sheet2!H73&lt;0, Sheet2!AK73&gt;=90)),1,0)</f>
        <v>1</v>
      </c>
      <c r="AM73" s="24" t="n">
        <f aca="false">IF(OR(AND(Sheet2!H73&gt;0, Sheet2!AK73&gt;10, Sheet2!AK73&lt;=15), AND(Sheet2!H73&lt;0, Sheet2!AK73&lt;90,Sheet2!AK73&gt;=85)),1,0)</f>
        <v>0</v>
      </c>
      <c r="AN73" s="24" t="n">
        <f aca="false">IF(OR(AND(Sheet2!H73&gt;0, Sheet2!AK73&gt;15, Sheet2!AK73&lt;=20), AND(Sheet2!H73&lt;0, Sheet2!AK73&lt;85,Sheet2!AK73&gt;=80)),1,0)</f>
        <v>0</v>
      </c>
      <c r="AO73" s="24" t="n">
        <f aca="false">IF(OR(AND(Sheet2!H73&gt;0, Sheet2!AK73&gt;20, Sheet2!AK73&lt;=25), AND(Sheet2!H73&lt;0, Sheet2!AK73&lt;80,Sheet2!AK73&gt;=75)),1,0)</f>
        <v>0</v>
      </c>
      <c r="AR73" s="52" t="s">
        <v>75</v>
      </c>
      <c r="AS73" s="36" t="n">
        <v>0.0876816</v>
      </c>
      <c r="AT73" s="8" t="n">
        <f aca="false">ROUND(AS73,3)</f>
        <v>0.088</v>
      </c>
      <c r="AU73" s="37" t="n">
        <f aca="false">ABS(Sheet2!AS73)</f>
        <v>0.0876816</v>
      </c>
      <c r="AV73" s="41" t="n">
        <f aca="false">IF(Sheet2!AU73&gt;=Sheet2!$AU$162,1,0)</f>
        <v>0</v>
      </c>
      <c r="AW73" s="41"/>
      <c r="AX73" s="36" t="n">
        <v>0.2832286</v>
      </c>
      <c r="AY73" s="8" t="n">
        <f aca="false">ROUND(AX73,3)</f>
        <v>0.283</v>
      </c>
      <c r="AZ73" s="37" t="n">
        <f aca="false">ABS(Sheet2!AX73)</f>
        <v>0.2832286</v>
      </c>
      <c r="BA73" s="41" t="n">
        <f aca="false">IF(Sheet2!AZ73&gt;=Sheet2!$AZ$162,1,0)</f>
        <v>1</v>
      </c>
      <c r="BB73" s="41"/>
      <c r="BC73" s="41" t="n">
        <f aca="false">IF(OR(Sheet2!AF73=1,Sheet2!AG73=1,Sheet2!AH73=1),1,0)</f>
        <v>0</v>
      </c>
      <c r="BD73" s="6" t="n">
        <f aca="false">AC73</f>
        <v>1</v>
      </c>
      <c r="BE73" s="45" t="n">
        <f aca="false">IF(OR(Sheet2!AL73=1,Sheet2!AM73=1,Sheet2!AN73=1,Sheet2!AO73=1),1,0)</f>
        <v>1</v>
      </c>
      <c r="BF73" s="41"/>
      <c r="BG73" s="41" t="n">
        <f aca="false">IF(AND(Sheet2!AV73=1,Sheet2!BA73=1,Sheet2!BC73=1,Sheet2!BE73=1),1,0)</f>
        <v>0</v>
      </c>
      <c r="BH73" s="41"/>
      <c r="BI73" s="6"/>
      <c r="BJ73" s="6"/>
      <c r="BL73" s="5"/>
      <c r="BM73" s="5"/>
      <c r="BN73" s="5"/>
      <c r="BO73" s="5"/>
      <c r="BP73" s="5"/>
    </row>
    <row r="74" customFormat="false" ht="12.8" hidden="false" customHeight="false" outlineLevel="0" collapsed="false">
      <c r="E74" s="8"/>
      <c r="F74" s="8"/>
      <c r="G74" s="12"/>
      <c r="H74" s="5"/>
      <c r="I74" s="5"/>
      <c r="J74" s="6"/>
      <c r="K74" s="8"/>
      <c r="L74" s="8"/>
      <c r="M74" s="12"/>
      <c r="N74" s="5"/>
      <c r="O74" s="5"/>
      <c r="P74" s="6"/>
      <c r="Q74" s="8"/>
      <c r="R74" s="8"/>
      <c r="S74" s="12"/>
      <c r="T74" s="5"/>
      <c r="U74" s="5"/>
      <c r="V74" s="6"/>
      <c r="W74" s="8"/>
      <c r="X74" s="8"/>
      <c r="Y74" s="12"/>
      <c r="Z74" s="5"/>
      <c r="AA74" s="5"/>
      <c r="AB74" s="6"/>
      <c r="AC74" s="9"/>
      <c r="AD74" s="5"/>
      <c r="AF74" s="6"/>
      <c r="AG74" s="6"/>
      <c r="AH74" s="6"/>
      <c r="AL74" s="24"/>
      <c r="AM74" s="24"/>
      <c r="AN74" s="24"/>
      <c r="AO74" s="24"/>
      <c r="AS74" s="8"/>
      <c r="AT74" s="8"/>
      <c r="AU74" s="5"/>
      <c r="AV74" s="6"/>
      <c r="AW74" s="6"/>
      <c r="AX74" s="8"/>
      <c r="AY74" s="8"/>
      <c r="AZ74" s="5"/>
      <c r="BA74" s="6"/>
      <c r="BB74" s="6"/>
      <c r="BC74" s="6"/>
      <c r="BD74" s="6"/>
      <c r="BE74" s="24"/>
      <c r="BF74" s="6"/>
      <c r="BG74" s="6"/>
      <c r="BH74" s="6"/>
      <c r="BI74" s="6"/>
      <c r="BJ74" s="6"/>
      <c r="BL74" s="5"/>
    </row>
    <row r="75" customFormat="false" ht="12.8" hidden="false" customHeight="false" outlineLevel="0" collapsed="false">
      <c r="E75" s="8"/>
      <c r="F75" s="8"/>
      <c r="G75" s="12"/>
      <c r="H75" s="5"/>
      <c r="I75" s="5"/>
      <c r="J75" s="6"/>
      <c r="K75" s="8"/>
      <c r="L75" s="8"/>
      <c r="M75" s="12"/>
      <c r="N75" s="5"/>
      <c r="O75" s="5"/>
      <c r="P75" s="6"/>
      <c r="Q75" s="8"/>
      <c r="R75" s="8"/>
      <c r="S75" s="12"/>
      <c r="T75" s="5"/>
      <c r="U75" s="5"/>
      <c r="V75" s="6"/>
      <c r="W75" s="8"/>
      <c r="X75" s="8"/>
      <c r="Y75" s="12"/>
      <c r="Z75" s="5"/>
      <c r="AA75" s="5"/>
      <c r="AB75" s="6"/>
      <c r="AC75" s="9"/>
      <c r="AD75" s="5"/>
      <c r="AF75" s="6"/>
      <c r="AG75" s="6"/>
      <c r="AH75" s="6"/>
      <c r="AL75" s="24"/>
      <c r="AM75" s="24"/>
      <c r="AN75" s="24"/>
      <c r="AO75" s="24"/>
      <c r="AR75" s="13"/>
      <c r="AS75" s="36"/>
      <c r="AT75" s="36"/>
      <c r="AU75" s="37"/>
      <c r="AV75" s="41"/>
      <c r="AW75" s="41"/>
      <c r="AX75" s="36"/>
      <c r="AY75" s="36"/>
      <c r="AZ75" s="37"/>
      <c r="BA75" s="41"/>
      <c r="BB75" s="41"/>
      <c r="BC75" s="41"/>
      <c r="BD75" s="41"/>
      <c r="BE75" s="45"/>
      <c r="BF75" s="41"/>
      <c r="BG75" s="41"/>
      <c r="BH75" s="41"/>
      <c r="BI75" s="6"/>
      <c r="BJ75" s="6"/>
      <c r="BL75" s="5"/>
    </row>
    <row r="76" customFormat="false" ht="12.8" hidden="false" customHeight="false" outlineLevel="0" collapsed="false">
      <c r="B76" s="46" t="s">
        <v>172</v>
      </c>
      <c r="C76" s="56"/>
      <c r="D76" s="53" t="s">
        <v>76</v>
      </c>
      <c r="E76" s="58" t="n">
        <v>0.2020982</v>
      </c>
      <c r="F76" s="58" t="n">
        <v>0</v>
      </c>
      <c r="G76" s="12" t="n">
        <f aca="false">IF(Sheet2!F76&lt;=0.1,1,0)</f>
        <v>1</v>
      </c>
      <c r="H76" s="56" t="n">
        <v>440.202</v>
      </c>
      <c r="I76" s="56" t="n">
        <v>0</v>
      </c>
      <c r="J76" s="6" t="n">
        <f aca="false">IF(Sheet2!I76&lt;=0.1,1,0)</f>
        <v>1</v>
      </c>
      <c r="K76" s="58" t="n">
        <v>0.1466554</v>
      </c>
      <c r="L76" s="58" t="n">
        <v>0.008</v>
      </c>
      <c r="M76" s="12" t="n">
        <f aca="false">IF(Sheet2!L76&lt;=0.1,1,0)</f>
        <v>1</v>
      </c>
      <c r="N76" s="56" t="n">
        <v>33.80621</v>
      </c>
      <c r="O76" s="56" t="n">
        <v>0.002</v>
      </c>
      <c r="P76" s="6" t="n">
        <f aca="false">IF(Sheet2!O76&lt;=0.1,1,0)</f>
        <v>1</v>
      </c>
      <c r="Q76" s="58" t="n">
        <v>0.19876</v>
      </c>
      <c r="R76" s="58" t="n">
        <v>0.001</v>
      </c>
      <c r="S76" s="12" t="n">
        <f aca="false">IF(Sheet2!R76&lt;=0.1,1,0)</f>
        <v>1</v>
      </c>
      <c r="T76" s="56" t="n">
        <v>0.2619082</v>
      </c>
      <c r="U76" s="56" t="n">
        <v>0</v>
      </c>
      <c r="V76" s="6" t="n">
        <f aca="false">IF(Sheet2!U76&lt;=0.1,1,0)</f>
        <v>1</v>
      </c>
      <c r="W76" s="58" t="n">
        <v>0.1625209</v>
      </c>
      <c r="X76" s="58" t="n">
        <v>0.002</v>
      </c>
      <c r="Y76" s="12" t="n">
        <f aca="false">IF(Sheet2!X76&lt;=0.1,1,0)</f>
        <v>1</v>
      </c>
      <c r="Z76" s="56" t="n">
        <v>1.31938</v>
      </c>
      <c r="AA76" s="56" t="n">
        <v>0.476</v>
      </c>
      <c r="AB76" s="6" t="n">
        <f aca="false">IF(Sheet2!AA76&lt;=0.1,1,0)</f>
        <v>0</v>
      </c>
      <c r="AC76" s="48" t="n">
        <f aca="false">Sheet2!G76+Sheet2!J76+Sheet2!M76+Sheet2!P76+Sheet2!S76+Sheet2!V76+Sheet2!Y76+Sheet2!AB76</f>
        <v>7</v>
      </c>
      <c r="AD76" s="5"/>
      <c r="AF76" s="6" t="n">
        <f aca="false">IF(Sheet2!AC76&gt;7,1,0)</f>
        <v>0</v>
      </c>
      <c r="AG76" s="6" t="n">
        <f aca="false">IF(Sheet2!AC76=7,1,0)</f>
        <v>1</v>
      </c>
      <c r="AH76" s="24" t="n">
        <f aca="false">IF(Sheet2!AC76=6,1,0)</f>
        <v>0</v>
      </c>
      <c r="AK76" s="24" t="n">
        <v>28</v>
      </c>
      <c r="AL76" s="24" t="n">
        <f aca="false">IF(OR(AND(Sheet2!H76&gt;0, Sheet2!AK76&lt;=10), AND(Sheet2!H76&lt;0, Sheet2!AK76&gt;=90)),1,0)</f>
        <v>0</v>
      </c>
      <c r="AM76" s="24" t="n">
        <f aca="false">IF(OR(AND(Sheet2!H76&gt;0, Sheet2!AK76&gt;10, Sheet2!AK76&lt;=15), AND(Sheet2!H76&lt;0, Sheet2!AK76&lt;90,Sheet2!AK76&gt;=85)),1,0)</f>
        <v>0</v>
      </c>
      <c r="AN76" s="24" t="n">
        <f aca="false">IF(OR(AND(Sheet2!H76&gt;0, Sheet2!AK76&gt;15, Sheet2!AK76&lt;=20), AND(Sheet2!H76&lt;0, Sheet2!AK76&lt;85,Sheet2!AK76&gt;=80)),1,0)</f>
        <v>0</v>
      </c>
      <c r="AO76" s="24" t="n">
        <f aca="false">IF(OR(AND(Sheet2!H76&gt;0, Sheet2!AK76&gt;20, Sheet2!AK76&lt;=25), AND(Sheet2!H76&lt;0, Sheet2!AK76&lt;80,Sheet2!AK76&gt;=75)),1,0)</f>
        <v>0</v>
      </c>
      <c r="AR76" s="47" t="s">
        <v>76</v>
      </c>
      <c r="AS76" s="43" t="n">
        <v>0.2020982</v>
      </c>
      <c r="AT76" s="8" t="n">
        <f aca="false">ROUND(AS76,3)</f>
        <v>0.202</v>
      </c>
      <c r="AU76" s="5" t="n">
        <f aca="false">ABS(Sheet2!AS76)</f>
        <v>0.2020982</v>
      </c>
      <c r="AV76" s="6" t="n">
        <f aca="false">IF(Sheet2!AU76&gt;=Sheet2!$AU$162,1,0)</f>
        <v>0</v>
      </c>
      <c r="AW76" s="6"/>
      <c r="AX76" s="43" t="n">
        <v>0.1466554</v>
      </c>
      <c r="AY76" s="8" t="n">
        <f aca="false">ROUND(AX76,3)</f>
        <v>0.147</v>
      </c>
      <c r="AZ76" s="5" t="n">
        <f aca="false">ABS(Sheet2!AX76)</f>
        <v>0.1466554</v>
      </c>
      <c r="BA76" s="6" t="n">
        <f aca="false">IF(Sheet2!AZ76&gt;=Sheet2!$AZ$162,1,0)</f>
        <v>0</v>
      </c>
      <c r="BB76" s="6"/>
      <c r="BC76" s="6" t="n">
        <f aca="false">IF(OR(Sheet2!AF76=1,Sheet2!AG76=1,Sheet2!AH76=1),1,0)</f>
        <v>1</v>
      </c>
      <c r="BD76" s="6" t="n">
        <f aca="false">AC76</f>
        <v>7</v>
      </c>
      <c r="BE76" s="24" t="n">
        <f aca="false">IF(OR(Sheet2!AL76=1,Sheet2!AM76=1,Sheet2!AN76=1,Sheet2!AO76=1),1,0)</f>
        <v>0</v>
      </c>
      <c r="BF76" s="6"/>
      <c r="BG76" s="6" t="n">
        <f aca="false">IF(AND(Sheet2!AV76=1,Sheet2!BA76=1,Sheet2!BC76=1,Sheet2!BE76=1),1,0)</f>
        <v>0</v>
      </c>
      <c r="BH76" s="6"/>
      <c r="BI76" s="6"/>
      <c r="BJ76" s="6"/>
    </row>
    <row r="77" customFormat="false" ht="12.8" hidden="false" customHeight="false" outlineLevel="0" collapsed="false">
      <c r="D77" s="32" t="s">
        <v>77</v>
      </c>
      <c r="E77" s="11" t="n">
        <v>0.3540075</v>
      </c>
      <c r="F77" s="11" t="n">
        <v>0</v>
      </c>
      <c r="G77" s="12" t="n">
        <f aca="false">IF(Sheet2!F77&lt;=0.1,1,0)</f>
        <v>1</v>
      </c>
      <c r="H77" s="0" t="n">
        <v>718.2216</v>
      </c>
      <c r="I77" s="0" t="n">
        <v>0</v>
      </c>
      <c r="J77" s="6" t="n">
        <f aca="false">IF(Sheet2!I77&lt;=0.1,1,0)</f>
        <v>1</v>
      </c>
      <c r="K77" s="11" t="n">
        <v>0.2787686</v>
      </c>
      <c r="L77" s="11" t="n">
        <v>0</v>
      </c>
      <c r="M77" s="12" t="n">
        <f aca="false">IF(Sheet2!L77&lt;=0.1,1,0)</f>
        <v>1</v>
      </c>
      <c r="N77" s="0" t="n">
        <v>44.37645</v>
      </c>
      <c r="O77" s="0" t="n">
        <v>0.001</v>
      </c>
      <c r="P77" s="6" t="n">
        <f aca="false">IF(Sheet2!O77&lt;=0.1,1,0)</f>
        <v>1</v>
      </c>
      <c r="Q77" s="11" t="n">
        <v>0.3412075</v>
      </c>
      <c r="R77" s="11" t="n">
        <v>0</v>
      </c>
      <c r="S77" s="12" t="n">
        <f aca="false">IF(Sheet2!R77&lt;=0.1,1,0)</f>
        <v>1</v>
      </c>
      <c r="T77" s="0" t="n">
        <v>0.344549</v>
      </c>
      <c r="U77" s="0" t="n">
        <v>0</v>
      </c>
      <c r="V77" s="6" t="n">
        <f aca="false">IF(Sheet2!U77&lt;=0.1,1,0)</f>
        <v>1</v>
      </c>
      <c r="W77" s="11" t="n">
        <v>0.250206</v>
      </c>
      <c r="X77" s="11" t="n">
        <v>0</v>
      </c>
      <c r="Y77" s="12" t="n">
        <f aca="false">IF(Sheet2!X77&lt;=0.1,1,0)</f>
        <v>1</v>
      </c>
      <c r="Z77" s="0" t="n">
        <v>6.029249</v>
      </c>
      <c r="AA77" s="0" t="n">
        <v>0.007</v>
      </c>
      <c r="AB77" s="6" t="n">
        <f aca="false">IF(Sheet2!AA77&lt;=0.1,1,0)</f>
        <v>1</v>
      </c>
      <c r="AC77" s="9" t="n">
        <f aca="false">Sheet2!G77+Sheet2!J77+Sheet2!M77+Sheet2!P77+Sheet2!S77+Sheet2!V77+Sheet2!Y77+Sheet2!AB77</f>
        <v>8</v>
      </c>
      <c r="AD77" s="5"/>
      <c r="AF77" s="12" t="n">
        <f aca="false">IF(Sheet2!AC77&gt;7,1,0)</f>
        <v>1</v>
      </c>
      <c r="AG77" s="6" t="n">
        <f aca="false">IF(Sheet2!AC77=7,1,0)</f>
        <v>0</v>
      </c>
      <c r="AH77" s="24" t="n">
        <f aca="false">IF(Sheet2!AC77=6,1,0)</f>
        <v>0</v>
      </c>
      <c r="AK77" s="24" t="n">
        <v>16</v>
      </c>
      <c r="AL77" s="24" t="n">
        <f aca="false">IF(OR(AND(Sheet2!H77&gt;0, Sheet2!AK77&lt;=10), AND(Sheet2!H77&lt;0, Sheet2!AK77&gt;=90)),1,0)</f>
        <v>0</v>
      </c>
      <c r="AM77" s="24" t="n">
        <f aca="false">IF(OR(AND(Sheet2!H77&gt;0, Sheet2!AK77&gt;10, Sheet2!AK77&lt;=15), AND(Sheet2!H77&lt;0, Sheet2!AK77&lt;90,Sheet2!AK77&gt;=85)),1,0)</f>
        <v>0</v>
      </c>
      <c r="AN77" s="24" t="n">
        <f aca="false">IF(OR(AND(Sheet2!H77&gt;0, Sheet2!AK77&gt;15, Sheet2!AK77&lt;=20), AND(Sheet2!H77&lt;0, Sheet2!AK77&lt;85,Sheet2!AK77&gt;=80)),1,0)</f>
        <v>1</v>
      </c>
      <c r="AO77" s="24" t="n">
        <f aca="false">IF(OR(AND(Sheet2!H77&gt;0, Sheet2!AK77&gt;20, Sheet2!AK77&lt;=25), AND(Sheet2!H77&lt;0, Sheet2!AK77&lt;80,Sheet2!AK77&gt;=75)),1,0)</f>
        <v>0</v>
      </c>
      <c r="AR77" s="32" t="s">
        <v>77</v>
      </c>
      <c r="AS77" s="8" t="n">
        <v>0.3540075</v>
      </c>
      <c r="AT77" s="8" t="n">
        <f aca="false">ROUND(AS77,3)</f>
        <v>0.354</v>
      </c>
      <c r="AU77" s="5" t="n">
        <f aca="false">ABS(Sheet2!AS77)</f>
        <v>0.3540075</v>
      </c>
      <c r="AV77" s="6" t="n">
        <f aca="false">IF(Sheet2!AU77&gt;=Sheet2!$AU$162,1,0)</f>
        <v>1</v>
      </c>
      <c r="AW77" s="6"/>
      <c r="AX77" s="8" t="n">
        <v>0.2787686</v>
      </c>
      <c r="AY77" s="8" t="n">
        <f aca="false">ROUND(AX77,3)</f>
        <v>0.279</v>
      </c>
      <c r="AZ77" s="5" t="n">
        <f aca="false">ABS(Sheet2!AX77)</f>
        <v>0.2787686</v>
      </c>
      <c r="BA77" s="6" t="n">
        <f aca="false">IF(Sheet2!AZ77&gt;=Sheet2!$AZ$162,1,0)</f>
        <v>1</v>
      </c>
      <c r="BB77" s="6"/>
      <c r="BC77" s="6" t="n">
        <f aca="false">IF(OR(Sheet2!AF77=1,Sheet2!AG77=1,Sheet2!AH77=1),1,0)</f>
        <v>1</v>
      </c>
      <c r="BD77" s="6" t="n">
        <f aca="false">AC77</f>
        <v>8</v>
      </c>
      <c r="BE77" s="24" t="n">
        <f aca="false">IF(OR(Sheet2!AL77=1,Sheet2!AM77=1,Sheet2!AN77=1,Sheet2!AO77=1),1,0)</f>
        <v>1</v>
      </c>
      <c r="BF77" s="6"/>
      <c r="BG77" s="33" t="n">
        <f aca="false">IF(AND(Sheet2!AV77=1,Sheet2!BA77=1,Sheet2!BC77=1,Sheet2!BE77=1),1,0)</f>
        <v>1</v>
      </c>
      <c r="BH77" s="0" t="s">
        <v>22</v>
      </c>
      <c r="BI77" s="59" t="s">
        <v>78</v>
      </c>
      <c r="BJ77" s="60"/>
      <c r="BK77" s="61"/>
    </row>
    <row r="78" customFormat="false" ht="12.8" hidden="false" customHeight="false" outlineLevel="0" collapsed="false">
      <c r="D78" s="0" t="s">
        <v>79</v>
      </c>
      <c r="E78" s="11" t="n">
        <v>0.060414</v>
      </c>
      <c r="F78" s="11" t="n">
        <v>0.41</v>
      </c>
      <c r="G78" s="12" t="n">
        <f aca="false">IF(Sheet2!F78&lt;=0.1,1,0)</f>
        <v>0</v>
      </c>
      <c r="H78" s="0" t="n">
        <v>149.057</v>
      </c>
      <c r="I78" s="0" t="n">
        <v>0.412</v>
      </c>
      <c r="J78" s="6" t="n">
        <f aca="false">IF(Sheet2!I78&lt;=0.1,1,0)</f>
        <v>0</v>
      </c>
      <c r="K78" s="11" t="n">
        <v>-0.0791471</v>
      </c>
      <c r="L78" s="11" t="n">
        <v>0.28</v>
      </c>
      <c r="M78" s="12" t="n">
        <f aca="false">IF(Sheet2!L78&lt;=0.1,1,0)</f>
        <v>0</v>
      </c>
      <c r="N78" s="0" t="n">
        <v>-14.94076</v>
      </c>
      <c r="O78" s="0" t="n">
        <v>0.229</v>
      </c>
      <c r="P78" s="6" t="n">
        <f aca="false">IF(Sheet2!O78&lt;=0.1,1,0)</f>
        <v>0</v>
      </c>
      <c r="Q78" s="11" t="n">
        <v>0.058289</v>
      </c>
      <c r="R78" s="11" t="n">
        <v>0.475</v>
      </c>
      <c r="S78" s="12" t="n">
        <f aca="false">IF(Sheet2!R78&lt;=0.1,1,0)</f>
        <v>0</v>
      </c>
      <c r="T78" s="0" t="n">
        <v>0.0206195</v>
      </c>
      <c r="U78" s="0" t="n">
        <v>0.762</v>
      </c>
      <c r="V78" s="6" t="n">
        <f aca="false">IF(Sheet2!U78&lt;=0.1,1,0)</f>
        <v>0</v>
      </c>
      <c r="W78" s="11" t="n">
        <v>-0.0770363</v>
      </c>
      <c r="X78" s="11" t="n">
        <v>0.262</v>
      </c>
      <c r="Y78" s="12" t="n">
        <f aca="false">IF(Sheet2!X78&lt;=0.1,1,0)</f>
        <v>0</v>
      </c>
      <c r="Z78" s="0" t="n">
        <v>-0.9325035</v>
      </c>
      <c r="AA78" s="0" t="n">
        <v>0.754</v>
      </c>
      <c r="AB78" s="6" t="n">
        <f aca="false">IF(Sheet2!AA78&lt;=0.1,1,0)</f>
        <v>0</v>
      </c>
      <c r="AC78" s="9" t="n">
        <f aca="false">Sheet2!G78+Sheet2!J78+Sheet2!M78+Sheet2!P78+Sheet2!S78+Sheet2!V78+Sheet2!Y78+Sheet2!AB78</f>
        <v>0</v>
      </c>
      <c r="AD78" s="5"/>
      <c r="AF78" s="6" t="n">
        <f aca="false">IF(Sheet2!AC78&gt;7,1,0)</f>
        <v>0</v>
      </c>
      <c r="AG78" s="6" t="n">
        <f aca="false">IF(Sheet2!AC78=7,1,0)</f>
        <v>0</v>
      </c>
      <c r="AH78" s="24" t="n">
        <f aca="false">IF(Sheet2!AC78=6,1,0)</f>
        <v>0</v>
      </c>
      <c r="AK78" s="24" t="n">
        <v>11</v>
      </c>
      <c r="AL78" s="24" t="n">
        <f aca="false">IF(OR(AND(Sheet2!H78&gt;0, Sheet2!AK78&lt;=10), AND(Sheet2!H78&lt;0, Sheet2!AK78&gt;=90)),1,0)</f>
        <v>0</v>
      </c>
      <c r="AM78" s="24" t="n">
        <f aca="false">IF(OR(AND(Sheet2!H78&gt;0, Sheet2!AK78&gt;10, Sheet2!AK78&lt;=15), AND(Sheet2!H78&lt;0, Sheet2!AK78&lt;90,Sheet2!AK78&gt;=85)),1,0)</f>
        <v>1</v>
      </c>
      <c r="AN78" s="24" t="n">
        <f aca="false">IF(OR(AND(Sheet2!H78&gt;0, Sheet2!AK78&gt;15, Sheet2!AK78&lt;=20), AND(Sheet2!H78&lt;0, Sheet2!AK78&lt;85,Sheet2!AK78&gt;=80)),1,0)</f>
        <v>0</v>
      </c>
      <c r="AO78" s="24" t="n">
        <f aca="false">IF(OR(AND(Sheet2!H78&gt;0, Sheet2!AK78&gt;20, Sheet2!AK78&lt;=25), AND(Sheet2!H78&lt;0, Sheet2!AK78&lt;80,Sheet2!AK78&gt;=75)),1,0)</f>
        <v>0</v>
      </c>
      <c r="AR78" s="29" t="s">
        <v>79</v>
      </c>
      <c r="AS78" s="8" t="n">
        <v>0.060414</v>
      </c>
      <c r="AT78" s="8" t="n">
        <f aca="false">ROUND(AS78,3)</f>
        <v>0.06</v>
      </c>
      <c r="AU78" s="5" t="n">
        <f aca="false">ABS(Sheet2!AS78)</f>
        <v>0.060414</v>
      </c>
      <c r="AV78" s="6" t="n">
        <f aca="false">IF(Sheet2!AU78&gt;=Sheet2!$AU$162,1,0)</f>
        <v>0</v>
      </c>
      <c r="AW78" s="6"/>
      <c r="AX78" s="8" t="n">
        <v>-0.0791471</v>
      </c>
      <c r="AY78" s="8" t="n">
        <f aca="false">ROUND(AX78,3)</f>
        <v>-0.079</v>
      </c>
      <c r="AZ78" s="5" t="n">
        <f aca="false">ABS(Sheet2!AX78)</f>
        <v>0.0791471</v>
      </c>
      <c r="BA78" s="6" t="n">
        <f aca="false">IF(Sheet2!AZ78&gt;=Sheet2!$AZ$162,1,0)</f>
        <v>0</v>
      </c>
      <c r="BB78" s="6"/>
      <c r="BC78" s="6" t="n">
        <f aca="false">IF(OR(Sheet2!AF78=1,Sheet2!AG78=1,Sheet2!AH78=1),1,0)</f>
        <v>0</v>
      </c>
      <c r="BD78" s="6" t="n">
        <f aca="false">AC78</f>
        <v>0</v>
      </c>
      <c r="BE78" s="24" t="n">
        <f aca="false">IF(OR(Sheet2!AL78=1,Sheet2!AM78=1,Sheet2!AN78=1,Sheet2!AO78=1),1,0)</f>
        <v>1</v>
      </c>
      <c r="BF78" s="6"/>
      <c r="BG78" s="6" t="n">
        <f aca="false">IF(AND(Sheet2!AV78=1,Sheet2!BA78=1,Sheet2!BC78=1,Sheet2!BE78=1),1,0)</f>
        <v>0</v>
      </c>
      <c r="BH78" s="6"/>
      <c r="BI78" s="6"/>
      <c r="BJ78" s="6"/>
    </row>
    <row r="79" customFormat="false" ht="12.8" hidden="false" customHeight="false" outlineLevel="0" collapsed="false">
      <c r="D79" s="31" t="s">
        <v>80</v>
      </c>
      <c r="E79" s="11" t="n">
        <v>0.1622593</v>
      </c>
      <c r="F79" s="11" t="n">
        <v>0.003</v>
      </c>
      <c r="G79" s="12" t="n">
        <f aca="false">IF(Sheet2!F79&lt;=0.1,1,0)</f>
        <v>1</v>
      </c>
      <c r="H79" s="0" t="n">
        <v>247.3489</v>
      </c>
      <c r="I79" s="0" t="n">
        <v>0.014</v>
      </c>
      <c r="J79" s="6" t="n">
        <f aca="false">IF(Sheet2!I79&lt;=0.1,1,0)</f>
        <v>1</v>
      </c>
      <c r="K79" s="11" t="n">
        <v>0.1318815</v>
      </c>
      <c r="L79" s="11" t="n">
        <v>0.017</v>
      </c>
      <c r="M79" s="12" t="n">
        <f aca="false">IF(Sheet2!L79&lt;=0.1,1,0)</f>
        <v>1</v>
      </c>
      <c r="N79" s="0" t="n">
        <v>24.75283</v>
      </c>
      <c r="O79" s="0" t="n">
        <v>0.009</v>
      </c>
      <c r="P79" s="6" t="n">
        <f aca="false">IF(Sheet2!O79&lt;=0.1,1,0)</f>
        <v>1</v>
      </c>
      <c r="Q79" s="11" t="n">
        <v>0.1228522</v>
      </c>
      <c r="R79" s="11" t="n">
        <v>0.036</v>
      </c>
      <c r="S79" s="12" t="n">
        <f aca="false">IF(Sheet2!R79&lt;=0.1,1,0)</f>
        <v>1</v>
      </c>
      <c r="T79" s="0" t="n">
        <v>0.1533955</v>
      </c>
      <c r="U79" s="0" t="n">
        <v>0.003</v>
      </c>
      <c r="V79" s="6" t="n">
        <f aca="false">IF(Sheet2!U79&lt;=0.1,1,0)</f>
        <v>1</v>
      </c>
      <c r="W79" s="11" t="n">
        <v>0.1178722</v>
      </c>
      <c r="X79" s="11" t="n">
        <v>0.025</v>
      </c>
      <c r="Y79" s="12" t="n">
        <f aca="false">IF(Sheet2!X79&lt;=0.1,1,0)</f>
        <v>1</v>
      </c>
      <c r="Z79" s="0" t="n">
        <v>1.625581</v>
      </c>
      <c r="AA79" s="0" t="n">
        <v>0.464</v>
      </c>
      <c r="AB79" s="6" t="n">
        <f aca="false">IF(Sheet2!AA79&lt;=0.1,1,0)</f>
        <v>0</v>
      </c>
      <c r="AC79" s="9" t="n">
        <f aca="false">Sheet2!G79+Sheet2!J79+Sheet2!M79+Sheet2!P79+Sheet2!S79+Sheet2!V79+Sheet2!Y79+Sheet2!AB79</f>
        <v>7</v>
      </c>
      <c r="AD79" s="5"/>
      <c r="AF79" s="6" t="n">
        <f aca="false">IF(Sheet2!AC79&gt;7,1,0)</f>
        <v>0</v>
      </c>
      <c r="AG79" s="6" t="n">
        <f aca="false">IF(Sheet2!AC79=7,1,0)</f>
        <v>1</v>
      </c>
      <c r="AH79" s="24" t="n">
        <f aca="false">IF(Sheet2!AC79=6,1,0)</f>
        <v>0</v>
      </c>
      <c r="AK79" s="24" t="n">
        <v>58</v>
      </c>
      <c r="AL79" s="24" t="n">
        <f aca="false">IF(OR(AND(Sheet2!H79&gt;0, Sheet2!AK79&lt;=10), AND(Sheet2!H79&lt;0, Sheet2!AK79&gt;=90)),1,0)</f>
        <v>0</v>
      </c>
      <c r="AM79" s="24" t="n">
        <f aca="false">IF(OR(AND(Sheet2!H79&gt;0, Sheet2!AK79&gt;10, Sheet2!AK79&lt;=15), AND(Sheet2!H79&lt;0, Sheet2!AK79&lt;90,Sheet2!AK79&gt;=85)),1,0)</f>
        <v>0</v>
      </c>
      <c r="AN79" s="24" t="n">
        <f aca="false">IF(OR(AND(Sheet2!H79&gt;0, Sheet2!AK79&gt;15, Sheet2!AK79&lt;=20), AND(Sheet2!H79&lt;0, Sheet2!AK79&lt;85,Sheet2!AK79&gt;=80)),1,0)</f>
        <v>0</v>
      </c>
      <c r="AO79" s="24" t="n">
        <f aca="false">IF(OR(AND(Sheet2!H79&gt;0, Sheet2!AK79&gt;20, Sheet2!AK79&lt;=25), AND(Sheet2!H79&lt;0, Sheet2!AK79&lt;80,Sheet2!AK79&gt;=75)),1,0)</f>
        <v>0</v>
      </c>
      <c r="AR79" s="29" t="s">
        <v>80</v>
      </c>
      <c r="AS79" s="8" t="n">
        <v>0.1622593</v>
      </c>
      <c r="AT79" s="8" t="n">
        <f aca="false">ROUND(AS79,3)</f>
        <v>0.162</v>
      </c>
      <c r="AU79" s="5" t="n">
        <f aca="false">ABS(Sheet2!AS79)</f>
        <v>0.1622593</v>
      </c>
      <c r="AV79" s="6" t="n">
        <f aca="false">IF(Sheet2!AU79&gt;=Sheet2!$AU$162,1,0)</f>
        <v>0</v>
      </c>
      <c r="AW79" s="6"/>
      <c r="AX79" s="8" t="n">
        <v>0.1318815</v>
      </c>
      <c r="AY79" s="8" t="n">
        <f aca="false">ROUND(AX79,3)</f>
        <v>0.132</v>
      </c>
      <c r="AZ79" s="5" t="n">
        <f aca="false">ABS(Sheet2!AX79)</f>
        <v>0.1318815</v>
      </c>
      <c r="BA79" s="6" t="n">
        <f aca="false">IF(Sheet2!AZ79&gt;=Sheet2!$AZ$162,1,0)</f>
        <v>0</v>
      </c>
      <c r="BB79" s="6"/>
      <c r="BC79" s="6" t="n">
        <f aca="false">IF(OR(Sheet2!AF79=1,Sheet2!AG79=1,Sheet2!AH79=1),1,0)</f>
        <v>1</v>
      </c>
      <c r="BD79" s="6" t="n">
        <f aca="false">AC79</f>
        <v>7</v>
      </c>
      <c r="BE79" s="24" t="n">
        <f aca="false">IF(OR(Sheet2!AL79=1,Sheet2!AM79=1,Sheet2!AN79=1,Sheet2!AO79=1),1,0)</f>
        <v>0</v>
      </c>
      <c r="BF79" s="6"/>
      <c r="BG79" s="6" t="n">
        <f aca="false">IF(AND(Sheet2!AV79=1,Sheet2!BA79=1,Sheet2!BC79=1,Sheet2!BE79=1),1,0)</f>
        <v>0</v>
      </c>
      <c r="BH79" s="6"/>
      <c r="BI79" s="6"/>
      <c r="BJ79" s="6"/>
    </row>
    <row r="80" customFormat="false" ht="12.8" hidden="false" customHeight="false" outlineLevel="0" collapsed="false">
      <c r="D80" s="29" t="s">
        <v>81</v>
      </c>
      <c r="E80" s="11" t="n">
        <v>0.129535</v>
      </c>
      <c r="F80" s="11" t="n">
        <v>0.021</v>
      </c>
      <c r="G80" s="12" t="n">
        <f aca="false">IF(Sheet2!F80&lt;=0.1,1,0)</f>
        <v>1</v>
      </c>
      <c r="H80" s="0" t="n">
        <v>217.2252</v>
      </c>
      <c r="I80" s="0" t="n">
        <v>0.039</v>
      </c>
      <c r="J80" s="6" t="n">
        <f aca="false">IF(Sheet2!I80&lt;=0.1,1,0)</f>
        <v>1</v>
      </c>
      <c r="K80" s="11" t="n">
        <v>0.0947281</v>
      </c>
      <c r="L80" s="11" t="n">
        <v>0.101</v>
      </c>
      <c r="M80" s="12" t="n">
        <f aca="false">IF(Sheet2!L80&lt;=0.1,1,0)</f>
        <v>0</v>
      </c>
      <c r="N80" s="0" t="n">
        <v>9.564194</v>
      </c>
      <c r="O80" s="0" t="n">
        <v>0.34</v>
      </c>
      <c r="P80" s="6" t="n">
        <f aca="false">IF(Sheet2!O80&lt;=0.1,1,0)</f>
        <v>0</v>
      </c>
      <c r="Q80" s="11" t="n">
        <v>0.1485543</v>
      </c>
      <c r="R80" s="11" t="n">
        <v>0.015</v>
      </c>
      <c r="S80" s="12" t="n">
        <f aca="false">IF(Sheet2!R80&lt;=0.1,1,0)</f>
        <v>1</v>
      </c>
      <c r="T80" s="0" t="n">
        <v>0.1183474</v>
      </c>
      <c r="U80" s="0" t="n">
        <v>0.025</v>
      </c>
      <c r="V80" s="6" t="n">
        <f aca="false">IF(Sheet2!U80&lt;=0.1,1,0)</f>
        <v>1</v>
      </c>
      <c r="W80" s="11" t="n">
        <v>0.0869436</v>
      </c>
      <c r="X80" s="11" t="n">
        <v>0.113</v>
      </c>
      <c r="Y80" s="12" t="n">
        <f aca="false">IF(Sheet2!X80&lt;=0.1,1,0)</f>
        <v>0</v>
      </c>
      <c r="Z80" s="0" t="n">
        <v>4.612034</v>
      </c>
      <c r="AA80" s="0" t="n">
        <v>0.033</v>
      </c>
      <c r="AB80" s="6" t="n">
        <f aca="false">IF(Sheet2!AA80&lt;=0.1,1,0)</f>
        <v>1</v>
      </c>
      <c r="AC80" s="9" t="n">
        <f aca="false">Sheet2!G80+Sheet2!J80+Sheet2!M80+Sheet2!P80+Sheet2!S80+Sheet2!V80+Sheet2!Y80+Sheet2!AB80</f>
        <v>5</v>
      </c>
      <c r="AD80" s="5"/>
      <c r="AF80" s="6" t="n">
        <f aca="false">IF(Sheet2!AC80&gt;7,1,0)</f>
        <v>0</v>
      </c>
      <c r="AG80" s="6" t="n">
        <f aca="false">IF(Sheet2!AC80=7,1,0)</f>
        <v>0</v>
      </c>
      <c r="AH80" s="24" t="n">
        <f aca="false">IF(Sheet2!AC80=6,1,0)</f>
        <v>0</v>
      </c>
      <c r="AK80" s="24" t="n">
        <v>64</v>
      </c>
      <c r="AL80" s="24" t="n">
        <f aca="false">IF(OR(AND(Sheet2!H80&gt;0, Sheet2!AK80&lt;=10), AND(Sheet2!H80&lt;0, Sheet2!AK80&gt;=90)),1,0)</f>
        <v>0</v>
      </c>
      <c r="AM80" s="24" t="n">
        <f aca="false">IF(OR(AND(Sheet2!H80&gt;0, Sheet2!AK80&gt;10, Sheet2!AK80&lt;=15), AND(Sheet2!H80&lt;0, Sheet2!AK80&lt;90,Sheet2!AK80&gt;=85)),1,0)</f>
        <v>0</v>
      </c>
      <c r="AN80" s="24" t="n">
        <f aca="false">IF(OR(AND(Sheet2!H80&gt;0, Sheet2!AK80&gt;15, Sheet2!AK80&lt;=20), AND(Sheet2!H80&lt;0, Sheet2!AK80&lt;85,Sheet2!AK80&gt;=80)),1,0)</f>
        <v>0</v>
      </c>
      <c r="AO80" s="24" t="n">
        <f aca="false">IF(OR(AND(Sheet2!H80&gt;0, Sheet2!AK80&gt;20, Sheet2!AK80&lt;=25), AND(Sheet2!H80&lt;0, Sheet2!AK80&lt;80,Sheet2!AK80&gt;=75)),1,0)</f>
        <v>0</v>
      </c>
      <c r="AR80" s="29" t="s">
        <v>81</v>
      </c>
      <c r="AS80" s="8" t="n">
        <v>0.129535</v>
      </c>
      <c r="AT80" s="8" t="n">
        <f aca="false">ROUND(AS80,3)</f>
        <v>0.13</v>
      </c>
      <c r="AU80" s="5" t="n">
        <f aca="false">ABS(Sheet2!AS80)</f>
        <v>0.129535</v>
      </c>
      <c r="AV80" s="6" t="n">
        <f aca="false">IF(Sheet2!AU80&gt;=Sheet2!$AU$162,1,0)</f>
        <v>0</v>
      </c>
      <c r="AW80" s="6"/>
      <c r="AX80" s="8" t="n">
        <v>0.0947281</v>
      </c>
      <c r="AY80" s="8" t="n">
        <f aca="false">ROUND(AX80,3)</f>
        <v>0.095</v>
      </c>
      <c r="AZ80" s="5" t="n">
        <f aca="false">ABS(Sheet2!AX80)</f>
        <v>0.0947281</v>
      </c>
      <c r="BA80" s="6" t="n">
        <f aca="false">IF(Sheet2!AZ80&gt;=Sheet2!$AZ$162,1,0)</f>
        <v>0</v>
      </c>
      <c r="BB80" s="6"/>
      <c r="BC80" s="6" t="n">
        <f aca="false">IF(OR(Sheet2!AF80=1,Sheet2!AG80=1,Sheet2!AH80=1),1,0)</f>
        <v>0</v>
      </c>
      <c r="BD80" s="6" t="n">
        <f aca="false">AC80</f>
        <v>5</v>
      </c>
      <c r="BE80" s="24" t="n">
        <f aca="false">IF(OR(Sheet2!AL80=1,Sheet2!AM80=1,Sheet2!AN80=1,Sheet2!AO80=1),1,0)</f>
        <v>0</v>
      </c>
      <c r="BF80" s="6"/>
      <c r="BG80" s="6" t="n">
        <f aca="false">IF(AND(Sheet2!AV80=1,Sheet2!BA80=1,Sheet2!BC80=1,Sheet2!BE80=1),1,0)</f>
        <v>0</v>
      </c>
      <c r="BH80" s="6"/>
      <c r="BI80" s="6"/>
      <c r="BJ80" s="6"/>
    </row>
    <row r="81" customFormat="false" ht="12.8" hidden="false" customHeight="false" outlineLevel="0" collapsed="false">
      <c r="D81" s="0" t="s">
        <v>82</v>
      </c>
      <c r="E81" s="11" t="n">
        <v>-0.0119502</v>
      </c>
      <c r="F81" s="11" t="n">
        <v>0.883</v>
      </c>
      <c r="G81" s="12" t="n">
        <f aca="false">IF(Sheet2!F81&lt;=0.1,1,0)</f>
        <v>0</v>
      </c>
      <c r="H81" s="0" t="n">
        <v>21.29489</v>
      </c>
      <c r="I81" s="0" t="n">
        <v>0.909</v>
      </c>
      <c r="J81" s="6" t="n">
        <f aca="false">IF(Sheet2!I81&lt;=0.1,1,0)</f>
        <v>0</v>
      </c>
      <c r="K81" s="11" t="n">
        <v>0.0039202</v>
      </c>
      <c r="L81" s="11" t="n">
        <v>0.959</v>
      </c>
      <c r="M81" s="12" t="n">
        <f aca="false">IF(Sheet2!L81&lt;=0.1,1,0)</f>
        <v>0</v>
      </c>
      <c r="N81" s="0" t="n">
        <v>-1.151706</v>
      </c>
      <c r="O81" s="0" t="n">
        <v>0.942</v>
      </c>
      <c r="P81" s="6" t="n">
        <f aca="false">IF(Sheet2!O81&lt;=0.1,1,0)</f>
        <v>0</v>
      </c>
      <c r="Q81" s="11" t="n">
        <v>0.0067425</v>
      </c>
      <c r="R81" s="11" t="n">
        <v>0.94</v>
      </c>
      <c r="S81" s="12" t="n">
        <f aca="false">IF(Sheet2!R81&lt;=0.1,1,0)</f>
        <v>0</v>
      </c>
      <c r="T81" s="0" t="n">
        <v>-0.0281779</v>
      </c>
      <c r="U81" s="0" t="n">
        <v>0.714</v>
      </c>
      <c r="V81" s="6" t="n">
        <f aca="false">IF(Sheet2!U81&lt;=0.1,1,0)</f>
        <v>0</v>
      </c>
      <c r="W81" s="11" t="n">
        <v>0.0296352</v>
      </c>
      <c r="X81" s="11" t="n">
        <v>0.688</v>
      </c>
      <c r="Y81" s="12" t="n">
        <f aca="false">IF(Sheet2!X81&lt;=0.1,1,0)</f>
        <v>0</v>
      </c>
      <c r="Z81" s="0" t="n">
        <v>-2.953069</v>
      </c>
      <c r="AA81" s="0" t="n">
        <v>0.228</v>
      </c>
      <c r="AB81" s="6" t="n">
        <f aca="false">IF(Sheet2!AA81&lt;=0.1,1,0)</f>
        <v>0</v>
      </c>
      <c r="AC81" s="9" t="n">
        <f aca="false">Sheet2!G81+Sheet2!J81+Sheet2!M81+Sheet2!P81+Sheet2!S81+Sheet2!V81+Sheet2!Y81+Sheet2!AB81</f>
        <v>0</v>
      </c>
      <c r="AD81" s="5"/>
      <c r="AF81" s="6" t="n">
        <f aca="false">IF(Sheet2!AC81&gt;7,1,0)</f>
        <v>0</v>
      </c>
      <c r="AG81" s="6" t="n">
        <f aca="false">IF(Sheet2!AC81=7,1,0)</f>
        <v>0</v>
      </c>
      <c r="AH81" s="24" t="n">
        <f aca="false">IF(Sheet2!AC81=6,1,0)</f>
        <v>0</v>
      </c>
      <c r="AK81" s="24" t="n">
        <v>10</v>
      </c>
      <c r="AL81" s="24" t="n">
        <f aca="false">IF(OR(AND(Sheet2!H81&gt;0, Sheet2!AK81&lt;=10), AND(Sheet2!H81&lt;0, Sheet2!AK81&gt;=90)),1,0)</f>
        <v>1</v>
      </c>
      <c r="AM81" s="24" t="n">
        <f aca="false">IF(OR(AND(Sheet2!H81&gt;0, Sheet2!AK81&gt;10, Sheet2!AK81&lt;=15), AND(Sheet2!H81&lt;0, Sheet2!AK81&lt;90,Sheet2!AK81&gt;=85)),1,0)</f>
        <v>0</v>
      </c>
      <c r="AN81" s="24" t="n">
        <f aca="false">IF(OR(AND(Sheet2!H81&gt;0, Sheet2!AK81&gt;15, Sheet2!AK81&lt;=20), AND(Sheet2!H81&lt;0, Sheet2!AK81&lt;85,Sheet2!AK81&gt;=80)),1,0)</f>
        <v>0</v>
      </c>
      <c r="AO81" s="24" t="n">
        <f aca="false">IF(OR(AND(Sheet2!H81&gt;0, Sheet2!AK81&gt;20, Sheet2!AK81&lt;=25), AND(Sheet2!H81&lt;0, Sheet2!AK81&lt;80,Sheet2!AK81&gt;=75)),1,0)</f>
        <v>0</v>
      </c>
      <c r="AR81" s="29" t="s">
        <v>82</v>
      </c>
      <c r="AS81" s="8" t="n">
        <v>-0.0119502</v>
      </c>
      <c r="AT81" s="8" t="n">
        <f aca="false">ROUND(AS81,3)</f>
        <v>-0.012</v>
      </c>
      <c r="AU81" s="5" t="n">
        <v>0</v>
      </c>
      <c r="AV81" s="6" t="n">
        <f aca="false">IF(Sheet2!AU81&gt;=Sheet2!$AU$162,1,0)</f>
        <v>0</v>
      </c>
      <c r="AW81" s="6"/>
      <c r="AX81" s="8" t="n">
        <v>0.0039202</v>
      </c>
      <c r="AY81" s="8" t="n">
        <f aca="false">ROUND(AX81,3)</f>
        <v>0.004</v>
      </c>
      <c r="AZ81" s="5" t="n">
        <f aca="false">ABS(Sheet2!AX81)</f>
        <v>0.0039202</v>
      </c>
      <c r="BA81" s="6" t="n">
        <f aca="false">IF(Sheet2!AZ81&gt;=Sheet2!$AZ$162,1,0)</f>
        <v>0</v>
      </c>
      <c r="BB81" s="6"/>
      <c r="BC81" s="6" t="n">
        <f aca="false">IF(OR(Sheet2!AF81=1,Sheet2!AG81=1,Sheet2!AH81=1),1,0)</f>
        <v>0</v>
      </c>
      <c r="BD81" s="6" t="n">
        <f aca="false">AC81</f>
        <v>0</v>
      </c>
      <c r="BE81" s="24" t="n">
        <f aca="false">IF(OR(Sheet2!AL81=1,Sheet2!AM81=1,Sheet2!AN81=1,Sheet2!AO81=1),1,0)</f>
        <v>1</v>
      </c>
      <c r="BF81" s="6"/>
      <c r="BG81" s="6" t="n">
        <f aca="false">IF(AND(Sheet2!AV81=1,Sheet2!BA81=1,Sheet2!BC81=1,Sheet2!BE81=1),1,0)</f>
        <v>0</v>
      </c>
      <c r="BH81" s="6"/>
      <c r="BI81" s="6"/>
      <c r="BJ81" s="6"/>
    </row>
    <row r="82" customFormat="false" ht="12.8" hidden="false" customHeight="false" outlineLevel="0" collapsed="false">
      <c r="E82" s="11"/>
      <c r="F82" s="11"/>
      <c r="G82" s="12"/>
      <c r="J82" s="6"/>
      <c r="K82" s="11"/>
      <c r="L82" s="11"/>
      <c r="M82" s="12"/>
      <c r="P82" s="6"/>
      <c r="Q82" s="11"/>
      <c r="R82" s="11"/>
      <c r="S82" s="12"/>
      <c r="V82" s="6"/>
      <c r="W82" s="11"/>
      <c r="X82" s="11"/>
      <c r="Y82" s="12"/>
      <c r="AB82" s="6"/>
      <c r="AC82" s="9"/>
      <c r="AD82" s="5"/>
      <c r="AF82" s="6"/>
      <c r="AG82" s="6"/>
      <c r="AH82" s="6"/>
      <c r="AK82" s="6"/>
      <c r="AL82" s="24"/>
      <c r="AM82" s="24"/>
      <c r="AN82" s="24"/>
      <c r="AO82" s="24"/>
      <c r="AS82" s="8"/>
      <c r="AT82" s="8"/>
      <c r="AU82" s="5"/>
      <c r="AV82" s="6"/>
      <c r="AW82" s="6"/>
      <c r="AX82" s="8"/>
      <c r="AY82" s="8"/>
      <c r="AZ82" s="5"/>
      <c r="BA82" s="6"/>
      <c r="BB82" s="6"/>
      <c r="BC82" s="6"/>
      <c r="BD82" s="6"/>
      <c r="BE82" s="24"/>
      <c r="BF82" s="6"/>
      <c r="BG82" s="6"/>
      <c r="BH82" s="6"/>
      <c r="BI82" s="6"/>
      <c r="BJ82" s="6"/>
    </row>
    <row r="83" customFormat="false" ht="12.8" hidden="false" customHeight="false" outlineLevel="0" collapsed="false">
      <c r="B83" s="62"/>
      <c r="C83" s="62"/>
      <c r="D83" s="32" t="s">
        <v>173</v>
      </c>
      <c r="E83" s="11" t="n">
        <v>0.1929299</v>
      </c>
      <c r="F83" s="11" t="n">
        <v>0</v>
      </c>
      <c r="G83" s="12" t="n">
        <f aca="false">IF(Sheet2!F83&lt;=0.1,1,0)</f>
        <v>1</v>
      </c>
      <c r="H83" s="0" t="n">
        <v>356.7933</v>
      </c>
      <c r="I83" s="0" t="n">
        <v>0</v>
      </c>
      <c r="J83" s="6" t="n">
        <f aca="false">IF(Sheet2!I83&lt;=0.1,1,0)</f>
        <v>1</v>
      </c>
      <c r="K83" s="11" t="n">
        <v>0.0951037</v>
      </c>
      <c r="L83" s="11" t="n">
        <v>0.047</v>
      </c>
      <c r="M83" s="12" t="n">
        <f aca="false">IF(Sheet2!L83&lt;=0.1,1,0)</f>
        <v>1</v>
      </c>
      <c r="N83" s="0" t="n">
        <v>23.04395</v>
      </c>
      <c r="O83" s="0" t="n">
        <v>0.007</v>
      </c>
      <c r="P83" s="6" t="n">
        <f aca="false">IF(Sheet2!O83&lt;=0.1,1,0)</f>
        <v>1</v>
      </c>
      <c r="Q83" s="11" t="n">
        <v>0.1726095</v>
      </c>
      <c r="R83" s="11" t="n">
        <v>0.001</v>
      </c>
      <c r="S83" s="12" t="n">
        <f aca="false">IF(Sheet2!R83&lt;=0.1,1,0)</f>
        <v>1</v>
      </c>
      <c r="T83" s="0" t="n">
        <v>0.2566388</v>
      </c>
      <c r="U83" s="0" t="n">
        <v>0</v>
      </c>
      <c r="V83" s="6" t="n">
        <f aca="false">IF(Sheet2!U83&lt;=0.1,1,0)</f>
        <v>1</v>
      </c>
      <c r="W83" s="11" t="n">
        <v>0.0962704</v>
      </c>
      <c r="X83" s="11" t="n">
        <v>0.036</v>
      </c>
      <c r="Y83" s="12" t="n">
        <f aca="false">IF(Sheet2!X83&lt;=0.1,1,0)</f>
        <v>1</v>
      </c>
      <c r="Z83" s="0" t="n">
        <v>5.43492</v>
      </c>
      <c r="AA83" s="0" t="n">
        <v>0.002</v>
      </c>
      <c r="AB83" s="6" t="n">
        <f aca="false">IF(Sheet2!AA83&lt;=0.1,1,0)</f>
        <v>1</v>
      </c>
      <c r="AC83" s="9" t="n">
        <f aca="false">Sheet2!G83+Sheet2!J83+Sheet2!M83+Sheet2!P83+Sheet2!S83+Sheet2!V83+Sheet2!Y83+Sheet2!AB83</f>
        <v>8</v>
      </c>
      <c r="AD83" s="5"/>
      <c r="AF83" s="6" t="n">
        <f aca="false">IF(Sheet2!AC83&gt;7,1,0)</f>
        <v>1</v>
      </c>
      <c r="AG83" s="6" t="n">
        <f aca="false">IF(Sheet2!AC83=7,1,0)</f>
        <v>0</v>
      </c>
      <c r="AH83" s="24" t="n">
        <f aca="false">IF(Sheet2!AC83=6,1,0)</f>
        <v>0</v>
      </c>
      <c r="AK83" s="24" t="n">
        <v>55</v>
      </c>
      <c r="AL83" s="24" t="n">
        <f aca="false">IF(OR(AND(Sheet2!H83&gt;0, Sheet2!AK83&lt;=10), AND(Sheet2!H83&lt;0, Sheet2!AK83&gt;=90)),1,0)</f>
        <v>0</v>
      </c>
      <c r="AM83" s="24" t="n">
        <f aca="false">IF(OR(AND(Sheet2!H83&gt;0, Sheet2!AK83&gt;10, Sheet2!AK83&lt;=15), AND(Sheet2!H83&lt;0, Sheet2!AK83&lt;90,Sheet2!AK83&gt;=85)),1,0)</f>
        <v>0</v>
      </c>
      <c r="AN83" s="24" t="n">
        <f aca="false">IF(OR(AND(Sheet2!H83&gt;0, Sheet2!AK83&gt;15, Sheet2!AK83&lt;=20), AND(Sheet2!H83&lt;0, Sheet2!AK83&lt;85,Sheet2!AK83&gt;=80)),1,0)</f>
        <v>0</v>
      </c>
      <c r="AO83" s="24" t="n">
        <f aca="false">IF(OR(AND(Sheet2!H83&gt;0, Sheet2!AK83&gt;20, Sheet2!AK83&lt;=25), AND(Sheet2!H83&lt;0, Sheet2!AK83&lt;80,Sheet2!AK83&gt;=75)),1,0)</f>
        <v>0</v>
      </c>
      <c r="AR83" s="29" t="s">
        <v>173</v>
      </c>
      <c r="AS83" s="8" t="n">
        <v>0.1929299</v>
      </c>
      <c r="AT83" s="8" t="n">
        <f aca="false">ROUND(AS83,3)</f>
        <v>0.193</v>
      </c>
      <c r="AU83" s="5" t="n">
        <f aca="false">ABS(Sheet2!AS83)</f>
        <v>0.1929299</v>
      </c>
      <c r="AV83" s="6" t="n">
        <f aca="false">IF(Sheet2!AU83&gt;=Sheet2!$AU$162,1,0)</f>
        <v>0</v>
      </c>
      <c r="AW83" s="6"/>
      <c r="AX83" s="8" t="n">
        <v>0.0951037</v>
      </c>
      <c r="AY83" s="8" t="n">
        <f aca="false">ROUND(AX83,3)</f>
        <v>0.095</v>
      </c>
      <c r="AZ83" s="5" t="n">
        <f aca="false">ABS(Sheet2!AX83)</f>
        <v>0.0951037</v>
      </c>
      <c r="BA83" s="6" t="n">
        <f aca="false">IF(Sheet2!AZ83&gt;=Sheet2!$AZ$162,1,0)</f>
        <v>0</v>
      </c>
      <c r="BB83" s="6"/>
      <c r="BC83" s="6" t="n">
        <f aca="false">IF(OR(Sheet2!AF83=1,Sheet2!AG83=1,Sheet2!AH83=1),1,0)</f>
        <v>1</v>
      </c>
      <c r="BD83" s="6"/>
      <c r="BE83" s="24" t="n">
        <f aca="false">IF(OR(Sheet2!AL83=1,Sheet2!AM83=1,Sheet2!AN83=1,Sheet2!AO83=1),1,0)</f>
        <v>0</v>
      </c>
      <c r="BF83" s="6"/>
      <c r="BG83" s="6" t="n">
        <f aca="false">IF(AND(Sheet2!AV83=1,Sheet2!BA83=1,Sheet2!BC83=1,Sheet2!BE83=1),1,0)</f>
        <v>0</v>
      </c>
      <c r="BH83" s="6"/>
      <c r="BI83" s="6"/>
      <c r="BJ83" s="6"/>
    </row>
    <row r="84" customFormat="false" ht="12.8" hidden="false" customHeight="false" outlineLevel="0" collapsed="false">
      <c r="D84" s="29" t="s">
        <v>174</v>
      </c>
      <c r="E84" s="11"/>
      <c r="F84" s="11"/>
      <c r="G84" s="12"/>
      <c r="J84" s="6"/>
      <c r="K84" s="11"/>
      <c r="L84" s="11"/>
      <c r="M84" s="12"/>
      <c r="P84" s="6"/>
      <c r="Q84" s="11"/>
      <c r="R84" s="11"/>
      <c r="S84" s="12"/>
      <c r="V84" s="6"/>
      <c r="W84" s="11"/>
      <c r="X84" s="11"/>
      <c r="Y84" s="12"/>
      <c r="AB84" s="6"/>
      <c r="AC84" s="9"/>
      <c r="AD84" s="5"/>
      <c r="AF84" s="6"/>
      <c r="AG84" s="6"/>
      <c r="AH84" s="6"/>
      <c r="AK84" s="24"/>
      <c r="AL84" s="24"/>
      <c r="AM84" s="24"/>
      <c r="AN84" s="24"/>
      <c r="AO84" s="24"/>
      <c r="AR84" s="29" t="s">
        <v>174</v>
      </c>
      <c r="AS84" s="8"/>
      <c r="AT84" s="8"/>
      <c r="AU84" s="5"/>
      <c r="AV84" s="6"/>
      <c r="AW84" s="6"/>
      <c r="AX84" s="8"/>
      <c r="AY84" s="8"/>
      <c r="AZ84" s="5"/>
      <c r="BA84" s="6"/>
      <c r="BB84" s="6"/>
      <c r="BC84" s="6"/>
      <c r="BD84" s="6"/>
      <c r="BE84" s="24"/>
      <c r="BF84" s="6"/>
      <c r="BG84" s="6"/>
      <c r="BH84" s="6"/>
      <c r="BI84" s="6"/>
      <c r="BJ84" s="6"/>
    </row>
    <row r="85" customFormat="false" ht="12.8" hidden="false" customHeight="false" outlineLevel="0" collapsed="false">
      <c r="E85" s="11"/>
      <c r="F85" s="11"/>
      <c r="G85" s="12"/>
      <c r="J85" s="6"/>
      <c r="K85" s="11"/>
      <c r="L85" s="11"/>
      <c r="M85" s="12"/>
      <c r="P85" s="6"/>
      <c r="Q85" s="11"/>
      <c r="R85" s="11"/>
      <c r="S85" s="12"/>
      <c r="V85" s="6"/>
      <c r="W85" s="11"/>
      <c r="X85" s="11"/>
      <c r="Y85" s="12"/>
      <c r="AB85" s="6"/>
      <c r="AC85" s="9"/>
      <c r="AD85" s="5"/>
      <c r="AF85" s="6"/>
      <c r="AG85" s="6"/>
      <c r="AH85" s="6"/>
      <c r="AK85" s="24"/>
      <c r="AL85" s="24"/>
      <c r="AM85" s="24"/>
      <c r="AN85" s="24"/>
      <c r="AO85" s="24"/>
      <c r="AS85" s="8"/>
      <c r="AT85" s="8"/>
      <c r="AU85" s="5"/>
      <c r="AV85" s="6"/>
      <c r="AW85" s="6"/>
      <c r="AX85" s="8"/>
      <c r="AY85" s="8"/>
      <c r="AZ85" s="5"/>
      <c r="BA85" s="6"/>
      <c r="BB85" s="6"/>
      <c r="BC85" s="6"/>
      <c r="BD85" s="6"/>
      <c r="BE85" s="24"/>
      <c r="BF85" s="6"/>
      <c r="BG85" s="6"/>
      <c r="BH85" s="6"/>
      <c r="BI85" s="6"/>
      <c r="BJ85" s="6"/>
    </row>
    <row r="86" customFormat="false" ht="12.8" hidden="false" customHeight="false" outlineLevel="0" collapsed="false">
      <c r="E86" s="36"/>
      <c r="F86" s="36"/>
      <c r="G86" s="12"/>
      <c r="H86" s="37"/>
      <c r="I86" s="37"/>
      <c r="J86" s="6"/>
      <c r="K86" s="36"/>
      <c r="L86" s="36"/>
      <c r="M86" s="12"/>
      <c r="N86" s="37"/>
      <c r="O86" s="37"/>
      <c r="P86" s="6"/>
      <c r="Q86" s="36"/>
      <c r="R86" s="36"/>
      <c r="S86" s="12"/>
      <c r="T86" s="37"/>
      <c r="U86" s="37"/>
      <c r="V86" s="6"/>
      <c r="W86" s="36"/>
      <c r="X86" s="36"/>
      <c r="Y86" s="12"/>
      <c r="Z86" s="5"/>
      <c r="AA86" s="5"/>
      <c r="AB86" s="6"/>
      <c r="AC86" s="9"/>
      <c r="AD86" s="5"/>
      <c r="AF86" s="6"/>
      <c r="AG86" s="6"/>
      <c r="AH86" s="6"/>
      <c r="AK86" s="24"/>
      <c r="AL86" s="24"/>
      <c r="AM86" s="24"/>
      <c r="AN86" s="24"/>
      <c r="AO86" s="24"/>
      <c r="AR86" s="13"/>
      <c r="AS86" s="36"/>
      <c r="AT86" s="36"/>
      <c r="AU86" s="37"/>
      <c r="AV86" s="41"/>
      <c r="AW86" s="41"/>
      <c r="AX86" s="36"/>
      <c r="AY86" s="36"/>
      <c r="AZ86" s="37"/>
      <c r="BA86" s="41"/>
      <c r="BB86" s="41"/>
      <c r="BC86" s="41"/>
      <c r="BD86" s="41"/>
      <c r="BE86" s="45"/>
      <c r="BF86" s="41"/>
      <c r="BG86" s="41"/>
      <c r="BH86" s="41"/>
      <c r="BI86" s="63"/>
      <c r="BJ86" s="63"/>
      <c r="BK86" s="62"/>
    </row>
    <row r="87" customFormat="false" ht="12.8" hidden="false" customHeight="false" outlineLevel="0" collapsed="false">
      <c r="B87" s="46" t="s">
        <v>175</v>
      </c>
      <c r="C87" s="56"/>
      <c r="D87" s="56"/>
      <c r="E87" s="11"/>
      <c r="F87" s="58"/>
      <c r="G87" s="12"/>
      <c r="H87" s="56"/>
      <c r="I87" s="56"/>
      <c r="J87" s="6"/>
      <c r="K87" s="58"/>
      <c r="L87" s="58"/>
      <c r="M87" s="12"/>
      <c r="N87" s="56"/>
      <c r="O87" s="56"/>
      <c r="P87" s="6"/>
      <c r="Q87" s="58"/>
      <c r="R87" s="58"/>
      <c r="S87" s="12"/>
      <c r="T87" s="56"/>
      <c r="U87" s="56"/>
      <c r="V87" s="6"/>
      <c r="W87" s="43"/>
      <c r="X87" s="43"/>
      <c r="Y87" s="12"/>
      <c r="Z87" s="44"/>
      <c r="AA87" s="44"/>
      <c r="AB87" s="6"/>
      <c r="AC87" s="48"/>
      <c r="AF87" s="6"/>
      <c r="AG87" s="6"/>
      <c r="AH87" s="6"/>
      <c r="AK87" s="24"/>
      <c r="AL87" s="24"/>
      <c r="AM87" s="24"/>
      <c r="AN87" s="24"/>
      <c r="AO87" s="24"/>
      <c r="AR87" s="64"/>
      <c r="AS87" s="65"/>
      <c r="AT87" s="65"/>
      <c r="AU87" s="66"/>
      <c r="AV87" s="67"/>
      <c r="AW87" s="67"/>
      <c r="AX87" s="66"/>
      <c r="AY87" s="66"/>
      <c r="AZ87" s="65"/>
      <c r="BA87" s="67"/>
      <c r="BB87" s="67"/>
      <c r="BC87" s="67"/>
      <c r="BD87" s="68"/>
      <c r="BE87" s="69"/>
      <c r="BF87" s="68"/>
      <c r="BG87" s="67"/>
      <c r="BH87" s="68"/>
      <c r="BI87" s="63"/>
      <c r="BJ87" s="6"/>
      <c r="BK87" s="62"/>
    </row>
    <row r="88" customFormat="false" ht="12.8" hidden="false" customHeight="false" outlineLevel="0" collapsed="false">
      <c r="E88" s="11"/>
      <c r="F88" s="11"/>
      <c r="G88" s="12"/>
      <c r="J88" s="6"/>
      <c r="K88" s="11"/>
      <c r="L88" s="11"/>
      <c r="M88" s="12"/>
      <c r="P88" s="6"/>
      <c r="Q88" s="11"/>
      <c r="R88" s="11"/>
      <c r="S88" s="12"/>
      <c r="V88" s="6"/>
      <c r="W88" s="11"/>
      <c r="X88" s="11"/>
      <c r="Y88" s="12"/>
      <c r="AB88" s="6"/>
      <c r="AC88" s="9"/>
      <c r="AF88" s="6"/>
      <c r="AG88" s="6"/>
      <c r="AH88" s="6"/>
      <c r="AK88" s="24"/>
      <c r="AL88" s="24"/>
      <c r="AM88" s="24"/>
      <c r="AN88" s="24"/>
      <c r="AO88" s="24"/>
      <c r="AR88" s="70"/>
      <c r="AS88" s="65"/>
      <c r="AT88" s="65"/>
      <c r="AU88" s="65"/>
      <c r="AV88" s="67"/>
      <c r="AW88" s="67"/>
      <c r="AX88" s="65"/>
      <c r="AY88" s="65"/>
      <c r="AZ88" s="65"/>
      <c r="BA88" s="67"/>
      <c r="BB88" s="67"/>
      <c r="BC88" s="67"/>
      <c r="BD88" s="67"/>
      <c r="BE88" s="69"/>
      <c r="BF88" s="67"/>
      <c r="BG88" s="67"/>
      <c r="BH88" s="67"/>
      <c r="BI88" s="6"/>
      <c r="BJ88" s="6"/>
    </row>
    <row r="89" customFormat="false" ht="12.8" hidden="false" customHeight="false" outlineLevel="0" collapsed="false">
      <c r="B89" s="2" t="s">
        <v>176</v>
      </c>
      <c r="D89" s="31" t="s">
        <v>177</v>
      </c>
      <c r="E89" s="11" t="n">
        <v>0.3713187</v>
      </c>
      <c r="F89" s="11" t="n">
        <v>0</v>
      </c>
      <c r="G89" s="12" t="n">
        <f aca="false">IF(Sheet2!F89&lt;=0.1,1,0)</f>
        <v>1</v>
      </c>
      <c r="H89" s="0" t="n">
        <v>500.2449</v>
      </c>
      <c r="I89" s="0" t="n">
        <v>0</v>
      </c>
      <c r="J89" s="6" t="n">
        <f aca="false">IF(Sheet2!I89&lt;=0.1,1,0)</f>
        <v>1</v>
      </c>
      <c r="K89" s="11" t="n">
        <v>0.1934409</v>
      </c>
      <c r="L89" s="11" t="n">
        <v>0.001</v>
      </c>
      <c r="M89" s="12" t="n">
        <f aca="false">IF(Sheet2!L89&lt;=0.1,1,0)</f>
        <v>1</v>
      </c>
      <c r="N89" s="0" t="n">
        <v>21.67734</v>
      </c>
      <c r="O89" s="0" t="n">
        <v>0.063</v>
      </c>
      <c r="P89" s="6" t="n">
        <f aca="false">IF(Sheet2!O89&lt;=0.1,1,0)</f>
        <v>1</v>
      </c>
      <c r="Q89" s="11" t="n">
        <v>0.389951</v>
      </c>
      <c r="R89" s="11" t="n">
        <v>0</v>
      </c>
      <c r="S89" s="12" t="n">
        <f aca="false">IF(Sheet2!R89&lt;=0.1,1,0)</f>
        <v>1</v>
      </c>
      <c r="T89" s="0" t="n">
        <v>0.2214048</v>
      </c>
      <c r="U89" s="0" t="n">
        <v>0</v>
      </c>
      <c r="V89" s="6" t="n">
        <f aca="false">IF(Sheet2!U89&lt;=0.1,1,0)</f>
        <v>1</v>
      </c>
      <c r="W89" s="11" t="n">
        <v>0.1524501</v>
      </c>
      <c r="X89" s="11" t="n">
        <v>0.006</v>
      </c>
      <c r="Y89" s="12" t="n">
        <f aca="false">IF(Sheet2!X89&lt;=0.1,1,0)</f>
        <v>1</v>
      </c>
      <c r="Z89" s="0" t="n">
        <v>4.110653</v>
      </c>
      <c r="AA89" s="0" t="n">
        <v>0.047</v>
      </c>
      <c r="AB89" s="6" t="n">
        <f aca="false">IF(Sheet2!AA89&lt;=0.1,1,0)</f>
        <v>1</v>
      </c>
      <c r="AC89" s="9" t="n">
        <f aca="false">Sheet2!G89+Sheet2!J89+Sheet2!M89+Sheet2!P89+Sheet2!S89+Sheet2!V89+Sheet2!Y89+Sheet2!AB89</f>
        <v>8</v>
      </c>
      <c r="AD89" s="5"/>
      <c r="AF89" s="6" t="n">
        <f aca="false">IF(Sheet2!AC89&gt;7,1,0)</f>
        <v>1</v>
      </c>
      <c r="AG89" s="6" t="n">
        <f aca="false">IF(Sheet2!AC89=7,1,0)</f>
        <v>0</v>
      </c>
      <c r="AH89" s="24" t="n">
        <f aca="false">IF(Sheet2!AC89=6,1,0)</f>
        <v>0</v>
      </c>
      <c r="AK89" s="24" t="n">
        <v>44</v>
      </c>
      <c r="AL89" s="24" t="n">
        <f aca="false">IF(OR(AND(Sheet2!H89&gt;0, Sheet2!AK89&lt;=10), AND(Sheet2!H89&lt;0, Sheet2!AK89&gt;=90)),1,0)</f>
        <v>0</v>
      </c>
      <c r="AM89" s="24" t="n">
        <f aca="false">IF(OR(AND(Sheet2!H89&gt;0, Sheet2!AK89&gt;10, Sheet2!AK89&lt;=15), AND(Sheet2!H89&lt;0, Sheet2!AK89&lt;90,Sheet2!AK89&gt;=85)),1,0)</f>
        <v>0</v>
      </c>
      <c r="AN89" s="24" t="n">
        <f aca="false">IF(OR(AND(Sheet2!H89&gt;0, Sheet2!AK89&gt;15, Sheet2!AK89&lt;=20), AND(Sheet2!H89&lt;0, Sheet2!AK89&lt;85,Sheet2!AK89&gt;=80)),1,0)</f>
        <v>0</v>
      </c>
      <c r="AO89" s="24" t="n">
        <f aca="false">IF(OR(AND(Sheet2!H89&gt;0, Sheet2!AK89&gt;20, Sheet2!AK89&lt;=25), AND(Sheet2!H89&lt;0, Sheet2!AK89&lt;80,Sheet2!AK89&gt;=75)),1,0)</f>
        <v>0</v>
      </c>
      <c r="AR89" s="71" t="s">
        <v>177</v>
      </c>
      <c r="AS89" s="65" t="n">
        <v>0.3713187</v>
      </c>
      <c r="AT89" s="65"/>
      <c r="AU89" s="65" t="n">
        <f aca="false">ABS(Sheet2!AS89)</f>
        <v>0.3713187</v>
      </c>
      <c r="AV89" s="67" t="n">
        <f aca="false">IF(Sheet2!AU89&gt;=Sheet2!$AU$162,1,0)</f>
        <v>1</v>
      </c>
      <c r="AW89" s="67"/>
      <c r="AX89" s="65" t="n">
        <v>0.1934409</v>
      </c>
      <c r="AY89" s="65"/>
      <c r="AZ89" s="65" t="n">
        <f aca="false">ABS(Sheet2!AX89)</f>
        <v>0.1934409</v>
      </c>
      <c r="BA89" s="67" t="n">
        <f aca="false">IF(Sheet2!AZ89&gt;=Sheet2!$AZ$162,1,0)</f>
        <v>0</v>
      </c>
      <c r="BB89" s="67"/>
      <c r="BC89" s="67" t="n">
        <f aca="false">IF(OR(Sheet2!AF89=1,Sheet2!AG89=1,Sheet2!AH89=1),1,0)</f>
        <v>1</v>
      </c>
      <c r="BD89" s="67"/>
      <c r="BE89" s="69" t="n">
        <f aca="false">IF(OR(Sheet2!AL89=1,Sheet2!AM89=1,Sheet2!AN89=1,Sheet2!AO89=1),1,0)</f>
        <v>0</v>
      </c>
      <c r="BF89" s="67"/>
      <c r="BG89" s="67" t="n">
        <f aca="false">IF(AND(Sheet2!AV89=1,Sheet2!BA89=1,Sheet2!BC89=1,Sheet2!BE89=1),1,0)</f>
        <v>0</v>
      </c>
      <c r="BH89" s="67"/>
      <c r="BI89" s="6"/>
      <c r="BJ89" s="6"/>
    </row>
    <row r="90" customFormat="false" ht="12.8" hidden="false" customHeight="false" outlineLevel="0" collapsed="false">
      <c r="D90" s="30" t="s">
        <v>178</v>
      </c>
      <c r="E90" s="11" t="n">
        <v>0.1765347</v>
      </c>
      <c r="F90" s="11" t="n">
        <v>0.015</v>
      </c>
      <c r="G90" s="12" t="n">
        <f aca="false">IF(Sheet2!F90&lt;=0.1,1,0)</f>
        <v>1</v>
      </c>
      <c r="H90" s="0" t="n">
        <v>525.5477</v>
      </c>
      <c r="I90" s="0" t="n">
        <v>0.003</v>
      </c>
      <c r="J90" s="6" t="n">
        <f aca="false">IF(Sheet2!I90&lt;=0.1,1,0)</f>
        <v>1</v>
      </c>
      <c r="K90" s="11" t="n">
        <v>0.1476678</v>
      </c>
      <c r="L90" s="11" t="n">
        <v>0.051</v>
      </c>
      <c r="M90" s="12" t="n">
        <f aca="false">IF(Sheet2!L90&lt;=0.1,1,0)</f>
        <v>1</v>
      </c>
      <c r="N90" s="0" t="n">
        <v>33.51559</v>
      </c>
      <c r="O90" s="0" t="n">
        <v>0.037</v>
      </c>
      <c r="P90" s="6" t="n">
        <f aca="false">IF(Sheet2!O90&lt;=0.1,1,0)</f>
        <v>1</v>
      </c>
      <c r="Q90" s="11" t="n">
        <v>0.1747995</v>
      </c>
      <c r="R90" s="11" t="n">
        <v>0.022</v>
      </c>
      <c r="S90" s="12" t="n">
        <f aca="false">IF(Sheet2!R90&lt;=0.1,1,0)</f>
        <v>1</v>
      </c>
      <c r="T90" s="0" t="n">
        <v>0.1469235</v>
      </c>
      <c r="U90" s="0" t="n">
        <v>0.032</v>
      </c>
      <c r="V90" s="6" t="n">
        <f aca="false">IF(Sheet2!U90&lt;=0.1,1,0)</f>
        <v>1</v>
      </c>
      <c r="W90" s="11" t="n">
        <v>0.1325922</v>
      </c>
      <c r="X90" s="11" t="n">
        <v>0.061</v>
      </c>
      <c r="Y90" s="12" t="n">
        <f aca="false">IF(Sheet2!X90&lt;=0.1,1,0)</f>
        <v>1</v>
      </c>
      <c r="Z90" s="0" t="n">
        <v>2.377747</v>
      </c>
      <c r="AA90" s="0" t="n">
        <v>0.353</v>
      </c>
      <c r="AB90" s="6" t="n">
        <f aca="false">IF(Sheet2!AA90&lt;=0.1,1,0)</f>
        <v>0</v>
      </c>
      <c r="AC90" s="9" t="n">
        <f aca="false">Sheet2!G90+Sheet2!J90+Sheet2!M90+Sheet2!P90+Sheet2!S90+Sheet2!V90+Sheet2!Y90+Sheet2!AB90</f>
        <v>7</v>
      </c>
      <c r="AD90" s="5"/>
      <c r="AF90" s="6" t="n">
        <f aca="false">IF(Sheet2!AC90&gt;7,1,0)</f>
        <v>0</v>
      </c>
      <c r="AG90" s="6" t="n">
        <f aca="false">IF(Sheet2!AC90=7,1,0)</f>
        <v>1</v>
      </c>
      <c r="AH90" s="27" t="n">
        <f aca="false">IF(Sheet2!AC90=6,1,0)</f>
        <v>0</v>
      </c>
      <c r="AK90" s="24" t="n">
        <v>16</v>
      </c>
      <c r="AL90" s="24" t="n">
        <f aca="false">IF(OR(AND(Sheet2!H90&gt;0, Sheet2!AK90&lt;=10), AND(Sheet2!H90&lt;0, Sheet2!AK90&gt;=90)),1,0)</f>
        <v>0</v>
      </c>
      <c r="AM90" s="24" t="n">
        <f aca="false">IF(OR(AND(Sheet2!H90&gt;0, Sheet2!AK90&gt;10, Sheet2!AK90&lt;=15), AND(Sheet2!H90&lt;0, Sheet2!AK90&lt;90,Sheet2!AK90&gt;=85)),1,0)</f>
        <v>0</v>
      </c>
      <c r="AN90" s="24" t="n">
        <f aca="false">IF(OR(AND(Sheet2!H90&gt;0, Sheet2!AK90&gt;15, Sheet2!AK90&lt;=20), AND(Sheet2!H90&lt;0, Sheet2!AK90&lt;85,Sheet2!AK90&gt;=80)),1,0)</f>
        <v>1</v>
      </c>
      <c r="AO90" s="24" t="n">
        <f aca="false">IF(OR(AND(Sheet2!H90&gt;0, Sheet2!AK90&gt;20, Sheet2!AK90&lt;=25), AND(Sheet2!H90&lt;0, Sheet2!AK90&lt;80,Sheet2!AK90&gt;=75)),1,0)</f>
        <v>0</v>
      </c>
      <c r="AR90" s="71" t="s">
        <v>178</v>
      </c>
      <c r="AS90" s="65" t="n">
        <v>0.1765347</v>
      </c>
      <c r="AT90" s="65"/>
      <c r="AU90" s="65" t="n">
        <f aca="false">ABS(Sheet2!AS90)</f>
        <v>0.1765347</v>
      </c>
      <c r="AV90" s="67" t="n">
        <f aca="false">IF(Sheet2!AU90&gt;=Sheet2!$AU$162,1,0)</f>
        <v>0</v>
      </c>
      <c r="AW90" s="67"/>
      <c r="AX90" s="65" t="n">
        <v>0.1476678</v>
      </c>
      <c r="AY90" s="65"/>
      <c r="AZ90" s="65" t="n">
        <f aca="false">ABS(Sheet2!AX90)</f>
        <v>0.1476678</v>
      </c>
      <c r="BA90" s="67" t="n">
        <f aca="false">IF(Sheet2!AZ90&gt;=Sheet2!$AZ$162,1,0)</f>
        <v>0</v>
      </c>
      <c r="BB90" s="67"/>
      <c r="BC90" s="67" t="n">
        <f aca="false">IF(OR(Sheet2!AF90=1,Sheet2!AG90=1,Sheet2!AH90=1),1,0)</f>
        <v>1</v>
      </c>
      <c r="BD90" s="67"/>
      <c r="BE90" s="69" t="n">
        <f aca="false">IF(OR(Sheet2!AL90=1,Sheet2!AM90=1,Sheet2!AN90=1,Sheet2!AO90=1),1,0)</f>
        <v>1</v>
      </c>
      <c r="BF90" s="67"/>
      <c r="BG90" s="67" t="n">
        <f aca="false">IF(AND(Sheet2!AV90=1,Sheet2!BA90=1,Sheet2!BC90=1,Sheet2!BE90=1),1,0)</f>
        <v>0</v>
      </c>
      <c r="BH90" s="67"/>
      <c r="BI90" s="6"/>
      <c r="BJ90" s="6"/>
    </row>
    <row r="91" customFormat="false" ht="12.8" hidden="false" customHeight="false" outlineLevel="0" collapsed="false">
      <c r="D91" s="0" t="s">
        <v>179</v>
      </c>
      <c r="E91" s="11" t="n">
        <v>0.1113284</v>
      </c>
      <c r="F91" s="11" t="n">
        <v>0.039</v>
      </c>
      <c r="G91" s="12" t="n">
        <f aca="false">IF(Sheet2!F91&lt;=0.1,1,0)</f>
        <v>1</v>
      </c>
      <c r="H91" s="0" t="n">
        <v>184.0892</v>
      </c>
      <c r="I91" s="0" t="n">
        <v>0.104</v>
      </c>
      <c r="J91" s="6" t="n">
        <f aca="false">IF(Sheet2!I91&lt;=0.1,1,0)</f>
        <v>0</v>
      </c>
      <c r="K91" s="11" t="n">
        <v>0.1201252</v>
      </c>
      <c r="L91" s="11" t="n">
        <v>0.049</v>
      </c>
      <c r="M91" s="12" t="n">
        <f aca="false">IF(Sheet2!L91&lt;=0.1,1,0)</f>
        <v>1</v>
      </c>
      <c r="N91" s="0" t="n">
        <v>17.91224</v>
      </c>
      <c r="O91" s="0" t="n">
        <v>0.111</v>
      </c>
      <c r="P91" s="6" t="n">
        <f aca="false">IF(Sheet2!O91&lt;=0.1,1,0)</f>
        <v>0</v>
      </c>
      <c r="Q91" s="11" t="n">
        <v>0.07882</v>
      </c>
      <c r="R91" s="11" t="n">
        <v>0.179</v>
      </c>
      <c r="S91" s="12" t="n">
        <f aca="false">IF(Sheet2!R91&lt;=0.1,1,0)</f>
        <v>0</v>
      </c>
      <c r="T91" s="0" t="n">
        <v>0.0395088</v>
      </c>
      <c r="U91" s="0" t="n">
        <v>0.435</v>
      </c>
      <c r="V91" s="6" t="n">
        <f aca="false">IF(Sheet2!U91&lt;=0.1,1,0)</f>
        <v>0</v>
      </c>
      <c r="W91" s="11" t="n">
        <v>0.0763283</v>
      </c>
      <c r="X91" s="11" t="n">
        <v>0.178</v>
      </c>
      <c r="Y91" s="12" t="n">
        <f aca="false">IF(Sheet2!X91&lt;=0.1,1,0)</f>
        <v>0</v>
      </c>
      <c r="Z91" s="0" t="n">
        <v>1.563528</v>
      </c>
      <c r="AA91" s="0" t="n">
        <v>0.427</v>
      </c>
      <c r="AB91" s="6" t="n">
        <f aca="false">IF(Sheet2!AA91&lt;=0.1,1,0)</f>
        <v>0</v>
      </c>
      <c r="AC91" s="9" t="n">
        <f aca="false">Sheet2!G91+Sheet2!J91+Sheet2!M91+Sheet2!P91+Sheet2!S91+Sheet2!V91+Sheet2!Y91+Sheet2!AB91</f>
        <v>2</v>
      </c>
      <c r="AD91" s="5"/>
      <c r="AF91" s="6" t="n">
        <f aca="false">IF(Sheet2!AC91&gt;7,1,0)</f>
        <v>0</v>
      </c>
      <c r="AG91" s="6" t="n">
        <f aca="false">IF(Sheet2!AC91=7,1,0)</f>
        <v>0</v>
      </c>
      <c r="AH91" s="24" t="n">
        <f aca="false">IF(Sheet2!AC91=6,1,0)</f>
        <v>0</v>
      </c>
      <c r="AK91" s="24" t="n">
        <v>44</v>
      </c>
      <c r="AL91" s="24" t="n">
        <f aca="false">IF(OR(AND(Sheet2!H91&gt;0, Sheet2!AK91&lt;=10), AND(Sheet2!H91&lt;0, Sheet2!AK91&gt;=90)),1,0)</f>
        <v>0</v>
      </c>
      <c r="AM91" s="24" t="n">
        <f aca="false">IF(OR(AND(Sheet2!H91&gt;0, Sheet2!AK91&gt;10, Sheet2!AK91&lt;=15), AND(Sheet2!H91&lt;0, Sheet2!AK91&lt;90,Sheet2!AK91&gt;=85)),1,0)</f>
        <v>0</v>
      </c>
      <c r="AN91" s="24" t="n">
        <f aca="false">IF(OR(AND(Sheet2!H91&gt;0, Sheet2!AK91&gt;15, Sheet2!AK91&lt;=20), AND(Sheet2!H91&lt;0, Sheet2!AK91&lt;85,Sheet2!AK91&gt;=80)),1,0)</f>
        <v>0</v>
      </c>
      <c r="AO91" s="24" t="n">
        <f aca="false">IF(OR(AND(Sheet2!H91&gt;0, Sheet2!AK91&gt;20, Sheet2!AK91&lt;=25), AND(Sheet2!H91&lt;0, Sheet2!AK91&lt;80,Sheet2!AK91&gt;=75)),1,0)</f>
        <v>0</v>
      </c>
      <c r="AR91" s="71" t="s">
        <v>179</v>
      </c>
      <c r="AS91" s="65" t="n">
        <v>0.1113284</v>
      </c>
      <c r="AT91" s="65"/>
      <c r="AU91" s="65" t="n">
        <f aca="false">ABS(Sheet2!AS91)</f>
        <v>0.1113284</v>
      </c>
      <c r="AV91" s="67" t="n">
        <f aca="false">IF(Sheet2!AU91&gt;=Sheet2!$AU$162,1,0)</f>
        <v>0</v>
      </c>
      <c r="AW91" s="67"/>
      <c r="AX91" s="65" t="n">
        <v>0.1201252</v>
      </c>
      <c r="AY91" s="65"/>
      <c r="AZ91" s="65" t="n">
        <f aca="false">ABS(Sheet2!AX91)</f>
        <v>0.1201252</v>
      </c>
      <c r="BA91" s="67" t="n">
        <f aca="false">IF(Sheet2!AZ91&gt;=Sheet2!$AZ$162,1,0)</f>
        <v>0</v>
      </c>
      <c r="BB91" s="67"/>
      <c r="BC91" s="67" t="n">
        <f aca="false">IF(OR(Sheet2!AF91=1,Sheet2!AG91=1,Sheet2!AH91=1),1,0)</f>
        <v>0</v>
      </c>
      <c r="BD91" s="67"/>
      <c r="BE91" s="69" t="n">
        <f aca="false">IF(OR(Sheet2!AL91=1,Sheet2!AM91=1,Sheet2!AN91=1,Sheet2!AO91=1),1,0)</f>
        <v>0</v>
      </c>
      <c r="BF91" s="67"/>
      <c r="BG91" s="67" t="n">
        <f aca="false">IF(AND(Sheet2!AV91=1,Sheet2!BA91=1,Sheet2!BC91=1,Sheet2!BE91=1),1,0)</f>
        <v>0</v>
      </c>
      <c r="BH91" s="67"/>
      <c r="BI91" s="6"/>
      <c r="BJ91" s="6"/>
    </row>
    <row r="92" customFormat="false" ht="12.8" hidden="false" customHeight="false" outlineLevel="0" collapsed="false">
      <c r="D92" s="0" t="s">
        <v>180</v>
      </c>
      <c r="E92" s="11" t="n">
        <v>-0.1251048</v>
      </c>
      <c r="F92" s="11" t="n">
        <v>0.013</v>
      </c>
      <c r="G92" s="12" t="n">
        <f aca="false">IF(Sheet2!F92&lt;=0.1,1,0)</f>
        <v>1</v>
      </c>
      <c r="H92" s="0" t="n">
        <v>-117.76</v>
      </c>
      <c r="I92" s="0" t="n">
        <v>0.271</v>
      </c>
      <c r="J92" s="6" t="n">
        <f aca="false">IF(Sheet2!I92&lt;=0.1,1,0)</f>
        <v>0</v>
      </c>
      <c r="K92" s="11" t="n">
        <v>-0.0879843</v>
      </c>
      <c r="L92" s="11" t="n">
        <v>0.115</v>
      </c>
      <c r="M92" s="12" t="n">
        <f aca="false">IF(Sheet2!L92&lt;=0.1,1,0)</f>
        <v>0</v>
      </c>
      <c r="N92" s="0" t="n">
        <v>-14.19606</v>
      </c>
      <c r="O92" s="0" t="n">
        <v>0.174</v>
      </c>
      <c r="P92" s="6" t="n">
        <f aca="false">IF(Sheet2!O92&lt;=0.1,1,0)</f>
        <v>0</v>
      </c>
      <c r="Q92" s="11" t="n">
        <v>-0.1499647</v>
      </c>
      <c r="R92" s="11" t="n">
        <v>0.006</v>
      </c>
      <c r="S92" s="12" t="n">
        <f aca="false">IF(Sheet2!R92&lt;=0.1,1,0)</f>
        <v>1</v>
      </c>
      <c r="T92" s="0" t="n">
        <v>-0.1471268</v>
      </c>
      <c r="U92" s="0" t="n">
        <v>0.002</v>
      </c>
      <c r="V92" s="6" t="n">
        <f aca="false">IF(Sheet2!U92&lt;=0.1,1,0)</f>
        <v>1</v>
      </c>
      <c r="W92" s="11" t="n">
        <v>-0.1055542</v>
      </c>
      <c r="X92" s="11" t="n">
        <v>0.044</v>
      </c>
      <c r="Y92" s="12" t="n">
        <f aca="false">IF(Sheet2!X92&lt;=0.1,1,0)</f>
        <v>1</v>
      </c>
      <c r="Z92" s="0" t="n">
        <v>-2.47596</v>
      </c>
      <c r="AA92" s="0" t="n">
        <v>0.198</v>
      </c>
      <c r="AB92" s="6" t="n">
        <f aca="false">IF(Sheet2!AA92&lt;=0.1,1,0)</f>
        <v>0</v>
      </c>
      <c r="AC92" s="9" t="n">
        <f aca="false">Sheet2!G92+Sheet2!J92+Sheet2!M92+Sheet2!P92+Sheet2!S92+Sheet2!V92+Sheet2!Y92+Sheet2!AB92</f>
        <v>4</v>
      </c>
      <c r="AD92" s="5"/>
      <c r="AF92" s="6" t="n">
        <f aca="false">IF(Sheet2!AC92&gt;7,1,0)</f>
        <v>0</v>
      </c>
      <c r="AG92" s="6" t="n">
        <f aca="false">IF(Sheet2!AC92=7,1,0)</f>
        <v>0</v>
      </c>
      <c r="AH92" s="24" t="n">
        <f aca="false">IF(Sheet2!AC92=6,1,0)</f>
        <v>0</v>
      </c>
      <c r="AK92" s="24" t="n">
        <v>66</v>
      </c>
      <c r="AL92" s="24" t="n">
        <f aca="false">IF(OR(AND(Sheet2!H92&gt;0, Sheet2!AK92&lt;=10), AND(Sheet2!H92&lt;0, Sheet2!AK92&gt;=90)),1,0)</f>
        <v>0</v>
      </c>
      <c r="AM92" s="24" t="n">
        <f aca="false">IF(OR(AND(Sheet2!H92&gt;0, Sheet2!AK92&gt;10, Sheet2!AK92&lt;=15), AND(Sheet2!H92&lt;0, Sheet2!AK92&lt;90,Sheet2!AK92&gt;=85)),1,0)</f>
        <v>0</v>
      </c>
      <c r="AN92" s="24" t="n">
        <f aca="false">IF(OR(AND(Sheet2!H92&gt;0, Sheet2!AK92&gt;15, Sheet2!AK92&lt;=20), AND(Sheet2!H92&lt;0, Sheet2!AK92&lt;85,Sheet2!AK92&gt;=80)),1,0)</f>
        <v>0</v>
      </c>
      <c r="AO92" s="24" t="n">
        <f aca="false">IF(OR(AND(Sheet2!H92&gt;0, Sheet2!AK92&gt;20, Sheet2!AK92&lt;=25), AND(Sheet2!H92&lt;0, Sheet2!AK92&lt;80,Sheet2!AK92&gt;=75)),1,0)</f>
        <v>0</v>
      </c>
      <c r="AR92" s="71" t="s">
        <v>180</v>
      </c>
      <c r="AS92" s="65" t="n">
        <v>-0.1251048</v>
      </c>
      <c r="AT92" s="65"/>
      <c r="AU92" s="65" t="n">
        <f aca="false">ABS(Sheet2!AS92)</f>
        <v>0.1251048</v>
      </c>
      <c r="AV92" s="67" t="n">
        <f aca="false">IF(Sheet2!AU92&gt;=Sheet2!$AU$162,1,0)</f>
        <v>0</v>
      </c>
      <c r="AW92" s="67"/>
      <c r="AX92" s="65" t="n">
        <v>-0.0879843</v>
      </c>
      <c r="AY92" s="65"/>
      <c r="AZ92" s="65" t="n">
        <f aca="false">ABS(Sheet2!AX92)</f>
        <v>0.0879843</v>
      </c>
      <c r="BA92" s="67" t="n">
        <f aca="false">IF(Sheet2!AZ92&gt;=Sheet2!$AZ$162,1,0)</f>
        <v>0</v>
      </c>
      <c r="BB92" s="67"/>
      <c r="BC92" s="67" t="n">
        <f aca="false">IF(OR(Sheet2!AF92=1,Sheet2!AG92=1,Sheet2!AH92=1),1,0)</f>
        <v>0</v>
      </c>
      <c r="BD92" s="67"/>
      <c r="BE92" s="69" t="n">
        <f aca="false">IF(OR(Sheet2!AL92=1,Sheet2!AM92=1,Sheet2!AN92=1,Sheet2!AO92=1),1,0)</f>
        <v>0</v>
      </c>
      <c r="BF92" s="67"/>
      <c r="BG92" s="67" t="n">
        <f aca="false">IF(AND(Sheet2!AV92=1,Sheet2!BA92=1,Sheet2!BC92=1,Sheet2!BE92=1),1,0)</f>
        <v>0</v>
      </c>
      <c r="BH92" s="67"/>
      <c r="BI92" s="6"/>
      <c r="BJ92" s="6"/>
    </row>
    <row r="93" customFormat="false" ht="12.8" hidden="false" customHeight="false" outlineLevel="0" collapsed="false">
      <c r="D93" s="0" t="s">
        <v>181</v>
      </c>
      <c r="E93" s="11" t="n">
        <v>0.016346</v>
      </c>
      <c r="F93" s="11" t="n">
        <v>0.76</v>
      </c>
      <c r="G93" s="12" t="n">
        <f aca="false">IF(Sheet2!F93&lt;=0.1,1,0)</f>
        <v>0</v>
      </c>
      <c r="H93" s="0" t="n">
        <v>6.893037</v>
      </c>
      <c r="I93" s="0" t="n">
        <v>0.955</v>
      </c>
      <c r="J93" s="6" t="n">
        <f aca="false">IF(Sheet2!I93&lt;=0.1,1,0)</f>
        <v>0</v>
      </c>
      <c r="K93" s="11" t="n">
        <v>0.0235506</v>
      </c>
      <c r="L93" s="11" t="n">
        <v>0.688</v>
      </c>
      <c r="M93" s="12" t="n">
        <f aca="false">IF(Sheet2!L93&lt;=0.1,1,0)</f>
        <v>0</v>
      </c>
      <c r="N93" s="0" t="n">
        <v>-8.470478</v>
      </c>
      <c r="O93" s="0" t="n">
        <v>0.453</v>
      </c>
      <c r="P93" s="6" t="n">
        <f aca="false">IF(Sheet2!O93&lt;=0.1,1,0)</f>
        <v>0</v>
      </c>
      <c r="Q93" s="11" t="n">
        <v>-0.0341366</v>
      </c>
      <c r="R93" s="11" t="n">
        <v>0.567</v>
      </c>
      <c r="S93" s="12" t="n">
        <f aca="false">IF(Sheet2!R93&lt;=0.1,1,0)</f>
        <v>0</v>
      </c>
      <c r="T93" s="0" t="n">
        <v>-0.044141</v>
      </c>
      <c r="U93" s="0" t="n">
        <v>0.379</v>
      </c>
      <c r="V93" s="6" t="n">
        <f aca="false">IF(Sheet2!U93&lt;=0.1,1,0)</f>
        <v>0</v>
      </c>
      <c r="W93" s="11" t="n">
        <v>0.0084712</v>
      </c>
      <c r="X93" s="11" t="n">
        <v>0.879</v>
      </c>
      <c r="Y93" s="12" t="n">
        <f aca="false">IF(Sheet2!X93&lt;=0.1,1,0)</f>
        <v>0</v>
      </c>
      <c r="Z93" s="0" t="n">
        <v>1.324279</v>
      </c>
      <c r="AA93" s="0" t="n">
        <v>0.476</v>
      </c>
      <c r="AB93" s="6" t="n">
        <f aca="false">IF(Sheet2!AA93&lt;=0.1,1,0)</f>
        <v>0</v>
      </c>
      <c r="AC93" s="9" t="n">
        <f aca="false">Sheet2!G93+Sheet2!J93+Sheet2!M93+Sheet2!P93+Sheet2!S93+Sheet2!V93+Sheet2!Y93+Sheet2!AB93</f>
        <v>0</v>
      </c>
      <c r="AD93" s="5"/>
      <c r="AF93" s="6" t="n">
        <f aca="false">IF(Sheet2!AC93&gt;7,1,0)</f>
        <v>0</v>
      </c>
      <c r="AG93" s="6" t="n">
        <f aca="false">IF(Sheet2!AC93=7,1,0)</f>
        <v>0</v>
      </c>
      <c r="AH93" s="24" t="n">
        <f aca="false">IF(Sheet2!AC93=6,1,0)</f>
        <v>0</v>
      </c>
      <c r="AK93" s="24" t="n">
        <v>35</v>
      </c>
      <c r="AL93" s="24" t="n">
        <f aca="false">IF(OR(AND(Sheet2!H93&gt;0, Sheet2!AK93&lt;=10), AND(Sheet2!H93&lt;0, Sheet2!AK93&gt;=90)),1,0)</f>
        <v>0</v>
      </c>
      <c r="AM93" s="24" t="n">
        <f aca="false">IF(OR(AND(Sheet2!H93&gt;0, Sheet2!AK93&gt;10, Sheet2!AK93&lt;=15), AND(Sheet2!H93&lt;0, Sheet2!AK93&lt;90,Sheet2!AK93&gt;=85)),1,0)</f>
        <v>0</v>
      </c>
      <c r="AN93" s="24" t="n">
        <f aca="false">IF(OR(AND(Sheet2!H93&gt;0, Sheet2!AK93&gt;15, Sheet2!AK93&lt;=20), AND(Sheet2!H93&lt;0, Sheet2!AK93&lt;85,Sheet2!AK93&gt;=80)),1,0)</f>
        <v>0</v>
      </c>
      <c r="AO93" s="24" t="n">
        <f aca="false">IF(OR(AND(Sheet2!H93&gt;0, Sheet2!AK93&gt;20, Sheet2!AK93&lt;=25), AND(Sheet2!H93&lt;0, Sheet2!AK93&lt;80,Sheet2!AK93&gt;=75)),1,0)</f>
        <v>0</v>
      </c>
      <c r="AR93" s="71" t="s">
        <v>181</v>
      </c>
      <c r="AS93" s="65" t="n">
        <v>0.016346</v>
      </c>
      <c r="AT93" s="65"/>
      <c r="AU93" s="65" t="n">
        <f aca="false">ABS(Sheet2!AS93)</f>
        <v>0.016346</v>
      </c>
      <c r="AV93" s="67" t="n">
        <f aca="false">IF(Sheet2!AU93&gt;=Sheet2!$AU$162,1,0)</f>
        <v>0</v>
      </c>
      <c r="AW93" s="67"/>
      <c r="AX93" s="65" t="n">
        <v>0.0235506</v>
      </c>
      <c r="AY93" s="65"/>
      <c r="AZ93" s="65" t="n">
        <f aca="false">ABS(Sheet2!AX93)</f>
        <v>0.0235506</v>
      </c>
      <c r="BA93" s="67" t="n">
        <f aca="false">IF(Sheet2!AZ93&gt;=Sheet2!$AZ$162,1,0)</f>
        <v>0</v>
      </c>
      <c r="BB93" s="67"/>
      <c r="BC93" s="67" t="n">
        <f aca="false">IF(OR(Sheet2!AF93=1,Sheet2!AG93=1,Sheet2!AH93=1),1,0)</f>
        <v>0</v>
      </c>
      <c r="BD93" s="67"/>
      <c r="BE93" s="69" t="n">
        <f aca="false">IF(OR(Sheet2!AL93=1,Sheet2!AM93=1,Sheet2!AN93=1,Sheet2!AO93=1),1,0)</f>
        <v>0</v>
      </c>
      <c r="BF93" s="67"/>
      <c r="BG93" s="67" t="n">
        <f aca="false">IF(AND(Sheet2!AV93=1,Sheet2!BA93=1,Sheet2!BC93=1,Sheet2!BE93=1),1,0)</f>
        <v>0</v>
      </c>
      <c r="BH93" s="67"/>
      <c r="BI93" s="6"/>
      <c r="BJ93" s="6"/>
    </row>
    <row r="94" customFormat="false" ht="12.8" hidden="false" customHeight="false" outlineLevel="0" collapsed="false">
      <c r="D94" s="30" t="s">
        <v>182</v>
      </c>
      <c r="E94" s="11" t="n">
        <v>-0.1571298</v>
      </c>
      <c r="F94" s="11" t="n">
        <v>0.002</v>
      </c>
      <c r="G94" s="12" t="n">
        <f aca="false">IF(Sheet2!F94&lt;=0.1,1,0)</f>
        <v>1</v>
      </c>
      <c r="H94" s="0" t="n">
        <v>-202.9405</v>
      </c>
      <c r="I94" s="0" t="n">
        <v>0.076</v>
      </c>
      <c r="J94" s="6" t="n">
        <f aca="false">IF(Sheet2!I94&lt;=0.1,1,0)</f>
        <v>1</v>
      </c>
      <c r="K94" s="11" t="n">
        <v>-0.1132444</v>
      </c>
      <c r="L94" s="11" t="n">
        <v>0.041</v>
      </c>
      <c r="M94" s="12" t="n">
        <f aca="false">IF(Sheet2!L94&lt;=0.1,1,0)</f>
        <v>1</v>
      </c>
      <c r="N94" s="0" t="n">
        <v>-18.38714</v>
      </c>
      <c r="O94" s="0" t="n">
        <v>0.087</v>
      </c>
      <c r="P94" s="6" t="n">
        <f aca="false">IF(Sheet2!O94&lt;=0.1,1,0)</f>
        <v>1</v>
      </c>
      <c r="Q94" s="11" t="n">
        <v>-0.2106391</v>
      </c>
      <c r="R94" s="11" t="n">
        <v>0</v>
      </c>
      <c r="S94" s="12" t="n">
        <f aca="false">IF(Sheet2!R94&lt;=0.1,1,0)</f>
        <v>1</v>
      </c>
      <c r="T94" s="0" t="n">
        <v>-0.1901401</v>
      </c>
      <c r="U94" s="0" t="n">
        <v>0</v>
      </c>
      <c r="V94" s="6" t="n">
        <f aca="false">IF(Sheet2!U94&lt;=0.1,1,0)</f>
        <v>1</v>
      </c>
      <c r="W94" s="11" t="n">
        <v>-0.1352893</v>
      </c>
      <c r="X94" s="11" t="n">
        <v>0.009</v>
      </c>
      <c r="Y94" s="12" t="n">
        <f aca="false">IF(Sheet2!X94&lt;=0.1,1,0)</f>
        <v>1</v>
      </c>
      <c r="Z94" s="0" t="n">
        <v>-5.17338</v>
      </c>
      <c r="AA94" s="0" t="n">
        <v>0.001</v>
      </c>
      <c r="AB94" s="6" t="n">
        <f aca="false">IF(Sheet2!AA94&lt;=0.1,1,0)</f>
        <v>1</v>
      </c>
      <c r="AC94" s="9" t="n">
        <f aca="false">Sheet2!G94+Sheet2!J94+Sheet2!M94+Sheet2!P94+Sheet2!S94+Sheet2!V94+Sheet2!Y94+Sheet2!AB94</f>
        <v>8</v>
      </c>
      <c r="AD94" s="5"/>
      <c r="AF94" s="6" t="n">
        <f aca="false">IF(Sheet2!AC94&gt;7,1,0)</f>
        <v>1</v>
      </c>
      <c r="AG94" s="6" t="n">
        <f aca="false">IF(Sheet2!AC94=7,1,0)</f>
        <v>0</v>
      </c>
      <c r="AH94" s="24" t="n">
        <f aca="false">IF(Sheet2!AC94=6,1,0)</f>
        <v>0</v>
      </c>
      <c r="AK94" s="24" t="n">
        <v>33</v>
      </c>
      <c r="AL94" s="24" t="n">
        <f aca="false">IF(OR(AND(Sheet2!H94&gt;0, Sheet2!AK94&lt;=10), AND(Sheet2!H94&lt;0, Sheet2!AK94&gt;=90)),1,0)</f>
        <v>0</v>
      </c>
      <c r="AM94" s="24" t="n">
        <f aca="false">IF(OR(AND(Sheet2!H94&gt;0, Sheet2!AK94&gt;10, Sheet2!AK94&lt;=15), AND(Sheet2!H94&lt;0, Sheet2!AK94&lt;90,Sheet2!AK94&gt;=85)),1,0)</f>
        <v>0</v>
      </c>
      <c r="AN94" s="24" t="n">
        <f aca="false">IF(OR(AND(Sheet2!H94&gt;0, Sheet2!AK94&gt;15, Sheet2!AK94&lt;=20), AND(Sheet2!H94&lt;0, Sheet2!AK94&lt;85,Sheet2!AK94&gt;=80)),1,0)</f>
        <v>0</v>
      </c>
      <c r="AO94" s="24" t="n">
        <f aca="false">IF(OR(AND(Sheet2!H94&gt;0, Sheet2!AK94&gt;20, Sheet2!AK94&lt;=25), AND(Sheet2!H94&lt;0, Sheet2!AK94&lt;80,Sheet2!AK94&gt;=75)),1,0)</f>
        <v>0</v>
      </c>
      <c r="AR94" s="71" t="s">
        <v>182</v>
      </c>
      <c r="AS94" s="65" t="n">
        <v>-0.1571298</v>
      </c>
      <c r="AT94" s="65"/>
      <c r="AU94" s="65" t="n">
        <f aca="false">ABS(Sheet2!AS94)</f>
        <v>0.1571298</v>
      </c>
      <c r="AV94" s="67" t="n">
        <f aca="false">IF(Sheet2!AU94&gt;=Sheet2!$AU$162,1,0)</f>
        <v>0</v>
      </c>
      <c r="AW94" s="67"/>
      <c r="AX94" s="65" t="n">
        <v>-0.1132444</v>
      </c>
      <c r="AY94" s="65"/>
      <c r="AZ94" s="65" t="n">
        <f aca="false">ABS(Sheet2!AX94)</f>
        <v>0.1132444</v>
      </c>
      <c r="BA94" s="67" t="n">
        <f aca="false">IF(Sheet2!AZ94&gt;=Sheet2!$AZ$162,1,0)</f>
        <v>0</v>
      </c>
      <c r="BB94" s="67"/>
      <c r="BC94" s="67" t="n">
        <f aca="false">IF(OR(Sheet2!AF94=1,Sheet2!AG94=1,Sheet2!AH94=1),1,0)</f>
        <v>1</v>
      </c>
      <c r="BD94" s="67"/>
      <c r="BE94" s="69" t="n">
        <f aca="false">IF(OR(Sheet2!AL94=1,Sheet2!AM94=1,Sheet2!AN94=1,Sheet2!AO94=1),1,0)</f>
        <v>0</v>
      </c>
      <c r="BF94" s="67"/>
      <c r="BG94" s="67" t="n">
        <f aca="false">IF(AND(Sheet2!AV94=1,Sheet2!BA94=1,Sheet2!BC94=1,Sheet2!BE94=1),1,0)</f>
        <v>0</v>
      </c>
      <c r="BH94" s="67"/>
      <c r="BI94" s="6"/>
      <c r="BJ94" s="6"/>
    </row>
    <row r="95" customFormat="false" ht="12.8" hidden="false" customHeight="false" outlineLevel="0" collapsed="false">
      <c r="D95" s="0" t="s">
        <v>183</v>
      </c>
      <c r="E95" s="11" t="n">
        <v>-0.104107</v>
      </c>
      <c r="F95" s="11" t="n">
        <v>0.117</v>
      </c>
      <c r="G95" s="12" t="n">
        <f aca="false">IF(Sheet2!F95&lt;=0.1,1,0)</f>
        <v>0</v>
      </c>
      <c r="H95" s="0" t="n">
        <v>-214.8818</v>
      </c>
      <c r="I95" s="0" t="n">
        <v>0.08</v>
      </c>
      <c r="J95" s="6" t="n">
        <f aca="false">IF(Sheet2!I95&lt;=0.1,1,0)</f>
        <v>1</v>
      </c>
      <c r="K95" s="11" t="n">
        <v>-0.0907597</v>
      </c>
      <c r="L95" s="11" t="n">
        <v>0.194</v>
      </c>
      <c r="M95" s="12" t="n">
        <f aca="false">IF(Sheet2!L95&lt;=0.1,1,0)</f>
        <v>0</v>
      </c>
      <c r="N95" s="0" t="n">
        <v>-26.19049</v>
      </c>
      <c r="O95" s="0" t="n">
        <v>0.029</v>
      </c>
      <c r="P95" s="6" t="n">
        <f aca="false">IF(Sheet2!O95&lt;=0.1,1,0)</f>
        <v>1</v>
      </c>
      <c r="Q95" s="11" t="n">
        <v>-0.1577792</v>
      </c>
      <c r="R95" s="11" t="n">
        <v>0.029</v>
      </c>
      <c r="S95" s="12" t="n">
        <f aca="false">IF(Sheet2!R95&lt;=0.1,1,0)</f>
        <v>1</v>
      </c>
      <c r="T95" s="0" t="n">
        <v>-0.1075755</v>
      </c>
      <c r="U95" s="0" t="n">
        <v>0.091</v>
      </c>
      <c r="V95" s="6" t="n">
        <f aca="false">IF(Sheet2!U95&lt;=0.1,1,0)</f>
        <v>1</v>
      </c>
      <c r="W95" s="11" t="n">
        <v>-0.1238409</v>
      </c>
      <c r="X95" s="11" t="n">
        <v>0.061</v>
      </c>
      <c r="Y95" s="12" t="n">
        <f aca="false">IF(Sheet2!X95&lt;=0.1,1,0)</f>
        <v>1</v>
      </c>
      <c r="Z95" s="0" t="n">
        <v>0.9274991</v>
      </c>
      <c r="AA95" s="0" t="n">
        <v>0.754</v>
      </c>
      <c r="AB95" s="6" t="n">
        <f aca="false">IF(Sheet2!AA95&lt;=0.1,1,0)</f>
        <v>0</v>
      </c>
      <c r="AC95" s="9" t="n">
        <f aca="false">Sheet2!G95+Sheet2!J95+Sheet2!M95+Sheet2!P95+Sheet2!S95+Sheet2!V95+Sheet2!Y95+Sheet2!AB95</f>
        <v>5</v>
      </c>
      <c r="AD95" s="5"/>
      <c r="AF95" s="6" t="n">
        <f aca="false">IF(Sheet2!AC95&gt;7,1,0)</f>
        <v>0</v>
      </c>
      <c r="AG95" s="6" t="n">
        <f aca="false">IF(Sheet2!AC95=7,1,0)</f>
        <v>0</v>
      </c>
      <c r="AH95" s="24" t="n">
        <f aca="false">IF(Sheet2!AC95=6,1,0)</f>
        <v>0</v>
      </c>
      <c r="AK95" s="24" t="n">
        <v>15</v>
      </c>
      <c r="AL95" s="24" t="n">
        <f aca="false">IF(OR(AND(Sheet2!H95&gt;0, Sheet2!AK95&lt;=10), AND(Sheet2!H95&lt;0, Sheet2!AK95&gt;=90)),1,0)</f>
        <v>0</v>
      </c>
      <c r="AM95" s="24" t="n">
        <f aca="false">IF(OR(AND(Sheet2!H95&gt;0, Sheet2!AK95&gt;10, Sheet2!AK95&lt;=15), AND(Sheet2!H95&lt;0, Sheet2!AK95&lt;90,Sheet2!AK95&gt;=85)),1,0)</f>
        <v>0</v>
      </c>
      <c r="AN95" s="24" t="n">
        <f aca="false">IF(OR(AND(Sheet2!H95&gt;0, Sheet2!AK95&gt;15, Sheet2!AK95&lt;=20), AND(Sheet2!H95&lt;0, Sheet2!AK95&lt;85,Sheet2!AK95&gt;=80)),1,0)</f>
        <v>0</v>
      </c>
      <c r="AO95" s="24" t="n">
        <f aca="false">IF(OR(AND(Sheet2!H95&gt;0, Sheet2!AK95&gt;20, Sheet2!AK95&lt;=25), AND(Sheet2!H95&lt;0, Sheet2!AK95&lt;80,Sheet2!AK95&gt;=75)),1,0)</f>
        <v>0</v>
      </c>
      <c r="AR95" s="71" t="s">
        <v>183</v>
      </c>
      <c r="AS95" s="65" t="n">
        <v>-0.104107</v>
      </c>
      <c r="AT95" s="65"/>
      <c r="AU95" s="65" t="n">
        <f aca="false">ABS(Sheet2!AS95)</f>
        <v>0.104107</v>
      </c>
      <c r="AV95" s="67" t="n">
        <f aca="false">IF(Sheet2!AU95&gt;=Sheet2!$AU$162,1,0)</f>
        <v>0</v>
      </c>
      <c r="AW95" s="67"/>
      <c r="AX95" s="65" t="n">
        <v>-0.0907597</v>
      </c>
      <c r="AY95" s="65"/>
      <c r="AZ95" s="65" t="n">
        <f aca="false">ABS(Sheet2!AX95)</f>
        <v>0.0907597</v>
      </c>
      <c r="BA95" s="67" t="n">
        <f aca="false">IF(Sheet2!AZ95&gt;=Sheet2!$AZ$162,1,0)</f>
        <v>0</v>
      </c>
      <c r="BB95" s="67"/>
      <c r="BC95" s="67" t="n">
        <f aca="false">IF(OR(Sheet2!AF95=1,Sheet2!AG95=1,Sheet2!AH95=1),1,0)</f>
        <v>0</v>
      </c>
      <c r="BD95" s="67"/>
      <c r="BE95" s="69" t="n">
        <f aca="false">IF(OR(Sheet2!AL95=1,Sheet2!AM95=1,Sheet2!AN95=1,Sheet2!AO95=1),1,0)</f>
        <v>0</v>
      </c>
      <c r="BF95" s="67"/>
      <c r="BG95" s="67" t="n">
        <f aca="false">IF(AND(Sheet2!AV95=1,Sheet2!BA95=1,Sheet2!BC95=1,Sheet2!BE95=1),1,0)</f>
        <v>0</v>
      </c>
      <c r="BH95" s="67"/>
      <c r="BI95" s="6"/>
      <c r="BJ95" s="6"/>
    </row>
    <row r="96" customFormat="false" ht="12.8" hidden="false" customHeight="false" outlineLevel="0" collapsed="false">
      <c r="D96" s="31" t="s">
        <v>184</v>
      </c>
      <c r="E96" s="11" t="n">
        <v>-0.1937303</v>
      </c>
      <c r="F96" s="11" t="n">
        <v>0</v>
      </c>
      <c r="G96" s="12" t="n">
        <f aca="false">IF(Sheet2!F96&lt;=0.1,1,0)</f>
        <v>1</v>
      </c>
      <c r="H96" s="0" t="n">
        <v>-308.1381</v>
      </c>
      <c r="I96" s="0" t="n">
        <v>0.004</v>
      </c>
      <c r="J96" s="6" t="n">
        <f aca="false">IF(Sheet2!I96&lt;=0.1,1,0)</f>
        <v>1</v>
      </c>
      <c r="K96" s="11" t="n">
        <v>-0.1962594</v>
      </c>
      <c r="L96" s="11" t="n">
        <v>0.001</v>
      </c>
      <c r="M96" s="12" t="n">
        <f aca="false">IF(Sheet2!L96&lt;=0.1,1,0)</f>
        <v>1</v>
      </c>
      <c r="N96" s="0" t="n">
        <v>-35.86679</v>
      </c>
      <c r="O96" s="0" t="n">
        <v>0</v>
      </c>
      <c r="P96" s="6" t="n">
        <f aca="false">IF(Sheet2!O96&lt;=0.1,1,0)</f>
        <v>1</v>
      </c>
      <c r="Q96" s="11" t="n">
        <v>-0.2602752</v>
      </c>
      <c r="R96" s="11" t="n">
        <v>0</v>
      </c>
      <c r="S96" s="12" t="n">
        <f aca="false">IF(Sheet2!R96&lt;=0.1,1,0)</f>
        <v>1</v>
      </c>
      <c r="T96" s="0" t="n">
        <v>-0.2540483</v>
      </c>
      <c r="U96" s="0" t="n">
        <v>0</v>
      </c>
      <c r="V96" s="6" t="n">
        <f aca="false">IF(Sheet2!U96&lt;=0.1,1,0)</f>
        <v>1</v>
      </c>
      <c r="W96" s="11" t="n">
        <v>-0.2323097</v>
      </c>
      <c r="X96" s="11" t="n">
        <v>0</v>
      </c>
      <c r="Y96" s="12" t="n">
        <f aca="false">IF(Sheet2!X96&lt;=0.1,1,0)</f>
        <v>1</v>
      </c>
      <c r="Z96" s="0" t="n">
        <v>-3.100402</v>
      </c>
      <c r="AA96" s="0" t="n">
        <v>0.094</v>
      </c>
      <c r="AB96" s="6" t="n">
        <f aca="false">IF(Sheet2!AA96&lt;=0.1,1,0)</f>
        <v>1</v>
      </c>
      <c r="AC96" s="9" t="n">
        <f aca="false">Sheet2!G96+Sheet2!J96+Sheet2!M96+Sheet2!P96+Sheet2!S96+Sheet2!V96+Sheet2!Y96+Sheet2!AB96</f>
        <v>8</v>
      </c>
      <c r="AD96" s="5"/>
      <c r="AF96" s="6" t="n">
        <f aca="false">IF(Sheet2!AC96&gt;7,1,0)</f>
        <v>1</v>
      </c>
      <c r="AG96" s="6" t="n">
        <f aca="false">IF(Sheet2!AC96=7,1,0)</f>
        <v>0</v>
      </c>
      <c r="AH96" s="24" t="n">
        <f aca="false">IF(Sheet2!AC96=6,1,0)</f>
        <v>0</v>
      </c>
      <c r="AK96" s="24" t="n">
        <v>34</v>
      </c>
      <c r="AL96" s="24" t="n">
        <f aca="false">IF(OR(AND(Sheet2!H96&gt;0, Sheet2!AK96&lt;=10), AND(Sheet2!H96&lt;0, Sheet2!AK96&gt;=90)),1,0)</f>
        <v>0</v>
      </c>
      <c r="AM96" s="24" t="n">
        <f aca="false">IF(OR(AND(Sheet2!H96&gt;0, Sheet2!AK96&gt;10, Sheet2!AK96&lt;=15), AND(Sheet2!H96&lt;0, Sheet2!AK96&lt;90,Sheet2!AK96&gt;=85)),1,0)</f>
        <v>0</v>
      </c>
      <c r="AN96" s="24" t="n">
        <f aca="false">IF(OR(AND(Sheet2!H96&gt;0, Sheet2!AK96&gt;15, Sheet2!AK96&lt;=20), AND(Sheet2!H96&lt;0, Sheet2!AK96&lt;85,Sheet2!AK96&gt;=80)),1,0)</f>
        <v>0</v>
      </c>
      <c r="AO96" s="24" t="n">
        <f aca="false">IF(OR(AND(Sheet2!H96&gt;0, Sheet2!AK96&gt;20, Sheet2!AK96&lt;=25), AND(Sheet2!H96&lt;0, Sheet2!AK96&lt;80,Sheet2!AK96&gt;=75)),1,0)</f>
        <v>0</v>
      </c>
      <c r="AR96" s="71" t="s">
        <v>184</v>
      </c>
      <c r="AS96" s="65" t="n">
        <v>-0.1937303</v>
      </c>
      <c r="AT96" s="65"/>
      <c r="AU96" s="65" t="n">
        <f aca="false">ABS(Sheet2!AS96)</f>
        <v>0.1937303</v>
      </c>
      <c r="AV96" s="67" t="n">
        <f aca="false">IF(Sheet2!AU96&gt;=Sheet2!$AU$162,1,0)</f>
        <v>0</v>
      </c>
      <c r="AW96" s="67"/>
      <c r="AX96" s="65" t="n">
        <v>-0.1962594</v>
      </c>
      <c r="AY96" s="65"/>
      <c r="AZ96" s="65" t="n">
        <f aca="false">ABS(Sheet2!AX96)</f>
        <v>0.1962594</v>
      </c>
      <c r="BA96" s="67" t="n">
        <f aca="false">IF(Sheet2!AZ96&gt;=Sheet2!$AZ$162,1,0)</f>
        <v>0</v>
      </c>
      <c r="BB96" s="67"/>
      <c r="BC96" s="67" t="n">
        <f aca="false">IF(OR(Sheet2!AF96=1,Sheet2!AG96=1,Sheet2!AH96=1),1,0)</f>
        <v>1</v>
      </c>
      <c r="BD96" s="67"/>
      <c r="BE96" s="69" t="n">
        <f aca="false">IF(OR(Sheet2!AL96=1,Sheet2!AM96=1,Sheet2!AN96=1,Sheet2!AO96=1),1,0)</f>
        <v>0</v>
      </c>
      <c r="BF96" s="67"/>
      <c r="BG96" s="67" t="n">
        <f aca="false">IF(AND(Sheet2!AV96=1,Sheet2!BA96=1,Sheet2!BC96=1,Sheet2!BE96=1),1,0)</f>
        <v>0</v>
      </c>
      <c r="BH96" s="67"/>
      <c r="BI96" s="6"/>
      <c r="BJ96" s="6"/>
    </row>
    <row r="97" customFormat="false" ht="12.8" hidden="false" customHeight="false" outlineLevel="0" collapsed="false">
      <c r="D97" s="0" t="s">
        <v>185</v>
      </c>
      <c r="E97" s="11" t="n">
        <v>0.092186</v>
      </c>
      <c r="F97" s="11" t="n">
        <v>0.276</v>
      </c>
      <c r="G97" s="12" t="n">
        <f aca="false">IF(Sheet2!F97&lt;=0.1,1,0)</f>
        <v>0</v>
      </c>
      <c r="H97" s="0" t="n">
        <v>-100.9872</v>
      </c>
      <c r="I97" s="0" t="n">
        <v>0.443</v>
      </c>
      <c r="J97" s="6" t="n">
        <f aca="false">IF(Sheet2!I97&lt;=0.1,1,0)</f>
        <v>0</v>
      </c>
      <c r="K97" s="11" t="n">
        <v>0.1247062</v>
      </c>
      <c r="L97" s="11" t="n">
        <v>0.21</v>
      </c>
      <c r="M97" s="12" t="n">
        <f aca="false">IF(Sheet2!L97&lt;=0.1,1,0)</f>
        <v>0</v>
      </c>
      <c r="N97" s="0" t="n">
        <v>3.360947</v>
      </c>
      <c r="O97" s="0" t="n">
        <v>0.836</v>
      </c>
      <c r="P97" s="6" t="n">
        <f aca="false">IF(Sheet2!O97&lt;=0.1,1,0)</f>
        <v>0</v>
      </c>
      <c r="Q97" s="11" t="n">
        <v>-0.0285093</v>
      </c>
      <c r="R97" s="11" t="n">
        <v>0.758</v>
      </c>
      <c r="S97" s="12" t="n">
        <f aca="false">IF(Sheet2!R97&lt;=0.1,1,0)</f>
        <v>0</v>
      </c>
      <c r="T97" s="0" t="n">
        <v>0.1861704</v>
      </c>
      <c r="U97" s="0" t="n">
        <v>0.026</v>
      </c>
      <c r="V97" s="6" t="n">
        <f aca="false">IF(Sheet2!U97&lt;=0.1,1,0)</f>
        <v>1</v>
      </c>
      <c r="W97" s="11" t="n">
        <v>0.080098</v>
      </c>
      <c r="X97" s="11" t="n">
        <v>0.397</v>
      </c>
      <c r="Y97" s="12" t="n">
        <f aca="false">IF(Sheet2!X97&lt;=0.1,1,0)</f>
        <v>0</v>
      </c>
      <c r="Z97" s="0" t="n">
        <v>2.035003</v>
      </c>
      <c r="AA97" s="0" t="n">
        <v>0.636</v>
      </c>
      <c r="AB97" s="6" t="n">
        <f aca="false">IF(Sheet2!AA97&lt;=0.1,1,0)</f>
        <v>0</v>
      </c>
      <c r="AC97" s="9" t="n">
        <f aca="false">Sheet2!G97+Sheet2!J97+Sheet2!M97+Sheet2!P97+Sheet2!S97+Sheet2!V97+Sheet2!Y97+Sheet2!AB97</f>
        <v>1</v>
      </c>
      <c r="AD97" s="5"/>
      <c r="AF97" s="6" t="n">
        <f aca="false">IF(Sheet2!AC97&gt;7,1,0)</f>
        <v>0</v>
      </c>
      <c r="AG97" s="6" t="n">
        <f aca="false">IF(Sheet2!AC97=7,1,0)</f>
        <v>0</v>
      </c>
      <c r="AH97" s="24" t="n">
        <f aca="false">IF(Sheet2!AC97=6,1,0)</f>
        <v>0</v>
      </c>
      <c r="AK97" s="24" t="n">
        <v>8</v>
      </c>
      <c r="AL97" s="24" t="n">
        <f aca="false">IF(OR(AND(Sheet2!H97&gt;0, Sheet2!AK97&lt;=10), AND(Sheet2!H97&lt;0, Sheet2!AK97&gt;=90)),1,0)</f>
        <v>0</v>
      </c>
      <c r="AM97" s="24" t="n">
        <f aca="false">IF(OR(AND(Sheet2!H97&gt;0, Sheet2!AK97&gt;10, Sheet2!AK97&lt;=15), AND(Sheet2!H97&lt;0, Sheet2!AK97&lt;90,Sheet2!AK97&gt;=85)),1,0)</f>
        <v>0</v>
      </c>
      <c r="AN97" s="24" t="n">
        <f aca="false">IF(OR(AND(Sheet2!H97&gt;0, Sheet2!AK97&gt;15, Sheet2!AK97&lt;=20), AND(Sheet2!H97&lt;0, Sheet2!AK97&lt;85,Sheet2!AK97&gt;=80)),1,0)</f>
        <v>0</v>
      </c>
      <c r="AO97" s="24" t="n">
        <f aca="false">IF(OR(AND(Sheet2!H97&gt;0, Sheet2!AK97&gt;20, Sheet2!AK97&lt;=25), AND(Sheet2!H97&lt;0, Sheet2!AK97&lt;80,Sheet2!AK97&gt;=75)),1,0)</f>
        <v>0</v>
      </c>
      <c r="AR97" s="71" t="s">
        <v>185</v>
      </c>
      <c r="AS97" s="65" t="n">
        <v>0.092186</v>
      </c>
      <c r="AT97" s="65"/>
      <c r="AU97" s="65" t="n">
        <f aca="false">ABS(Sheet2!AS97)</f>
        <v>0.092186</v>
      </c>
      <c r="AV97" s="67" t="n">
        <f aca="false">IF(Sheet2!AU97&gt;=Sheet2!$AU$162,1,0)</f>
        <v>0</v>
      </c>
      <c r="AW97" s="67"/>
      <c r="AX97" s="65" t="n">
        <v>0.1247062</v>
      </c>
      <c r="AY97" s="65"/>
      <c r="AZ97" s="65" t="n">
        <f aca="false">ABS(Sheet2!AX97)</f>
        <v>0.1247062</v>
      </c>
      <c r="BA97" s="67" t="n">
        <f aca="false">IF(Sheet2!AZ97&gt;=Sheet2!$AZ$162,1,0)</f>
        <v>0</v>
      </c>
      <c r="BB97" s="67"/>
      <c r="BC97" s="67" t="n">
        <f aca="false">IF(OR(Sheet2!AF97=1,Sheet2!AG97=1,Sheet2!AH97=1),1,0)</f>
        <v>0</v>
      </c>
      <c r="BD97" s="67"/>
      <c r="BE97" s="69" t="n">
        <f aca="false">IF(OR(Sheet2!AL97=1,Sheet2!AM97=1,Sheet2!AN97=1,Sheet2!AO97=1),1,0)</f>
        <v>0</v>
      </c>
      <c r="BF97" s="67"/>
      <c r="BG97" s="67" t="n">
        <f aca="false">IF(AND(Sheet2!AV97=1,Sheet2!BA97=1,Sheet2!BC97=1,Sheet2!BE97=1),1,0)</f>
        <v>0</v>
      </c>
      <c r="BH97" s="67"/>
      <c r="BI97" s="6"/>
      <c r="BJ97" s="6"/>
    </row>
    <row r="98" customFormat="false" ht="12.8" hidden="false" customHeight="false" outlineLevel="0" collapsed="false">
      <c r="D98" s="0" t="s">
        <v>186</v>
      </c>
      <c r="E98" s="11" t="n">
        <v>-0.1797024</v>
      </c>
      <c r="F98" s="11" t="n">
        <v>0</v>
      </c>
      <c r="G98" s="12" t="n">
        <f aca="false">IF(Sheet2!F98&lt;=0.1,1,0)</f>
        <v>1</v>
      </c>
      <c r="H98" s="0" t="n">
        <v>-252.3753</v>
      </c>
      <c r="I98" s="0" t="n">
        <v>0.019</v>
      </c>
      <c r="J98" s="6" t="n">
        <f aca="false">IF(Sheet2!I98&lt;=0.1,1,0)</f>
        <v>1</v>
      </c>
      <c r="K98" s="11" t="n">
        <v>-0.0527091</v>
      </c>
      <c r="L98" s="11" t="n">
        <v>0.352</v>
      </c>
      <c r="M98" s="12" t="n">
        <f aca="false">IF(Sheet2!L98&lt;=0.1,1,0)</f>
        <v>0</v>
      </c>
      <c r="N98" s="0" t="n">
        <v>-11.08638</v>
      </c>
      <c r="O98" s="0" t="n">
        <v>0.301</v>
      </c>
      <c r="P98" s="6" t="n">
        <f aca="false">IF(Sheet2!O98&lt;=0.1,1,0)</f>
        <v>0</v>
      </c>
      <c r="Q98" s="11" t="n">
        <v>-0.211856</v>
      </c>
      <c r="R98" s="11" t="n">
        <v>0</v>
      </c>
      <c r="S98" s="12" t="n">
        <f aca="false">IF(Sheet2!R98&lt;=0.1,1,0)</f>
        <v>1</v>
      </c>
      <c r="T98" s="0" t="n">
        <v>-0.1916209</v>
      </c>
      <c r="U98" s="0" t="n">
        <v>0</v>
      </c>
      <c r="V98" s="6" t="n">
        <f aca="false">IF(Sheet2!U98&lt;=0.1,1,0)</f>
        <v>1</v>
      </c>
      <c r="W98" s="11" t="n">
        <v>-0.0499862</v>
      </c>
      <c r="X98" s="11" t="n">
        <v>0.341</v>
      </c>
      <c r="Y98" s="12" t="n">
        <f aca="false">IF(Sheet2!X98&lt;=0.1,1,0)</f>
        <v>0</v>
      </c>
      <c r="Z98" s="0" t="n">
        <v>-2.885929</v>
      </c>
      <c r="AA98" s="0" t="n">
        <v>0.115</v>
      </c>
      <c r="AB98" s="6" t="n">
        <f aca="false">IF(Sheet2!AA98&lt;=0.1,1,0)</f>
        <v>0</v>
      </c>
      <c r="AC98" s="9" t="n">
        <f aca="false">Sheet2!G98+Sheet2!J98+Sheet2!M98+Sheet2!P98+Sheet2!S98+Sheet2!V98+Sheet2!Y98+Sheet2!AB98</f>
        <v>4</v>
      </c>
      <c r="AD98" s="5"/>
      <c r="AF98" s="6" t="n">
        <f aca="false">IF(Sheet2!AC98&gt;7,1,0)</f>
        <v>0</v>
      </c>
      <c r="AG98" s="6" t="n">
        <f aca="false">IF(Sheet2!AC98=7,1,0)</f>
        <v>0</v>
      </c>
      <c r="AH98" s="24" t="n">
        <f aca="false">IF(Sheet2!AC98=6,1,0)</f>
        <v>0</v>
      </c>
      <c r="AK98" s="24" t="n">
        <v>52</v>
      </c>
      <c r="AL98" s="24" t="n">
        <f aca="false">IF(OR(AND(Sheet2!H98&gt;0, Sheet2!AK98&lt;=10), AND(Sheet2!H98&lt;0, Sheet2!AK98&gt;=90)),1,0)</f>
        <v>0</v>
      </c>
      <c r="AM98" s="24" t="n">
        <f aca="false">IF(OR(AND(Sheet2!H98&gt;0, Sheet2!AK98&gt;10, Sheet2!AK98&lt;=15), AND(Sheet2!H98&lt;0, Sheet2!AK98&lt;90,Sheet2!AK98&gt;=85)),1,0)</f>
        <v>0</v>
      </c>
      <c r="AN98" s="24" t="n">
        <f aca="false">IF(OR(AND(Sheet2!H98&gt;0, Sheet2!AK98&gt;15, Sheet2!AK98&lt;=20), AND(Sheet2!H98&lt;0, Sheet2!AK98&lt;85,Sheet2!AK98&gt;=80)),1,0)</f>
        <v>0</v>
      </c>
      <c r="AO98" s="24" t="n">
        <f aca="false">IF(OR(AND(Sheet2!H98&gt;0, Sheet2!AK98&gt;20, Sheet2!AK98&lt;=25), AND(Sheet2!H98&lt;0, Sheet2!AK98&lt;80,Sheet2!AK98&gt;=75)),1,0)</f>
        <v>0</v>
      </c>
      <c r="AR98" s="71" t="s">
        <v>186</v>
      </c>
      <c r="AS98" s="65" t="n">
        <v>-0.1797024</v>
      </c>
      <c r="AT98" s="65"/>
      <c r="AU98" s="65" t="n">
        <f aca="false">ABS(Sheet2!AS98)</f>
        <v>0.1797024</v>
      </c>
      <c r="AV98" s="67" t="n">
        <f aca="false">IF(Sheet2!AU98&gt;=Sheet2!$AU$162,1,0)</f>
        <v>0</v>
      </c>
      <c r="AW98" s="67"/>
      <c r="AX98" s="65" t="n">
        <v>-0.0527091</v>
      </c>
      <c r="AY98" s="65"/>
      <c r="AZ98" s="65" t="n">
        <f aca="false">ABS(Sheet2!AX98)</f>
        <v>0.0527091</v>
      </c>
      <c r="BA98" s="67" t="n">
        <f aca="false">IF(Sheet2!AZ98&gt;=Sheet2!$AZ$162,1,0)</f>
        <v>0</v>
      </c>
      <c r="BB98" s="67"/>
      <c r="BC98" s="67" t="n">
        <f aca="false">IF(OR(Sheet2!AF98=1,Sheet2!AG98=1,Sheet2!AH98=1),1,0)</f>
        <v>0</v>
      </c>
      <c r="BD98" s="67"/>
      <c r="BE98" s="69" t="n">
        <f aca="false">IF(OR(Sheet2!AL98=1,Sheet2!AM98=1,Sheet2!AN98=1,Sheet2!AO98=1),1,0)</f>
        <v>0</v>
      </c>
      <c r="BF98" s="67"/>
      <c r="BG98" s="67" t="n">
        <f aca="false">IF(AND(Sheet2!AV98=1,Sheet2!BA98=1,Sheet2!BC98=1,Sheet2!BE98=1),1,0)</f>
        <v>0</v>
      </c>
      <c r="BH98" s="67"/>
      <c r="BI98" s="6"/>
      <c r="BJ98" s="6"/>
    </row>
    <row r="99" customFormat="false" ht="12.8" hidden="false" customHeight="false" outlineLevel="0" collapsed="false">
      <c r="D99" s="31" t="s">
        <v>187</v>
      </c>
      <c r="E99" s="11" t="n">
        <v>-0.2142753</v>
      </c>
      <c r="F99" s="11" t="n">
        <v>0.001</v>
      </c>
      <c r="G99" s="12" t="n">
        <f aca="false">IF(Sheet2!F99&lt;=0.1,1,0)</f>
        <v>1</v>
      </c>
      <c r="H99" s="0" t="n">
        <v>-385.1243</v>
      </c>
      <c r="I99" s="0" t="n">
        <v>0.001</v>
      </c>
      <c r="J99" s="6" t="n">
        <f aca="false">IF(Sheet2!I99&lt;=0.1,1,0)</f>
        <v>1</v>
      </c>
      <c r="K99" s="11" t="n">
        <v>-0.2070077</v>
      </c>
      <c r="L99" s="11" t="n">
        <v>0.004</v>
      </c>
      <c r="M99" s="12" t="n">
        <f aca="false">IF(Sheet2!L99&lt;=0.1,1,0)</f>
        <v>1</v>
      </c>
      <c r="N99" s="0" t="n">
        <v>-35.02646</v>
      </c>
      <c r="O99" s="0" t="n">
        <v>0.004</v>
      </c>
      <c r="P99" s="6" t="n">
        <f aca="false">IF(Sheet2!O99&lt;=0.1,1,0)</f>
        <v>1</v>
      </c>
      <c r="Q99" s="11" t="n">
        <v>-0.2837341</v>
      </c>
      <c r="R99" s="11" t="n">
        <v>0</v>
      </c>
      <c r="S99" s="12" t="n">
        <f aca="false">IF(Sheet2!R99&lt;=0.1,1,0)</f>
        <v>1</v>
      </c>
      <c r="T99" s="0" t="n">
        <v>-0.1965544</v>
      </c>
      <c r="U99" s="0" t="n">
        <v>0.001</v>
      </c>
      <c r="V99" s="6" t="n">
        <f aca="false">IF(Sheet2!U99&lt;=0.1,1,0)</f>
        <v>1</v>
      </c>
      <c r="W99" s="11" t="n">
        <v>-0.1933314</v>
      </c>
      <c r="X99" s="11" t="n">
        <v>0.004</v>
      </c>
      <c r="Y99" s="12" t="n">
        <f aca="false">IF(Sheet2!X99&lt;=0.1,1,0)</f>
        <v>1</v>
      </c>
      <c r="Z99" s="0" t="n">
        <v>4.125703</v>
      </c>
      <c r="AA99" s="0" t="n">
        <v>0.148</v>
      </c>
      <c r="AB99" s="6" t="n">
        <f aca="false">IF(Sheet2!AA99&lt;=0.1,1,0)</f>
        <v>0</v>
      </c>
      <c r="AC99" s="9" t="n">
        <f aca="false">Sheet2!G99+Sheet2!J99+Sheet2!M99+Sheet2!P99+Sheet2!S99+Sheet2!V99+Sheet2!Y99+Sheet2!AB99</f>
        <v>7</v>
      </c>
      <c r="AD99" s="5"/>
      <c r="AF99" s="6" t="n">
        <f aca="false">IF(Sheet2!AC99&gt;7,1,0)</f>
        <v>0</v>
      </c>
      <c r="AG99" s="6" t="n">
        <f aca="false">IF(Sheet2!AC99=7,1,0)</f>
        <v>1</v>
      </c>
      <c r="AH99" s="24" t="n">
        <f aca="false">IF(Sheet2!AC99=6,1,0)</f>
        <v>0</v>
      </c>
      <c r="AK99" s="24" t="n">
        <v>21</v>
      </c>
      <c r="AL99" s="24" t="n">
        <f aca="false">IF(OR(AND(Sheet2!H99&gt;0, Sheet2!AK99&lt;=10), AND(Sheet2!H99&lt;0, Sheet2!AK99&gt;=90)),1,0)</f>
        <v>0</v>
      </c>
      <c r="AM99" s="24" t="n">
        <f aca="false">IF(OR(AND(Sheet2!H99&gt;0, Sheet2!AK99&gt;10, Sheet2!AK99&lt;=15), AND(Sheet2!H99&lt;0, Sheet2!AK99&lt;90,Sheet2!AK99&gt;=85)),1,0)</f>
        <v>0</v>
      </c>
      <c r="AN99" s="24" t="n">
        <f aca="false">IF(OR(AND(Sheet2!H99&gt;0, Sheet2!AK99&gt;15, Sheet2!AK99&lt;=20), AND(Sheet2!H99&lt;0, Sheet2!AK99&lt;85,Sheet2!AK99&gt;=80)),1,0)</f>
        <v>0</v>
      </c>
      <c r="AO99" s="24" t="n">
        <f aca="false">IF(OR(AND(Sheet2!H99&gt;0, Sheet2!AK99&gt;20, Sheet2!AK99&lt;=25), AND(Sheet2!H99&lt;0, Sheet2!AK99&lt;80,Sheet2!AK99&gt;=75)),1,0)</f>
        <v>0</v>
      </c>
      <c r="AR99" s="71" t="s">
        <v>187</v>
      </c>
      <c r="AS99" s="65" t="n">
        <v>-0.2142753</v>
      </c>
      <c r="AT99" s="65"/>
      <c r="AU99" s="65" t="n">
        <f aca="false">ABS(Sheet2!AS99)</f>
        <v>0.2142753</v>
      </c>
      <c r="AV99" s="67" t="n">
        <f aca="false">IF(Sheet2!AU99&gt;=Sheet2!$AU$162,1,0)</f>
        <v>0</v>
      </c>
      <c r="AW99" s="67"/>
      <c r="AX99" s="65" t="n">
        <v>-0.2070077</v>
      </c>
      <c r="AY99" s="65"/>
      <c r="AZ99" s="65" t="n">
        <f aca="false">ABS(Sheet2!AX99)</f>
        <v>0.2070077</v>
      </c>
      <c r="BA99" s="67" t="n">
        <f aca="false">IF(Sheet2!AZ99&gt;=Sheet2!$AZ$162,1,0)</f>
        <v>0</v>
      </c>
      <c r="BB99" s="67"/>
      <c r="BC99" s="67" t="n">
        <f aca="false">IF(OR(Sheet2!AF99=1,Sheet2!AG99=1,Sheet2!AH99=1),1,0)</f>
        <v>1</v>
      </c>
      <c r="BD99" s="67"/>
      <c r="BE99" s="69" t="n">
        <f aca="false">IF(OR(Sheet2!AL99=1,Sheet2!AM99=1,Sheet2!AN99=1,Sheet2!AO99=1),1,0)</f>
        <v>0</v>
      </c>
      <c r="BF99" s="67"/>
      <c r="BG99" s="67" t="n">
        <f aca="false">IF(AND(Sheet2!AV99=1,Sheet2!BA99=1,Sheet2!BC99=1,Sheet2!BE99=1),1,0)</f>
        <v>0</v>
      </c>
      <c r="BH99" s="67"/>
      <c r="BI99" s="6"/>
      <c r="BJ99" s="6"/>
    </row>
    <row r="100" customFormat="false" ht="12.8" hidden="false" customHeight="false" outlineLevel="0" collapsed="false">
      <c r="D100" s="0" t="s">
        <v>188</v>
      </c>
      <c r="E100" s="11" t="n">
        <v>0.1400954</v>
      </c>
      <c r="F100" s="11" t="n">
        <v>0.023</v>
      </c>
      <c r="G100" s="12" t="n">
        <f aca="false">IF(Sheet2!F100&lt;=0.1,1,0)</f>
        <v>1</v>
      </c>
      <c r="H100" s="0" t="n">
        <v>171.912</v>
      </c>
      <c r="I100" s="0" t="n">
        <v>0.171</v>
      </c>
      <c r="J100" s="6" t="n">
        <f aca="false">IF(Sheet2!I100&lt;=0.1,1,0)</f>
        <v>0</v>
      </c>
      <c r="K100" s="11" t="n">
        <v>0.190981</v>
      </c>
      <c r="L100" s="11" t="n">
        <v>0.004</v>
      </c>
      <c r="M100" s="12" t="n">
        <f aca="false">IF(Sheet2!L100&lt;=0.1,1,0)</f>
        <v>1</v>
      </c>
      <c r="N100" s="0" t="n">
        <v>19.22033</v>
      </c>
      <c r="O100" s="0" t="n">
        <v>0.1</v>
      </c>
      <c r="P100" s="6" t="n">
        <f aca="false">IF(Sheet2!O100&lt;=0.1,1,0)</f>
        <v>1</v>
      </c>
      <c r="Q100" s="11" t="n">
        <v>0.1095532</v>
      </c>
      <c r="R100" s="11" t="n">
        <v>0.099</v>
      </c>
      <c r="S100" s="12" t="n">
        <f aca="false">IF(Sheet2!R100&lt;=0.1,1,0)</f>
        <v>1</v>
      </c>
      <c r="T100" s="0" t="n">
        <v>0.083715</v>
      </c>
      <c r="U100" s="0" t="n">
        <v>0.146</v>
      </c>
      <c r="V100" s="6" t="n">
        <f aca="false">IF(Sheet2!U100&lt;=0.1,1,0)</f>
        <v>0</v>
      </c>
      <c r="W100" s="11" t="n">
        <v>0.1441615</v>
      </c>
      <c r="X100" s="11" t="n">
        <v>0.019</v>
      </c>
      <c r="Y100" s="12" t="n">
        <f aca="false">IF(Sheet2!X100&lt;=0.1,1,0)</f>
        <v>1</v>
      </c>
      <c r="Z100" s="0" t="n">
        <v>3.514193</v>
      </c>
      <c r="AA100" s="0" t="n">
        <v>0.061</v>
      </c>
      <c r="AB100" s="6" t="n">
        <f aca="false">IF(Sheet2!AA100&lt;=0.1,1,0)</f>
        <v>1</v>
      </c>
      <c r="AC100" s="9" t="n">
        <f aca="false">Sheet2!G100+Sheet2!J100+Sheet2!M100+Sheet2!P100+Sheet2!S100+Sheet2!V100+Sheet2!Y100+Sheet2!AB100</f>
        <v>6</v>
      </c>
      <c r="AD100" s="5"/>
      <c r="AF100" s="6" t="n">
        <f aca="false">IF(Sheet2!AC100&gt;7,1,0)</f>
        <v>0</v>
      </c>
      <c r="AG100" s="6" t="n">
        <f aca="false">IF(Sheet2!AC100=7,1,0)</f>
        <v>0</v>
      </c>
      <c r="AH100" s="24" t="n">
        <f aca="false">IF(Sheet2!AC100=6,1,0)</f>
        <v>1</v>
      </c>
      <c r="AK100" s="24" t="n">
        <v>80</v>
      </c>
      <c r="AL100" s="24" t="n">
        <f aca="false">IF(OR(AND(Sheet2!H100&gt;0, Sheet2!AK100&lt;=10), AND(Sheet2!H100&lt;0, Sheet2!AK100&gt;=90)),1,0)</f>
        <v>0</v>
      </c>
      <c r="AM100" s="24" t="n">
        <f aca="false">IF(OR(AND(Sheet2!H100&gt;0, Sheet2!AK100&gt;10, Sheet2!AK100&lt;=15), AND(Sheet2!H100&lt;0, Sheet2!AK100&lt;90,Sheet2!AK100&gt;=85)),1,0)</f>
        <v>0</v>
      </c>
      <c r="AN100" s="24" t="n">
        <f aca="false">IF(OR(AND(Sheet2!H100&gt;0, Sheet2!AK100&gt;15, Sheet2!AK100&lt;=20), AND(Sheet2!H100&lt;0, Sheet2!AK100&lt;85,Sheet2!AK100&gt;=80)),1,0)</f>
        <v>0</v>
      </c>
      <c r="AO100" s="24" t="n">
        <f aca="false">IF(OR(AND(Sheet2!H100&gt;0, Sheet2!AK100&gt;20, Sheet2!AK100&lt;=25), AND(Sheet2!H100&lt;0, Sheet2!AK100&lt;80,Sheet2!AK100&gt;=75)),1,0)</f>
        <v>0</v>
      </c>
      <c r="AR100" s="71" t="s">
        <v>188</v>
      </c>
      <c r="AS100" s="65" t="n">
        <v>0.1400954</v>
      </c>
      <c r="AT100" s="65"/>
      <c r="AU100" s="65" t="n">
        <f aca="false">ABS(Sheet2!AS100)</f>
        <v>0.1400954</v>
      </c>
      <c r="AV100" s="67" t="n">
        <f aca="false">IF(Sheet2!AU100&gt;=Sheet2!$AU$162,1,0)</f>
        <v>0</v>
      </c>
      <c r="AW100" s="67"/>
      <c r="AX100" s="65" t="n">
        <v>0.190981</v>
      </c>
      <c r="AY100" s="65"/>
      <c r="AZ100" s="65" t="n">
        <f aca="false">ABS(Sheet2!AX100)</f>
        <v>0.190981</v>
      </c>
      <c r="BA100" s="67" t="n">
        <f aca="false">IF(Sheet2!AZ100&gt;=Sheet2!$AZ$162,1,0)</f>
        <v>0</v>
      </c>
      <c r="BB100" s="67"/>
      <c r="BC100" s="67" t="n">
        <f aca="false">IF(OR(Sheet2!AF100=1,Sheet2!AG100=1,Sheet2!AH100=1),1,0)</f>
        <v>1</v>
      </c>
      <c r="BD100" s="67"/>
      <c r="BE100" s="69" t="n">
        <f aca="false">IF(OR(Sheet2!AL100=1,Sheet2!AM100=1,Sheet2!AN100=1,Sheet2!AO100=1),1,0)</f>
        <v>0</v>
      </c>
      <c r="BF100" s="67"/>
      <c r="BG100" s="67" t="n">
        <f aca="false">IF(AND(Sheet2!AV100=1,Sheet2!BA100=1,Sheet2!BC100=1,Sheet2!BE100=1),1,0)</f>
        <v>0</v>
      </c>
      <c r="BH100" s="67"/>
      <c r="BI100" s="6"/>
      <c r="BJ100" s="6"/>
    </row>
    <row r="101" customFormat="false" ht="12.8" hidden="false" customHeight="false" outlineLevel="0" collapsed="false">
      <c r="D101" s="0" t="s">
        <v>189</v>
      </c>
      <c r="E101" s="11" t="n">
        <v>-0.1203338</v>
      </c>
      <c r="F101" s="11" t="n">
        <v>0.04</v>
      </c>
      <c r="G101" s="12" t="n">
        <f aca="false">IF(Sheet2!F101&lt;=0.1,1,0)</f>
        <v>1</v>
      </c>
      <c r="H101" s="0" t="n">
        <v>14.75586</v>
      </c>
      <c r="I101" s="0" t="n">
        <v>0.904</v>
      </c>
      <c r="J101" s="6" t="n">
        <f aca="false">IF(Sheet2!I101&lt;=0.1,1,0)</f>
        <v>0</v>
      </c>
      <c r="K101" s="11" t="n">
        <v>-0.0350548</v>
      </c>
      <c r="L101" s="11" t="n">
        <v>0.565</v>
      </c>
      <c r="M101" s="12" t="n">
        <f aca="false">IF(Sheet2!L101&lt;=0.1,1,0)</f>
        <v>0</v>
      </c>
      <c r="N101" s="0" t="n">
        <v>-10.83639</v>
      </c>
      <c r="O101" s="0" t="n">
        <v>0.32</v>
      </c>
      <c r="P101" s="6" t="n">
        <f aca="false">IF(Sheet2!O101&lt;=0.1,1,0)</f>
        <v>0</v>
      </c>
      <c r="Q101" s="11" t="n">
        <v>-0.1498117</v>
      </c>
      <c r="R101" s="11" t="n">
        <v>0.016</v>
      </c>
      <c r="S101" s="12" t="n">
        <f aca="false">IF(Sheet2!R101&lt;=0.1,1,0)</f>
        <v>1</v>
      </c>
      <c r="T101" s="0" t="n">
        <v>-0.1879009</v>
      </c>
      <c r="U101" s="0" t="n">
        <v>0.001</v>
      </c>
      <c r="V101" s="6" t="n">
        <f aca="false">IF(Sheet2!U101&lt;=0.1,1,0)</f>
        <v>1</v>
      </c>
      <c r="W101" s="11" t="n">
        <v>-0.0571598</v>
      </c>
      <c r="X101" s="11" t="n">
        <v>0.314</v>
      </c>
      <c r="Y101" s="12" t="n">
        <f aca="false">IF(Sheet2!X101&lt;=0.1,1,0)</f>
        <v>0</v>
      </c>
      <c r="Z101" s="0" t="n">
        <v>-2.718716</v>
      </c>
      <c r="AA101" s="0" t="n">
        <v>0.153</v>
      </c>
      <c r="AB101" s="6" t="n">
        <f aca="false">IF(Sheet2!AA101&lt;=0.1,1,0)</f>
        <v>0</v>
      </c>
      <c r="AC101" s="9" t="n">
        <f aca="false">Sheet2!G101+Sheet2!J101+Sheet2!M101+Sheet2!P101+Sheet2!S101+Sheet2!V101+Sheet2!Y101+Sheet2!AB101</f>
        <v>3</v>
      </c>
      <c r="AD101" s="5"/>
      <c r="AF101" s="6" t="n">
        <f aca="false">IF(Sheet2!AC101&gt;7,1,0)</f>
        <v>0</v>
      </c>
      <c r="AG101" s="6" t="n">
        <f aca="false">IF(Sheet2!AC101=7,1,0)</f>
        <v>0</v>
      </c>
      <c r="AH101" s="24" t="n">
        <f aca="false">IF(Sheet2!AC101=6,1,0)</f>
        <v>0</v>
      </c>
      <c r="AK101" s="24" t="n">
        <v>29</v>
      </c>
      <c r="AL101" s="24" t="n">
        <f aca="false">IF(OR(AND(Sheet2!H101&gt;0, Sheet2!AK101&lt;=10), AND(Sheet2!H101&lt;0, Sheet2!AK101&gt;=90)),1,0)</f>
        <v>0</v>
      </c>
      <c r="AM101" s="24" t="n">
        <f aca="false">IF(OR(AND(Sheet2!H101&gt;0, Sheet2!AK101&gt;10, Sheet2!AK101&lt;=15), AND(Sheet2!H101&lt;0, Sheet2!AK101&lt;90,Sheet2!AK101&gt;=85)),1,0)</f>
        <v>0</v>
      </c>
      <c r="AN101" s="24" t="n">
        <f aca="false">IF(OR(AND(Sheet2!H101&gt;0, Sheet2!AK101&gt;15, Sheet2!AK101&lt;=20), AND(Sheet2!H101&lt;0, Sheet2!AK101&lt;85,Sheet2!AK101&gt;=80)),1,0)</f>
        <v>0</v>
      </c>
      <c r="AO101" s="24" t="n">
        <f aca="false">IF(OR(AND(Sheet2!H101&gt;0, Sheet2!AK101&gt;20, Sheet2!AK101&lt;=25), AND(Sheet2!H101&lt;0, Sheet2!AK101&lt;80,Sheet2!AK101&gt;=75)),1,0)</f>
        <v>0</v>
      </c>
      <c r="AR101" s="71" t="s">
        <v>189</v>
      </c>
      <c r="AS101" s="65" t="n">
        <v>-0.1203338</v>
      </c>
      <c r="AT101" s="65"/>
      <c r="AU101" s="65" t="n">
        <f aca="false">ABS(Sheet2!AS101)</f>
        <v>0.1203338</v>
      </c>
      <c r="AV101" s="67" t="n">
        <f aca="false">IF(Sheet2!AU101&gt;=Sheet2!$AU$162,1,0)</f>
        <v>0</v>
      </c>
      <c r="AW101" s="67"/>
      <c r="AX101" s="65" t="n">
        <v>-0.0350548</v>
      </c>
      <c r="AY101" s="65"/>
      <c r="AZ101" s="65" t="n">
        <f aca="false">ABS(Sheet2!AX101)</f>
        <v>0.0350548</v>
      </c>
      <c r="BA101" s="67" t="n">
        <f aca="false">IF(Sheet2!AZ101&gt;=Sheet2!$AZ$162,1,0)</f>
        <v>0</v>
      </c>
      <c r="BB101" s="67"/>
      <c r="BC101" s="67" t="n">
        <f aca="false">IF(OR(Sheet2!AF101=1,Sheet2!AG101=1,Sheet2!AH101=1),1,0)</f>
        <v>0</v>
      </c>
      <c r="BD101" s="67"/>
      <c r="BE101" s="69" t="n">
        <f aca="false">IF(OR(Sheet2!AL101=1,Sheet2!AM101=1,Sheet2!AN101=1,Sheet2!AO101=1),1,0)</f>
        <v>0</v>
      </c>
      <c r="BF101" s="67"/>
      <c r="BG101" s="67" t="n">
        <f aca="false">IF(AND(Sheet2!AV101=1,Sheet2!BA101=1,Sheet2!BC101=1,Sheet2!BE101=1),1,0)</f>
        <v>0</v>
      </c>
      <c r="BH101" s="67"/>
      <c r="BI101" s="6"/>
      <c r="BJ101" s="6"/>
    </row>
    <row r="102" customFormat="false" ht="12.8" hidden="false" customHeight="false" outlineLevel="0" collapsed="false">
      <c r="D102" s="32" t="s">
        <v>190</v>
      </c>
      <c r="E102" s="11" t="n">
        <v>-0.2579672</v>
      </c>
      <c r="F102" s="11" t="n">
        <v>0</v>
      </c>
      <c r="G102" s="12" t="n">
        <f aca="false">IF(Sheet2!F102&lt;=0.1,1,0)</f>
        <v>1</v>
      </c>
      <c r="H102" s="0" t="n">
        <v>-446.591</v>
      </c>
      <c r="I102" s="0" t="n">
        <v>0</v>
      </c>
      <c r="J102" s="6" t="n">
        <f aca="false">IF(Sheet2!I102&lt;=0.1,1,0)</f>
        <v>1</v>
      </c>
      <c r="K102" s="11" t="n">
        <v>-0.1804243</v>
      </c>
      <c r="L102" s="11" t="n">
        <v>0.001</v>
      </c>
      <c r="M102" s="12" t="n">
        <f aca="false">IF(Sheet2!L102&lt;=0.1,1,0)</f>
        <v>1</v>
      </c>
      <c r="N102" s="0" t="n">
        <v>-31.78588</v>
      </c>
      <c r="O102" s="0" t="n">
        <v>0.004</v>
      </c>
      <c r="P102" s="6" t="n">
        <f aca="false">IF(Sheet2!O102&lt;=0.1,1,0)</f>
        <v>1</v>
      </c>
      <c r="Q102" s="11" t="n">
        <v>-0.2740189</v>
      </c>
      <c r="R102" s="11" t="n">
        <v>0</v>
      </c>
      <c r="S102" s="12" t="n">
        <f aca="false">IF(Sheet2!R102&lt;=0.1,1,0)</f>
        <v>1</v>
      </c>
      <c r="T102" s="0" t="n">
        <v>-0.2518261</v>
      </c>
      <c r="U102" s="0" t="n">
        <v>0</v>
      </c>
      <c r="V102" s="6" t="n">
        <f aca="false">IF(Sheet2!U102&lt;=0.1,1,0)</f>
        <v>1</v>
      </c>
      <c r="W102" s="11" t="n">
        <v>-0.1893003</v>
      </c>
      <c r="X102" s="11" t="n">
        <v>0</v>
      </c>
      <c r="Y102" s="12" t="n">
        <f aca="false">IF(Sheet2!X102&lt;=0.1,1,0)</f>
        <v>1</v>
      </c>
      <c r="Z102" s="0" t="n">
        <v>-4.828372</v>
      </c>
      <c r="AA102" s="0" t="n">
        <v>0.021</v>
      </c>
      <c r="AB102" s="6" t="n">
        <f aca="false">IF(Sheet2!AA102&lt;=0.1,1,0)</f>
        <v>1</v>
      </c>
      <c r="AC102" s="9" t="n">
        <f aca="false">Sheet2!G102+Sheet2!J102+Sheet2!M102+Sheet2!P102+Sheet2!S102+Sheet2!V102+Sheet2!Y102+Sheet2!AB102</f>
        <v>8</v>
      </c>
      <c r="AD102" s="5"/>
      <c r="AF102" s="6" t="n">
        <f aca="false">IF(Sheet2!AC102&gt;7,1,0)</f>
        <v>1</v>
      </c>
      <c r="AG102" s="6" t="n">
        <f aca="false">IF(Sheet2!AC102=7,1,0)</f>
        <v>0</v>
      </c>
      <c r="AH102" s="24" t="n">
        <f aca="false">IF(Sheet2!AC102=6,1,0)</f>
        <v>0</v>
      </c>
      <c r="AK102" s="24" t="n">
        <v>57</v>
      </c>
      <c r="AL102" s="24" t="n">
        <f aca="false">IF(OR(AND(Sheet2!H102&gt;0, Sheet2!AK102&lt;=10), AND(Sheet2!H102&lt;0, Sheet2!AK102&gt;=90)),1,0)</f>
        <v>0</v>
      </c>
      <c r="AM102" s="24" t="n">
        <f aca="false">IF(OR(AND(Sheet2!H102&gt;0, Sheet2!AK102&gt;10, Sheet2!AK102&lt;=15), AND(Sheet2!H102&lt;0, Sheet2!AK102&lt;90,Sheet2!AK102&gt;=85)),1,0)</f>
        <v>0</v>
      </c>
      <c r="AN102" s="24" t="n">
        <f aca="false">IF(OR(AND(Sheet2!H102&gt;0, Sheet2!AK102&gt;15, Sheet2!AK102&lt;=20), AND(Sheet2!H102&lt;0, Sheet2!AK102&lt;85,Sheet2!AK102&gt;=80)),1,0)</f>
        <v>0</v>
      </c>
      <c r="AO102" s="24" t="n">
        <f aca="false">IF(OR(AND(Sheet2!H102&gt;0, Sheet2!AK102&gt;20, Sheet2!AK102&lt;=25), AND(Sheet2!H102&lt;0, Sheet2!AK102&lt;80,Sheet2!AK102&gt;=75)),1,0)</f>
        <v>0</v>
      </c>
      <c r="AR102" s="71" t="s">
        <v>190</v>
      </c>
      <c r="AS102" s="65" t="n">
        <v>-0.2579672</v>
      </c>
      <c r="AT102" s="65"/>
      <c r="AU102" s="65" t="n">
        <f aca="false">ABS(Sheet2!AS102)</f>
        <v>0.2579672</v>
      </c>
      <c r="AV102" s="67" t="n">
        <f aca="false">IF(Sheet2!AU102&gt;=Sheet2!$AU$162,1,0)</f>
        <v>1</v>
      </c>
      <c r="AW102" s="67"/>
      <c r="AX102" s="65" t="n">
        <v>-0.1804243</v>
      </c>
      <c r="AY102" s="65"/>
      <c r="AZ102" s="65" t="n">
        <f aca="false">ABS(Sheet2!AX102)</f>
        <v>0.1804243</v>
      </c>
      <c r="BA102" s="67" t="n">
        <f aca="false">IF(Sheet2!AZ102&gt;=Sheet2!$AZ$162,1,0)</f>
        <v>0</v>
      </c>
      <c r="BB102" s="67"/>
      <c r="BC102" s="67" t="n">
        <f aca="false">IF(OR(Sheet2!AF102=1,Sheet2!AG102=1,Sheet2!AH102=1),1,0)</f>
        <v>1</v>
      </c>
      <c r="BD102" s="67"/>
      <c r="BE102" s="69" t="n">
        <f aca="false">IF(OR(Sheet2!AL102=1,Sheet2!AM102=1,Sheet2!AN102=1,Sheet2!AO102=1),1,0)</f>
        <v>0</v>
      </c>
      <c r="BF102" s="67"/>
      <c r="BG102" s="67" t="n">
        <f aca="false">IF(AND(Sheet2!AV102=1,Sheet2!BA102=1,Sheet2!BC102=1,Sheet2!BE102=1),1,0)</f>
        <v>0</v>
      </c>
      <c r="BH102" s="67"/>
      <c r="BI102" s="6"/>
      <c r="BJ102" s="6"/>
    </row>
    <row r="103" customFormat="false" ht="12.8" hidden="false" customHeight="false" outlineLevel="0" collapsed="false">
      <c r="D103" s="30" t="s">
        <v>191</v>
      </c>
      <c r="E103" s="11" t="n">
        <v>-0.1986625</v>
      </c>
      <c r="F103" s="11" t="n">
        <v>0.027</v>
      </c>
      <c r="G103" s="12" t="n">
        <f aca="false">IF(Sheet2!F103&lt;=0.1,1,0)</f>
        <v>1</v>
      </c>
      <c r="H103" s="0" t="n">
        <v>-139.6786</v>
      </c>
      <c r="I103" s="0" t="n">
        <v>0.495</v>
      </c>
      <c r="J103" s="6" t="n">
        <f aca="false">IF(Sheet2!I103&lt;=0.1,1,0)</f>
        <v>0</v>
      </c>
      <c r="K103" s="11" t="n">
        <v>-0.2823036</v>
      </c>
      <c r="L103" s="11" t="n">
        <v>0.003</v>
      </c>
      <c r="M103" s="12" t="n">
        <f aca="false">IF(Sheet2!L103&lt;=0.1,1,0)</f>
        <v>1</v>
      </c>
      <c r="N103" s="0" t="n">
        <v>-40.949</v>
      </c>
      <c r="O103" s="0" t="n">
        <v>0.003</v>
      </c>
      <c r="P103" s="6" t="n">
        <f aca="false">IF(Sheet2!O103&lt;=0.1,1,0)</f>
        <v>1</v>
      </c>
      <c r="Q103" s="11" t="n">
        <v>-0.2539177</v>
      </c>
      <c r="R103" s="11" t="n">
        <v>0.009</v>
      </c>
      <c r="S103" s="12" t="n">
        <f aca="false">IF(Sheet2!R103&lt;=0.1,1,0)</f>
        <v>1</v>
      </c>
      <c r="T103" s="0" t="n">
        <v>-0.27204</v>
      </c>
      <c r="U103" s="0" t="n">
        <v>0.002</v>
      </c>
      <c r="V103" s="6" t="n">
        <f aca="false">IF(Sheet2!U103&lt;=0.1,1,0)</f>
        <v>1</v>
      </c>
      <c r="W103" s="11" t="n">
        <v>-0.3225555</v>
      </c>
      <c r="X103" s="11" t="n">
        <v>0</v>
      </c>
      <c r="Y103" s="12" t="n">
        <f aca="false">IF(Sheet2!X103&lt;=0.1,1,0)</f>
        <v>1</v>
      </c>
      <c r="Z103" s="0" t="n">
        <v>-2.739573</v>
      </c>
      <c r="AA103" s="0" t="n">
        <v>0.29</v>
      </c>
      <c r="AB103" s="6" t="n">
        <f aca="false">IF(Sheet2!AA103&lt;=0.1,1,0)</f>
        <v>0</v>
      </c>
      <c r="AC103" s="9" t="n">
        <f aca="false">Sheet2!G103+Sheet2!J103+Sheet2!M103+Sheet2!P103+Sheet2!S103+Sheet2!V103+Sheet2!Y103+Sheet2!AB103</f>
        <v>6</v>
      </c>
      <c r="AD103" s="5"/>
      <c r="AF103" s="6" t="n">
        <f aca="false">IF(Sheet2!AC103&gt;7,1,0)</f>
        <v>0</v>
      </c>
      <c r="AG103" s="6" t="n">
        <f aca="false">IF(Sheet2!AC103=7,1,0)</f>
        <v>0</v>
      </c>
      <c r="AH103" s="24" t="n">
        <f aca="false">IF(Sheet2!AC103=6,1,0)</f>
        <v>1</v>
      </c>
      <c r="AK103" s="24" t="n">
        <v>7</v>
      </c>
      <c r="AL103" s="24" t="n">
        <f aca="false">IF(OR(AND(Sheet2!H103&gt;0, Sheet2!AK103&lt;=10), AND(Sheet2!H103&lt;0, Sheet2!AK103&gt;=90)),1,0)</f>
        <v>0</v>
      </c>
      <c r="AM103" s="24" t="n">
        <f aca="false">IF(OR(AND(Sheet2!H103&gt;0, Sheet2!AK103&gt;10, Sheet2!AK103&lt;=15), AND(Sheet2!H103&lt;0, Sheet2!AK103&lt;90,Sheet2!AK103&gt;=85)),1,0)</f>
        <v>0</v>
      </c>
      <c r="AN103" s="24" t="n">
        <f aca="false">IF(OR(AND(Sheet2!H103&gt;0, Sheet2!AK103&gt;15, Sheet2!AK103&lt;=20), AND(Sheet2!H103&lt;0, Sheet2!AK103&lt;85,Sheet2!AK103&gt;=80)),1,0)</f>
        <v>0</v>
      </c>
      <c r="AO103" s="24" t="n">
        <f aca="false">IF(OR(AND(Sheet2!H103&gt;0, Sheet2!AK103&gt;20, Sheet2!AK103&lt;=25), AND(Sheet2!H103&lt;0, Sheet2!AK103&lt;80,Sheet2!AK103&gt;=75)),1,0)</f>
        <v>0</v>
      </c>
      <c r="AR103" s="71" t="s">
        <v>191</v>
      </c>
      <c r="AS103" s="65" t="n">
        <v>-0.1986625</v>
      </c>
      <c r="AT103" s="65"/>
      <c r="AU103" s="65" t="n">
        <f aca="false">ABS(Sheet2!AS103)</f>
        <v>0.1986625</v>
      </c>
      <c r="AV103" s="67" t="n">
        <f aca="false">IF(Sheet2!AU103&gt;=Sheet2!$AU$162,1,0)</f>
        <v>0</v>
      </c>
      <c r="AW103" s="67"/>
      <c r="AX103" s="65" t="n">
        <v>-0.2823036</v>
      </c>
      <c r="AY103" s="65"/>
      <c r="AZ103" s="65" t="n">
        <f aca="false">ABS(Sheet2!AX103)</f>
        <v>0.2823036</v>
      </c>
      <c r="BA103" s="67" t="n">
        <f aca="false">IF(Sheet2!AZ103&gt;=Sheet2!$AZ$162,1,0)</f>
        <v>1</v>
      </c>
      <c r="BB103" s="67"/>
      <c r="BC103" s="67" t="n">
        <f aca="false">IF(OR(Sheet2!AF103=1,Sheet2!AG103=1,Sheet2!AH103=1),1,0)</f>
        <v>1</v>
      </c>
      <c r="BD103" s="67"/>
      <c r="BE103" s="69" t="n">
        <f aca="false">IF(OR(Sheet2!AL103=1,Sheet2!AM103=1,Sheet2!AN103=1,Sheet2!AO103=1),1,0)</f>
        <v>0</v>
      </c>
      <c r="BF103" s="67"/>
      <c r="BG103" s="67" t="n">
        <f aca="false">IF(AND(Sheet2!AV103=1,Sheet2!BA103=1,Sheet2!BC103=1,Sheet2!BE103=1),1,0)</f>
        <v>0</v>
      </c>
      <c r="BH103" s="67"/>
      <c r="BI103" s="6"/>
      <c r="BJ103" s="6"/>
    </row>
    <row r="104" customFormat="false" ht="12.8" hidden="false" customHeight="false" outlineLevel="0" collapsed="false">
      <c r="D104" s="30" t="s">
        <v>192</v>
      </c>
      <c r="E104" s="11" t="n">
        <v>0.3299475</v>
      </c>
      <c r="F104" s="11" t="n">
        <v>0</v>
      </c>
      <c r="G104" s="12" t="n">
        <f aca="false">IF(Sheet2!F104&lt;=0.1,1,0)</f>
        <v>1</v>
      </c>
      <c r="H104" s="0" t="n">
        <v>275.3814</v>
      </c>
      <c r="I104" s="0" t="n">
        <v>0.069</v>
      </c>
      <c r="J104" s="6" t="n">
        <f aca="false">IF(Sheet2!I104&lt;=0.1,1,0)</f>
        <v>1</v>
      </c>
      <c r="K104" s="11" t="n">
        <v>0.1867702</v>
      </c>
      <c r="L104" s="11" t="n">
        <v>0.005</v>
      </c>
      <c r="M104" s="12" t="n">
        <f aca="false">IF(Sheet2!L104&lt;=0.1,1,0)</f>
        <v>1</v>
      </c>
      <c r="N104" s="0" t="n">
        <v>17.54197</v>
      </c>
      <c r="O104" s="0" t="n">
        <v>0.14</v>
      </c>
      <c r="P104" s="6" t="n">
        <f aca="false">IF(Sheet2!O104&lt;=0.1,1,0)</f>
        <v>0</v>
      </c>
      <c r="Q104" s="11" t="n">
        <v>0.3204877</v>
      </c>
      <c r="R104" s="11" t="n">
        <v>0</v>
      </c>
      <c r="S104" s="12" t="n">
        <f aca="false">IF(Sheet2!R104&lt;=0.1,1,0)</f>
        <v>1</v>
      </c>
      <c r="T104" s="0" t="n">
        <v>0.3603994</v>
      </c>
      <c r="U104" s="0" t="n">
        <v>0</v>
      </c>
      <c r="V104" s="6" t="n">
        <f aca="false">IF(Sheet2!U104&lt;=0.1,1,0)</f>
        <v>1</v>
      </c>
      <c r="W104" s="11" t="n">
        <v>0.1513844</v>
      </c>
      <c r="X104" s="11" t="n">
        <v>0.016</v>
      </c>
      <c r="Y104" s="12" t="n">
        <f aca="false">IF(Sheet2!X104&lt;=0.1,1,0)</f>
        <v>1</v>
      </c>
      <c r="Z104" s="0" t="n">
        <v>6.134407</v>
      </c>
      <c r="AA104" s="0" t="n">
        <v>0</v>
      </c>
      <c r="AB104" s="6" t="n">
        <f aca="false">IF(Sheet2!AA104&lt;=0.1,1,0)</f>
        <v>1</v>
      </c>
      <c r="AC104" s="9" t="n">
        <f aca="false">Sheet2!G104+Sheet2!J104+Sheet2!M104+Sheet2!P104+Sheet2!S104+Sheet2!V104+Sheet2!Y104+Sheet2!AB104</f>
        <v>7</v>
      </c>
      <c r="AD104" s="5"/>
      <c r="AF104" s="6" t="n">
        <f aca="false">IF(Sheet2!AC104&gt;7,1,0)</f>
        <v>0</v>
      </c>
      <c r="AG104" s="6" t="n">
        <f aca="false">IF(Sheet2!AC104=7,1,0)</f>
        <v>1</v>
      </c>
      <c r="AH104" s="24" t="n">
        <f aca="false">IF(Sheet2!AC104=6,1,0)</f>
        <v>0</v>
      </c>
      <c r="AK104" s="24" t="n">
        <v>21</v>
      </c>
      <c r="AL104" s="24" t="n">
        <f aca="false">IF(OR(AND(Sheet2!H104&gt;0, Sheet2!AK104&lt;=10), AND(Sheet2!H104&lt;0, Sheet2!AK104&gt;=90)),1,0)</f>
        <v>0</v>
      </c>
      <c r="AM104" s="24" t="n">
        <f aca="false">IF(OR(AND(Sheet2!H104&gt;0, Sheet2!AK104&gt;10, Sheet2!AK104&lt;=15), AND(Sheet2!H104&lt;0, Sheet2!AK104&lt;90,Sheet2!AK104&gt;=85)),1,0)</f>
        <v>0</v>
      </c>
      <c r="AN104" s="24" t="n">
        <f aca="false">IF(OR(AND(Sheet2!H104&gt;0, Sheet2!AK104&gt;15, Sheet2!AK104&lt;=20), AND(Sheet2!H104&lt;0, Sheet2!AK104&lt;85,Sheet2!AK104&gt;=80)),1,0)</f>
        <v>0</v>
      </c>
      <c r="AO104" s="24" t="n">
        <f aca="false">IF(OR(AND(Sheet2!H104&gt;0, Sheet2!AK104&gt;20, Sheet2!AK104&lt;=25), AND(Sheet2!H104&lt;0, Sheet2!AK104&lt;80,Sheet2!AK104&gt;=75)),1,0)</f>
        <v>1</v>
      </c>
      <c r="AR104" s="71" t="s">
        <v>192</v>
      </c>
      <c r="AS104" s="65" t="n">
        <v>0.3299475</v>
      </c>
      <c r="AT104" s="65"/>
      <c r="AU104" s="65" t="n">
        <f aca="false">ABS(Sheet2!AS104)</f>
        <v>0.3299475</v>
      </c>
      <c r="AV104" s="67" t="n">
        <f aca="false">IF(Sheet2!AU104&gt;=Sheet2!$AU$162,1,0)</f>
        <v>1</v>
      </c>
      <c r="AW104" s="67"/>
      <c r="AX104" s="65" t="n">
        <v>0.1867702</v>
      </c>
      <c r="AY104" s="65"/>
      <c r="AZ104" s="65" t="n">
        <f aca="false">ABS(Sheet2!AX104)</f>
        <v>0.1867702</v>
      </c>
      <c r="BA104" s="67" t="n">
        <f aca="false">IF(Sheet2!AZ104&gt;=Sheet2!$AZ$162,1,0)</f>
        <v>0</v>
      </c>
      <c r="BB104" s="67"/>
      <c r="BC104" s="67" t="n">
        <f aca="false">IF(OR(Sheet2!AF104=1,Sheet2!AG104=1,Sheet2!AH104=1),1,0)</f>
        <v>1</v>
      </c>
      <c r="BD104" s="67"/>
      <c r="BE104" s="69" t="n">
        <f aca="false">IF(OR(Sheet2!AL104=1,Sheet2!AM104=1,Sheet2!AN104=1,Sheet2!AO104=1),1,0)</f>
        <v>1</v>
      </c>
      <c r="BF104" s="67"/>
      <c r="BG104" s="67" t="n">
        <f aca="false">IF(AND(Sheet2!AV104=1,Sheet2!BA104=1,Sheet2!BC104=1,Sheet2!BE104=1),1,0)</f>
        <v>0</v>
      </c>
      <c r="BH104" s="67"/>
      <c r="BI104" s="6"/>
      <c r="BJ104" s="6"/>
    </row>
    <row r="105" customFormat="false" ht="12.8" hidden="false" customHeight="false" outlineLevel="0" collapsed="false">
      <c r="D105" s="0" t="s">
        <v>193</v>
      </c>
      <c r="E105" s="11" t="n">
        <v>-0.0259039</v>
      </c>
      <c r="F105" s="11" t="n">
        <v>0.744</v>
      </c>
      <c r="G105" s="12" t="n">
        <f aca="false">IF(Sheet2!F105&lt;=0.1,1,0)</f>
        <v>0</v>
      </c>
      <c r="H105" s="0" t="n">
        <v>-331.5724</v>
      </c>
      <c r="I105" s="0" t="n">
        <v>0.019</v>
      </c>
      <c r="J105" s="6" t="n">
        <f aca="false">IF(Sheet2!I105&lt;=0.1,1,0)</f>
        <v>1</v>
      </c>
      <c r="K105" s="11" t="n">
        <v>-0.0455542</v>
      </c>
      <c r="L105" s="11" t="n">
        <v>0.612</v>
      </c>
      <c r="M105" s="12" t="n">
        <f aca="false">IF(Sheet2!L105&lt;=0.1,1,0)</f>
        <v>0</v>
      </c>
      <c r="N105" s="0" t="n">
        <v>-21.79595</v>
      </c>
      <c r="O105" s="0" t="n">
        <v>0.166</v>
      </c>
      <c r="P105" s="6" t="n">
        <f aca="false">IF(Sheet2!O105&lt;=0.1,1,0)</f>
        <v>0</v>
      </c>
      <c r="Q105" s="11" t="n">
        <v>-0.0808315</v>
      </c>
      <c r="R105" s="11" t="n">
        <v>0.381</v>
      </c>
      <c r="S105" s="12" t="n">
        <f aca="false">IF(Sheet2!R105&lt;=0.1,1,0)</f>
        <v>0</v>
      </c>
      <c r="T105" s="0" t="n">
        <v>-0.1419354</v>
      </c>
      <c r="U105" s="0" t="n">
        <v>0.074</v>
      </c>
      <c r="V105" s="6" t="n">
        <f aca="false">IF(Sheet2!U105&lt;=0.1,1,0)</f>
        <v>1</v>
      </c>
      <c r="W105" s="11" t="n">
        <v>-0.070366</v>
      </c>
      <c r="X105" s="11" t="n">
        <v>0.401</v>
      </c>
      <c r="Y105" s="12" t="n">
        <f aca="false">IF(Sheet2!X105&lt;=0.1,1,0)</f>
        <v>0</v>
      </c>
      <c r="Z105" s="0" t="n">
        <v>2.760396</v>
      </c>
      <c r="AA105" s="0" t="n">
        <v>0.559</v>
      </c>
      <c r="AB105" s="6" t="n">
        <f aca="false">IF(Sheet2!AA105&lt;=0.1,1,0)</f>
        <v>0</v>
      </c>
      <c r="AC105" s="9" t="n">
        <f aca="false">Sheet2!G105+Sheet2!J105+Sheet2!M105+Sheet2!P105+Sheet2!S105+Sheet2!V105+Sheet2!Y105+Sheet2!AB105</f>
        <v>2</v>
      </c>
      <c r="AD105" s="5"/>
      <c r="AF105" s="6" t="n">
        <f aca="false">IF(Sheet2!AC105&gt;7,1,0)</f>
        <v>0</v>
      </c>
      <c r="AG105" s="6" t="n">
        <f aca="false">IF(Sheet2!AC105=7,1,0)</f>
        <v>0</v>
      </c>
      <c r="AH105" s="24" t="n">
        <f aca="false">IF(Sheet2!AC105=6,1,0)</f>
        <v>0</v>
      </c>
      <c r="AK105" s="24" t="n">
        <v>8</v>
      </c>
      <c r="AL105" s="24" t="n">
        <f aca="false">IF(OR(AND(Sheet2!H105&gt;0, Sheet2!AK105&lt;=10), AND(Sheet2!H105&lt;0, Sheet2!AK105&gt;=90)),1,0)</f>
        <v>0</v>
      </c>
      <c r="AM105" s="24" t="n">
        <f aca="false">IF(OR(AND(Sheet2!H105&gt;0, Sheet2!AK105&gt;10, Sheet2!AK105&lt;=15), AND(Sheet2!H105&lt;0, Sheet2!AK105&lt;90,Sheet2!AK105&gt;=85)),1,0)</f>
        <v>0</v>
      </c>
      <c r="AN105" s="24" t="n">
        <f aca="false">IF(OR(AND(Sheet2!H105&gt;0, Sheet2!AK105&gt;15, Sheet2!AK105&lt;=20), AND(Sheet2!H105&lt;0, Sheet2!AK105&lt;85,Sheet2!AK105&gt;=80)),1,0)</f>
        <v>0</v>
      </c>
      <c r="AO105" s="24" t="n">
        <f aca="false">IF(OR(AND(Sheet2!H105&gt;0, Sheet2!AK105&gt;20, Sheet2!AK105&lt;=25), AND(Sheet2!H105&lt;0, Sheet2!AK105&lt;80,Sheet2!AK105&gt;=75)),1,0)</f>
        <v>0</v>
      </c>
      <c r="AR105" s="71" t="s">
        <v>193</v>
      </c>
      <c r="AS105" s="65" t="n">
        <v>-0.0259039</v>
      </c>
      <c r="AT105" s="65"/>
      <c r="AU105" s="65" t="n">
        <f aca="false">ABS(Sheet2!AS105)</f>
        <v>0.0259039</v>
      </c>
      <c r="AV105" s="67" t="n">
        <f aca="false">IF(Sheet2!AU105&gt;=Sheet2!$AU$162,1,0)</f>
        <v>0</v>
      </c>
      <c r="AW105" s="67"/>
      <c r="AX105" s="65" t="n">
        <v>-0.0455542</v>
      </c>
      <c r="AY105" s="65"/>
      <c r="AZ105" s="65" t="n">
        <f aca="false">ABS(Sheet2!AX105)</f>
        <v>0.0455542</v>
      </c>
      <c r="BA105" s="67" t="n">
        <f aca="false">IF(Sheet2!AZ105&gt;=Sheet2!$AZ$162,1,0)</f>
        <v>0</v>
      </c>
      <c r="BB105" s="67"/>
      <c r="BC105" s="67" t="n">
        <f aca="false">IF(OR(Sheet2!AF105=1,Sheet2!AG105=1,Sheet2!AH105=1),1,0)</f>
        <v>0</v>
      </c>
      <c r="BD105" s="67"/>
      <c r="BE105" s="69" t="n">
        <f aca="false">IF(OR(Sheet2!AL105=1,Sheet2!AM105=1,Sheet2!AN105=1,Sheet2!AO105=1),1,0)</f>
        <v>0</v>
      </c>
      <c r="BF105" s="67"/>
      <c r="BG105" s="67" t="n">
        <f aca="false">IF(AND(Sheet2!AV105=1,Sheet2!BA105=1,Sheet2!BC105=1,Sheet2!BE105=1),1,0)</f>
        <v>0</v>
      </c>
      <c r="BH105" s="67"/>
      <c r="BI105" s="6"/>
      <c r="BJ105" s="6"/>
    </row>
    <row r="106" customFormat="false" ht="12.8" hidden="false" customHeight="false" outlineLevel="0" collapsed="false">
      <c r="D106" s="30" t="s">
        <v>194</v>
      </c>
      <c r="E106" s="11" t="n">
        <v>-0.1418184</v>
      </c>
      <c r="F106" s="11" t="n">
        <v>0.006</v>
      </c>
      <c r="G106" s="12" t="n">
        <f aca="false">IF(Sheet2!F106&lt;=0.1,1,0)</f>
        <v>1</v>
      </c>
      <c r="H106" s="0" t="n">
        <v>-432.383</v>
      </c>
      <c r="I106" s="0" t="n">
        <v>0</v>
      </c>
      <c r="J106" s="6" t="n">
        <f aca="false">IF(Sheet2!I106&lt;=0.1,1,0)</f>
        <v>1</v>
      </c>
      <c r="K106" s="11" t="n">
        <v>-0.1786167</v>
      </c>
      <c r="L106" s="11" t="n">
        <v>0.002</v>
      </c>
      <c r="M106" s="12" t="n">
        <f aca="false">IF(Sheet2!L106&lt;=0.1,1,0)</f>
        <v>1</v>
      </c>
      <c r="N106" s="0" t="n">
        <v>-37.30325</v>
      </c>
      <c r="O106" s="0" t="n">
        <v>0</v>
      </c>
      <c r="P106" s="6" t="n">
        <f aca="false">IF(Sheet2!O106&lt;=0.1,1,0)</f>
        <v>1</v>
      </c>
      <c r="Q106" s="11" t="n">
        <v>-0.2623183</v>
      </c>
      <c r="R106" s="11" t="n">
        <v>0</v>
      </c>
      <c r="S106" s="12" t="n">
        <f aca="false">IF(Sheet2!R106&lt;=0.1,1,0)</f>
        <v>1</v>
      </c>
      <c r="T106" s="0" t="n">
        <v>-0.0470521</v>
      </c>
      <c r="U106" s="0" t="n">
        <v>0.335</v>
      </c>
      <c r="V106" s="6" t="n">
        <f aca="false">IF(Sheet2!U106&lt;=0.1,1,0)</f>
        <v>0</v>
      </c>
      <c r="W106" s="11" t="n">
        <v>-0.1696016</v>
      </c>
      <c r="X106" s="11" t="n">
        <v>0.002</v>
      </c>
      <c r="Y106" s="12" t="n">
        <f aca="false">IF(Sheet2!X106&lt;=0.1,1,0)</f>
        <v>1</v>
      </c>
      <c r="Z106" s="0" t="n">
        <v>-3.288608</v>
      </c>
      <c r="AA106" s="0" t="n">
        <v>0.105</v>
      </c>
      <c r="AB106" s="6" t="n">
        <f aca="false">IF(Sheet2!AA106&lt;=0.1,1,0)</f>
        <v>0</v>
      </c>
      <c r="AC106" s="9" t="n">
        <f aca="false">Sheet2!G106+Sheet2!J106+Sheet2!M106+Sheet2!P106+Sheet2!S106+Sheet2!V106+Sheet2!Y106+Sheet2!AB106</f>
        <v>6</v>
      </c>
      <c r="AD106" s="5"/>
      <c r="AF106" s="6" t="n">
        <f aca="false">IF(Sheet2!AC106&gt;7,1,0)</f>
        <v>0</v>
      </c>
      <c r="AG106" s="6" t="n">
        <f aca="false">IF(Sheet2!AC106=7,1,0)</f>
        <v>0</v>
      </c>
      <c r="AH106" s="24" t="n">
        <f aca="false">IF(Sheet2!AC106=6,1,0)</f>
        <v>1</v>
      </c>
      <c r="AK106" s="24" t="n">
        <v>34</v>
      </c>
      <c r="AL106" s="24" t="n">
        <f aca="false">IF(OR(AND(Sheet2!H106&gt;0, Sheet2!AK106&lt;=10), AND(Sheet2!H106&lt;0, Sheet2!AK106&gt;=90)),1,0)</f>
        <v>0</v>
      </c>
      <c r="AM106" s="24" t="n">
        <f aca="false">IF(OR(AND(Sheet2!H106&gt;0, Sheet2!AK106&gt;10, Sheet2!AK106&lt;=15), AND(Sheet2!H106&lt;0, Sheet2!AK106&lt;90,Sheet2!AK106&gt;=85)),1,0)</f>
        <v>0</v>
      </c>
      <c r="AN106" s="24" t="n">
        <f aca="false">IF(OR(AND(Sheet2!H106&gt;0, Sheet2!AK106&gt;15, Sheet2!AK106&lt;=20), AND(Sheet2!H106&lt;0, Sheet2!AK106&lt;85,Sheet2!AK106&gt;=80)),1,0)</f>
        <v>0</v>
      </c>
      <c r="AO106" s="24" t="n">
        <f aca="false">IF(OR(AND(Sheet2!H106&gt;0, Sheet2!AK106&gt;20, Sheet2!AK106&lt;=25), AND(Sheet2!H106&lt;0, Sheet2!AK106&lt;80,Sheet2!AK106&gt;=75)),1,0)</f>
        <v>0</v>
      </c>
      <c r="AR106" s="71" t="s">
        <v>194</v>
      </c>
      <c r="AS106" s="65" t="n">
        <v>-0.1418184</v>
      </c>
      <c r="AT106" s="65"/>
      <c r="AU106" s="65" t="n">
        <f aca="false">ABS(Sheet2!AS106)</f>
        <v>0.1418184</v>
      </c>
      <c r="AV106" s="67" t="n">
        <f aca="false">IF(Sheet2!AU106&gt;=Sheet2!$AU$162,1,0)</f>
        <v>0</v>
      </c>
      <c r="AW106" s="67"/>
      <c r="AX106" s="65" t="n">
        <v>-0.1786167</v>
      </c>
      <c r="AY106" s="65"/>
      <c r="AZ106" s="65" t="n">
        <f aca="false">ABS(Sheet2!AX106)</f>
        <v>0.1786167</v>
      </c>
      <c r="BA106" s="67" t="n">
        <f aca="false">IF(Sheet2!AZ106&gt;=Sheet2!$AZ$162,1,0)</f>
        <v>0</v>
      </c>
      <c r="BB106" s="67"/>
      <c r="BC106" s="67" t="n">
        <f aca="false">IF(OR(Sheet2!AF106=1,Sheet2!AG106=1,Sheet2!AH106=1),1,0)</f>
        <v>1</v>
      </c>
      <c r="BD106" s="67"/>
      <c r="BE106" s="69" t="n">
        <f aca="false">IF(OR(Sheet2!AL106=1,Sheet2!AM106=1,Sheet2!AN106=1,Sheet2!AO106=1),1,0)</f>
        <v>0</v>
      </c>
      <c r="BF106" s="67"/>
      <c r="BG106" s="67" t="n">
        <f aca="false">IF(AND(Sheet2!AV106=1,Sheet2!BA106=1,Sheet2!BC106=1,Sheet2!BE106=1),1,0)</f>
        <v>0</v>
      </c>
      <c r="BH106" s="67"/>
      <c r="BI106" s="6"/>
      <c r="BJ106" s="6"/>
    </row>
    <row r="107" customFormat="false" ht="12.8" hidden="false" customHeight="false" outlineLevel="0" collapsed="false">
      <c r="D107" s="62" t="s">
        <v>195</v>
      </c>
      <c r="E107" s="11" t="n">
        <v>0.2168143</v>
      </c>
      <c r="F107" s="11" t="n">
        <v>0.043</v>
      </c>
      <c r="G107" s="12" t="n">
        <f aca="false">IF(Sheet2!F107&lt;=0.1,1,0)</f>
        <v>1</v>
      </c>
      <c r="H107" s="0" t="n">
        <v>333.2234</v>
      </c>
      <c r="I107" s="0" t="n">
        <v>0.131</v>
      </c>
      <c r="J107" s="6" t="n">
        <f aca="false">IF(Sheet2!I107&lt;=0.1,1,0)</f>
        <v>0</v>
      </c>
      <c r="K107" s="11" t="n">
        <v>0.111836</v>
      </c>
      <c r="L107" s="11" t="n">
        <v>0.32</v>
      </c>
      <c r="M107" s="12" t="n">
        <f aca="false">IF(Sheet2!L107&lt;=0.1,1,0)</f>
        <v>0</v>
      </c>
      <c r="N107" s="0" t="n">
        <v>7.053833</v>
      </c>
      <c r="O107" s="0" t="n">
        <v>0.708</v>
      </c>
      <c r="P107" s="6" t="n">
        <f aca="false">IF(Sheet2!O107&lt;=0.1,1,0)</f>
        <v>0</v>
      </c>
      <c r="Q107" s="11" t="n">
        <v>0.0660185</v>
      </c>
      <c r="R107" s="11" t="n">
        <v>0.578</v>
      </c>
      <c r="S107" s="12" t="n">
        <f aca="false">IF(Sheet2!R107&lt;=0.1,1,0)</f>
        <v>0</v>
      </c>
      <c r="T107" s="0" t="n">
        <v>0.326753</v>
      </c>
      <c r="U107" s="0" t="n">
        <v>0.002</v>
      </c>
      <c r="V107" s="6" t="n">
        <f aca="false">IF(Sheet2!U107&lt;=0.1,1,0)</f>
        <v>1</v>
      </c>
      <c r="W107" s="11" t="n">
        <v>0.1158027</v>
      </c>
      <c r="X107" s="11" t="n">
        <v>0.287</v>
      </c>
      <c r="Y107" s="12" t="n">
        <f aca="false">IF(Sheet2!X107&lt;=0.1,1,0)</f>
        <v>0</v>
      </c>
      <c r="Z107" s="0" t="n">
        <v>9.658168</v>
      </c>
      <c r="AA107" s="0" t="n">
        <v>0.038</v>
      </c>
      <c r="AB107" s="6" t="n">
        <f aca="false">IF(Sheet2!AA107&lt;=0.1,1,0)</f>
        <v>1</v>
      </c>
      <c r="AC107" s="9" t="n">
        <f aca="false">Sheet2!G107+Sheet2!J107+Sheet2!M107+Sheet2!P107+Sheet2!S107+Sheet2!V107+Sheet2!Y107+Sheet2!AB107</f>
        <v>3</v>
      </c>
      <c r="AD107" s="5"/>
      <c r="AF107" s="6" t="n">
        <f aca="false">IF(Sheet2!AC107&gt;7,1,0)</f>
        <v>0</v>
      </c>
      <c r="AG107" s="6" t="n">
        <f aca="false">IF(Sheet2!AC107=7,1,0)</f>
        <v>0</v>
      </c>
      <c r="AH107" s="24" t="n">
        <f aca="false">IF(Sheet2!AC107=6,1,0)</f>
        <v>0</v>
      </c>
      <c r="AK107" s="24" t="n">
        <v>5</v>
      </c>
      <c r="AL107" s="24" t="n">
        <f aca="false">IF(OR(AND(Sheet2!H107&gt;0, Sheet2!AK107&lt;=10), AND(Sheet2!H107&lt;0, Sheet2!AK107&gt;=90)),1,0)</f>
        <v>1</v>
      </c>
      <c r="AM107" s="24" t="n">
        <f aca="false">IF(OR(AND(Sheet2!H107&gt;0, Sheet2!AK107&gt;10, Sheet2!AK107&lt;=15), AND(Sheet2!H107&lt;0, Sheet2!AK107&lt;90,Sheet2!AK107&gt;=85)),1,0)</f>
        <v>0</v>
      </c>
      <c r="AN107" s="24" t="n">
        <f aca="false">IF(OR(AND(Sheet2!H107&gt;0, Sheet2!AK107&gt;15, Sheet2!AK107&lt;=20), AND(Sheet2!H107&lt;0, Sheet2!AK107&lt;85,Sheet2!AK107&gt;=80)),1,0)</f>
        <v>0</v>
      </c>
      <c r="AO107" s="24" t="n">
        <f aca="false">IF(OR(AND(Sheet2!H107&gt;0, Sheet2!AK107&gt;20, Sheet2!AK107&lt;=25), AND(Sheet2!H107&lt;0, Sheet2!AK107&lt;80,Sheet2!AK107&gt;=75)),1,0)</f>
        <v>0</v>
      </c>
      <c r="AR107" s="72" t="s">
        <v>195</v>
      </c>
      <c r="AS107" s="65" t="n">
        <v>0.2168143</v>
      </c>
      <c r="AT107" s="65"/>
      <c r="AU107" s="65" t="n">
        <f aca="false">ABS(Sheet2!AS107)</f>
        <v>0.2168143</v>
      </c>
      <c r="AV107" s="67" t="n">
        <f aca="false">IF(Sheet2!AU107&gt;=Sheet2!$AU$162,1,0)</f>
        <v>0</v>
      </c>
      <c r="AW107" s="67"/>
      <c r="AX107" s="65" t="n">
        <v>0.111836</v>
      </c>
      <c r="AY107" s="65"/>
      <c r="AZ107" s="65" t="n">
        <f aca="false">ABS(Sheet2!AX107)</f>
        <v>0.111836</v>
      </c>
      <c r="BA107" s="67" t="n">
        <f aca="false">IF(Sheet2!AZ107&gt;=Sheet2!$AZ$162,1,0)</f>
        <v>0</v>
      </c>
      <c r="BB107" s="67"/>
      <c r="BC107" s="67" t="n">
        <f aca="false">IF(OR(Sheet2!AF107=1,Sheet2!AG107=1,Sheet2!AH107=1),1,0)</f>
        <v>0</v>
      </c>
      <c r="BD107" s="67"/>
      <c r="BE107" s="69" t="n">
        <f aca="false">IF(OR(Sheet2!AL107=1,Sheet2!AM107=1,Sheet2!AN107=1,Sheet2!AO107=1),1,0)</f>
        <v>1</v>
      </c>
      <c r="BF107" s="67"/>
      <c r="BG107" s="67" t="n">
        <f aca="false">IF(AND(Sheet2!AV107=1,Sheet2!BA107=1,Sheet2!BC107=1,Sheet2!BE107=1),1,0)</f>
        <v>0</v>
      </c>
      <c r="BH107" s="67"/>
      <c r="BI107" s="6"/>
      <c r="BJ107" s="6"/>
    </row>
    <row r="108" customFormat="false" ht="12.8" hidden="false" customHeight="false" outlineLevel="0" collapsed="false">
      <c r="E108" s="11"/>
      <c r="F108" s="11"/>
      <c r="G108" s="12"/>
      <c r="J108" s="6"/>
      <c r="K108" s="11"/>
      <c r="L108" s="11"/>
      <c r="M108" s="12"/>
      <c r="P108" s="6"/>
      <c r="Q108" s="11"/>
      <c r="R108" s="11"/>
      <c r="S108" s="12"/>
      <c r="V108" s="6"/>
      <c r="W108" s="11"/>
      <c r="X108" s="11"/>
      <c r="Y108" s="12"/>
      <c r="AB108" s="6"/>
      <c r="AC108" s="9"/>
      <c r="AD108" s="5"/>
      <c r="AF108" s="6"/>
      <c r="AG108" s="6"/>
      <c r="AH108" s="6"/>
      <c r="AK108" s="24"/>
      <c r="AL108" s="24"/>
      <c r="AM108" s="24"/>
      <c r="AN108" s="24"/>
      <c r="AO108" s="24"/>
      <c r="AR108" s="70"/>
      <c r="AS108" s="65"/>
      <c r="AT108" s="65"/>
      <c r="AU108" s="65"/>
      <c r="AV108" s="67"/>
      <c r="AW108" s="67"/>
      <c r="AX108" s="65"/>
      <c r="AY108" s="65"/>
      <c r="AZ108" s="65"/>
      <c r="BA108" s="67"/>
      <c r="BB108" s="67"/>
      <c r="BC108" s="67"/>
      <c r="BD108" s="67"/>
      <c r="BE108" s="69"/>
      <c r="BF108" s="67"/>
      <c r="BG108" s="67"/>
      <c r="BH108" s="67"/>
      <c r="BI108" s="6"/>
      <c r="BJ108" s="6"/>
    </row>
    <row r="109" customFormat="false" ht="12.8" hidden="false" customHeight="false" outlineLevel="0" collapsed="false">
      <c r="B109" s="2" t="s">
        <v>196</v>
      </c>
      <c r="D109" s="31" t="s">
        <v>197</v>
      </c>
      <c r="E109" s="11" t="n">
        <v>0.2065876</v>
      </c>
      <c r="F109" s="11" t="n">
        <v>0.001</v>
      </c>
      <c r="G109" s="12" t="n">
        <f aca="false">IF(Sheet2!F109&lt;=0.1,1,0)</f>
        <v>1</v>
      </c>
      <c r="H109" s="0" t="n">
        <v>413.1261</v>
      </c>
      <c r="I109" s="0" t="n">
        <v>0.004</v>
      </c>
      <c r="J109" s="6" t="n">
        <f aca="false">IF(Sheet2!I109&lt;=0.1,1,0)</f>
        <v>1</v>
      </c>
      <c r="K109" s="11" t="n">
        <v>0.171718</v>
      </c>
      <c r="L109" s="11" t="n">
        <v>0.007</v>
      </c>
      <c r="M109" s="12" t="n">
        <f aca="false">IF(Sheet2!L109&lt;=0.1,1,0)</f>
        <v>1</v>
      </c>
      <c r="N109" s="0" t="n">
        <v>27.42357</v>
      </c>
      <c r="O109" s="0" t="n">
        <v>0.028</v>
      </c>
      <c r="P109" s="6" t="n">
        <f aca="false">IF(Sheet2!O109&lt;=0.1,1,0)</f>
        <v>1</v>
      </c>
      <c r="Q109" s="11" t="n">
        <v>0.2505551</v>
      </c>
      <c r="R109" s="11" t="n">
        <v>0</v>
      </c>
      <c r="S109" s="12" t="n">
        <f aca="false">IF(Sheet2!R109&lt;=0.1,1,0)</f>
        <v>1</v>
      </c>
      <c r="T109" s="0" t="n">
        <v>0.1138764</v>
      </c>
      <c r="U109" s="0" t="n">
        <v>0.053</v>
      </c>
      <c r="V109" s="6" t="n">
        <f aca="false">IF(Sheet2!U109&lt;=0.1,1,0)</f>
        <v>1</v>
      </c>
      <c r="W109" s="11" t="n">
        <v>0.1374324</v>
      </c>
      <c r="X109" s="11" t="n">
        <v>0.025</v>
      </c>
      <c r="Y109" s="12" t="n">
        <f aca="false">IF(Sheet2!X109&lt;=0.1,1,0)</f>
        <v>1</v>
      </c>
      <c r="Z109" s="0" t="n">
        <v>3.121487</v>
      </c>
      <c r="AA109" s="0" t="n">
        <v>0.182</v>
      </c>
      <c r="AB109" s="6" t="n">
        <f aca="false">IF(Sheet2!AA109&lt;=0.1,1,0)</f>
        <v>0</v>
      </c>
      <c r="AC109" s="9" t="n">
        <f aca="false">Sheet2!G109+Sheet2!J109+Sheet2!M109+Sheet2!P109+Sheet2!S109+Sheet2!V109+Sheet2!Y109+Sheet2!AB109</f>
        <v>7</v>
      </c>
      <c r="AD109" s="5"/>
      <c r="AF109" s="6" t="n">
        <f aca="false">IF(Sheet2!AC109&gt;7,1,0)</f>
        <v>0</v>
      </c>
      <c r="AG109" s="6" t="n">
        <f aca="false">IF(Sheet2!AC109=7,1,0)</f>
        <v>1</v>
      </c>
      <c r="AH109" s="24" t="n">
        <f aca="false">IF(Sheet2!AC109=6,1,0)</f>
        <v>0</v>
      </c>
      <c r="AK109" s="24" t="n">
        <v>20</v>
      </c>
      <c r="AL109" s="24" t="n">
        <f aca="false">IF(OR(AND(Sheet2!H109&gt;0, Sheet2!AK109&lt;=10), AND(Sheet2!H109&lt;0, Sheet2!AK109&gt;=90)),1,0)</f>
        <v>0</v>
      </c>
      <c r="AM109" s="24" t="n">
        <f aca="false">IF(OR(AND(Sheet2!H109&gt;0, Sheet2!AK109&gt;10, Sheet2!AK109&lt;=15), AND(Sheet2!H109&lt;0, Sheet2!AK109&lt;90,Sheet2!AK109&gt;=85)),1,0)</f>
        <v>0</v>
      </c>
      <c r="AN109" s="24" t="n">
        <f aca="false">IF(OR(AND(Sheet2!H109&gt;0, Sheet2!AK109&gt;15, Sheet2!AK109&lt;=20), AND(Sheet2!H109&lt;0, Sheet2!AK109&lt;85,Sheet2!AK109&gt;=80)),1,0)</f>
        <v>1</v>
      </c>
      <c r="AO109" s="24" t="n">
        <f aca="false">IF(OR(AND(Sheet2!H109&gt;0, Sheet2!AK109&gt;20, Sheet2!AK109&lt;=25), AND(Sheet2!H109&lt;0, Sheet2!AK109&lt;80,Sheet2!AK109&gt;=75)),1,0)</f>
        <v>0</v>
      </c>
      <c r="AR109" s="71" t="s">
        <v>197</v>
      </c>
      <c r="AS109" s="65" t="n">
        <v>0.2065876</v>
      </c>
      <c r="AT109" s="65"/>
      <c r="AU109" s="65" t="n">
        <f aca="false">ABS(Sheet2!AS109)</f>
        <v>0.2065876</v>
      </c>
      <c r="AV109" s="67" t="n">
        <f aca="false">IF(Sheet2!AU109&gt;=Sheet2!$AU$162,1,0)</f>
        <v>0</v>
      </c>
      <c r="AW109" s="67"/>
      <c r="AX109" s="65" t="n">
        <v>0.171718</v>
      </c>
      <c r="AY109" s="65"/>
      <c r="AZ109" s="65" t="n">
        <f aca="false">ABS(Sheet2!AX109)</f>
        <v>0.171718</v>
      </c>
      <c r="BA109" s="67" t="n">
        <f aca="false">IF(Sheet2!AZ109&gt;=Sheet2!$AZ$162,1,0)</f>
        <v>0</v>
      </c>
      <c r="BB109" s="67"/>
      <c r="BC109" s="67" t="n">
        <f aca="false">IF(OR(Sheet2!AF109=1,Sheet2!AG109=1,Sheet2!AH109=1),1,0)</f>
        <v>1</v>
      </c>
      <c r="BD109" s="67"/>
      <c r="BE109" s="69" t="n">
        <f aca="false">IF(OR(Sheet2!AL109=1,Sheet2!AM109=1,Sheet2!AN109=1,Sheet2!AO109=1),1,0)</f>
        <v>1</v>
      </c>
      <c r="BF109" s="67"/>
      <c r="BG109" s="67" t="n">
        <f aca="false">IF(AND(Sheet2!AV109=1,Sheet2!BA109=1,Sheet2!BC109=1,Sheet2!BE109=1),1,0)</f>
        <v>0</v>
      </c>
      <c r="BH109" s="67"/>
      <c r="BI109" s="6"/>
      <c r="BJ109" s="6"/>
    </row>
    <row r="110" customFormat="false" ht="12.8" hidden="false" customHeight="false" outlineLevel="0" collapsed="false">
      <c r="B110" s="2" t="s">
        <v>198</v>
      </c>
      <c r="D110" s="31" t="s">
        <v>199</v>
      </c>
      <c r="E110" s="11" t="n">
        <v>0.1503164</v>
      </c>
      <c r="F110" s="11" t="n">
        <v>0.033</v>
      </c>
      <c r="G110" s="12" t="n">
        <f aca="false">IF(Sheet2!F110&lt;=0.1,1,0)</f>
        <v>1</v>
      </c>
      <c r="H110" s="0" t="n">
        <v>551.8854</v>
      </c>
      <c r="I110" s="0" t="n">
        <v>0.001</v>
      </c>
      <c r="J110" s="6" t="n">
        <f aca="false">IF(Sheet2!I110&lt;=0.1,1,0)</f>
        <v>1</v>
      </c>
      <c r="K110" s="11" t="n">
        <v>0.1417279</v>
      </c>
      <c r="L110" s="11" t="n">
        <v>0.044</v>
      </c>
      <c r="M110" s="12" t="n">
        <f aca="false">IF(Sheet2!L110&lt;=0.1,1,0)</f>
        <v>1</v>
      </c>
      <c r="N110" s="0" t="n">
        <v>39.40327</v>
      </c>
      <c r="O110" s="0" t="n">
        <v>0.008</v>
      </c>
      <c r="P110" s="6" t="n">
        <f aca="false">IF(Sheet2!O110&lt;=0.1,1,0)</f>
        <v>1</v>
      </c>
      <c r="Q110" s="11" t="n">
        <v>0.1712896</v>
      </c>
      <c r="R110" s="11" t="n">
        <v>0.02</v>
      </c>
      <c r="S110" s="12" t="n">
        <f aca="false">IF(Sheet2!R110&lt;=0.1,1,0)</f>
        <v>1</v>
      </c>
      <c r="T110" s="0" t="n">
        <v>0.1420301</v>
      </c>
      <c r="U110" s="0" t="n">
        <v>0.031</v>
      </c>
      <c r="V110" s="6" t="n">
        <f aca="false">IF(Sheet2!U110&lt;=0.1,1,0)</f>
        <v>1</v>
      </c>
      <c r="W110" s="11" t="n">
        <v>0.1401843</v>
      </c>
      <c r="X110" s="11" t="n">
        <v>0.037</v>
      </c>
      <c r="Y110" s="12" t="n">
        <f aca="false">IF(Sheet2!X110&lt;=0.1,1,0)</f>
        <v>1</v>
      </c>
      <c r="Z110" s="0" t="n">
        <v>3.063574</v>
      </c>
      <c r="AA110" s="0" t="n">
        <v>0.212</v>
      </c>
      <c r="AB110" s="6" t="n">
        <f aca="false">IF(Sheet2!AA110&lt;=0.1,1,0)</f>
        <v>0</v>
      </c>
      <c r="AC110" s="9" t="n">
        <f aca="false">Sheet2!G110+Sheet2!J110+Sheet2!M110+Sheet2!P110+Sheet2!S110+Sheet2!V110+Sheet2!Y110+Sheet2!AB110</f>
        <v>7</v>
      </c>
      <c r="AD110" s="5"/>
      <c r="AF110" s="6" t="n">
        <f aca="false">IF(Sheet2!AC110&gt;7,1,0)</f>
        <v>0</v>
      </c>
      <c r="AG110" s="6" t="n">
        <f aca="false">IF(Sheet2!AC110=7,1,0)</f>
        <v>1</v>
      </c>
      <c r="AH110" s="24" t="n">
        <f aca="false">IF(Sheet2!AC110=6,1,0)</f>
        <v>0</v>
      </c>
      <c r="AK110" s="24" t="n">
        <v>16</v>
      </c>
      <c r="AL110" s="24" t="n">
        <f aca="false">IF(OR(AND(Sheet2!H110&gt;0, Sheet2!AK110&lt;=10), AND(Sheet2!H110&lt;0, Sheet2!AK110&gt;=90)),1,0)</f>
        <v>0</v>
      </c>
      <c r="AM110" s="24" t="n">
        <f aca="false">IF(OR(AND(Sheet2!H110&gt;0, Sheet2!AK110&gt;10, Sheet2!AK110&lt;=15), AND(Sheet2!H110&lt;0, Sheet2!AK110&lt;90,Sheet2!AK110&gt;=85)),1,0)</f>
        <v>0</v>
      </c>
      <c r="AN110" s="24" t="n">
        <f aca="false">IF(OR(AND(Sheet2!H110&gt;0, Sheet2!AK110&gt;15, Sheet2!AK110&lt;=20), AND(Sheet2!H110&lt;0, Sheet2!AK110&lt;85,Sheet2!AK110&gt;=80)),1,0)</f>
        <v>1</v>
      </c>
      <c r="AO110" s="24" t="n">
        <f aca="false">IF(OR(AND(Sheet2!H110&gt;0, Sheet2!AK110&gt;20, Sheet2!AK110&lt;=25), AND(Sheet2!H110&lt;0, Sheet2!AK110&lt;80,Sheet2!AK110&gt;=75)),1,0)</f>
        <v>0</v>
      </c>
      <c r="AR110" s="71" t="s">
        <v>199</v>
      </c>
      <c r="AS110" s="65" t="n">
        <v>0.1503164</v>
      </c>
      <c r="AT110" s="65"/>
      <c r="AU110" s="65" t="n">
        <f aca="false">ABS(Sheet2!AS110)</f>
        <v>0.1503164</v>
      </c>
      <c r="AV110" s="67" t="n">
        <f aca="false">IF(Sheet2!AU110&gt;=Sheet2!$AU$162,1,0)</f>
        <v>0</v>
      </c>
      <c r="AW110" s="67"/>
      <c r="AX110" s="65" t="n">
        <v>0.1417279</v>
      </c>
      <c r="AY110" s="65"/>
      <c r="AZ110" s="65" t="n">
        <f aca="false">ABS(Sheet2!AX110)</f>
        <v>0.1417279</v>
      </c>
      <c r="BA110" s="67" t="n">
        <f aca="false">IF(Sheet2!AZ110&gt;=Sheet2!$AZ$162,1,0)</f>
        <v>0</v>
      </c>
      <c r="BB110" s="67"/>
      <c r="BC110" s="67" t="n">
        <f aca="false">IF(OR(Sheet2!AF110=1,Sheet2!AG110=1,Sheet2!AH110=1),1,0)</f>
        <v>1</v>
      </c>
      <c r="BD110" s="67"/>
      <c r="BE110" s="69" t="n">
        <f aca="false">IF(OR(Sheet2!AL110=1,Sheet2!AM110=1,Sheet2!AN110=1,Sheet2!AO110=1),1,0)</f>
        <v>1</v>
      </c>
      <c r="BF110" s="67"/>
      <c r="BG110" s="67" t="n">
        <f aca="false">IF(AND(Sheet2!AV110=1,Sheet2!BA110=1,Sheet2!BC110=1,Sheet2!BE110=1),1,0)</f>
        <v>0</v>
      </c>
      <c r="BH110" s="67"/>
      <c r="BI110" s="6"/>
      <c r="BJ110" s="6"/>
    </row>
    <row r="111" customFormat="false" ht="12.8" hidden="false" customHeight="false" outlineLevel="0" collapsed="false">
      <c r="D111" s="0" t="s">
        <v>200</v>
      </c>
      <c r="E111" s="11" t="n">
        <v>-0.0110979</v>
      </c>
      <c r="F111" s="11" t="n">
        <v>0.845</v>
      </c>
      <c r="G111" s="12" t="n">
        <f aca="false">IF(Sheet2!F111&lt;=0.1,1,0)</f>
        <v>0</v>
      </c>
      <c r="H111" s="0" t="n">
        <v>-143.7877</v>
      </c>
      <c r="I111" s="0" t="n">
        <v>0.223</v>
      </c>
      <c r="J111" s="6" t="n">
        <f aca="false">IF(Sheet2!I111&lt;=0.1,1,0)</f>
        <v>0</v>
      </c>
      <c r="K111" s="11" t="n">
        <v>-0.0412512</v>
      </c>
      <c r="L111" s="11" t="n">
        <v>0.496</v>
      </c>
      <c r="M111" s="12" t="n">
        <f aca="false">IF(Sheet2!L111&lt;=0.1,1,0)</f>
        <v>0</v>
      </c>
      <c r="N111" s="0" t="n">
        <v>-12.83007</v>
      </c>
      <c r="O111" s="0" t="n">
        <v>0.266</v>
      </c>
      <c r="P111" s="6" t="n">
        <f aca="false">IF(Sheet2!O111&lt;=0.1,1,0)</f>
        <v>0</v>
      </c>
      <c r="Q111" s="11" t="n">
        <v>0.0283534</v>
      </c>
      <c r="R111" s="11" t="n">
        <v>0.649</v>
      </c>
      <c r="S111" s="12" t="n">
        <f aca="false">IF(Sheet2!R111&lt;=0.1,1,0)</f>
        <v>0</v>
      </c>
      <c r="T111" s="0" t="n">
        <v>-0.0825153</v>
      </c>
      <c r="U111" s="0" t="n">
        <v>0.121</v>
      </c>
      <c r="V111" s="6" t="n">
        <f aca="false">IF(Sheet2!U111&lt;=0.1,1,0)</f>
        <v>0</v>
      </c>
      <c r="W111" s="11" t="n">
        <v>-0.0377318</v>
      </c>
      <c r="X111" s="11" t="n">
        <v>0.522</v>
      </c>
      <c r="Y111" s="12" t="n">
        <f aca="false">IF(Sheet2!X111&lt;=0.1,1,0)</f>
        <v>0</v>
      </c>
      <c r="Z111" s="0" t="n">
        <v>-2.917316</v>
      </c>
      <c r="AA111" s="0" t="n">
        <v>0.132</v>
      </c>
      <c r="AB111" s="6" t="n">
        <f aca="false">IF(Sheet2!AA111&lt;=0.1,1,0)</f>
        <v>0</v>
      </c>
      <c r="AC111" s="9" t="n">
        <f aca="false">Sheet2!G111+Sheet2!J111+Sheet2!M111+Sheet2!P111+Sheet2!S111+Sheet2!V111+Sheet2!Y111+Sheet2!AB111</f>
        <v>0</v>
      </c>
      <c r="AD111" s="5"/>
      <c r="AF111" s="6" t="n">
        <f aca="false">IF(Sheet2!AC111&gt;7,1,0)</f>
        <v>0</v>
      </c>
      <c r="AG111" s="6" t="n">
        <f aca="false">IF(Sheet2!AC111=7,1,0)</f>
        <v>0</v>
      </c>
      <c r="AH111" s="24" t="n">
        <f aca="false">IF(Sheet2!AC111=6,1,0)</f>
        <v>0</v>
      </c>
      <c r="AK111" s="24" t="n">
        <v>20</v>
      </c>
      <c r="AL111" s="24" t="n">
        <f aca="false">IF(OR(AND(Sheet2!H111&gt;0, Sheet2!AK111&lt;=10), AND(Sheet2!H111&lt;0, Sheet2!AK111&gt;=90)),1,0)</f>
        <v>0</v>
      </c>
      <c r="AM111" s="24" t="n">
        <f aca="false">IF(OR(AND(Sheet2!H111&gt;0, Sheet2!AK111&gt;10, Sheet2!AK111&lt;=15), AND(Sheet2!H111&lt;0, Sheet2!AK111&lt;90,Sheet2!AK111&gt;=85)),1,0)</f>
        <v>0</v>
      </c>
      <c r="AN111" s="24" t="n">
        <f aca="false">IF(OR(AND(Sheet2!H111&gt;0, Sheet2!AK111&gt;15, Sheet2!AK111&lt;=20), AND(Sheet2!H111&lt;0, Sheet2!AK111&lt;85,Sheet2!AK111&gt;=80)),1,0)</f>
        <v>0</v>
      </c>
      <c r="AO111" s="24" t="n">
        <f aca="false">IF(OR(AND(Sheet2!H111&gt;0, Sheet2!AK111&gt;20, Sheet2!AK111&lt;=25), AND(Sheet2!H111&lt;0, Sheet2!AK111&lt;80,Sheet2!AK111&gt;=75)),1,0)</f>
        <v>0</v>
      </c>
      <c r="AR111" s="71" t="s">
        <v>200</v>
      </c>
      <c r="AS111" s="65" t="n">
        <v>-0.0110979</v>
      </c>
      <c r="AT111" s="65"/>
      <c r="AU111" s="65" t="n">
        <f aca="false">ABS(Sheet2!AS111)</f>
        <v>0.0110979</v>
      </c>
      <c r="AV111" s="67" t="n">
        <f aca="false">IF(Sheet2!AU111&gt;=Sheet2!$AU$162,1,0)</f>
        <v>0</v>
      </c>
      <c r="AW111" s="67"/>
      <c r="AX111" s="65" t="n">
        <v>-0.0412512</v>
      </c>
      <c r="AY111" s="65"/>
      <c r="AZ111" s="65" t="n">
        <f aca="false">ABS(Sheet2!AX111)</f>
        <v>0.0412512</v>
      </c>
      <c r="BA111" s="67" t="n">
        <f aca="false">IF(Sheet2!AZ111&gt;=Sheet2!$AZ$162,1,0)</f>
        <v>0</v>
      </c>
      <c r="BB111" s="67"/>
      <c r="BC111" s="67" t="n">
        <f aca="false">IF(OR(Sheet2!AF111=1,Sheet2!AG111=1,Sheet2!AH111=1),1,0)</f>
        <v>0</v>
      </c>
      <c r="BD111" s="67"/>
      <c r="BE111" s="69" t="n">
        <f aca="false">IF(OR(Sheet2!AL111=1,Sheet2!AM111=1,Sheet2!AN111=1,Sheet2!AO111=1),1,0)</f>
        <v>0</v>
      </c>
      <c r="BF111" s="67"/>
      <c r="BG111" s="67" t="n">
        <f aca="false">IF(AND(Sheet2!AV111=1,Sheet2!BA111=1,Sheet2!BC111=1,Sheet2!BE111=1),1,0)</f>
        <v>0</v>
      </c>
      <c r="BH111" s="67"/>
      <c r="BI111" s="6"/>
      <c r="BJ111" s="6"/>
    </row>
    <row r="112" customFormat="false" ht="12.8" hidden="false" customHeight="false" outlineLevel="0" collapsed="false">
      <c r="D112" s="31" t="s">
        <v>201</v>
      </c>
      <c r="E112" s="11" t="n">
        <v>-0.2394136</v>
      </c>
      <c r="F112" s="11" t="n">
        <v>0</v>
      </c>
      <c r="G112" s="12" t="n">
        <f aca="false">IF(Sheet2!F112&lt;=0.1,1,0)</f>
        <v>1</v>
      </c>
      <c r="H112" s="0" t="n">
        <v>-296.8404</v>
      </c>
      <c r="I112" s="0" t="n">
        <v>0.017</v>
      </c>
      <c r="J112" s="6" t="n">
        <f aca="false">IF(Sheet2!I112&lt;=0.1,1,0)</f>
        <v>1</v>
      </c>
      <c r="K112" s="11" t="n">
        <v>-0.1198362</v>
      </c>
      <c r="L112" s="11" t="n">
        <v>0.043</v>
      </c>
      <c r="M112" s="12" t="n">
        <f aca="false">IF(Sheet2!L112&lt;=0.1,1,0)</f>
        <v>1</v>
      </c>
      <c r="N112" s="0" t="n">
        <v>-11.45491</v>
      </c>
      <c r="O112" s="0" t="n">
        <v>0.284</v>
      </c>
      <c r="P112" s="6" t="n">
        <f aca="false">IF(Sheet2!O112&lt;=0.1,1,0)</f>
        <v>0</v>
      </c>
      <c r="Q112" s="11" t="n">
        <v>-0.1937372</v>
      </c>
      <c r="R112" s="11" t="n">
        <v>0.002</v>
      </c>
      <c r="S112" s="12" t="n">
        <f aca="false">IF(Sheet2!R112&lt;=0.1,1,0)</f>
        <v>1</v>
      </c>
      <c r="T112" s="0" t="n">
        <v>-0.2720745</v>
      </c>
      <c r="U112" s="0" t="n">
        <v>0</v>
      </c>
      <c r="V112" s="6" t="n">
        <f aca="false">IF(Sheet2!U112&lt;=0.1,1,0)</f>
        <v>1</v>
      </c>
      <c r="W112" s="11" t="n">
        <v>-0.1330359</v>
      </c>
      <c r="X112" s="11" t="n">
        <v>0.02</v>
      </c>
      <c r="Y112" s="12" t="n">
        <f aca="false">IF(Sheet2!X112&lt;=0.1,1,0)</f>
        <v>1</v>
      </c>
      <c r="Z112" s="0" t="n">
        <v>-4.144578</v>
      </c>
      <c r="AA112" s="0" t="n">
        <v>0.035</v>
      </c>
      <c r="AB112" s="6" t="n">
        <f aca="false">IF(Sheet2!AA112&lt;=0.1,1,0)</f>
        <v>1</v>
      </c>
      <c r="AC112" s="9" t="n">
        <f aca="false">Sheet2!G112+Sheet2!J112+Sheet2!M112+Sheet2!P112+Sheet2!S112+Sheet2!V112+Sheet2!Y112+Sheet2!AB112</f>
        <v>7</v>
      </c>
      <c r="AD112" s="5"/>
      <c r="AF112" s="6" t="n">
        <f aca="false">IF(Sheet2!AC112&gt;7,1,0)</f>
        <v>0</v>
      </c>
      <c r="AG112" s="6" t="n">
        <f aca="false">IF(Sheet2!AC112=7,1,0)</f>
        <v>1</v>
      </c>
      <c r="AH112" s="24" t="n">
        <f aca="false">IF(Sheet2!AC112=6,1,0)</f>
        <v>0</v>
      </c>
      <c r="AK112" s="24" t="n">
        <v>21</v>
      </c>
      <c r="AL112" s="24" t="n">
        <f aca="false">IF(OR(AND(Sheet2!H112&gt;0, Sheet2!AK112&lt;=10), AND(Sheet2!H112&lt;0, Sheet2!AK112&gt;=90)),1,0)</f>
        <v>0</v>
      </c>
      <c r="AM112" s="24" t="n">
        <f aca="false">IF(OR(AND(Sheet2!H112&gt;0, Sheet2!AK112&gt;10, Sheet2!AK112&lt;=15), AND(Sheet2!H112&lt;0, Sheet2!AK112&lt;90,Sheet2!AK112&gt;=85)),1,0)</f>
        <v>0</v>
      </c>
      <c r="AN112" s="24" t="n">
        <f aca="false">IF(OR(AND(Sheet2!H112&gt;0, Sheet2!AK112&gt;15, Sheet2!AK112&lt;=20), AND(Sheet2!H112&lt;0, Sheet2!AK112&lt;85,Sheet2!AK112&gt;=80)),1,0)</f>
        <v>0</v>
      </c>
      <c r="AO112" s="24" t="n">
        <f aca="false">IF(OR(AND(Sheet2!H112&gt;0, Sheet2!AK112&gt;20, Sheet2!AK112&lt;=25), AND(Sheet2!H112&lt;0, Sheet2!AK112&lt;80,Sheet2!AK112&gt;=75)),1,0)</f>
        <v>0</v>
      </c>
      <c r="AR112" s="71" t="s">
        <v>201</v>
      </c>
      <c r="AS112" s="65" t="n">
        <v>-0.2394136</v>
      </c>
      <c r="AT112" s="65"/>
      <c r="AU112" s="65" t="n">
        <f aca="false">ABS(Sheet2!AS112)</f>
        <v>0.2394136</v>
      </c>
      <c r="AV112" s="67" t="n">
        <f aca="false">IF(Sheet2!AU112&gt;=Sheet2!$AU$162,1,0)</f>
        <v>1</v>
      </c>
      <c r="AW112" s="67"/>
      <c r="AX112" s="65" t="n">
        <v>-0.1198362</v>
      </c>
      <c r="AY112" s="65"/>
      <c r="AZ112" s="65" t="n">
        <f aca="false">ABS(Sheet2!AX112)</f>
        <v>0.1198362</v>
      </c>
      <c r="BA112" s="67" t="n">
        <f aca="false">IF(Sheet2!AZ112&gt;=Sheet2!$AZ$162,1,0)</f>
        <v>0</v>
      </c>
      <c r="BB112" s="67"/>
      <c r="BC112" s="67" t="n">
        <f aca="false">IF(OR(Sheet2!AF112=1,Sheet2!AG112=1,Sheet2!AH112=1),1,0)</f>
        <v>1</v>
      </c>
      <c r="BD112" s="67"/>
      <c r="BE112" s="69" t="n">
        <f aca="false">IF(OR(Sheet2!AL112=1,Sheet2!AM112=1,Sheet2!AN112=1,Sheet2!AO112=1),1,0)</f>
        <v>0</v>
      </c>
      <c r="BF112" s="67"/>
      <c r="BG112" s="67" t="n">
        <f aca="false">IF(AND(Sheet2!AV112=1,Sheet2!BA112=1,Sheet2!BC112=1,Sheet2!BE112=1),1,0)</f>
        <v>0</v>
      </c>
      <c r="BH112" s="67"/>
      <c r="BI112" s="6"/>
      <c r="BJ112" s="6"/>
    </row>
    <row r="113" customFormat="false" ht="12.8" hidden="false" customHeight="false" outlineLevel="0" collapsed="false">
      <c r="D113" s="0" t="s">
        <v>202</v>
      </c>
      <c r="E113" s="11" t="n">
        <v>0.0189973</v>
      </c>
      <c r="F113" s="11" t="n">
        <v>0.749</v>
      </c>
      <c r="G113" s="12" t="n">
        <f aca="false">IF(Sheet2!F113&lt;=0.1,1,0)</f>
        <v>0</v>
      </c>
      <c r="H113" s="0" t="n">
        <v>-91.33701</v>
      </c>
      <c r="I113" s="0" t="n">
        <v>0.47</v>
      </c>
      <c r="J113" s="6" t="n">
        <f aca="false">IF(Sheet2!I113&lt;=0.1,1,0)</f>
        <v>0</v>
      </c>
      <c r="K113" s="11" t="n">
        <v>-0.0306959</v>
      </c>
      <c r="L113" s="11" t="n">
        <v>0.617</v>
      </c>
      <c r="M113" s="12" t="n">
        <f aca="false">IF(Sheet2!L113&lt;=0.1,1,0)</f>
        <v>0</v>
      </c>
      <c r="N113" s="0" t="n">
        <v>-13.72098</v>
      </c>
      <c r="O113" s="0" t="n">
        <v>0.206</v>
      </c>
      <c r="P113" s="6" t="n">
        <f aca="false">IF(Sheet2!O113&lt;=0.1,1,0)</f>
        <v>0</v>
      </c>
      <c r="Q113" s="11" t="n">
        <v>0.0009236</v>
      </c>
      <c r="R113" s="11" t="n">
        <v>0.989</v>
      </c>
      <c r="S113" s="12" t="n">
        <f aca="false">IF(Sheet2!R113&lt;=0.1,1,0)</f>
        <v>0</v>
      </c>
      <c r="T113" s="0" t="n">
        <v>-0.0218428</v>
      </c>
      <c r="U113" s="0" t="n">
        <v>0.686</v>
      </c>
      <c r="V113" s="6" t="n">
        <f aca="false">IF(Sheet2!U113&lt;=0.1,1,0)</f>
        <v>0</v>
      </c>
      <c r="W113" s="11" t="n">
        <v>-0.0394262</v>
      </c>
      <c r="X113" s="11" t="n">
        <v>0.503</v>
      </c>
      <c r="Y113" s="12" t="n">
        <f aca="false">IF(Sheet2!X113&lt;=0.1,1,0)</f>
        <v>0</v>
      </c>
      <c r="Z113" s="0" t="n">
        <v>-3.128517</v>
      </c>
      <c r="AA113" s="0" t="n">
        <v>0.071</v>
      </c>
      <c r="AB113" s="6" t="n">
        <f aca="false">IF(Sheet2!AA113&lt;=0.1,1,0)</f>
        <v>1</v>
      </c>
      <c r="AC113" s="9" t="n">
        <f aca="false">Sheet2!G113+Sheet2!J113+Sheet2!M113+Sheet2!P113+Sheet2!S113+Sheet2!V113+Sheet2!Y113+Sheet2!AB113</f>
        <v>1</v>
      </c>
      <c r="AD113" s="5"/>
      <c r="AF113" s="6" t="n">
        <f aca="false">IF(Sheet2!AC113&gt;7,1,0)</f>
        <v>0</v>
      </c>
      <c r="AG113" s="6" t="n">
        <f aca="false">IF(Sheet2!AC113=7,1,0)</f>
        <v>0</v>
      </c>
      <c r="AH113" s="24" t="n">
        <f aca="false">IF(Sheet2!AC113=6,1,0)</f>
        <v>0</v>
      </c>
      <c r="AK113" s="24" t="n">
        <v>20</v>
      </c>
      <c r="AL113" s="24" t="n">
        <f aca="false">IF(OR(AND(Sheet2!H113&gt;0, Sheet2!AK113&lt;=10), AND(Sheet2!H113&lt;0, Sheet2!AK113&gt;=90)),1,0)</f>
        <v>0</v>
      </c>
      <c r="AM113" s="24" t="n">
        <f aca="false">IF(OR(AND(Sheet2!H113&gt;0, Sheet2!AK113&gt;10, Sheet2!AK113&lt;=15), AND(Sheet2!H113&lt;0, Sheet2!AK113&lt;90,Sheet2!AK113&gt;=85)),1,0)</f>
        <v>0</v>
      </c>
      <c r="AN113" s="24" t="n">
        <f aca="false">IF(OR(AND(Sheet2!H113&gt;0, Sheet2!AK113&gt;15, Sheet2!AK113&lt;=20), AND(Sheet2!H113&lt;0, Sheet2!AK113&lt;85,Sheet2!AK113&gt;=80)),1,0)</f>
        <v>0</v>
      </c>
      <c r="AO113" s="24" t="n">
        <f aca="false">IF(OR(AND(Sheet2!H113&gt;0, Sheet2!AK113&gt;20, Sheet2!AK113&lt;=25), AND(Sheet2!H113&lt;0, Sheet2!AK113&lt;80,Sheet2!AK113&gt;=75)),1,0)</f>
        <v>0</v>
      </c>
      <c r="AR113" s="71" t="s">
        <v>202</v>
      </c>
      <c r="AS113" s="65" t="n">
        <v>0.0189973</v>
      </c>
      <c r="AT113" s="65"/>
      <c r="AU113" s="65" t="n">
        <f aca="false">ABS(Sheet2!AS113)</f>
        <v>0.0189973</v>
      </c>
      <c r="AV113" s="67" t="n">
        <f aca="false">IF(Sheet2!AU113&gt;=Sheet2!$AU$162,1,0)</f>
        <v>0</v>
      </c>
      <c r="AW113" s="67"/>
      <c r="AX113" s="65" t="n">
        <v>-0.0306959</v>
      </c>
      <c r="AY113" s="65"/>
      <c r="AZ113" s="65" t="n">
        <f aca="false">ABS(Sheet2!AX113)</f>
        <v>0.0306959</v>
      </c>
      <c r="BA113" s="67" t="n">
        <f aca="false">IF(Sheet2!AZ113&gt;=Sheet2!$AZ$162,1,0)</f>
        <v>0</v>
      </c>
      <c r="BB113" s="67"/>
      <c r="BC113" s="67" t="n">
        <f aca="false">IF(OR(Sheet2!AF113=1,Sheet2!AG113=1,Sheet2!AH113=1),1,0)</f>
        <v>0</v>
      </c>
      <c r="BD113" s="67"/>
      <c r="BE113" s="69" t="n">
        <f aca="false">IF(OR(Sheet2!AL113=1,Sheet2!AM113=1,Sheet2!AN113=1,Sheet2!AO113=1),1,0)</f>
        <v>0</v>
      </c>
      <c r="BF113" s="67"/>
      <c r="BG113" s="67" t="n">
        <f aca="false">IF(AND(Sheet2!AV113=1,Sheet2!BA113=1,Sheet2!BC113=1,Sheet2!BE113=1),1,0)</f>
        <v>0</v>
      </c>
      <c r="BH113" s="67"/>
      <c r="BI113" s="6"/>
      <c r="BJ113" s="6"/>
    </row>
    <row r="114" customFormat="false" ht="12.8" hidden="false" customHeight="false" outlineLevel="0" collapsed="false">
      <c r="D114" s="32" t="s">
        <v>203</v>
      </c>
      <c r="E114" s="11" t="n">
        <v>-0.2186768</v>
      </c>
      <c r="F114" s="11" t="n">
        <v>0</v>
      </c>
      <c r="G114" s="12" t="n">
        <f aca="false">IF(Sheet2!F114&lt;=0.1,1,0)</f>
        <v>1</v>
      </c>
      <c r="H114" s="0" t="n">
        <v>-320.8728</v>
      </c>
      <c r="I114" s="0" t="n">
        <v>0.004</v>
      </c>
      <c r="J114" s="6" t="n">
        <f aca="false">IF(Sheet2!I114&lt;=0.1,1,0)</f>
        <v>1</v>
      </c>
      <c r="K114" s="11" t="n">
        <v>-0.1781356</v>
      </c>
      <c r="L114" s="11" t="n">
        <v>0.003</v>
      </c>
      <c r="M114" s="12" t="n">
        <f aca="false">IF(Sheet2!L114&lt;=0.1,1,0)</f>
        <v>1</v>
      </c>
      <c r="N114" s="0" t="n">
        <v>-30.4984</v>
      </c>
      <c r="O114" s="0" t="n">
        <v>0.002</v>
      </c>
      <c r="P114" s="6" t="n">
        <f aca="false">IF(Sheet2!O114&lt;=0.1,1,0)</f>
        <v>1</v>
      </c>
      <c r="Q114" s="11" t="n">
        <v>-0.2430387</v>
      </c>
      <c r="R114" s="11" t="n">
        <v>0</v>
      </c>
      <c r="S114" s="12" t="n">
        <f aca="false">IF(Sheet2!R114&lt;=0.1,1,0)</f>
        <v>1</v>
      </c>
      <c r="T114" s="0" t="n">
        <v>-0.2559984</v>
      </c>
      <c r="U114" s="0" t="n">
        <v>0</v>
      </c>
      <c r="V114" s="6" t="n">
        <f aca="false">IF(Sheet2!U114&lt;=0.1,1,0)</f>
        <v>1</v>
      </c>
      <c r="W114" s="11" t="n">
        <v>-0.1560402</v>
      </c>
      <c r="X114" s="11" t="n">
        <v>0.006</v>
      </c>
      <c r="Y114" s="12" t="n">
        <f aca="false">IF(Sheet2!X114&lt;=0.1,1,0)</f>
        <v>1</v>
      </c>
      <c r="Z114" s="0" t="n">
        <v>-5.231891</v>
      </c>
      <c r="AA114" s="0" t="n">
        <v>0.001</v>
      </c>
      <c r="AB114" s="6" t="n">
        <f aca="false">IF(Sheet2!AA114&lt;=0.1,1,0)</f>
        <v>1</v>
      </c>
      <c r="AC114" s="9" t="n">
        <f aca="false">Sheet2!G114+Sheet2!J114+Sheet2!M114+Sheet2!P114+Sheet2!S114+Sheet2!V114+Sheet2!Y114+Sheet2!AB114</f>
        <v>8</v>
      </c>
      <c r="AD114" s="5"/>
      <c r="AF114" s="6" t="n">
        <f aca="false">IF(Sheet2!AC114&gt;7,1,0)</f>
        <v>1</v>
      </c>
      <c r="AG114" s="6" t="n">
        <f aca="false">IF(Sheet2!AC114=7,1,0)</f>
        <v>0</v>
      </c>
      <c r="AH114" s="24" t="n">
        <f aca="false">IF(Sheet2!AC114=6,1,0)</f>
        <v>0</v>
      </c>
      <c r="AK114" s="24" t="n">
        <v>20</v>
      </c>
      <c r="AL114" s="24" t="n">
        <f aca="false">IF(OR(AND(Sheet2!H114&gt;0, Sheet2!AK114&lt;=10), AND(Sheet2!H114&lt;0, Sheet2!AK114&gt;=90)),1,0)</f>
        <v>0</v>
      </c>
      <c r="AM114" s="24" t="n">
        <f aca="false">IF(OR(AND(Sheet2!H114&gt;0, Sheet2!AK114&gt;10, Sheet2!AK114&lt;=15), AND(Sheet2!H114&lt;0, Sheet2!AK114&lt;90,Sheet2!AK114&gt;=85)),1,0)</f>
        <v>0</v>
      </c>
      <c r="AN114" s="24" t="n">
        <f aca="false">IF(OR(AND(Sheet2!H114&gt;0, Sheet2!AK114&gt;15, Sheet2!AK114&lt;=20), AND(Sheet2!H114&lt;0, Sheet2!AK114&lt;85,Sheet2!AK114&gt;=80)),1,0)</f>
        <v>0</v>
      </c>
      <c r="AO114" s="24" t="n">
        <f aca="false">IF(OR(AND(Sheet2!H114&gt;0, Sheet2!AK114&gt;20, Sheet2!AK114&lt;=25), AND(Sheet2!H114&lt;0, Sheet2!AK114&lt;80,Sheet2!AK114&gt;=75)),1,0)</f>
        <v>0</v>
      </c>
      <c r="AR114" s="71" t="s">
        <v>203</v>
      </c>
      <c r="AS114" s="65" t="n">
        <v>-0.2186768</v>
      </c>
      <c r="AT114" s="65"/>
      <c r="AU114" s="65" t="n">
        <f aca="false">ABS(Sheet2!AS114)</f>
        <v>0.2186768</v>
      </c>
      <c r="AV114" s="67" t="n">
        <f aca="false">IF(Sheet2!AU114&gt;=Sheet2!$AU$162,1,0)</f>
        <v>0</v>
      </c>
      <c r="AW114" s="67"/>
      <c r="AX114" s="65" t="n">
        <v>-0.1781356</v>
      </c>
      <c r="AY114" s="65"/>
      <c r="AZ114" s="65" t="n">
        <f aca="false">ABS(Sheet2!AX114)</f>
        <v>0.1781356</v>
      </c>
      <c r="BA114" s="67" t="n">
        <f aca="false">IF(Sheet2!AZ114&gt;=Sheet2!$AZ$162,1,0)</f>
        <v>0</v>
      </c>
      <c r="BB114" s="67"/>
      <c r="BC114" s="67" t="n">
        <f aca="false">IF(OR(Sheet2!AF114=1,Sheet2!AG114=1,Sheet2!AH114=1),1,0)</f>
        <v>1</v>
      </c>
      <c r="BD114" s="67"/>
      <c r="BE114" s="69" t="n">
        <f aca="false">IF(OR(Sheet2!AL114=1,Sheet2!AM114=1,Sheet2!AN114=1,Sheet2!AO114=1),1,0)</f>
        <v>0</v>
      </c>
      <c r="BF114" s="67"/>
      <c r="BG114" s="67" t="n">
        <f aca="false">IF(AND(Sheet2!AV114=1,Sheet2!BA114=1,Sheet2!BC114=1,Sheet2!BE114=1),1,0)</f>
        <v>0</v>
      </c>
      <c r="BH114" s="67"/>
      <c r="BI114" s="6"/>
      <c r="BJ114" s="6"/>
    </row>
    <row r="115" customFormat="false" ht="12.8" hidden="false" customHeight="false" outlineLevel="0" collapsed="false">
      <c r="D115" s="30" t="s">
        <v>204</v>
      </c>
      <c r="E115" s="11" t="n">
        <v>-0.1583254</v>
      </c>
      <c r="F115" s="11" t="n">
        <v>0.011</v>
      </c>
      <c r="G115" s="12" t="n">
        <f aca="false">IF(Sheet2!F115&lt;=0.1,1,0)</f>
        <v>1</v>
      </c>
      <c r="H115" s="0" t="n">
        <v>-266.9018</v>
      </c>
      <c r="I115" s="0" t="n">
        <v>0.031</v>
      </c>
      <c r="J115" s="6" t="n">
        <f aca="false">IF(Sheet2!I115&lt;=0.1,1,0)</f>
        <v>1</v>
      </c>
      <c r="K115" s="11" t="n">
        <v>-0.1204028</v>
      </c>
      <c r="L115" s="11" t="n">
        <v>0.06</v>
      </c>
      <c r="M115" s="12" t="n">
        <f aca="false">IF(Sheet2!L115&lt;=0.1,1,0)</f>
        <v>1</v>
      </c>
      <c r="N115" s="0" t="n">
        <v>-26.53088</v>
      </c>
      <c r="O115" s="0" t="n">
        <v>0.015</v>
      </c>
      <c r="P115" s="6" t="n">
        <f aca="false">IF(Sheet2!O115&lt;=0.1,1,0)</f>
        <v>1</v>
      </c>
      <c r="Q115" s="11" t="n">
        <v>-0.1889519</v>
      </c>
      <c r="R115" s="11" t="n">
        <v>0.005</v>
      </c>
      <c r="S115" s="12" t="n">
        <f aca="false">IF(Sheet2!R115&lt;=0.1,1,0)</f>
        <v>1</v>
      </c>
      <c r="T115" s="0" t="n">
        <v>-0.1369589</v>
      </c>
      <c r="U115" s="0" t="n">
        <v>0.024</v>
      </c>
      <c r="V115" s="6" t="n">
        <f aca="false">IF(Sheet2!U115&lt;=0.1,1,0)</f>
        <v>1</v>
      </c>
      <c r="W115" s="11" t="n">
        <v>-0.1269403</v>
      </c>
      <c r="X115" s="11" t="n">
        <v>0.041</v>
      </c>
      <c r="Y115" s="12" t="n">
        <f aca="false">IF(Sheet2!X115&lt;=0.1,1,0)</f>
        <v>1</v>
      </c>
      <c r="Z115" s="0" t="n">
        <v>0.9030845</v>
      </c>
      <c r="AA115" s="0" t="n">
        <v>0.764</v>
      </c>
      <c r="AB115" s="6" t="n">
        <f aca="false">IF(Sheet2!AA115&lt;=0.1,1,0)</f>
        <v>0</v>
      </c>
      <c r="AC115" s="9" t="n">
        <f aca="false">Sheet2!G115+Sheet2!J115+Sheet2!M115+Sheet2!P115+Sheet2!S115+Sheet2!V115+Sheet2!Y115+Sheet2!AB115</f>
        <v>7</v>
      </c>
      <c r="AD115" s="5"/>
      <c r="AF115" s="6" t="n">
        <f aca="false">IF(Sheet2!AC115&gt;7,1,0)</f>
        <v>0</v>
      </c>
      <c r="AG115" s="6" t="n">
        <f aca="false">IF(Sheet2!AC115=7,1,0)</f>
        <v>1</v>
      </c>
      <c r="AH115" s="24" t="n">
        <f aca="false">IF(Sheet2!AC115=6,1,0)</f>
        <v>0</v>
      </c>
      <c r="AK115" s="24" t="n">
        <v>15</v>
      </c>
      <c r="AL115" s="24" t="n">
        <f aca="false">IF(OR(AND(Sheet2!H115&gt;0, Sheet2!AK115&lt;=10), AND(Sheet2!H115&lt;0, Sheet2!AK115&gt;=90)),1,0)</f>
        <v>0</v>
      </c>
      <c r="AM115" s="24" t="n">
        <f aca="false">IF(OR(AND(Sheet2!H115&gt;0, Sheet2!AK115&gt;10, Sheet2!AK115&lt;=15), AND(Sheet2!H115&lt;0, Sheet2!AK115&lt;90,Sheet2!AK115&gt;=85)),1,0)</f>
        <v>0</v>
      </c>
      <c r="AN115" s="24" t="n">
        <f aca="false">IF(OR(AND(Sheet2!H115&gt;0, Sheet2!AK115&gt;15, Sheet2!AK115&lt;=20), AND(Sheet2!H115&lt;0, Sheet2!AK115&lt;85,Sheet2!AK115&gt;=80)),1,0)</f>
        <v>0</v>
      </c>
      <c r="AO115" s="24" t="n">
        <f aca="false">IF(OR(AND(Sheet2!H115&gt;0, Sheet2!AK115&gt;20, Sheet2!AK115&lt;=25), AND(Sheet2!H115&lt;0, Sheet2!AK115&lt;80,Sheet2!AK115&gt;=75)),1,0)</f>
        <v>0</v>
      </c>
      <c r="AR115" s="71" t="s">
        <v>204</v>
      </c>
      <c r="AS115" s="65" t="n">
        <v>-0.1583254</v>
      </c>
      <c r="AT115" s="65"/>
      <c r="AU115" s="65" t="n">
        <f aca="false">ABS(Sheet2!AS115)</f>
        <v>0.1583254</v>
      </c>
      <c r="AV115" s="67" t="n">
        <f aca="false">IF(Sheet2!AU115&gt;=Sheet2!$AU$162,1,0)</f>
        <v>0</v>
      </c>
      <c r="AW115" s="67"/>
      <c r="AX115" s="65" t="n">
        <v>-0.1204028</v>
      </c>
      <c r="AY115" s="65"/>
      <c r="AZ115" s="65" t="n">
        <f aca="false">ABS(Sheet2!AX115)</f>
        <v>0.1204028</v>
      </c>
      <c r="BA115" s="67" t="n">
        <f aca="false">IF(Sheet2!AZ115&gt;=Sheet2!$AZ$162,1,0)</f>
        <v>0</v>
      </c>
      <c r="BB115" s="67"/>
      <c r="BC115" s="67" t="n">
        <f aca="false">IF(OR(Sheet2!AF115=1,Sheet2!AG115=1,Sheet2!AH115=1),1,0)</f>
        <v>1</v>
      </c>
      <c r="BD115" s="67"/>
      <c r="BE115" s="69" t="n">
        <f aca="false">IF(OR(Sheet2!AL115=1,Sheet2!AM115=1,Sheet2!AN115=1,Sheet2!AO115=1),1,0)</f>
        <v>0</v>
      </c>
      <c r="BF115" s="67"/>
      <c r="BG115" s="67" t="n">
        <f aca="false">IF(AND(Sheet2!AV115=1,Sheet2!BA115=1,Sheet2!BC115=1,Sheet2!BE115=1),1,0)</f>
        <v>0</v>
      </c>
      <c r="BH115" s="67"/>
      <c r="BI115" s="6"/>
      <c r="BJ115" s="6"/>
    </row>
    <row r="116" customFormat="false" ht="12.8" hidden="false" customHeight="false" outlineLevel="0" collapsed="false">
      <c r="D116" s="31" t="s">
        <v>205</v>
      </c>
      <c r="E116" s="11" t="n">
        <v>-0.3460002</v>
      </c>
      <c r="F116" s="11" t="n">
        <v>0</v>
      </c>
      <c r="G116" s="12" t="n">
        <f aca="false">IF(Sheet2!F116&lt;=0.1,1,0)</f>
        <v>1</v>
      </c>
      <c r="H116" s="0" t="n">
        <v>-506.231</v>
      </c>
      <c r="I116" s="0" t="n">
        <v>0</v>
      </c>
      <c r="J116" s="6" t="n">
        <f aca="false">IF(Sheet2!I116&lt;=0.1,1,0)</f>
        <v>1</v>
      </c>
      <c r="K116" s="11" t="n">
        <v>-0.2317618</v>
      </c>
      <c r="L116" s="11" t="n">
        <v>0</v>
      </c>
      <c r="M116" s="12" t="n">
        <f aca="false">IF(Sheet2!L116&lt;=0.1,1,0)</f>
        <v>1</v>
      </c>
      <c r="N116" s="0" t="n">
        <v>-32.83837</v>
      </c>
      <c r="O116" s="0" t="n">
        <v>0.001</v>
      </c>
      <c r="P116" s="6" t="n">
        <f aca="false">IF(Sheet2!O116&lt;=0.1,1,0)</f>
        <v>1</v>
      </c>
      <c r="Q116" s="11" t="n">
        <v>-0.3512785</v>
      </c>
      <c r="R116" s="11" t="n">
        <v>0</v>
      </c>
      <c r="S116" s="12" t="n">
        <f aca="false">IF(Sheet2!R116&lt;=0.1,1,0)</f>
        <v>1</v>
      </c>
      <c r="T116" s="0" t="n">
        <v>-0.3974144</v>
      </c>
      <c r="U116" s="0" t="n">
        <v>0</v>
      </c>
      <c r="V116" s="6" t="n">
        <f aca="false">IF(Sheet2!U116&lt;=0.1,1,0)</f>
        <v>1</v>
      </c>
      <c r="W116" s="11" t="n">
        <v>-0.2425533</v>
      </c>
      <c r="X116" s="11" t="n">
        <v>0</v>
      </c>
      <c r="Y116" s="12" t="n">
        <f aca="false">IF(Sheet2!X116&lt;=0.1,1,0)</f>
        <v>1</v>
      </c>
      <c r="Z116" s="0" t="n">
        <v>-2.437656</v>
      </c>
      <c r="AA116" s="0" t="n">
        <v>0.252</v>
      </c>
      <c r="AB116" s="6" t="n">
        <f aca="false">IF(Sheet2!AA116&lt;=0.1,1,0)</f>
        <v>0</v>
      </c>
      <c r="AC116" s="9" t="n">
        <f aca="false">Sheet2!G116+Sheet2!J116+Sheet2!M116+Sheet2!P116+Sheet2!S116+Sheet2!V116+Sheet2!Y116+Sheet2!AB116</f>
        <v>7</v>
      </c>
      <c r="AD116" s="5"/>
      <c r="AF116" s="6" t="n">
        <f aca="false">IF(Sheet2!AC116&gt;7,1,0)</f>
        <v>0</v>
      </c>
      <c r="AG116" s="6" t="n">
        <f aca="false">IF(Sheet2!AC116=7,1,0)</f>
        <v>1</v>
      </c>
      <c r="AH116" s="24" t="n">
        <f aca="false">IF(Sheet2!AC116=6,1,0)</f>
        <v>0</v>
      </c>
      <c r="AK116" s="24" t="n">
        <v>20</v>
      </c>
      <c r="AL116" s="24" t="n">
        <f aca="false">IF(OR(AND(Sheet2!H116&gt;0, Sheet2!AK116&lt;=10), AND(Sheet2!H116&lt;0, Sheet2!AK116&gt;=90)),1,0)</f>
        <v>0</v>
      </c>
      <c r="AM116" s="24" t="n">
        <f aca="false">IF(OR(AND(Sheet2!H116&gt;0, Sheet2!AK116&gt;10, Sheet2!AK116&lt;=15), AND(Sheet2!H116&lt;0, Sheet2!AK116&lt;90,Sheet2!AK116&gt;=85)),1,0)</f>
        <v>0</v>
      </c>
      <c r="AN116" s="24" t="n">
        <f aca="false">IF(OR(AND(Sheet2!H116&gt;0, Sheet2!AK116&gt;15, Sheet2!AK116&lt;=20), AND(Sheet2!H116&lt;0, Sheet2!AK116&lt;85,Sheet2!AK116&gt;=80)),1,0)</f>
        <v>0</v>
      </c>
      <c r="AO116" s="24" t="n">
        <f aca="false">IF(OR(AND(Sheet2!H116&gt;0, Sheet2!AK116&gt;20, Sheet2!AK116&lt;=25), AND(Sheet2!H116&lt;0, Sheet2!AK116&lt;80,Sheet2!AK116&gt;=75)),1,0)</f>
        <v>0</v>
      </c>
      <c r="AR116" s="71" t="s">
        <v>205</v>
      </c>
      <c r="AS116" s="65" t="n">
        <v>-0.3460002</v>
      </c>
      <c r="AT116" s="65"/>
      <c r="AU116" s="65" t="n">
        <f aca="false">ABS(Sheet2!AS116)</f>
        <v>0.3460002</v>
      </c>
      <c r="AV116" s="67" t="n">
        <f aca="false">IF(Sheet2!AU116&gt;=Sheet2!$AU$162,1,0)</f>
        <v>1</v>
      </c>
      <c r="AW116" s="67"/>
      <c r="AX116" s="65" t="n">
        <v>-0.2317618</v>
      </c>
      <c r="AY116" s="65"/>
      <c r="AZ116" s="65" t="n">
        <f aca="false">ABS(Sheet2!AX116)</f>
        <v>0.2317618</v>
      </c>
      <c r="BA116" s="67" t="n">
        <f aca="false">IF(Sheet2!AZ116&gt;=Sheet2!$AZ$162,1,0)</f>
        <v>1</v>
      </c>
      <c r="BB116" s="67"/>
      <c r="BC116" s="67" t="n">
        <f aca="false">IF(OR(Sheet2!AF116=1,Sheet2!AG116=1,Sheet2!AH116=1),1,0)</f>
        <v>1</v>
      </c>
      <c r="BD116" s="67"/>
      <c r="BE116" s="69" t="n">
        <f aca="false">IF(OR(Sheet2!AL116=1,Sheet2!AM116=1,Sheet2!AN116=1,Sheet2!AO116=1),1,0)</f>
        <v>0</v>
      </c>
      <c r="BF116" s="67"/>
      <c r="BG116" s="67" t="n">
        <f aca="false">IF(AND(Sheet2!AV116=1,Sheet2!BA116=1,Sheet2!BC116=1,Sheet2!BE116=1),1,0)</f>
        <v>0</v>
      </c>
      <c r="BH116" s="67"/>
      <c r="BI116" s="6"/>
      <c r="BJ116" s="6"/>
    </row>
    <row r="117" customFormat="false" ht="12.8" hidden="false" customHeight="false" outlineLevel="0" collapsed="false">
      <c r="D117" s="0" t="s">
        <v>206</v>
      </c>
      <c r="E117" s="11" t="n">
        <v>-0.0467454</v>
      </c>
      <c r="F117" s="11" t="n">
        <v>0.584</v>
      </c>
      <c r="G117" s="12" t="n">
        <f aca="false">IF(Sheet2!F117&lt;=0.1,1,0)</f>
        <v>0</v>
      </c>
      <c r="H117" s="0" t="n">
        <v>-289.834</v>
      </c>
      <c r="I117" s="0" t="n">
        <v>0.026</v>
      </c>
      <c r="J117" s="6" t="n">
        <f aca="false">IF(Sheet2!I117&lt;=0.1,1,0)</f>
        <v>1</v>
      </c>
      <c r="K117" s="11" t="n">
        <v>0.052264</v>
      </c>
      <c r="L117" s="11" t="n">
        <v>0.594</v>
      </c>
      <c r="M117" s="12" t="n">
        <f aca="false">IF(Sheet2!L117&lt;=0.1,1,0)</f>
        <v>0</v>
      </c>
      <c r="N117" s="0" t="n">
        <v>-4.133633</v>
      </c>
      <c r="O117" s="0" t="n">
        <v>0.792</v>
      </c>
      <c r="P117" s="6" t="n">
        <f aca="false">IF(Sheet2!O117&lt;=0.1,1,0)</f>
        <v>0</v>
      </c>
      <c r="Q117" s="11" t="n">
        <v>-0.1259378</v>
      </c>
      <c r="R117" s="11" t="n">
        <v>0.173</v>
      </c>
      <c r="S117" s="12" t="n">
        <f aca="false">IF(Sheet2!R117&lt;=0.1,1,0)</f>
        <v>0</v>
      </c>
      <c r="T117" s="0" t="n">
        <v>0.0672764</v>
      </c>
      <c r="U117" s="0" t="n">
        <v>0.429</v>
      </c>
      <c r="V117" s="6" t="n">
        <f aca="false">IF(Sheet2!U117&lt;=0.1,1,0)</f>
        <v>0</v>
      </c>
      <c r="W117" s="11" t="n">
        <v>0.0267262</v>
      </c>
      <c r="X117" s="11" t="n">
        <v>0.775</v>
      </c>
      <c r="Y117" s="12" t="n">
        <f aca="false">IF(Sheet2!X117&lt;=0.1,1,0)</f>
        <v>0</v>
      </c>
      <c r="Z117" s="0" t="n">
        <v>0.4665678</v>
      </c>
      <c r="AA117" s="0" t="n">
        <v>0.906</v>
      </c>
      <c r="AB117" s="6" t="n">
        <f aca="false">IF(Sheet2!AA117&lt;=0.1,1,0)</f>
        <v>0</v>
      </c>
      <c r="AC117" s="9" t="n">
        <f aca="false">Sheet2!G117+Sheet2!J117+Sheet2!M117+Sheet2!P117+Sheet2!S117+Sheet2!V117+Sheet2!Y117+Sheet2!AB117</f>
        <v>1</v>
      </c>
      <c r="AD117" s="5"/>
      <c r="AF117" s="6" t="n">
        <f aca="false">IF(Sheet2!AC117&gt;7,1,0)</f>
        <v>0</v>
      </c>
      <c r="AG117" s="6" t="n">
        <f aca="false">IF(Sheet2!AC117=7,1,0)</f>
        <v>0</v>
      </c>
      <c r="AH117" s="24" t="n">
        <f aca="false">IF(Sheet2!AC117=6,1,0)</f>
        <v>0</v>
      </c>
      <c r="AK117" s="24" t="n">
        <v>8</v>
      </c>
      <c r="AL117" s="24" t="n">
        <f aca="false">IF(OR(AND(Sheet2!H117&gt;0, Sheet2!AK117&lt;=10), AND(Sheet2!H117&lt;0, Sheet2!AK117&gt;=90)),1,0)</f>
        <v>0</v>
      </c>
      <c r="AM117" s="24" t="n">
        <f aca="false">IF(OR(AND(Sheet2!H117&gt;0, Sheet2!AK117&gt;10, Sheet2!AK117&lt;=15), AND(Sheet2!H117&lt;0, Sheet2!AK117&lt;90,Sheet2!AK117&gt;=85)),1,0)</f>
        <v>0</v>
      </c>
      <c r="AN117" s="24" t="n">
        <f aca="false">IF(OR(AND(Sheet2!H117&gt;0, Sheet2!AK117&gt;15, Sheet2!AK117&lt;=20), AND(Sheet2!H117&lt;0, Sheet2!AK117&lt;85,Sheet2!AK117&gt;=80)),1,0)</f>
        <v>0</v>
      </c>
      <c r="AO117" s="24" t="n">
        <f aca="false">IF(OR(AND(Sheet2!H117&gt;0, Sheet2!AK117&gt;20, Sheet2!AK117&lt;=25), AND(Sheet2!H117&lt;0, Sheet2!AK117&lt;80,Sheet2!AK117&gt;=75)),1,0)</f>
        <v>0</v>
      </c>
      <c r="AR117" s="71" t="s">
        <v>206</v>
      </c>
      <c r="AS117" s="65" t="n">
        <v>-0.0467454</v>
      </c>
      <c r="AT117" s="65"/>
      <c r="AU117" s="65" t="n">
        <f aca="false">ABS(Sheet2!AS117)</f>
        <v>0.0467454</v>
      </c>
      <c r="AV117" s="67" t="n">
        <f aca="false">IF(Sheet2!AU117&gt;=Sheet2!$AU$162,1,0)</f>
        <v>0</v>
      </c>
      <c r="AW117" s="67"/>
      <c r="AX117" s="65" t="n">
        <v>0.052264</v>
      </c>
      <c r="AY117" s="65"/>
      <c r="AZ117" s="65" t="n">
        <f aca="false">ABS(Sheet2!AX117)</f>
        <v>0.052264</v>
      </c>
      <c r="BA117" s="67" t="n">
        <f aca="false">IF(Sheet2!AZ117&gt;=Sheet2!$AZ$162,1,0)</f>
        <v>0</v>
      </c>
      <c r="BB117" s="67"/>
      <c r="BC117" s="67" t="n">
        <f aca="false">IF(OR(Sheet2!AF117=1,Sheet2!AG117=1,Sheet2!AH117=1),1,0)</f>
        <v>0</v>
      </c>
      <c r="BD117" s="67"/>
      <c r="BE117" s="69" t="n">
        <f aca="false">IF(OR(Sheet2!AL117=1,Sheet2!AM117=1,Sheet2!AN117=1,Sheet2!AO117=1),1,0)</f>
        <v>0</v>
      </c>
      <c r="BF117" s="67"/>
      <c r="BG117" s="67" t="n">
        <f aca="false">IF(AND(Sheet2!AV117=1,Sheet2!BA117=1,Sheet2!BC117=1,Sheet2!BE117=1),1,0)</f>
        <v>0</v>
      </c>
      <c r="BH117" s="67"/>
      <c r="BI117" s="6"/>
      <c r="BJ117" s="6"/>
    </row>
    <row r="118" customFormat="false" ht="12.8" hidden="false" customHeight="false" outlineLevel="0" collapsed="false">
      <c r="D118" s="0" t="s">
        <v>207</v>
      </c>
      <c r="E118" s="11" t="n">
        <v>-0.2004207</v>
      </c>
      <c r="F118" s="11" t="n">
        <v>0.001</v>
      </c>
      <c r="G118" s="12" t="n">
        <f aca="false">IF(Sheet2!F118&lt;=0.1,1,0)</f>
        <v>1</v>
      </c>
      <c r="H118" s="0" t="n">
        <v>-313.3748</v>
      </c>
      <c r="I118" s="0" t="n">
        <v>0.003</v>
      </c>
      <c r="J118" s="6" t="n">
        <f aca="false">IF(Sheet2!I118&lt;=0.1,1,0)</f>
        <v>1</v>
      </c>
      <c r="K118" s="11" t="n">
        <v>-0.0671801</v>
      </c>
      <c r="L118" s="11" t="n">
        <v>0.263</v>
      </c>
      <c r="M118" s="12" t="n">
        <f aca="false">IF(Sheet2!L118&lt;=0.1,1,0)</f>
        <v>0</v>
      </c>
      <c r="N118" s="0" t="n">
        <v>-19.06141</v>
      </c>
      <c r="O118" s="0" t="n">
        <v>0.042</v>
      </c>
      <c r="P118" s="6" t="n">
        <f aca="false">IF(Sheet2!O118&lt;=0.1,1,0)</f>
        <v>1</v>
      </c>
      <c r="Q118" s="11" t="n">
        <v>-0.2007612</v>
      </c>
      <c r="R118" s="11" t="n">
        <v>0.002</v>
      </c>
      <c r="S118" s="12" t="n">
        <f aca="false">IF(Sheet2!R118&lt;=0.1,1,0)</f>
        <v>1</v>
      </c>
      <c r="T118" s="0" t="n">
        <v>-0.1717427</v>
      </c>
      <c r="U118" s="0" t="n">
        <v>0.002</v>
      </c>
      <c r="V118" s="6" t="n">
        <f aca="false">IF(Sheet2!U118&lt;=0.1,1,0)</f>
        <v>1</v>
      </c>
      <c r="W118" s="11" t="n">
        <v>-0.0745149</v>
      </c>
      <c r="X118" s="11" t="n">
        <v>0.201</v>
      </c>
      <c r="Y118" s="12" t="n">
        <f aca="false">IF(Sheet2!X118&lt;=0.1,1,0)</f>
        <v>0</v>
      </c>
      <c r="Z118" s="0" t="n">
        <v>-2.762985</v>
      </c>
      <c r="AA118" s="0" t="n">
        <v>0.108</v>
      </c>
      <c r="AB118" s="6" t="n">
        <f aca="false">IF(Sheet2!AA118&lt;=0.1,1,0)</f>
        <v>0</v>
      </c>
      <c r="AC118" s="9" t="n">
        <f aca="false">Sheet2!G118+Sheet2!J118+Sheet2!M118+Sheet2!P118+Sheet2!S118+Sheet2!V118+Sheet2!Y118+Sheet2!AB118</f>
        <v>5</v>
      </c>
      <c r="AD118" s="5"/>
      <c r="AF118" s="6" t="n">
        <f aca="false">IF(Sheet2!AC118&gt;7,1,0)</f>
        <v>0</v>
      </c>
      <c r="AG118" s="6" t="n">
        <f aca="false">IF(Sheet2!AC118=7,1,0)</f>
        <v>0</v>
      </c>
      <c r="AH118" s="24" t="n">
        <f aca="false">IF(Sheet2!AC118=6,1,0)</f>
        <v>0</v>
      </c>
      <c r="AK118" s="24" t="n">
        <v>20</v>
      </c>
      <c r="AL118" s="24" t="n">
        <f aca="false">IF(OR(AND(Sheet2!H118&gt;0, Sheet2!AK118&lt;=10), AND(Sheet2!H118&lt;0, Sheet2!AK118&gt;=90)),1,0)</f>
        <v>0</v>
      </c>
      <c r="AM118" s="24" t="n">
        <f aca="false">IF(OR(AND(Sheet2!H118&gt;0, Sheet2!AK118&gt;10, Sheet2!AK118&lt;=15), AND(Sheet2!H118&lt;0, Sheet2!AK118&lt;90,Sheet2!AK118&gt;=85)),1,0)</f>
        <v>0</v>
      </c>
      <c r="AN118" s="24" t="n">
        <f aca="false">IF(OR(AND(Sheet2!H118&gt;0, Sheet2!AK118&gt;15, Sheet2!AK118&lt;=20), AND(Sheet2!H118&lt;0, Sheet2!AK118&lt;85,Sheet2!AK118&gt;=80)),1,0)</f>
        <v>0</v>
      </c>
      <c r="AO118" s="24" t="n">
        <f aca="false">IF(OR(AND(Sheet2!H118&gt;0, Sheet2!AK118&gt;20, Sheet2!AK118&lt;=25), AND(Sheet2!H118&lt;0, Sheet2!AK118&lt;80,Sheet2!AK118&gt;=75)),1,0)</f>
        <v>0</v>
      </c>
      <c r="AR118" s="71" t="s">
        <v>207</v>
      </c>
      <c r="AS118" s="65" t="n">
        <v>-0.2004207</v>
      </c>
      <c r="AT118" s="65"/>
      <c r="AU118" s="65" t="n">
        <f aca="false">ABS(Sheet2!AS118)</f>
        <v>0.2004207</v>
      </c>
      <c r="AV118" s="67" t="n">
        <f aca="false">IF(Sheet2!AU118&gt;=Sheet2!$AU$162,1,0)</f>
        <v>0</v>
      </c>
      <c r="AW118" s="67"/>
      <c r="AX118" s="65" t="n">
        <v>-0.0671801</v>
      </c>
      <c r="AY118" s="65"/>
      <c r="AZ118" s="65" t="n">
        <f aca="false">ABS(Sheet2!AX118)</f>
        <v>0.0671801</v>
      </c>
      <c r="BA118" s="67" t="n">
        <f aca="false">IF(Sheet2!AZ118&gt;=Sheet2!$AZ$162,1,0)</f>
        <v>0</v>
      </c>
      <c r="BB118" s="67"/>
      <c r="BC118" s="67" t="n">
        <f aca="false">IF(OR(Sheet2!AF118=1,Sheet2!AG118=1,Sheet2!AH118=1),1,0)</f>
        <v>0</v>
      </c>
      <c r="BD118" s="67"/>
      <c r="BE118" s="69" t="n">
        <f aca="false">IF(OR(Sheet2!AL118=1,Sheet2!AM118=1,Sheet2!AN118=1,Sheet2!AO118=1),1,0)</f>
        <v>0</v>
      </c>
      <c r="BF118" s="67"/>
      <c r="BG118" s="67" t="n">
        <f aca="false">IF(AND(Sheet2!AV118=1,Sheet2!BA118=1,Sheet2!BC118=1,Sheet2!BE118=1),1,0)</f>
        <v>0</v>
      </c>
      <c r="BH118" s="67"/>
      <c r="BI118" s="6"/>
      <c r="BJ118" s="6"/>
    </row>
    <row r="119" customFormat="false" ht="12.8" hidden="false" customHeight="false" outlineLevel="0" collapsed="false">
      <c r="D119" s="31" t="s">
        <v>208</v>
      </c>
      <c r="E119" s="11" t="n">
        <v>-0.3707388</v>
      </c>
      <c r="F119" s="11" t="n">
        <v>0</v>
      </c>
      <c r="G119" s="12" t="n">
        <f aca="false">IF(Sheet2!F119&lt;=0.1,1,0)</f>
        <v>1</v>
      </c>
      <c r="H119" s="0" t="n">
        <v>-605.8705</v>
      </c>
      <c r="I119" s="0" t="n">
        <v>0</v>
      </c>
      <c r="J119" s="6" t="n">
        <f aca="false">IF(Sheet2!I119&lt;=0.1,1,0)</f>
        <v>1</v>
      </c>
      <c r="K119" s="11" t="n">
        <v>-0.300404</v>
      </c>
      <c r="L119" s="11" t="n">
        <v>0</v>
      </c>
      <c r="M119" s="12" t="n">
        <f aca="false">IF(Sheet2!L119&lt;=0.1,1,0)</f>
        <v>1</v>
      </c>
      <c r="N119" s="0" t="n">
        <v>-42.9447</v>
      </c>
      <c r="O119" s="0" t="n">
        <v>0</v>
      </c>
      <c r="P119" s="6" t="n">
        <f aca="false">IF(Sheet2!O119&lt;=0.1,1,0)</f>
        <v>1</v>
      </c>
      <c r="Q119" s="11" t="n">
        <v>-0.4066773</v>
      </c>
      <c r="R119" s="11" t="n">
        <v>0</v>
      </c>
      <c r="S119" s="12" t="n">
        <f aca="false">IF(Sheet2!R119&lt;=0.1,1,0)</f>
        <v>1</v>
      </c>
      <c r="T119" s="0" t="n">
        <v>-0.2957286</v>
      </c>
      <c r="U119" s="0" t="n">
        <v>0</v>
      </c>
      <c r="V119" s="6" t="n">
        <f aca="false">IF(Sheet2!U119&lt;=0.1,1,0)</f>
        <v>1</v>
      </c>
      <c r="W119" s="11" t="n">
        <v>-0.2570875</v>
      </c>
      <c r="X119" s="11" t="n">
        <v>0</v>
      </c>
      <c r="Y119" s="12" t="n">
        <f aca="false">IF(Sheet2!X119&lt;=0.1,1,0)</f>
        <v>1</v>
      </c>
      <c r="Z119" s="0" t="n">
        <v>0.5912756</v>
      </c>
      <c r="AA119" s="0" t="n">
        <v>0.843</v>
      </c>
      <c r="AB119" s="6" t="n">
        <f aca="false">IF(Sheet2!AA119&lt;=0.1,1,0)</f>
        <v>0</v>
      </c>
      <c r="AC119" s="9" t="n">
        <f aca="false">Sheet2!G119+Sheet2!J119+Sheet2!M119+Sheet2!P119+Sheet2!S119+Sheet2!V119+Sheet2!Y119+Sheet2!AB119</f>
        <v>7</v>
      </c>
      <c r="AD119" s="5"/>
      <c r="AF119" s="6" t="n">
        <f aca="false">IF(Sheet2!AC119&gt;7,1,0)</f>
        <v>0</v>
      </c>
      <c r="AG119" s="6" t="n">
        <f aca="false">IF(Sheet2!AC119=7,1,0)</f>
        <v>1</v>
      </c>
      <c r="AH119" s="24" t="n">
        <f aca="false">IF(Sheet2!AC119=6,1,0)</f>
        <v>0</v>
      </c>
      <c r="AK119" s="24" t="n">
        <v>20</v>
      </c>
      <c r="AL119" s="24" t="n">
        <f aca="false">IF(OR(AND(Sheet2!H119&gt;0, Sheet2!AK119&lt;=10), AND(Sheet2!H119&lt;0, Sheet2!AK119&gt;=90)),1,0)</f>
        <v>0</v>
      </c>
      <c r="AM119" s="24" t="n">
        <f aca="false">IF(OR(AND(Sheet2!H119&gt;0, Sheet2!AK119&gt;10, Sheet2!AK119&lt;=15), AND(Sheet2!H119&lt;0, Sheet2!AK119&lt;90,Sheet2!AK119&gt;=85)),1,0)</f>
        <v>0</v>
      </c>
      <c r="AN119" s="24" t="n">
        <f aca="false">IF(OR(AND(Sheet2!H119&gt;0, Sheet2!AK119&gt;15, Sheet2!AK119&lt;=20), AND(Sheet2!H119&lt;0, Sheet2!AK119&lt;85,Sheet2!AK119&gt;=80)),1,0)</f>
        <v>0</v>
      </c>
      <c r="AO119" s="24" t="n">
        <f aca="false">IF(OR(AND(Sheet2!H119&gt;0, Sheet2!AK119&gt;20, Sheet2!AK119&lt;=25), AND(Sheet2!H119&lt;0, Sheet2!AK119&lt;80,Sheet2!AK119&gt;=75)),1,0)</f>
        <v>0</v>
      </c>
      <c r="AR119" s="71" t="s">
        <v>208</v>
      </c>
      <c r="AS119" s="65" t="n">
        <v>-0.3707388</v>
      </c>
      <c r="AT119" s="65"/>
      <c r="AU119" s="65" t="n">
        <f aca="false">ABS(Sheet2!AS119)</f>
        <v>0.3707388</v>
      </c>
      <c r="AV119" s="67" t="n">
        <f aca="false">IF(Sheet2!AU119&gt;=Sheet2!$AU$162,1,0)</f>
        <v>1</v>
      </c>
      <c r="AW119" s="67"/>
      <c r="AX119" s="65" t="n">
        <v>-0.300404</v>
      </c>
      <c r="AY119" s="65"/>
      <c r="AZ119" s="65" t="n">
        <f aca="false">ABS(Sheet2!AX119)</f>
        <v>0.300404</v>
      </c>
      <c r="BA119" s="67" t="n">
        <f aca="false">IF(Sheet2!AZ119&gt;=Sheet2!$AZ$162,1,0)</f>
        <v>1</v>
      </c>
      <c r="BB119" s="67"/>
      <c r="BC119" s="67" t="n">
        <f aca="false">IF(OR(Sheet2!AF119=1,Sheet2!AG119=1,Sheet2!AH119=1),1,0)</f>
        <v>1</v>
      </c>
      <c r="BD119" s="67"/>
      <c r="BE119" s="69" t="n">
        <f aca="false">IF(OR(Sheet2!AL119=1,Sheet2!AM119=1,Sheet2!AN119=1,Sheet2!AO119=1),1,0)</f>
        <v>0</v>
      </c>
      <c r="BF119" s="67"/>
      <c r="BG119" s="67" t="n">
        <f aca="false">IF(AND(Sheet2!AV119=1,Sheet2!BA119=1,Sheet2!BC119=1,Sheet2!BE119=1),1,0)</f>
        <v>0</v>
      </c>
      <c r="BH119" s="67"/>
      <c r="BI119" s="6"/>
      <c r="BJ119" s="6"/>
    </row>
    <row r="120" customFormat="false" ht="12.8" hidden="false" customHeight="false" outlineLevel="0" collapsed="false">
      <c r="D120" s="0" t="s">
        <v>209</v>
      </c>
      <c r="E120" s="11" t="n">
        <v>-0.1404056</v>
      </c>
      <c r="F120" s="11" t="n">
        <v>0.017</v>
      </c>
      <c r="G120" s="12" t="n">
        <f aca="false">IF(Sheet2!F120&lt;=0.1,1,0)</f>
        <v>1</v>
      </c>
      <c r="H120" s="0" t="n">
        <v>-253.1091</v>
      </c>
      <c r="I120" s="0" t="n">
        <v>0.034</v>
      </c>
      <c r="J120" s="6" t="n">
        <f aca="false">IF(Sheet2!I120&lt;=0.1,1,0)</f>
        <v>1</v>
      </c>
      <c r="K120" s="11" t="n">
        <v>0.0451443</v>
      </c>
      <c r="L120" s="11" t="n">
        <v>0.478</v>
      </c>
      <c r="M120" s="12" t="n">
        <f aca="false">IF(Sheet2!L120&lt;=0.1,1,0)</f>
        <v>0</v>
      </c>
      <c r="N120" s="0" t="n">
        <v>4.320952</v>
      </c>
      <c r="O120" s="0" t="n">
        <v>0.708</v>
      </c>
      <c r="P120" s="6" t="n">
        <f aca="false">IF(Sheet2!O120&lt;=0.1,1,0)</f>
        <v>0</v>
      </c>
      <c r="Q120" s="11" t="n">
        <v>-0.1433647</v>
      </c>
      <c r="R120" s="11" t="n">
        <v>0.028</v>
      </c>
      <c r="S120" s="12" t="n">
        <f aca="false">IF(Sheet2!R120&lt;=0.1,1,0)</f>
        <v>1</v>
      </c>
      <c r="T120" s="0" t="n">
        <v>-0.1194732</v>
      </c>
      <c r="U120" s="0" t="n">
        <v>0.028</v>
      </c>
      <c r="V120" s="6" t="n">
        <f aca="false">IF(Sheet2!U120&lt;=0.1,1,0)</f>
        <v>1</v>
      </c>
      <c r="W120" s="11" t="n">
        <v>0.0153387</v>
      </c>
      <c r="X120" s="11" t="n">
        <v>0.804</v>
      </c>
      <c r="Y120" s="12" t="n">
        <f aca="false">IF(Sheet2!X120&lt;=0.1,1,0)</f>
        <v>0</v>
      </c>
      <c r="Z120" s="0" t="n">
        <v>-2.806424</v>
      </c>
      <c r="AA120" s="0" t="n">
        <v>0.165</v>
      </c>
      <c r="AB120" s="6" t="n">
        <f aca="false">IF(Sheet2!AA120&lt;=0.1,1,0)</f>
        <v>0</v>
      </c>
      <c r="AC120" s="9" t="n">
        <f aca="false">Sheet2!G120+Sheet2!J120+Sheet2!M120+Sheet2!P120+Sheet2!S120+Sheet2!V120+Sheet2!Y120+Sheet2!AB120</f>
        <v>4</v>
      </c>
      <c r="AD120" s="5"/>
      <c r="AF120" s="6" t="n">
        <f aca="false">IF(Sheet2!AC120&gt;7,1,0)</f>
        <v>0</v>
      </c>
      <c r="AG120" s="6" t="n">
        <f aca="false">IF(Sheet2!AC120=7,1,0)</f>
        <v>0</v>
      </c>
      <c r="AH120" s="24" t="n">
        <f aca="false">IF(Sheet2!AC120=6,1,0)</f>
        <v>0</v>
      </c>
      <c r="AK120" s="24" t="n">
        <v>20</v>
      </c>
      <c r="AL120" s="24" t="n">
        <f aca="false">IF(OR(AND(Sheet2!H120&gt;0, Sheet2!AK120&lt;=10), AND(Sheet2!H120&lt;0, Sheet2!AK120&gt;=90)),1,0)</f>
        <v>0</v>
      </c>
      <c r="AM120" s="24" t="n">
        <f aca="false">IF(OR(AND(Sheet2!H120&gt;0, Sheet2!AK120&gt;10, Sheet2!AK120&lt;=15), AND(Sheet2!H120&lt;0, Sheet2!AK120&lt;90,Sheet2!AK120&gt;=85)),1,0)</f>
        <v>0</v>
      </c>
      <c r="AN120" s="24" t="n">
        <f aca="false">IF(OR(AND(Sheet2!H120&gt;0, Sheet2!AK120&gt;15, Sheet2!AK120&lt;=20), AND(Sheet2!H120&lt;0, Sheet2!AK120&lt;85,Sheet2!AK120&gt;=80)),1,0)</f>
        <v>0</v>
      </c>
      <c r="AO120" s="24" t="n">
        <f aca="false">IF(OR(AND(Sheet2!H120&gt;0, Sheet2!AK120&gt;20, Sheet2!AK120&lt;=25), AND(Sheet2!H120&lt;0, Sheet2!AK120&lt;80,Sheet2!AK120&gt;=75)),1,0)</f>
        <v>0</v>
      </c>
      <c r="AR120" s="71" t="s">
        <v>209</v>
      </c>
      <c r="AS120" s="65" t="n">
        <v>-0.1404056</v>
      </c>
      <c r="AT120" s="65"/>
      <c r="AU120" s="65" t="n">
        <f aca="false">ABS(Sheet2!AS120)</f>
        <v>0.1404056</v>
      </c>
      <c r="AV120" s="67" t="n">
        <f aca="false">IF(Sheet2!AU120&gt;=Sheet2!$AU$162,1,0)</f>
        <v>0</v>
      </c>
      <c r="AW120" s="67"/>
      <c r="AX120" s="65" t="n">
        <v>0.0451443</v>
      </c>
      <c r="AY120" s="65"/>
      <c r="AZ120" s="65" t="n">
        <f aca="false">ABS(Sheet2!AX120)</f>
        <v>0.0451443</v>
      </c>
      <c r="BA120" s="67" t="n">
        <f aca="false">IF(Sheet2!AZ120&gt;=Sheet2!$AZ$162,1,0)</f>
        <v>0</v>
      </c>
      <c r="BB120" s="67"/>
      <c r="BC120" s="67" t="n">
        <f aca="false">IF(OR(Sheet2!AF120=1,Sheet2!AG120=1,Sheet2!AH120=1),1,0)</f>
        <v>0</v>
      </c>
      <c r="BD120" s="67"/>
      <c r="BE120" s="69" t="n">
        <f aca="false">IF(OR(Sheet2!AL120=1,Sheet2!AM120=1,Sheet2!AN120=1,Sheet2!AO120=1),1,0)</f>
        <v>0</v>
      </c>
      <c r="BF120" s="67"/>
      <c r="BG120" s="67" t="n">
        <f aca="false">IF(AND(Sheet2!AV120=1,Sheet2!BA120=1,Sheet2!BC120=1,Sheet2!BE120=1),1,0)</f>
        <v>0</v>
      </c>
      <c r="BH120" s="67"/>
      <c r="BI120" s="6"/>
      <c r="BJ120" s="6"/>
    </row>
    <row r="121" customFormat="false" ht="12.8" hidden="false" customHeight="false" outlineLevel="0" collapsed="false">
      <c r="D121" s="31" t="s">
        <v>210</v>
      </c>
      <c r="E121" s="11" t="n">
        <v>-0.2702964</v>
      </c>
      <c r="F121" s="11" t="n">
        <v>0</v>
      </c>
      <c r="G121" s="12" t="n">
        <f aca="false">IF(Sheet2!F121&lt;=0.1,1,0)</f>
        <v>1</v>
      </c>
      <c r="H121" s="0" t="n">
        <v>-240.9564</v>
      </c>
      <c r="I121" s="0" t="n">
        <v>0.039</v>
      </c>
      <c r="J121" s="6" t="n">
        <f aca="false">IF(Sheet2!I121&lt;=0.1,1,0)</f>
        <v>1</v>
      </c>
      <c r="K121" s="11" t="n">
        <v>-0.1182075</v>
      </c>
      <c r="L121" s="11" t="n">
        <v>0.046</v>
      </c>
      <c r="M121" s="12" t="n">
        <f aca="false">IF(Sheet2!L121&lt;=0.1,1,0)</f>
        <v>1</v>
      </c>
      <c r="N121" s="0" t="n">
        <v>-18.5744</v>
      </c>
      <c r="O121" s="0" t="n">
        <v>0.053</v>
      </c>
      <c r="P121" s="6" t="n">
        <f aca="false">IF(Sheet2!O121&lt;=0.1,1,0)</f>
        <v>1</v>
      </c>
      <c r="Q121" s="11" t="n">
        <v>-0.238929</v>
      </c>
      <c r="R121" s="11" t="n">
        <v>0</v>
      </c>
      <c r="S121" s="12" t="n">
        <f aca="false">IF(Sheet2!R121&lt;=0.1,1,0)</f>
        <v>1</v>
      </c>
      <c r="T121" s="0" t="n">
        <v>-0.3214827</v>
      </c>
      <c r="U121" s="0" t="n">
        <v>0</v>
      </c>
      <c r="V121" s="6" t="n">
        <f aca="false">IF(Sheet2!U121&lt;=0.1,1,0)</f>
        <v>1</v>
      </c>
      <c r="W121" s="11" t="n">
        <v>-0.1013195</v>
      </c>
      <c r="X121" s="11" t="n">
        <v>0.069</v>
      </c>
      <c r="Y121" s="12" t="n">
        <f aca="false">IF(Sheet2!X121&lt;=0.1,1,0)</f>
        <v>1</v>
      </c>
      <c r="Z121" s="0" t="n">
        <v>-5.34461</v>
      </c>
      <c r="AA121" s="0" t="n">
        <v>0</v>
      </c>
      <c r="AB121" s="6" t="n">
        <f aca="false">IF(Sheet2!AA121&lt;=0.1,1,0)</f>
        <v>1</v>
      </c>
      <c r="AC121" s="9" t="n">
        <f aca="false">Sheet2!G121+Sheet2!J121+Sheet2!M121+Sheet2!P121+Sheet2!S121+Sheet2!V121+Sheet2!Y121+Sheet2!AB121</f>
        <v>8</v>
      </c>
      <c r="AD121" s="5"/>
      <c r="AF121" s="6" t="n">
        <f aca="false">IF(Sheet2!AC121&gt;7,1,0)</f>
        <v>1</v>
      </c>
      <c r="AG121" s="6" t="n">
        <f aca="false">IF(Sheet2!AC121=7,1,0)</f>
        <v>0</v>
      </c>
      <c r="AH121" s="24" t="n">
        <f aca="false">IF(Sheet2!AC121=6,1,0)</f>
        <v>0</v>
      </c>
      <c r="AK121" s="24" t="n">
        <v>20</v>
      </c>
      <c r="AL121" s="24" t="n">
        <f aca="false">IF(OR(AND(Sheet2!H121&gt;0, Sheet2!AK121&lt;=10), AND(Sheet2!H121&lt;0, Sheet2!AK121&gt;=90)),1,0)</f>
        <v>0</v>
      </c>
      <c r="AM121" s="24" t="n">
        <f aca="false">IF(OR(AND(Sheet2!H121&gt;0, Sheet2!AK121&gt;10, Sheet2!AK121&lt;=15), AND(Sheet2!H121&lt;0, Sheet2!AK121&lt;90,Sheet2!AK121&gt;=85)),1,0)</f>
        <v>0</v>
      </c>
      <c r="AN121" s="24" t="n">
        <f aca="false">IF(OR(AND(Sheet2!H121&gt;0, Sheet2!AK121&gt;15, Sheet2!AK121&lt;=20), AND(Sheet2!H121&lt;0, Sheet2!AK121&lt;85,Sheet2!AK121&gt;=80)),1,0)</f>
        <v>0</v>
      </c>
      <c r="AO121" s="24" t="n">
        <f aca="false">IF(OR(AND(Sheet2!H121&gt;0, Sheet2!AK121&gt;20, Sheet2!AK121&lt;=25), AND(Sheet2!H121&lt;0, Sheet2!AK121&lt;80,Sheet2!AK121&gt;=75)),1,0)</f>
        <v>0</v>
      </c>
      <c r="AR121" s="71" t="s">
        <v>210</v>
      </c>
      <c r="AS121" s="65" t="n">
        <v>-0.2702964</v>
      </c>
      <c r="AT121" s="65"/>
      <c r="AU121" s="65" t="n">
        <f aca="false">ABS(Sheet2!AS121)</f>
        <v>0.2702964</v>
      </c>
      <c r="AV121" s="67" t="n">
        <f aca="false">IF(Sheet2!AU121&gt;=Sheet2!$AU$162,1,0)</f>
        <v>1</v>
      </c>
      <c r="AW121" s="67"/>
      <c r="AX121" s="65" t="n">
        <v>-0.1182075</v>
      </c>
      <c r="AY121" s="65"/>
      <c r="AZ121" s="65" t="n">
        <f aca="false">ABS(Sheet2!AX121)</f>
        <v>0.1182075</v>
      </c>
      <c r="BA121" s="67" t="n">
        <f aca="false">IF(Sheet2!AZ121&gt;=Sheet2!$AZ$162,1,0)</f>
        <v>0</v>
      </c>
      <c r="BB121" s="67"/>
      <c r="BC121" s="67" t="n">
        <f aca="false">IF(OR(Sheet2!AF121=1,Sheet2!AG121=1,Sheet2!AH121=1),1,0)</f>
        <v>1</v>
      </c>
      <c r="BD121" s="67"/>
      <c r="BE121" s="69" t="n">
        <f aca="false">IF(OR(Sheet2!AL121=1,Sheet2!AM121=1,Sheet2!AN121=1,Sheet2!AO121=1),1,0)</f>
        <v>0</v>
      </c>
      <c r="BF121" s="67"/>
      <c r="BG121" s="67" t="n">
        <f aca="false">IF(AND(Sheet2!AV121=1,Sheet2!BA121=1,Sheet2!BC121=1,Sheet2!BE121=1),1,0)</f>
        <v>0</v>
      </c>
      <c r="BH121" s="67"/>
      <c r="BI121" s="6"/>
      <c r="BJ121" s="6"/>
    </row>
    <row r="122" customFormat="false" ht="12.8" hidden="false" customHeight="false" outlineLevel="0" collapsed="false">
      <c r="D122" s="32" t="s">
        <v>211</v>
      </c>
      <c r="E122" s="11" t="n">
        <v>-0.3529832</v>
      </c>
      <c r="F122" s="11" t="n">
        <v>0</v>
      </c>
      <c r="G122" s="12" t="n">
        <f aca="false">IF(Sheet2!F122&lt;=0.1,1,0)</f>
        <v>1</v>
      </c>
      <c r="H122" s="0" t="n">
        <v>-474.7611</v>
      </c>
      <c r="I122" s="0" t="n">
        <v>0</v>
      </c>
      <c r="J122" s="6" t="n">
        <f aca="false">IF(Sheet2!I122&lt;=0.1,1,0)</f>
        <v>1</v>
      </c>
      <c r="K122" s="11" t="n">
        <v>-0.215392</v>
      </c>
      <c r="L122" s="11" t="n">
        <v>0</v>
      </c>
      <c r="M122" s="12" t="n">
        <f aca="false">IF(Sheet2!L122&lt;=0.1,1,0)</f>
        <v>1</v>
      </c>
      <c r="N122" s="0" t="n">
        <v>-29.84416</v>
      </c>
      <c r="O122" s="0" t="n">
        <v>0.003</v>
      </c>
      <c r="P122" s="6" t="n">
        <f aca="false">IF(Sheet2!O122&lt;=0.1,1,0)</f>
        <v>1</v>
      </c>
      <c r="Q122" s="11" t="n">
        <v>-0.3906192</v>
      </c>
      <c r="R122" s="11" t="n">
        <v>0</v>
      </c>
      <c r="S122" s="12" t="n">
        <f aca="false">IF(Sheet2!R122&lt;=0.1,1,0)</f>
        <v>1</v>
      </c>
      <c r="T122" s="0" t="n">
        <v>-0.2852639</v>
      </c>
      <c r="U122" s="0" t="n">
        <v>0</v>
      </c>
      <c r="V122" s="6" t="n">
        <f aca="false">IF(Sheet2!U122&lt;=0.1,1,0)</f>
        <v>1</v>
      </c>
      <c r="W122" s="11" t="n">
        <v>-0.2066068</v>
      </c>
      <c r="X122" s="11" t="n">
        <v>0</v>
      </c>
      <c r="Y122" s="12" t="n">
        <f aca="false">IF(Sheet2!X122&lt;=0.1,1,0)</f>
        <v>1</v>
      </c>
      <c r="Z122" s="0" t="n">
        <v>-5.685496</v>
      </c>
      <c r="AA122" s="0" t="n">
        <v>0</v>
      </c>
      <c r="AB122" s="6" t="n">
        <f aca="false">IF(Sheet2!AA122&lt;=0.1,1,0)</f>
        <v>1</v>
      </c>
      <c r="AC122" s="9" t="n">
        <f aca="false">Sheet2!G122+Sheet2!J122+Sheet2!M122+Sheet2!P122+Sheet2!S122+Sheet2!V122+Sheet2!Y122+Sheet2!AB122</f>
        <v>8</v>
      </c>
      <c r="AD122" s="5"/>
      <c r="AF122" s="6" t="n">
        <f aca="false">IF(Sheet2!AC122&gt;7,1,0)</f>
        <v>1</v>
      </c>
      <c r="AG122" s="6" t="n">
        <f aca="false">IF(Sheet2!AC122=7,1,0)</f>
        <v>0</v>
      </c>
      <c r="AH122" s="24" t="n">
        <f aca="false">IF(Sheet2!AC122=6,1,0)</f>
        <v>0</v>
      </c>
      <c r="AK122" s="24" t="n">
        <v>20</v>
      </c>
      <c r="AL122" s="24" t="n">
        <f aca="false">IF(OR(AND(Sheet2!H122&gt;0, Sheet2!AK122&lt;=10), AND(Sheet2!H122&lt;0, Sheet2!AK122&gt;=90)),1,0)</f>
        <v>0</v>
      </c>
      <c r="AM122" s="24" t="n">
        <f aca="false">IF(OR(AND(Sheet2!H122&gt;0, Sheet2!AK122&gt;10, Sheet2!AK122&lt;=15), AND(Sheet2!H122&lt;0, Sheet2!AK122&lt;90,Sheet2!AK122&gt;=85)),1,0)</f>
        <v>0</v>
      </c>
      <c r="AN122" s="24" t="n">
        <f aca="false">IF(OR(AND(Sheet2!H122&gt;0, Sheet2!AK122&gt;15, Sheet2!AK122&lt;=20), AND(Sheet2!H122&lt;0, Sheet2!AK122&lt;85,Sheet2!AK122&gt;=80)),1,0)</f>
        <v>0</v>
      </c>
      <c r="AO122" s="24" t="n">
        <f aca="false">IF(OR(AND(Sheet2!H122&gt;0, Sheet2!AK122&gt;20, Sheet2!AK122&lt;=25), AND(Sheet2!H122&lt;0, Sheet2!AK122&lt;80,Sheet2!AK122&gt;=75)),1,0)</f>
        <v>0</v>
      </c>
      <c r="AR122" s="71" t="s">
        <v>211</v>
      </c>
      <c r="AS122" s="65" t="n">
        <v>-0.3529832</v>
      </c>
      <c r="AT122" s="65"/>
      <c r="AU122" s="65" t="n">
        <f aca="false">ABS(Sheet2!AS122)</f>
        <v>0.3529832</v>
      </c>
      <c r="AV122" s="67" t="n">
        <f aca="false">IF(Sheet2!AU122&gt;=Sheet2!$AU$162,1,0)</f>
        <v>1</v>
      </c>
      <c r="AW122" s="67"/>
      <c r="AX122" s="65" t="n">
        <v>-0.215392</v>
      </c>
      <c r="AY122" s="65"/>
      <c r="AZ122" s="65" t="n">
        <f aca="false">ABS(Sheet2!AX122)</f>
        <v>0.215392</v>
      </c>
      <c r="BA122" s="67" t="n">
        <f aca="false">IF(Sheet2!AZ122&gt;=Sheet2!$AZ$162,1,0)</f>
        <v>1</v>
      </c>
      <c r="BB122" s="67"/>
      <c r="BC122" s="67" t="n">
        <f aca="false">IF(OR(Sheet2!AF122=1,Sheet2!AG122=1,Sheet2!AH122=1),1,0)</f>
        <v>1</v>
      </c>
      <c r="BD122" s="67"/>
      <c r="BE122" s="69" t="n">
        <f aca="false">IF(OR(Sheet2!AL122=1,Sheet2!AM122=1,Sheet2!AN122=1,Sheet2!AO122=1),1,0)</f>
        <v>0</v>
      </c>
      <c r="BF122" s="67"/>
      <c r="BG122" s="67" t="n">
        <f aca="false">IF(AND(Sheet2!AV122=1,Sheet2!BA122=1,Sheet2!BC122=1,Sheet2!BE122=1),1,0)</f>
        <v>0</v>
      </c>
      <c r="BH122" s="67"/>
      <c r="BI122" s="6"/>
      <c r="BJ122" s="6"/>
    </row>
    <row r="123" customFormat="false" ht="12.8" hidden="false" customHeight="false" outlineLevel="0" collapsed="false">
      <c r="D123" s="30" t="s">
        <v>212</v>
      </c>
      <c r="E123" s="11" t="n">
        <v>-0.2797938</v>
      </c>
      <c r="F123" s="11" t="n">
        <v>0.001</v>
      </c>
      <c r="G123" s="12" t="n">
        <f aca="false">IF(Sheet2!F123&lt;=0.1,1,0)</f>
        <v>1</v>
      </c>
      <c r="H123" s="0" t="n">
        <v>-268.0502</v>
      </c>
      <c r="I123" s="0" t="n">
        <v>0.167</v>
      </c>
      <c r="J123" s="6" t="n">
        <f aca="false">IF(Sheet2!I123&lt;=0.1,1,0)</f>
        <v>0</v>
      </c>
      <c r="K123" s="11" t="n">
        <v>-0.356327</v>
      </c>
      <c r="L123" s="11" t="n">
        <v>0</v>
      </c>
      <c r="M123" s="12" t="n">
        <f aca="false">IF(Sheet2!L123&lt;=0.1,1,0)</f>
        <v>1</v>
      </c>
      <c r="N123" s="0" t="n">
        <v>-49.57594</v>
      </c>
      <c r="O123" s="0" t="n">
        <v>0</v>
      </c>
      <c r="P123" s="6" t="n">
        <f aca="false">IF(Sheet2!O123&lt;=0.1,1,0)</f>
        <v>1</v>
      </c>
      <c r="Q123" s="11" t="n">
        <v>-0.3046961</v>
      </c>
      <c r="R123" s="11" t="n">
        <v>0.001</v>
      </c>
      <c r="S123" s="12" t="n">
        <f aca="false">IF(Sheet2!R123&lt;=0.1,1,0)</f>
        <v>1</v>
      </c>
      <c r="T123" s="0" t="n">
        <v>-0.3225008</v>
      </c>
      <c r="U123" s="0" t="n">
        <v>0</v>
      </c>
      <c r="V123" s="6" t="n">
        <f aca="false">IF(Sheet2!U123&lt;=0.1,1,0)</f>
        <v>1</v>
      </c>
      <c r="W123" s="11" t="n">
        <v>-0.3649813</v>
      </c>
      <c r="X123" s="11" t="n">
        <v>0</v>
      </c>
      <c r="Y123" s="12" t="n">
        <f aca="false">IF(Sheet2!X123&lt;=0.1,1,0)</f>
        <v>1</v>
      </c>
      <c r="Z123" s="0" t="n">
        <v>-4.248584</v>
      </c>
      <c r="AA123" s="0" t="n">
        <v>0.076</v>
      </c>
      <c r="AB123" s="6" t="n">
        <f aca="false">IF(Sheet2!AA123&lt;=0.1,1,0)</f>
        <v>1</v>
      </c>
      <c r="AC123" s="9" t="n">
        <f aca="false">Sheet2!G123+Sheet2!J123+Sheet2!M123+Sheet2!P123+Sheet2!S123+Sheet2!V123+Sheet2!Y123+Sheet2!AB123</f>
        <v>7</v>
      </c>
      <c r="AD123" s="5"/>
      <c r="AF123" s="6" t="n">
        <f aca="false">IF(Sheet2!AC123&gt;7,1,0)</f>
        <v>0</v>
      </c>
      <c r="AG123" s="6" t="n">
        <f aca="false">IF(Sheet2!AC123=7,1,0)</f>
        <v>1</v>
      </c>
      <c r="AH123" s="24" t="n">
        <f aca="false">IF(Sheet2!AC123=6,1,0)</f>
        <v>0</v>
      </c>
      <c r="AK123" s="24" t="n">
        <v>7</v>
      </c>
      <c r="AL123" s="24" t="n">
        <f aca="false">IF(OR(AND(Sheet2!H123&gt;0, Sheet2!AK123&lt;=10), AND(Sheet2!H123&lt;0, Sheet2!AK123&gt;=90)),1,0)</f>
        <v>0</v>
      </c>
      <c r="AM123" s="24" t="n">
        <f aca="false">IF(OR(AND(Sheet2!H123&gt;0, Sheet2!AK123&gt;10, Sheet2!AK123&lt;=15), AND(Sheet2!H123&lt;0, Sheet2!AK123&lt;90,Sheet2!AK123&gt;=85)),1,0)</f>
        <v>0</v>
      </c>
      <c r="AN123" s="24" t="n">
        <f aca="false">IF(OR(AND(Sheet2!H123&gt;0, Sheet2!AK123&gt;15, Sheet2!AK123&lt;=20), AND(Sheet2!H123&lt;0, Sheet2!AK123&lt;85,Sheet2!AK123&gt;=80)),1,0)</f>
        <v>0</v>
      </c>
      <c r="AO123" s="24" t="n">
        <f aca="false">IF(OR(AND(Sheet2!H123&gt;0, Sheet2!AK123&gt;20, Sheet2!AK123&lt;=25), AND(Sheet2!H123&lt;0, Sheet2!AK123&lt;80,Sheet2!AK123&gt;=75)),1,0)</f>
        <v>0</v>
      </c>
      <c r="AR123" s="71" t="s">
        <v>212</v>
      </c>
      <c r="AS123" s="65" t="n">
        <v>-0.2797938</v>
      </c>
      <c r="AT123" s="65"/>
      <c r="AU123" s="65" t="n">
        <f aca="false">ABS(Sheet2!AS123)</f>
        <v>0.2797938</v>
      </c>
      <c r="AV123" s="67" t="n">
        <f aca="false">IF(Sheet2!AU123&gt;=Sheet2!$AU$162,1,0)</f>
        <v>1</v>
      </c>
      <c r="AW123" s="67"/>
      <c r="AX123" s="65" t="n">
        <v>-0.356327</v>
      </c>
      <c r="AY123" s="65"/>
      <c r="AZ123" s="65" t="n">
        <f aca="false">ABS(Sheet2!AX123)</f>
        <v>0.356327</v>
      </c>
      <c r="BA123" s="67" t="n">
        <f aca="false">IF(Sheet2!AZ123&gt;=Sheet2!$AZ$162,1,0)</f>
        <v>1</v>
      </c>
      <c r="BB123" s="67"/>
      <c r="BC123" s="67" t="n">
        <f aca="false">IF(OR(Sheet2!AF123=1,Sheet2!AG123=1,Sheet2!AH123=1),1,0)</f>
        <v>1</v>
      </c>
      <c r="BD123" s="67"/>
      <c r="BE123" s="69" t="n">
        <f aca="false">IF(OR(Sheet2!AL123=1,Sheet2!AM123=1,Sheet2!AN123=1,Sheet2!AO123=1),1,0)</f>
        <v>0</v>
      </c>
      <c r="BF123" s="67"/>
      <c r="BG123" s="67" t="n">
        <f aca="false">IF(AND(Sheet2!AV123=1,Sheet2!BA123=1,Sheet2!BC123=1,Sheet2!BE123=1),1,0)</f>
        <v>0</v>
      </c>
      <c r="BH123" s="67"/>
      <c r="BI123" s="6"/>
      <c r="BJ123" s="6"/>
    </row>
    <row r="124" customFormat="false" ht="12.8" hidden="false" customHeight="false" outlineLevel="0" collapsed="false">
      <c r="D124" s="0" t="s">
        <v>213</v>
      </c>
      <c r="E124" s="11" t="n">
        <v>-0.0121979</v>
      </c>
      <c r="F124" s="11" t="n">
        <v>0.846</v>
      </c>
      <c r="G124" s="12" t="n">
        <f aca="false">IF(Sheet2!F124&lt;=0.1,1,0)</f>
        <v>0</v>
      </c>
      <c r="H124" s="0" t="n">
        <v>49.08062</v>
      </c>
      <c r="I124" s="0" t="n">
        <v>0.745</v>
      </c>
      <c r="J124" s="6" t="n">
        <f aca="false">IF(Sheet2!I124&lt;=0.1,1,0)</f>
        <v>0</v>
      </c>
      <c r="K124" s="11" t="n">
        <v>0.0113864</v>
      </c>
      <c r="L124" s="11" t="n">
        <v>0.866</v>
      </c>
      <c r="M124" s="12" t="n">
        <f aca="false">IF(Sheet2!L124&lt;=0.1,1,0)</f>
        <v>0</v>
      </c>
      <c r="N124" s="0" t="n">
        <v>3.677921</v>
      </c>
      <c r="O124" s="0" t="n">
        <v>0.779</v>
      </c>
      <c r="P124" s="6" t="n">
        <f aca="false">IF(Sheet2!O124&lt;=0.1,1,0)</f>
        <v>0</v>
      </c>
      <c r="Q124" s="11" t="n">
        <v>-0.0303816</v>
      </c>
      <c r="R124" s="11" t="n">
        <v>0.65</v>
      </c>
      <c r="S124" s="12" t="n">
        <f aca="false">IF(Sheet2!R124&lt;=0.1,1,0)</f>
        <v>0</v>
      </c>
      <c r="T124" s="0" t="n">
        <v>0.0337192</v>
      </c>
      <c r="U124" s="0" t="n">
        <v>0.581</v>
      </c>
      <c r="V124" s="6" t="n">
        <f aca="false">IF(Sheet2!U124&lt;=0.1,1,0)</f>
        <v>0</v>
      </c>
      <c r="W124" s="11" t="n">
        <v>-0.0002911</v>
      </c>
      <c r="X124" s="11" t="n">
        <v>0.996</v>
      </c>
      <c r="Y124" s="12" t="n">
        <f aca="false">IF(Sheet2!X124&lt;=0.1,1,0)</f>
        <v>0</v>
      </c>
      <c r="Z124" s="0" t="n">
        <v>-0.9460218</v>
      </c>
      <c r="AA124" s="0" t="n">
        <v>0.707</v>
      </c>
      <c r="AB124" s="6" t="n">
        <f aca="false">IF(Sheet2!AA124&lt;=0.1,1,0)</f>
        <v>0</v>
      </c>
      <c r="AC124" s="9" t="n">
        <f aca="false">Sheet2!G124+Sheet2!J124+Sheet2!M124+Sheet2!P124+Sheet2!S124+Sheet2!V124+Sheet2!Y124+Sheet2!AB124</f>
        <v>0</v>
      </c>
      <c r="AF124" s="6" t="n">
        <f aca="false">IF(Sheet2!AC124&gt;7,1,0)</f>
        <v>0</v>
      </c>
      <c r="AG124" s="6" t="n">
        <f aca="false">IF(Sheet2!AC124=7,1,0)</f>
        <v>0</v>
      </c>
      <c r="AH124" s="24" t="n">
        <f aca="false">IF(Sheet2!AC124=6,1,0)</f>
        <v>0</v>
      </c>
      <c r="AK124" s="24" t="n">
        <v>20</v>
      </c>
      <c r="AL124" s="24" t="n">
        <f aca="false">IF(OR(AND(Sheet2!H124&gt;0, Sheet2!AK124&lt;=10), AND(Sheet2!H124&lt;0, Sheet2!AK124&gt;=90)),1,0)</f>
        <v>0</v>
      </c>
      <c r="AM124" s="24" t="n">
        <f aca="false">IF(OR(AND(Sheet2!H124&gt;0, Sheet2!AK124&gt;10, Sheet2!AK124&lt;=15), AND(Sheet2!H124&lt;0, Sheet2!AK124&lt;90,Sheet2!AK124&gt;=85)),1,0)</f>
        <v>0</v>
      </c>
      <c r="AN124" s="24" t="n">
        <f aca="false">IF(OR(AND(Sheet2!H124&gt;0, Sheet2!AK124&gt;15, Sheet2!AK124&lt;=20), AND(Sheet2!H124&lt;0, Sheet2!AK124&lt;85,Sheet2!AK124&gt;=80)),1,0)</f>
        <v>1</v>
      </c>
      <c r="AO124" s="24" t="n">
        <f aca="false">IF(OR(AND(Sheet2!H124&gt;0, Sheet2!AK124&gt;20, Sheet2!AK124&lt;=25), AND(Sheet2!H124&lt;0, Sheet2!AK124&lt;80,Sheet2!AK124&gt;=75)),1,0)</f>
        <v>0</v>
      </c>
      <c r="AR124" s="71" t="s">
        <v>213</v>
      </c>
      <c r="AS124" s="65" t="n">
        <v>-0.0121979</v>
      </c>
      <c r="AT124" s="65"/>
      <c r="AU124" s="65" t="n">
        <f aca="false">ABS(Sheet2!AS124)</f>
        <v>0.0121979</v>
      </c>
      <c r="AV124" s="67" t="n">
        <f aca="false">IF(Sheet2!AU124&gt;=Sheet2!$AU$162,1,0)</f>
        <v>0</v>
      </c>
      <c r="AW124" s="67"/>
      <c r="AX124" s="65" t="n">
        <v>0.0113864</v>
      </c>
      <c r="AY124" s="65"/>
      <c r="AZ124" s="65" t="n">
        <f aca="false">ABS(Sheet2!AX124)</f>
        <v>0.0113864</v>
      </c>
      <c r="BA124" s="67" t="n">
        <f aca="false">IF(Sheet2!AZ124&gt;=Sheet2!$AZ$162,1,0)</f>
        <v>0</v>
      </c>
      <c r="BB124" s="67"/>
      <c r="BC124" s="67" t="n">
        <f aca="false">IF(OR(Sheet2!AF124=1,Sheet2!AG124=1,Sheet2!AH124=1),1,0)</f>
        <v>0</v>
      </c>
      <c r="BD124" s="67"/>
      <c r="BE124" s="69" t="n">
        <f aca="false">IF(OR(Sheet2!AL124=1,Sheet2!AM124=1,Sheet2!AN124=1,Sheet2!AO124=1),1,0)</f>
        <v>1</v>
      </c>
      <c r="BF124" s="67"/>
      <c r="BG124" s="67" t="n">
        <f aca="false">IF(AND(Sheet2!AV124=1,Sheet2!BA124=1,Sheet2!BC124=1,Sheet2!BE124=1),1,0)</f>
        <v>0</v>
      </c>
      <c r="BH124" s="67"/>
      <c r="BI124" s="6"/>
      <c r="BJ124" s="6"/>
    </row>
    <row r="125" customFormat="false" ht="12.8" hidden="false" customHeight="false" outlineLevel="0" collapsed="false">
      <c r="D125" s="0" t="s">
        <v>214</v>
      </c>
      <c r="E125" s="11" t="n">
        <v>-0.0203527</v>
      </c>
      <c r="F125" s="11" t="n">
        <v>0.794</v>
      </c>
      <c r="G125" s="12" t="n">
        <f aca="false">IF(Sheet2!F125&lt;=0.1,1,0)</f>
        <v>0</v>
      </c>
      <c r="H125" s="0" t="n">
        <v>-315.9945</v>
      </c>
      <c r="I125" s="0" t="n">
        <v>0.015</v>
      </c>
      <c r="J125" s="6" t="n">
        <f aca="false">IF(Sheet2!I125&lt;=0.1,1,0)</f>
        <v>1</v>
      </c>
      <c r="K125" s="11" t="n">
        <v>-0.0520634</v>
      </c>
      <c r="L125" s="11" t="n">
        <v>0.543</v>
      </c>
      <c r="M125" s="12" t="n">
        <f aca="false">IF(Sheet2!L125&lt;=0.1,1,0)</f>
        <v>0</v>
      </c>
      <c r="N125" s="0" t="n">
        <v>-19.46041</v>
      </c>
      <c r="O125" s="0" t="n">
        <v>0.179</v>
      </c>
      <c r="P125" s="6" t="n">
        <f aca="false">IF(Sheet2!O125&lt;=0.1,1,0)</f>
        <v>0</v>
      </c>
      <c r="Q125" s="11" t="n">
        <v>-0.042693</v>
      </c>
      <c r="R125" s="11" t="n">
        <v>0.646</v>
      </c>
      <c r="S125" s="12" t="n">
        <f aca="false">IF(Sheet2!R125&lt;=0.1,1,0)</f>
        <v>0</v>
      </c>
      <c r="T125" s="0" t="n">
        <v>-0.1089302</v>
      </c>
      <c r="U125" s="0" t="n">
        <v>0.153</v>
      </c>
      <c r="V125" s="6" t="n">
        <f aca="false">IF(Sheet2!U125&lt;=0.1,1,0)</f>
        <v>0</v>
      </c>
      <c r="W125" s="11" t="n">
        <v>-0.0541747</v>
      </c>
      <c r="X125" s="11" t="n">
        <v>0.498</v>
      </c>
      <c r="Y125" s="12" t="n">
        <f aca="false">IF(Sheet2!X125&lt;=0.1,1,0)</f>
        <v>0</v>
      </c>
      <c r="Z125" s="0" t="n">
        <v>3.500963</v>
      </c>
      <c r="AA125" s="0" t="n">
        <v>0.505</v>
      </c>
      <c r="AB125" s="6" t="n">
        <f aca="false">IF(Sheet2!AA125&lt;=0.1,1,0)</f>
        <v>0</v>
      </c>
      <c r="AC125" s="9" t="n">
        <f aca="false">Sheet2!G125+Sheet2!J125+Sheet2!M125+Sheet2!P125+Sheet2!S125+Sheet2!V125+Sheet2!Y125+Sheet2!AB125</f>
        <v>1</v>
      </c>
      <c r="AF125" s="6" t="n">
        <f aca="false">IF(Sheet2!AC125&gt;7,1,0)</f>
        <v>0</v>
      </c>
      <c r="AG125" s="6" t="n">
        <f aca="false">IF(Sheet2!AC125=7,1,0)</f>
        <v>0</v>
      </c>
      <c r="AH125" s="24" t="n">
        <f aca="false">IF(Sheet2!AC125=6,1,0)</f>
        <v>0</v>
      </c>
      <c r="AK125" s="24" t="n">
        <v>8</v>
      </c>
      <c r="AL125" s="24" t="n">
        <f aca="false">IF(OR(AND(Sheet2!H125&gt;0, Sheet2!AK125&lt;=10), AND(Sheet2!H125&lt;0, Sheet2!AK125&gt;=90)),1,0)</f>
        <v>0</v>
      </c>
      <c r="AM125" s="24" t="n">
        <f aca="false">IF(OR(AND(Sheet2!H125&gt;0, Sheet2!AK125&gt;10, Sheet2!AK125&lt;=15), AND(Sheet2!H125&lt;0, Sheet2!AK125&lt;90,Sheet2!AK125&gt;=85)),1,0)</f>
        <v>0</v>
      </c>
      <c r="AN125" s="24" t="n">
        <f aca="false">IF(OR(AND(Sheet2!H125&gt;0, Sheet2!AK125&gt;15, Sheet2!AK125&lt;=20), AND(Sheet2!H125&lt;0, Sheet2!AK125&lt;85,Sheet2!AK125&gt;=80)),1,0)</f>
        <v>0</v>
      </c>
      <c r="AO125" s="24" t="n">
        <f aca="false">IF(OR(AND(Sheet2!H125&gt;0, Sheet2!AK125&gt;20, Sheet2!AK125&lt;=25), AND(Sheet2!H125&lt;0, Sheet2!AK125&lt;80,Sheet2!AK125&gt;=75)),1,0)</f>
        <v>0</v>
      </c>
      <c r="AR125" s="71" t="s">
        <v>214</v>
      </c>
      <c r="AS125" s="65" t="n">
        <v>-0.0203527</v>
      </c>
      <c r="AT125" s="65"/>
      <c r="AU125" s="65" t="n">
        <f aca="false">ABS(Sheet2!AS125)</f>
        <v>0.0203527</v>
      </c>
      <c r="AV125" s="67" t="n">
        <f aca="false">IF(Sheet2!AU125&gt;=Sheet2!$AU$162,1,0)</f>
        <v>0</v>
      </c>
      <c r="AW125" s="67"/>
      <c r="AX125" s="65" t="n">
        <v>-0.0520634</v>
      </c>
      <c r="AY125" s="65"/>
      <c r="AZ125" s="65" t="n">
        <f aca="false">ABS(Sheet2!AX125)</f>
        <v>0.0520634</v>
      </c>
      <c r="BA125" s="67" t="n">
        <f aca="false">IF(Sheet2!AZ125&gt;=Sheet2!$AZ$162,1,0)</f>
        <v>0</v>
      </c>
      <c r="BB125" s="67"/>
      <c r="BC125" s="67" t="n">
        <f aca="false">IF(OR(Sheet2!AF125=1,Sheet2!AG125=1,Sheet2!AH125=1),1,0)</f>
        <v>0</v>
      </c>
      <c r="BD125" s="67"/>
      <c r="BE125" s="69" t="n">
        <f aca="false">IF(OR(Sheet2!AL125=1,Sheet2!AM125=1,Sheet2!AN125=1,Sheet2!AO125=1),1,0)</f>
        <v>0</v>
      </c>
      <c r="BF125" s="67"/>
      <c r="BG125" s="67" t="n">
        <f aca="false">IF(AND(Sheet2!AV125=1,Sheet2!BA125=1,Sheet2!BC125=1,Sheet2!BE125=1),1,0)</f>
        <v>0</v>
      </c>
      <c r="BH125" s="67"/>
      <c r="BI125" s="6"/>
      <c r="BJ125" s="6"/>
    </row>
    <row r="126" customFormat="false" ht="12.8" hidden="false" customHeight="false" outlineLevel="0" collapsed="false">
      <c r="D126" s="32" t="s">
        <v>215</v>
      </c>
      <c r="E126" s="11" t="n">
        <v>-0.4497838</v>
      </c>
      <c r="F126" s="11" t="n">
        <v>0</v>
      </c>
      <c r="G126" s="12" t="n">
        <f aca="false">IF(Sheet2!F126&lt;=0.1,1,0)</f>
        <v>1</v>
      </c>
      <c r="H126" s="0" t="n">
        <v>-931.6239</v>
      </c>
      <c r="I126" s="0" t="n">
        <v>0</v>
      </c>
      <c r="J126" s="6" t="n">
        <f aca="false">IF(Sheet2!I126&lt;=0.1,1,0)</f>
        <v>1</v>
      </c>
      <c r="K126" s="11" t="n">
        <v>-0.43381</v>
      </c>
      <c r="L126" s="11" t="n">
        <v>0</v>
      </c>
      <c r="M126" s="12" t="n">
        <f aca="false">IF(Sheet2!L126&lt;=0.1,1,0)</f>
        <v>1</v>
      </c>
      <c r="N126" s="0" t="n">
        <v>-73.20084</v>
      </c>
      <c r="O126" s="0" t="n">
        <v>0</v>
      </c>
      <c r="P126" s="6" t="n">
        <f aca="false">IF(Sheet2!O126&lt;=0.1,1,0)</f>
        <v>1</v>
      </c>
      <c r="Q126" s="11" t="n">
        <v>-0.5708825</v>
      </c>
      <c r="R126" s="11" t="n">
        <v>0</v>
      </c>
      <c r="S126" s="12" t="n">
        <f aca="false">IF(Sheet2!R126&lt;=0.1,1,0)</f>
        <v>1</v>
      </c>
      <c r="T126" s="0" t="n">
        <v>-0.3230215</v>
      </c>
      <c r="U126" s="0" t="n">
        <v>0</v>
      </c>
      <c r="V126" s="6" t="n">
        <f aca="false">IF(Sheet2!U126&lt;=0.1,1,0)</f>
        <v>1</v>
      </c>
      <c r="W126" s="11" t="n">
        <v>-0.3953241</v>
      </c>
      <c r="X126" s="11" t="n">
        <v>0</v>
      </c>
      <c r="Y126" s="12" t="n">
        <f aca="false">IF(Sheet2!X126&lt;=0.1,1,0)</f>
        <v>1</v>
      </c>
      <c r="Z126" s="0" t="n">
        <v>-7.733789</v>
      </c>
      <c r="AA126" s="0" t="n">
        <v>0.002</v>
      </c>
      <c r="AB126" s="6" t="n">
        <f aca="false">IF(Sheet2!AA126&lt;=0.1,1,0)</f>
        <v>1</v>
      </c>
      <c r="AC126" s="9" t="n">
        <f aca="false">Sheet2!G126+Sheet2!J126+Sheet2!M126+Sheet2!P126+Sheet2!S126+Sheet2!V126+Sheet2!Y126+Sheet2!AB126</f>
        <v>8</v>
      </c>
      <c r="AF126" s="6" t="n">
        <f aca="false">IF(Sheet2!AC126&gt;7,1,0)</f>
        <v>1</v>
      </c>
      <c r="AG126" s="6" t="n">
        <f aca="false">IF(Sheet2!AC126=7,1,0)</f>
        <v>0</v>
      </c>
      <c r="AH126" s="24" t="n">
        <f aca="false">IF(Sheet2!AC126=6,1,0)</f>
        <v>0</v>
      </c>
      <c r="AK126" s="24" t="n">
        <v>20</v>
      </c>
      <c r="AL126" s="24" t="n">
        <f aca="false">IF(OR(AND(Sheet2!H126&gt;0, Sheet2!AK126&lt;=10), AND(Sheet2!H126&lt;0, Sheet2!AK126&gt;=90)),1,0)</f>
        <v>0</v>
      </c>
      <c r="AM126" s="24" t="n">
        <f aca="false">IF(OR(AND(Sheet2!H126&gt;0, Sheet2!AK126&gt;10, Sheet2!AK126&lt;=15), AND(Sheet2!H126&lt;0, Sheet2!AK126&lt;90,Sheet2!AK126&gt;=85)),1,0)</f>
        <v>0</v>
      </c>
      <c r="AN126" s="24" t="n">
        <f aca="false">IF(OR(AND(Sheet2!H126&gt;0, Sheet2!AK126&gt;15, Sheet2!AK126&lt;=20), AND(Sheet2!H126&lt;0, Sheet2!AK126&lt;85,Sheet2!AK126&gt;=80)),1,0)</f>
        <v>0</v>
      </c>
      <c r="AO126" s="24" t="n">
        <f aca="false">IF(OR(AND(Sheet2!H126&gt;0, Sheet2!AK126&gt;20, Sheet2!AK126&lt;=25), AND(Sheet2!H126&lt;0, Sheet2!AK126&lt;80,Sheet2!AK126&gt;=75)),1,0)</f>
        <v>0</v>
      </c>
      <c r="AR126" s="71" t="s">
        <v>215</v>
      </c>
      <c r="AS126" s="65" t="n">
        <v>-0.4497838</v>
      </c>
      <c r="AT126" s="65"/>
      <c r="AU126" s="65" t="n">
        <f aca="false">ABS(Sheet2!AS126)</f>
        <v>0.4497838</v>
      </c>
      <c r="AV126" s="67" t="n">
        <f aca="false">IF(Sheet2!AU126&gt;=Sheet2!$AU$162,1,0)</f>
        <v>1</v>
      </c>
      <c r="AW126" s="67"/>
      <c r="AX126" s="65" t="n">
        <v>-0.43381</v>
      </c>
      <c r="AY126" s="65"/>
      <c r="AZ126" s="65" t="n">
        <f aca="false">ABS(Sheet2!AX126)</f>
        <v>0.43381</v>
      </c>
      <c r="BA126" s="67" t="n">
        <f aca="false">IF(Sheet2!AZ126&gt;=Sheet2!$AZ$162,1,0)</f>
        <v>1</v>
      </c>
      <c r="BB126" s="67"/>
      <c r="BC126" s="67" t="n">
        <f aca="false">IF(OR(Sheet2!AF126=1,Sheet2!AG126=1,Sheet2!AH126=1),1,0)</f>
        <v>1</v>
      </c>
      <c r="BD126" s="67"/>
      <c r="BE126" s="69" t="n">
        <f aca="false">IF(OR(Sheet2!AL126=1,Sheet2!AM126=1,Sheet2!AN126=1,Sheet2!AO126=1),1,0)</f>
        <v>0</v>
      </c>
      <c r="BF126" s="67"/>
      <c r="BG126" s="67" t="n">
        <f aca="false">IF(AND(Sheet2!AV126=1,Sheet2!BA126=1,Sheet2!BC126=1,Sheet2!BE126=1),1,0)</f>
        <v>0</v>
      </c>
      <c r="BH126" s="67"/>
      <c r="BI126" s="6"/>
      <c r="BJ126" s="6"/>
    </row>
    <row r="127" customFormat="false" ht="12.8" hidden="false" customHeight="false" outlineLevel="0" collapsed="false">
      <c r="B127" s="13"/>
      <c r="C127" s="13"/>
      <c r="D127" s="62" t="s">
        <v>216</v>
      </c>
      <c r="E127" s="73" t="n">
        <v>0.1092516</v>
      </c>
      <c r="F127" s="73" t="n">
        <v>0.288</v>
      </c>
      <c r="G127" s="12" t="n">
        <f aca="false">IF(Sheet2!F127&lt;=0.1,1,0)</f>
        <v>0</v>
      </c>
      <c r="H127" s="13" t="n">
        <v>147.6223</v>
      </c>
      <c r="I127" s="13" t="n">
        <v>0.488</v>
      </c>
      <c r="J127" s="6" t="n">
        <f aca="false">IF(Sheet2!I127&lt;=0.1,1,0)</f>
        <v>0</v>
      </c>
      <c r="K127" s="73" t="n">
        <v>0.041914</v>
      </c>
      <c r="L127" s="73" t="n">
        <v>0.695</v>
      </c>
      <c r="M127" s="12" t="n">
        <f aca="false">IF(Sheet2!L127&lt;=0.1,1,0)</f>
        <v>0</v>
      </c>
      <c r="N127" s="13" t="n">
        <v>-3.024404</v>
      </c>
      <c r="O127" s="13" t="n">
        <v>0.866</v>
      </c>
      <c r="P127" s="6" t="n">
        <f aca="false">IF(Sheet2!O127&lt;=0.1,1,0)</f>
        <v>0</v>
      </c>
      <c r="Q127" s="73" t="n">
        <v>-0.0172845</v>
      </c>
      <c r="R127" s="73" t="n">
        <v>0.879</v>
      </c>
      <c r="S127" s="12" t="n">
        <f aca="false">IF(Sheet2!R127&lt;=0.1,1,0)</f>
        <v>0</v>
      </c>
      <c r="T127" s="13" t="n">
        <v>0.2354726</v>
      </c>
      <c r="U127" s="13" t="n">
        <v>0.018</v>
      </c>
      <c r="V127" s="6" t="n">
        <f aca="false">IF(Sheet2!U127&lt;=0.1,1,0)</f>
        <v>1</v>
      </c>
      <c r="W127" s="73" t="n">
        <v>0.055205</v>
      </c>
      <c r="X127" s="73" t="n">
        <v>0.591</v>
      </c>
      <c r="Y127" s="12" t="n">
        <f aca="false">IF(Sheet2!X127&lt;=0.1,1,0)</f>
        <v>0</v>
      </c>
      <c r="Z127" s="13" t="n">
        <v>7.22223</v>
      </c>
      <c r="AA127" s="13" t="n">
        <v>0.134</v>
      </c>
      <c r="AB127" s="6" t="n">
        <f aca="false">IF(Sheet2!AA127&lt;=0.1,1,0)</f>
        <v>0</v>
      </c>
      <c r="AC127" s="38" t="n">
        <f aca="false">Sheet2!G127+Sheet2!J127+Sheet2!M127+Sheet2!P127+Sheet2!S127+Sheet2!V127+Sheet2!Y127+Sheet2!AB127</f>
        <v>1</v>
      </c>
      <c r="AF127" s="6" t="n">
        <f aca="false">IF(Sheet2!AC127&gt;7,1,0)</f>
        <v>0</v>
      </c>
      <c r="AG127" s="6" t="n">
        <f aca="false">IF(Sheet2!AC127=7,1,0)</f>
        <v>0</v>
      </c>
      <c r="AH127" s="24" t="n">
        <f aca="false">IF(Sheet2!AC127=6,1,0)</f>
        <v>0</v>
      </c>
      <c r="AK127" s="24" t="n">
        <v>5</v>
      </c>
      <c r="AL127" s="24" t="n">
        <f aca="false">IF(OR(AND(Sheet2!H127&gt;0, Sheet2!AK127&lt;=10), AND(Sheet2!H127&lt;0, Sheet2!AK127&gt;=90)),1,0)</f>
        <v>1</v>
      </c>
      <c r="AM127" s="24" t="n">
        <f aca="false">IF(OR(AND(Sheet2!H127&gt;0, Sheet2!AK127&gt;10, Sheet2!AK127&lt;=15), AND(Sheet2!H127&lt;0, Sheet2!AK127&lt;90,Sheet2!AK127&gt;=85)),1,0)</f>
        <v>0</v>
      </c>
      <c r="AN127" s="24" t="n">
        <f aca="false">IF(OR(AND(Sheet2!H127&gt;0, Sheet2!AK127&gt;15, Sheet2!AK127&lt;=20), AND(Sheet2!H127&lt;0, Sheet2!AK127&lt;85,Sheet2!AK127&gt;=80)),1,0)</f>
        <v>0</v>
      </c>
      <c r="AO127" s="24" t="n">
        <f aca="false">IF(OR(AND(Sheet2!H127&gt;0, Sheet2!AK127&gt;20, Sheet2!AK127&lt;=25), AND(Sheet2!H127&lt;0, Sheet2!AK127&lt;80,Sheet2!AK127&gt;=75)),1,0)</f>
        <v>0</v>
      </c>
      <c r="AR127" s="74" t="s">
        <v>216</v>
      </c>
      <c r="AS127" s="75" t="n">
        <v>0.1092516</v>
      </c>
      <c r="AT127" s="75"/>
      <c r="AU127" s="75" t="n">
        <f aca="false">ABS(Sheet2!AS127)</f>
        <v>0.1092516</v>
      </c>
      <c r="AV127" s="76" t="n">
        <f aca="false">IF(Sheet2!AU127&gt;=Sheet2!$AU$162,1,0)</f>
        <v>0</v>
      </c>
      <c r="AW127" s="76"/>
      <c r="AX127" s="75" t="n">
        <v>0.041914</v>
      </c>
      <c r="AY127" s="75"/>
      <c r="AZ127" s="75" t="n">
        <f aca="false">ABS(Sheet2!AX127)</f>
        <v>0.041914</v>
      </c>
      <c r="BA127" s="76" t="n">
        <f aca="false">IF(Sheet2!AZ127&gt;=Sheet2!$AZ$162,1,0)</f>
        <v>0</v>
      </c>
      <c r="BB127" s="76"/>
      <c r="BC127" s="76" t="n">
        <f aca="false">IF(OR(Sheet2!AF127=1,Sheet2!AG127=1,Sheet2!AH127=1),1,0)</f>
        <v>0</v>
      </c>
      <c r="BD127" s="76"/>
      <c r="BE127" s="77" t="n">
        <f aca="false">IF(OR(Sheet2!AL127=1,Sheet2!AM127=1,Sheet2!AN127=1,Sheet2!AO127=1),1,0)</f>
        <v>1</v>
      </c>
      <c r="BF127" s="76"/>
      <c r="BG127" s="76" t="n">
        <f aca="false">IF(AND(Sheet2!AV127=1,Sheet2!BA127=1,Sheet2!BC127=1,Sheet2!BE127=1),1,0)</f>
        <v>0</v>
      </c>
      <c r="BH127" s="76"/>
      <c r="BI127" s="63"/>
      <c r="BJ127" s="63"/>
      <c r="BK127" s="62"/>
    </row>
    <row r="128" customFormat="false" ht="12.8" hidden="false" customHeight="false" outlineLevel="0" collapsed="false">
      <c r="D128" s="56"/>
      <c r="E128" s="58"/>
      <c r="F128" s="58"/>
      <c r="G128" s="12"/>
      <c r="H128" s="56"/>
      <c r="I128" s="56"/>
      <c r="J128" s="6"/>
      <c r="K128" s="58"/>
      <c r="L128" s="58"/>
      <c r="M128" s="12"/>
      <c r="N128" s="56"/>
      <c r="O128" s="56"/>
      <c r="P128" s="6"/>
      <c r="Q128" s="58"/>
      <c r="R128" s="58"/>
      <c r="S128" s="12"/>
      <c r="T128" s="56"/>
      <c r="U128" s="56"/>
      <c r="V128" s="6"/>
      <c r="W128" s="58"/>
      <c r="X128" s="11"/>
      <c r="Y128" s="12"/>
      <c r="AB128" s="6"/>
      <c r="AC128" s="9"/>
      <c r="AF128" s="6"/>
      <c r="AG128" s="6"/>
      <c r="AH128" s="6"/>
      <c r="AK128" s="24"/>
      <c r="AL128" s="24"/>
      <c r="AM128" s="24"/>
      <c r="AN128" s="24"/>
      <c r="AO128" s="24"/>
      <c r="AR128" s="56"/>
      <c r="AS128" s="43"/>
      <c r="AT128" s="43"/>
      <c r="AU128" s="5"/>
      <c r="AV128" s="6"/>
      <c r="AW128" s="6"/>
      <c r="AX128" s="43"/>
      <c r="AY128" s="43"/>
      <c r="AZ128" s="5"/>
      <c r="BA128" s="6"/>
      <c r="BB128" s="6"/>
      <c r="BC128" s="6"/>
      <c r="BD128" s="6"/>
      <c r="BE128" s="24"/>
      <c r="BF128" s="6"/>
      <c r="BG128" s="6"/>
      <c r="BH128" s="6"/>
      <c r="BI128" s="6"/>
      <c r="BJ128" s="6"/>
    </row>
    <row r="129" customFormat="false" ht="12.8" hidden="false" customHeight="false" outlineLevel="0" collapsed="false">
      <c r="E129" s="11"/>
      <c r="F129" s="11"/>
      <c r="G129" s="12"/>
      <c r="J129" s="6"/>
      <c r="K129" s="11"/>
      <c r="L129" s="11"/>
      <c r="M129" s="12"/>
      <c r="P129" s="6"/>
      <c r="Q129" s="11"/>
      <c r="R129" s="11"/>
      <c r="S129" s="12"/>
      <c r="V129" s="6"/>
      <c r="W129" s="11"/>
      <c r="X129" s="11"/>
      <c r="Y129" s="12"/>
      <c r="AB129" s="6"/>
      <c r="AC129" s="9"/>
      <c r="AF129" s="6"/>
      <c r="AG129" s="6"/>
      <c r="AH129" s="6"/>
      <c r="AK129" s="24"/>
      <c r="AL129" s="24"/>
      <c r="AM129" s="24"/>
      <c r="AN129" s="24"/>
      <c r="AO129" s="24"/>
      <c r="AR129" s="13"/>
      <c r="AS129" s="36"/>
      <c r="AT129" s="36"/>
      <c r="AU129" s="37"/>
      <c r="AV129" s="41"/>
      <c r="AW129" s="41"/>
      <c r="AX129" s="36"/>
      <c r="AY129" s="36"/>
      <c r="AZ129" s="37"/>
      <c r="BA129" s="41"/>
      <c r="BB129" s="41"/>
      <c r="BC129" s="41"/>
      <c r="BD129" s="41"/>
      <c r="BE129" s="45"/>
      <c r="BF129" s="41"/>
      <c r="BG129" s="41"/>
      <c r="BH129" s="41"/>
      <c r="BI129" s="6"/>
      <c r="BJ129" s="6"/>
    </row>
    <row r="130" customFormat="false" ht="12.8" hidden="false" customHeight="false" outlineLevel="0" collapsed="false">
      <c r="B130" s="46" t="s">
        <v>217</v>
      </c>
      <c r="C130" s="56"/>
      <c r="D130" s="56"/>
      <c r="E130" s="43"/>
      <c r="F130" s="43"/>
      <c r="G130" s="12"/>
      <c r="H130" s="44"/>
      <c r="I130" s="44"/>
      <c r="J130" s="6"/>
      <c r="K130" s="43"/>
      <c r="L130" s="43"/>
      <c r="M130" s="12"/>
      <c r="N130" s="44"/>
      <c r="O130" s="44"/>
      <c r="P130" s="6"/>
      <c r="Q130" s="43"/>
      <c r="R130" s="43"/>
      <c r="S130" s="12"/>
      <c r="T130" s="44"/>
      <c r="U130" s="44"/>
      <c r="V130" s="6"/>
      <c r="W130" s="43"/>
      <c r="X130" s="43"/>
      <c r="Y130" s="12"/>
      <c r="Z130" s="44"/>
      <c r="AA130" s="44"/>
      <c r="AB130" s="6"/>
      <c r="AC130" s="48"/>
      <c r="AF130" s="6"/>
      <c r="AG130" s="6"/>
      <c r="AH130" s="6"/>
      <c r="AK130" s="24"/>
      <c r="AL130" s="24"/>
      <c r="AM130" s="24"/>
      <c r="AN130" s="24"/>
      <c r="AO130" s="24"/>
      <c r="AR130" s="56"/>
      <c r="AS130" s="43"/>
      <c r="AT130" s="43"/>
      <c r="AU130" s="5"/>
      <c r="AV130" s="6"/>
      <c r="AW130" s="6"/>
      <c r="AX130" s="43"/>
      <c r="AY130" s="43"/>
      <c r="AZ130" s="5"/>
      <c r="BA130" s="6"/>
      <c r="BB130" s="6"/>
      <c r="BC130" s="6"/>
      <c r="BD130" s="6"/>
      <c r="BE130" s="24"/>
      <c r="BF130" s="6"/>
      <c r="BG130" s="6"/>
      <c r="BH130" s="6"/>
      <c r="BI130" s="6"/>
      <c r="BJ130" s="6"/>
    </row>
    <row r="131" customFormat="false" ht="12.8" hidden="false" customHeight="false" outlineLevel="0" collapsed="false">
      <c r="E131" s="8"/>
      <c r="F131" s="8"/>
      <c r="G131" s="12"/>
      <c r="H131" s="5"/>
      <c r="I131" s="5"/>
      <c r="J131" s="6"/>
      <c r="K131" s="8"/>
      <c r="L131" s="8"/>
      <c r="M131" s="12"/>
      <c r="N131" s="5"/>
      <c r="O131" s="5"/>
      <c r="P131" s="6"/>
      <c r="Q131" s="8"/>
      <c r="R131" s="8"/>
      <c r="S131" s="12"/>
      <c r="T131" s="5"/>
      <c r="U131" s="5"/>
      <c r="V131" s="6"/>
      <c r="W131" s="8"/>
      <c r="X131" s="8"/>
      <c r="Y131" s="12"/>
      <c r="Z131" s="5"/>
      <c r="AA131" s="5"/>
      <c r="AB131" s="6"/>
      <c r="AC131" s="9"/>
      <c r="AF131" s="6"/>
      <c r="AG131" s="6"/>
      <c r="AH131" s="6"/>
      <c r="AK131" s="24"/>
      <c r="AL131" s="24"/>
      <c r="AM131" s="24"/>
      <c r="AN131" s="24"/>
      <c r="AO131" s="24"/>
      <c r="AS131" s="8"/>
      <c r="AT131" s="8"/>
      <c r="AU131" s="5"/>
      <c r="AV131" s="6"/>
      <c r="AW131" s="6"/>
      <c r="AX131" s="8"/>
      <c r="AY131" s="8"/>
      <c r="AZ131" s="5"/>
      <c r="BA131" s="6"/>
      <c r="BB131" s="6"/>
      <c r="BC131" s="6"/>
      <c r="BD131" s="6"/>
      <c r="BE131" s="24"/>
      <c r="BF131" s="6"/>
      <c r="BG131" s="6"/>
      <c r="BH131" s="6"/>
      <c r="BI131" s="6"/>
      <c r="BJ131" s="6"/>
    </row>
    <row r="132" customFormat="false" ht="12.8" hidden="false" customHeight="false" outlineLevel="0" collapsed="false">
      <c r="B132" s="3" t="s">
        <v>218</v>
      </c>
      <c r="D132" s="29" t="s">
        <v>83</v>
      </c>
      <c r="E132" s="11" t="n">
        <v>0.1480706</v>
      </c>
      <c r="F132" s="11" t="n">
        <v>0.012</v>
      </c>
      <c r="G132" s="12" t="n">
        <f aca="false">IF(Sheet2!F132&lt;=0.1,1,0)</f>
        <v>1</v>
      </c>
      <c r="H132" s="0" t="n">
        <v>139.6269</v>
      </c>
      <c r="I132" s="0" t="n">
        <v>0.244</v>
      </c>
      <c r="J132" s="6" t="n">
        <f aca="false">IF(Sheet2!I132&lt;=0.1,1,0)</f>
        <v>0</v>
      </c>
      <c r="K132" s="11" t="n">
        <v>0.130098</v>
      </c>
      <c r="L132" s="11" t="n">
        <v>0.025</v>
      </c>
      <c r="M132" s="12" t="n">
        <f aca="false">IF(Sheet2!L132&lt;=0.1,1,0)</f>
        <v>1</v>
      </c>
      <c r="N132" s="0" t="n">
        <v>9.748317</v>
      </c>
      <c r="O132" s="0" t="n">
        <v>0.099</v>
      </c>
      <c r="P132" s="6" t="n">
        <f aca="false">IF(Sheet2!O132&lt;=0.1,1,0)</f>
        <v>1</v>
      </c>
      <c r="Q132" s="11" t="n">
        <v>0.0633281</v>
      </c>
      <c r="R132" s="11" t="n">
        <v>0.115</v>
      </c>
      <c r="S132" s="12" t="n">
        <f aca="false">IF(Sheet2!R132&lt;=0.1,1,0)</f>
        <v>0</v>
      </c>
      <c r="T132" s="0" t="n">
        <v>0.05553</v>
      </c>
      <c r="U132" s="0" t="n">
        <v>0</v>
      </c>
      <c r="V132" s="6" t="n">
        <f aca="false">IF(Sheet2!U132&lt;=0.1,1,0)</f>
        <v>1</v>
      </c>
      <c r="W132" s="11" t="n">
        <v>0.1234729</v>
      </c>
      <c r="X132" s="11" t="n">
        <v>0.024</v>
      </c>
      <c r="Y132" s="12" t="n">
        <f aca="false">IF(Sheet2!X132&lt;=0.1,1,0)</f>
        <v>1</v>
      </c>
      <c r="Z132" s="0" t="n">
        <v>2.279274</v>
      </c>
      <c r="AA132" s="0" t="n">
        <v>0.359</v>
      </c>
      <c r="AB132" s="6" t="n">
        <f aca="false">IF(Sheet2!AA132&lt;=0.1,1,0)</f>
        <v>0</v>
      </c>
      <c r="AC132" s="9" t="n">
        <f aca="false">Sheet2!G132+Sheet2!J132+Sheet2!M132+Sheet2!P132+Sheet2!S132+Sheet2!V132+Sheet2!Y132+Sheet2!AB132</f>
        <v>5</v>
      </c>
      <c r="AF132" s="6" t="n">
        <f aca="false">IF(Sheet2!AC132&gt;7,1,0)</f>
        <v>0</v>
      </c>
      <c r="AG132" s="6" t="n">
        <f aca="false">IF(Sheet2!AC132=7,1,0)</f>
        <v>0</v>
      </c>
      <c r="AH132" s="24" t="n">
        <f aca="false">IF(Sheet2!AC132=6,1,0)</f>
        <v>0</v>
      </c>
      <c r="AK132" s="24" t="n">
        <v>67</v>
      </c>
      <c r="AL132" s="24" t="n">
        <f aca="false">IF(OR(AND(Sheet2!H132&gt;0, Sheet2!AK132&lt;=10), AND(Sheet2!H132&lt;0, Sheet2!AK132&gt;=90)),1,0)</f>
        <v>0</v>
      </c>
      <c r="AM132" s="24" t="n">
        <f aca="false">IF(OR(AND(Sheet2!H132&gt;0, Sheet2!AK132&gt;10, Sheet2!AK132&lt;=15), AND(Sheet2!H132&lt;0, Sheet2!AK132&lt;90,Sheet2!AK132&gt;=85)),1,0)</f>
        <v>0</v>
      </c>
      <c r="AN132" s="24" t="n">
        <f aca="false">IF(OR(AND(Sheet2!H132&gt;0, Sheet2!AK132&gt;15, Sheet2!AK132&lt;=20), AND(Sheet2!H132&lt;0, Sheet2!AK132&lt;85,Sheet2!AK132&gt;=80)),1,0)</f>
        <v>0</v>
      </c>
      <c r="AO132" s="24" t="n">
        <f aca="false">IF(OR(AND(Sheet2!H132&gt;0, Sheet2!AK132&gt;20, Sheet2!AK132&lt;=25), AND(Sheet2!H132&lt;0, Sheet2!AK132&lt;80,Sheet2!AK132&gt;=75)),1,0)</f>
        <v>0</v>
      </c>
      <c r="AR132" s="29" t="s">
        <v>83</v>
      </c>
      <c r="AS132" s="8" t="n">
        <v>0.1480706</v>
      </c>
      <c r="AT132" s="8" t="n">
        <f aca="false">ROUND(AS132,3)</f>
        <v>0.148</v>
      </c>
      <c r="AU132" s="5" t="n">
        <f aca="false">ABS(Sheet2!AS132)</f>
        <v>0.1480706</v>
      </c>
      <c r="AV132" s="6" t="n">
        <f aca="false">IF(Sheet2!AU132&gt;=Sheet2!$AU$162,1,0)</f>
        <v>0</v>
      </c>
      <c r="AW132" s="6"/>
      <c r="AX132" s="8" t="n">
        <v>0.130098</v>
      </c>
      <c r="AY132" s="8" t="n">
        <f aca="false">ROUND(AX132,3)</f>
        <v>0.13</v>
      </c>
      <c r="AZ132" s="5" t="n">
        <f aca="false">ABS(Sheet2!AX132)</f>
        <v>0.130098</v>
      </c>
      <c r="BA132" s="6" t="n">
        <f aca="false">IF(Sheet2!AZ132&gt;=Sheet2!$AZ$162,1,0)</f>
        <v>0</v>
      </c>
      <c r="BB132" s="6"/>
      <c r="BC132" s="6" t="n">
        <f aca="false">IF(OR(Sheet2!AF132=1,Sheet2!AG132=1,Sheet2!AH132=1),1,0)</f>
        <v>0</v>
      </c>
      <c r="BD132" s="6" t="n">
        <f aca="false">AC132</f>
        <v>5</v>
      </c>
      <c r="BE132" s="24" t="n">
        <f aca="false">IF(OR(Sheet2!AL132=1,Sheet2!AM132=1,Sheet2!AN132=1,Sheet2!AO132=1),1,0)</f>
        <v>0</v>
      </c>
      <c r="BF132" s="6"/>
      <c r="BG132" s="6" t="n">
        <f aca="false">IF(AND(Sheet2!AV132=1,Sheet2!BA132=1,Sheet2!BC132=1,Sheet2!BE132=1),1,0)</f>
        <v>0</v>
      </c>
      <c r="BH132" s="6"/>
      <c r="BI132" s="6"/>
      <c r="BJ132" s="6"/>
    </row>
    <row r="133" customFormat="false" ht="12.8" hidden="false" customHeight="false" outlineLevel="0" collapsed="false">
      <c r="D133" s="0" t="s">
        <v>84</v>
      </c>
      <c r="E133" s="11" t="n">
        <v>0.0912789</v>
      </c>
      <c r="F133" s="11" t="n">
        <v>0.334</v>
      </c>
      <c r="G133" s="12" t="n">
        <f aca="false">IF(Sheet2!F133&lt;=0.1,1,0)</f>
        <v>0</v>
      </c>
      <c r="H133" s="0" t="n">
        <v>-53.24605</v>
      </c>
      <c r="I133" s="0" t="n">
        <v>0.796</v>
      </c>
      <c r="J133" s="6" t="n">
        <f aca="false">IF(Sheet2!I133&lt;=0.1,1,0)</f>
        <v>0</v>
      </c>
      <c r="K133" s="11" t="n">
        <v>0.0806913</v>
      </c>
      <c r="L133" s="11" t="n">
        <v>0.461</v>
      </c>
      <c r="M133" s="12" t="n">
        <f aca="false">IF(Sheet2!L133&lt;=0.1,1,0)</f>
        <v>0</v>
      </c>
      <c r="N133" s="0" t="n">
        <v>22.0718</v>
      </c>
      <c r="O133" s="0" t="n">
        <v>0.499</v>
      </c>
      <c r="P133" s="6" t="n">
        <f aca="false">IF(Sheet2!O133&lt;=0.1,1,0)</f>
        <v>0</v>
      </c>
      <c r="Q133" s="11" t="n">
        <v>0.1011839</v>
      </c>
      <c r="R133" s="11" t="n">
        <v>0.328</v>
      </c>
      <c r="S133" s="12" t="n">
        <f aca="false">IF(Sheet2!R133&lt;=0.1,1,0)</f>
        <v>0</v>
      </c>
      <c r="T133" s="0" t="n">
        <v>0.0956782</v>
      </c>
      <c r="U133" s="0" t="n">
        <v>0.53</v>
      </c>
      <c r="V133" s="6" t="n">
        <f aca="false">IF(Sheet2!U133&lt;=0.1,1,0)</f>
        <v>0</v>
      </c>
      <c r="W133" s="11" t="n">
        <v>0.0608733</v>
      </c>
      <c r="X133" s="11" t="n">
        <v>0.531</v>
      </c>
      <c r="Y133" s="12" t="n">
        <f aca="false">IF(Sheet2!X133&lt;=0.1,1,0)</f>
        <v>0</v>
      </c>
      <c r="Z133" s="0" t="n">
        <v>-0.8458162</v>
      </c>
      <c r="AA133" s="0" t="n">
        <v>0.77</v>
      </c>
      <c r="AB133" s="6" t="n">
        <f aca="false">IF(Sheet2!AA133&lt;=0.1,1,0)</f>
        <v>0</v>
      </c>
      <c r="AC133" s="9" t="n">
        <f aca="false">Sheet2!G133+Sheet2!J133+Sheet2!M133+Sheet2!P133+Sheet2!S133+Sheet2!V133+Sheet2!Y133+Sheet2!AB133</f>
        <v>0</v>
      </c>
      <c r="AF133" s="6" t="n">
        <f aca="false">IF(Sheet2!AC133&gt;7,1,0)</f>
        <v>0</v>
      </c>
      <c r="AG133" s="6" t="n">
        <f aca="false">IF(Sheet2!AC133=7,1,0)</f>
        <v>0</v>
      </c>
      <c r="AH133" s="24" t="n">
        <f aca="false">IF(Sheet2!AC133=6,1,0)</f>
        <v>0</v>
      </c>
      <c r="AK133" s="24" t="n">
        <v>6</v>
      </c>
      <c r="AL133" s="24" t="n">
        <f aca="false">IF(OR(AND(Sheet2!H133&gt;0, Sheet2!AK133&lt;=10), AND(Sheet2!H133&lt;0, Sheet2!AK133&gt;=90)),1,0)</f>
        <v>0</v>
      </c>
      <c r="AM133" s="24" t="n">
        <f aca="false">IF(OR(AND(Sheet2!H133&gt;0, Sheet2!AK133&gt;10, Sheet2!AK133&lt;=15), AND(Sheet2!H133&lt;0, Sheet2!AK133&lt;90,Sheet2!AK133&gt;=85)),1,0)</f>
        <v>0</v>
      </c>
      <c r="AN133" s="24" t="n">
        <f aca="false">IF(OR(AND(Sheet2!H133&gt;0, Sheet2!AK133&gt;15, Sheet2!AK133&lt;=20), AND(Sheet2!H133&lt;0, Sheet2!AK133&lt;85,Sheet2!AK133&gt;=80)),1,0)</f>
        <v>0</v>
      </c>
      <c r="AO133" s="24" t="n">
        <f aca="false">IF(OR(AND(Sheet2!H133&gt;0, Sheet2!AK133&gt;20, Sheet2!AK133&lt;=25), AND(Sheet2!H133&lt;0, Sheet2!AK133&lt;80,Sheet2!AK133&gt;=75)),1,0)</f>
        <v>0</v>
      </c>
      <c r="AR133" s="29" t="s">
        <v>84</v>
      </c>
      <c r="AS133" s="8" t="n">
        <v>0.0912789</v>
      </c>
      <c r="AT133" s="8" t="n">
        <f aca="false">ROUND(AS133,3)</f>
        <v>0.091</v>
      </c>
      <c r="AU133" s="5" t="n">
        <f aca="false">ABS(Sheet2!AS133)</f>
        <v>0.0912789</v>
      </c>
      <c r="AV133" s="6" t="n">
        <f aca="false">IF(Sheet2!AU133&gt;=Sheet2!$AU$162,1,0)</f>
        <v>0</v>
      </c>
      <c r="AW133" s="6"/>
      <c r="AX133" s="8" t="n">
        <v>0.0806913</v>
      </c>
      <c r="AY133" s="8" t="n">
        <f aca="false">ROUND(AX133,3)</f>
        <v>0.081</v>
      </c>
      <c r="AZ133" s="5" t="n">
        <f aca="false">ABS(Sheet2!AX133)</f>
        <v>0.0806913</v>
      </c>
      <c r="BA133" s="6" t="n">
        <f aca="false">IF(Sheet2!AZ133&gt;=Sheet2!$AZ$162,1,0)</f>
        <v>0</v>
      </c>
      <c r="BB133" s="6"/>
      <c r="BC133" s="6" t="n">
        <f aca="false">IF(OR(Sheet2!AF133=1,Sheet2!AG133=1,Sheet2!AH133=1),1,0)</f>
        <v>0</v>
      </c>
      <c r="BD133" s="6" t="n">
        <f aca="false">AC133</f>
        <v>0</v>
      </c>
      <c r="BE133" s="24" t="n">
        <f aca="false">IF(OR(Sheet2!AL133=1,Sheet2!AM133=1,Sheet2!AN133=1,Sheet2!AO133=1),1,0)</f>
        <v>0</v>
      </c>
      <c r="BF133" s="6"/>
      <c r="BG133" s="6" t="n">
        <f aca="false">IF(AND(Sheet2!AV133=1,Sheet2!BA133=1,Sheet2!BC133=1,Sheet2!BE133=1),1,0)</f>
        <v>0</v>
      </c>
      <c r="BH133" s="6"/>
      <c r="BI133" s="6"/>
      <c r="BJ133" s="6"/>
    </row>
    <row r="134" customFormat="false" ht="12.8" hidden="false" customHeight="false" outlineLevel="0" collapsed="false">
      <c r="D134" s="32" t="s">
        <v>85</v>
      </c>
      <c r="E134" s="11" t="n">
        <v>0.2527658</v>
      </c>
      <c r="F134" s="11" t="n">
        <v>0</v>
      </c>
      <c r="G134" s="12" t="n">
        <f aca="false">IF(Sheet2!F134&lt;=0.1,1,0)</f>
        <v>1</v>
      </c>
      <c r="H134" s="0" t="n">
        <v>441.7171</v>
      </c>
      <c r="I134" s="0" t="n">
        <v>0</v>
      </c>
      <c r="J134" s="6" t="n">
        <f aca="false">IF(Sheet2!I134&lt;=0.1,1,0)</f>
        <v>1</v>
      </c>
      <c r="K134" s="11" t="n">
        <v>0.2718952</v>
      </c>
      <c r="L134" s="11" t="n">
        <v>0</v>
      </c>
      <c r="M134" s="12" t="n">
        <f aca="false">IF(Sheet2!L134&lt;=0.1,1,0)</f>
        <v>1</v>
      </c>
      <c r="N134" s="0" t="n">
        <v>10.06654</v>
      </c>
      <c r="O134" s="0" t="n">
        <v>0</v>
      </c>
      <c r="P134" s="6" t="n">
        <f aca="false">IF(Sheet2!O134&lt;=0.1,1,0)</f>
        <v>1</v>
      </c>
      <c r="Q134" s="11" t="n">
        <v>0.0579616</v>
      </c>
      <c r="R134" s="11" t="n">
        <v>0</v>
      </c>
      <c r="S134" s="12" t="n">
        <f aca="false">IF(Sheet2!R134&lt;=0.1,1,0)</f>
        <v>1</v>
      </c>
      <c r="T134" s="0" t="n">
        <v>0.0502963</v>
      </c>
      <c r="U134" s="0" t="n">
        <v>0</v>
      </c>
      <c r="V134" s="6" t="n">
        <f aca="false">IF(Sheet2!U134&lt;=0.1,1,0)</f>
        <v>1</v>
      </c>
      <c r="W134" s="11" t="n">
        <v>0.247722</v>
      </c>
      <c r="X134" s="11" t="n">
        <v>0</v>
      </c>
      <c r="Y134" s="12" t="n">
        <f aca="false">IF(Sheet2!X134&lt;=0.1,1,0)</f>
        <v>1</v>
      </c>
      <c r="Z134" s="0" t="n">
        <v>8.881705</v>
      </c>
      <c r="AA134" s="0" t="n">
        <v>0</v>
      </c>
      <c r="AB134" s="6" t="n">
        <f aca="false">IF(Sheet2!AA134&lt;=0.1,1,0)</f>
        <v>1</v>
      </c>
      <c r="AC134" s="9" t="n">
        <f aca="false">Sheet2!G134+Sheet2!J134+Sheet2!M134+Sheet2!P134+Sheet2!S134+Sheet2!V134+Sheet2!Y134+Sheet2!AB134</f>
        <v>8</v>
      </c>
      <c r="AF134" s="6" t="n">
        <f aca="false">IF(Sheet2!AC134&gt;7,1,0)</f>
        <v>1</v>
      </c>
      <c r="AG134" s="6" t="n">
        <f aca="false">IF(Sheet2!AC134=7,1,0)</f>
        <v>0</v>
      </c>
      <c r="AH134" s="24" t="n">
        <f aca="false">IF(Sheet2!AC134=6,1,0)</f>
        <v>0</v>
      </c>
      <c r="AK134" s="24" t="n">
        <v>43</v>
      </c>
      <c r="AL134" s="24" t="n">
        <f aca="false">IF(OR(AND(Sheet2!H134&gt;0, Sheet2!AK134&lt;=10), AND(Sheet2!H134&lt;0, Sheet2!AK134&gt;=90)),1,0)</f>
        <v>0</v>
      </c>
      <c r="AM134" s="24" t="n">
        <f aca="false">IF(OR(AND(Sheet2!H134&gt;0, Sheet2!AK134&gt;10, Sheet2!AK134&lt;=15), AND(Sheet2!H134&lt;0, Sheet2!AK134&lt;90,Sheet2!AK134&gt;=85)),1,0)</f>
        <v>0</v>
      </c>
      <c r="AN134" s="24" t="n">
        <f aca="false">IF(OR(AND(Sheet2!H134&gt;0, Sheet2!AK134&gt;15, Sheet2!AK134&lt;=20), AND(Sheet2!H134&lt;0, Sheet2!AK134&lt;85,Sheet2!AK134&gt;=80)),1,0)</f>
        <v>0</v>
      </c>
      <c r="AO134" s="24" t="n">
        <f aca="false">IF(OR(AND(Sheet2!H134&gt;0, Sheet2!AK134&gt;20, Sheet2!AK134&lt;=25), AND(Sheet2!H134&lt;0, Sheet2!AK134&lt;80,Sheet2!AK134&gt;=75)),1,0)</f>
        <v>0</v>
      </c>
      <c r="AR134" s="49" t="s">
        <v>85</v>
      </c>
      <c r="AS134" s="8" t="n">
        <v>0.2527658</v>
      </c>
      <c r="AT134" s="8" t="n">
        <f aca="false">ROUND(AS134,3)</f>
        <v>0.253</v>
      </c>
      <c r="AU134" s="5" t="n">
        <f aca="false">ABS(Sheet2!AS134)</f>
        <v>0.2527658</v>
      </c>
      <c r="AV134" s="50" t="n">
        <f aca="false">IF(Sheet2!AU134&gt;=Sheet2!$AU$162,1,0)</f>
        <v>1</v>
      </c>
      <c r="AW134" s="50"/>
      <c r="AX134" s="8" t="n">
        <v>0.2718952</v>
      </c>
      <c r="AY134" s="8" t="n">
        <f aca="false">ROUND(AX134,3)</f>
        <v>0.272</v>
      </c>
      <c r="AZ134" s="5" t="n">
        <f aca="false">ABS(Sheet2!AX134)</f>
        <v>0.2718952</v>
      </c>
      <c r="BA134" s="50" t="n">
        <f aca="false">IF(Sheet2!AZ134&gt;=Sheet2!$AZ$162,1,0)</f>
        <v>1</v>
      </c>
      <c r="BB134" s="6"/>
      <c r="BC134" s="50" t="n">
        <f aca="false">IF(OR(Sheet2!AF134=1,Sheet2!AG134=1,Sheet2!AH134=1),1,0)</f>
        <v>1</v>
      </c>
      <c r="BD134" s="6" t="n">
        <f aca="false">AC134</f>
        <v>8</v>
      </c>
      <c r="BE134" s="51" t="n">
        <f aca="false">IF(OR(Sheet2!AL134=1,Sheet2!AM134=1,Sheet2!AN134=1,Sheet2!AO134=1),1,0)</f>
        <v>0</v>
      </c>
      <c r="BF134" s="6"/>
      <c r="BG134" s="6" t="n">
        <f aca="false">IF(AND(Sheet2!AV134=1,Sheet2!BA134=1,Sheet2!BC134=1,Sheet2!BE134=1),1,0)</f>
        <v>0</v>
      </c>
      <c r="BH134" s="6" t="s">
        <v>22</v>
      </c>
      <c r="BI134" s="6" t="s">
        <v>22</v>
      </c>
      <c r="BJ134" s="6"/>
    </row>
    <row r="135" customFormat="false" ht="12.8" hidden="false" customHeight="false" outlineLevel="0" collapsed="false">
      <c r="E135" s="8"/>
      <c r="F135" s="8"/>
      <c r="G135" s="12"/>
      <c r="H135" s="5"/>
      <c r="I135" s="5"/>
      <c r="J135" s="6"/>
      <c r="K135" s="8"/>
      <c r="L135" s="8"/>
      <c r="M135" s="12"/>
      <c r="N135" s="5"/>
      <c r="O135" s="5"/>
      <c r="P135" s="6"/>
      <c r="Q135" s="8"/>
      <c r="R135" s="8"/>
      <c r="S135" s="12"/>
      <c r="T135" s="5"/>
      <c r="U135" s="5"/>
      <c r="V135" s="6"/>
      <c r="W135" s="8"/>
      <c r="X135" s="8"/>
      <c r="Y135" s="12"/>
      <c r="Z135" s="5"/>
      <c r="AA135" s="5"/>
      <c r="AB135" s="6"/>
      <c r="AC135" s="9"/>
      <c r="AF135" s="6"/>
      <c r="AG135" s="6"/>
      <c r="AH135" s="6"/>
      <c r="AK135" s="6"/>
      <c r="AL135" s="24"/>
      <c r="AM135" s="24"/>
      <c r="AN135" s="24"/>
      <c r="AO135" s="24"/>
      <c r="AS135" s="8"/>
      <c r="AT135" s="8"/>
      <c r="AU135" s="5"/>
      <c r="AV135" s="6"/>
      <c r="AW135" s="6"/>
      <c r="AX135" s="8"/>
      <c r="AY135" s="8"/>
      <c r="AZ135" s="5"/>
      <c r="BA135" s="6"/>
      <c r="BB135" s="6"/>
      <c r="BC135" s="6"/>
      <c r="BD135" s="6"/>
      <c r="BE135" s="24"/>
      <c r="BF135" s="6"/>
      <c r="BG135" s="6"/>
      <c r="BH135" s="6"/>
      <c r="BI135" s="6"/>
      <c r="BJ135" s="6"/>
    </row>
    <row r="136" customFormat="false" ht="12.8" hidden="false" customHeight="false" outlineLevel="0" collapsed="false">
      <c r="B136" s="3" t="s">
        <v>219</v>
      </c>
      <c r="D136" s="32" t="s">
        <v>86</v>
      </c>
      <c r="E136" s="11" t="n">
        <v>0.1631625</v>
      </c>
      <c r="F136" s="11" t="n">
        <v>0.028</v>
      </c>
      <c r="G136" s="12" t="n">
        <f aca="false">IF(Sheet2!F136&lt;=0.1,1,0)</f>
        <v>1</v>
      </c>
      <c r="H136" s="0" t="n">
        <v>372.9067</v>
      </c>
      <c r="I136" s="0" t="n">
        <v>0.028</v>
      </c>
      <c r="J136" s="6" t="n">
        <f aca="false">IF(Sheet2!I136&lt;=0.1,1,0)</f>
        <v>1</v>
      </c>
      <c r="K136" s="11" t="n">
        <v>0.1824804</v>
      </c>
      <c r="L136" s="11" t="n">
        <v>0.009</v>
      </c>
      <c r="M136" s="12" t="n">
        <f aca="false">IF(Sheet2!L136&lt;=0.1,1,0)</f>
        <v>1</v>
      </c>
      <c r="N136" s="0" t="n">
        <v>33.24599</v>
      </c>
      <c r="O136" s="0" t="n">
        <v>0.015</v>
      </c>
      <c r="P136" s="6" t="n">
        <f aca="false">IF(Sheet2!O136&lt;=0.1,1,0)</f>
        <v>1</v>
      </c>
      <c r="Q136" s="11" t="n">
        <v>0.1840828</v>
      </c>
      <c r="R136" s="11" t="n">
        <v>0.022</v>
      </c>
      <c r="S136" s="12" t="n">
        <f aca="false">IF(Sheet2!R136&lt;=0.1,1,0)</f>
        <v>1</v>
      </c>
      <c r="T136" s="0" t="n">
        <v>0.1521899</v>
      </c>
      <c r="U136" s="0" t="n">
        <v>0.028</v>
      </c>
      <c r="V136" s="6" t="n">
        <f aca="false">IF(Sheet2!U136&lt;=0.1,1,0)</f>
        <v>1</v>
      </c>
      <c r="W136" s="11" t="n">
        <v>0.1767915</v>
      </c>
      <c r="X136" s="11" t="n">
        <v>0.008</v>
      </c>
      <c r="Y136" s="12" t="n">
        <f aca="false">IF(Sheet2!X136&lt;=0.1,1,0)</f>
        <v>1</v>
      </c>
      <c r="Z136" s="0" t="n">
        <v>4.329031</v>
      </c>
      <c r="AA136" s="0" t="n">
        <v>0.031</v>
      </c>
      <c r="AB136" s="6" t="n">
        <f aca="false">IF(Sheet2!AA136&lt;=0.1,1,0)</f>
        <v>1</v>
      </c>
      <c r="AC136" s="9" t="n">
        <f aca="false">Sheet2!G136+Sheet2!J136+Sheet2!M136+Sheet2!P136+Sheet2!S136+Sheet2!V136+Sheet2!Y136+Sheet2!AB136</f>
        <v>8</v>
      </c>
      <c r="AF136" s="9" t="n">
        <f aca="false">IF(Sheet2!AC136&gt;7,1,0)</f>
        <v>1</v>
      </c>
      <c r="AG136" s="6" t="n">
        <f aca="false">IF(Sheet2!AC136=7,1,0)</f>
        <v>0</v>
      </c>
      <c r="AH136" s="24" t="n">
        <f aca="false">IF(Sheet2!AC136=6,1,0)</f>
        <v>0</v>
      </c>
      <c r="AK136" s="24" t="n">
        <v>15</v>
      </c>
      <c r="AL136" s="24" t="n">
        <f aca="false">IF(OR(AND(Sheet2!H136&gt;0, Sheet2!AK136&lt;=10), AND(Sheet2!H136&lt;0, Sheet2!AK136&gt;=90)),1,0)</f>
        <v>0</v>
      </c>
      <c r="AM136" s="24" t="n">
        <f aca="false">IF(OR(AND(Sheet2!H136&gt;0, Sheet2!AK136&gt;10, Sheet2!AK136&lt;=15), AND(Sheet2!H136&lt;0, Sheet2!AK136&lt;90,Sheet2!AK136&gt;=85)),1,0)</f>
        <v>1</v>
      </c>
      <c r="AN136" s="24" t="n">
        <f aca="false">IF(OR(AND(Sheet2!H136&gt;0, Sheet2!AK136&gt;15, Sheet2!AK136&lt;=20), AND(Sheet2!H136&lt;0, Sheet2!AK136&lt;85,Sheet2!AK136&gt;=80)),1,0)</f>
        <v>0</v>
      </c>
      <c r="AO136" s="24" t="n">
        <f aca="false">IF(OR(AND(Sheet2!H136&gt;0, Sheet2!AK136&gt;20, Sheet2!AK136&lt;=25), AND(Sheet2!H136&lt;0, Sheet2!AK136&lt;80,Sheet2!AK136&gt;=75)),1,0)</f>
        <v>0</v>
      </c>
      <c r="AP136" s="5"/>
      <c r="AQ136" s="5"/>
      <c r="AR136" s="29" t="s">
        <v>86</v>
      </c>
      <c r="AS136" s="8" t="n">
        <v>0.1631625</v>
      </c>
      <c r="AT136" s="8" t="n">
        <f aca="false">ROUND(AS136,3)</f>
        <v>0.163</v>
      </c>
      <c r="AU136" s="5" t="n">
        <f aca="false">ABS(Sheet2!AS136)</f>
        <v>0.1631625</v>
      </c>
      <c r="AV136" s="6" t="n">
        <f aca="false">IF(Sheet2!AU136&gt;=Sheet2!$AU$162,1,0)</f>
        <v>0</v>
      </c>
      <c r="AW136" s="6"/>
      <c r="AX136" s="8" t="n">
        <v>0.1824804</v>
      </c>
      <c r="AY136" s="8" t="n">
        <f aca="false">ROUND(AX136,3)</f>
        <v>0.182</v>
      </c>
      <c r="AZ136" s="5" t="n">
        <f aca="false">ABS(Sheet2!AX136)</f>
        <v>0.1824804</v>
      </c>
      <c r="BA136" s="6" t="n">
        <f aca="false">IF(Sheet2!AZ136&gt;=Sheet2!$AZ$162,1,0)</f>
        <v>0</v>
      </c>
      <c r="BB136" s="6"/>
      <c r="BC136" s="6" t="n">
        <f aca="false">IF(OR(Sheet2!AF136=1,Sheet2!AG136=1,Sheet2!AH136=1),1,0)</f>
        <v>1</v>
      </c>
      <c r="BD136" s="6" t="n">
        <f aca="false">AC136</f>
        <v>8</v>
      </c>
      <c r="BE136" s="24" t="n">
        <f aca="false">IF(OR(Sheet2!AL136=1,Sheet2!AM136=1,Sheet2!AN136=1,Sheet2!AO136=1),1,0)</f>
        <v>1</v>
      </c>
      <c r="BF136" s="6"/>
      <c r="BG136" s="6" t="n">
        <f aca="false">IF(AND(Sheet2!AV136=1,Sheet2!BA136=1,Sheet2!BC136=1,Sheet2!BE136=1),1,0)</f>
        <v>0</v>
      </c>
      <c r="BH136" s="6"/>
      <c r="BI136" s="6"/>
      <c r="BJ136" s="6"/>
    </row>
    <row r="137" customFormat="false" ht="12.8" hidden="false" customHeight="false" outlineLevel="0" collapsed="false">
      <c r="D137" s="30" t="s">
        <v>87</v>
      </c>
      <c r="E137" s="11" t="n">
        <v>0.1685828</v>
      </c>
      <c r="F137" s="11" t="n">
        <v>0.009</v>
      </c>
      <c r="G137" s="12" t="n">
        <f aca="false">IF(Sheet2!F137&lt;=0.1,1,0)</f>
        <v>1</v>
      </c>
      <c r="H137" s="0" t="n">
        <v>237.224</v>
      </c>
      <c r="I137" s="0" t="n">
        <v>0.101</v>
      </c>
      <c r="J137" s="6" t="n">
        <f aca="false">IF(Sheet2!I137&lt;=0.1,1,0)</f>
        <v>0</v>
      </c>
      <c r="K137" s="11" t="n">
        <v>0.2061985</v>
      </c>
      <c r="L137" s="11" t="n">
        <v>0.001</v>
      </c>
      <c r="M137" s="12" t="n">
        <f aca="false">IF(Sheet2!L137&lt;=0.1,1,0)</f>
        <v>1</v>
      </c>
      <c r="N137" s="0" t="n">
        <v>33.281</v>
      </c>
      <c r="O137" s="0" t="n">
        <v>0.009</v>
      </c>
      <c r="P137" s="6" t="n">
        <f aca="false">IF(Sheet2!O137&lt;=0.1,1,0)</f>
        <v>1</v>
      </c>
      <c r="Q137" s="11" t="n">
        <v>0.1756558</v>
      </c>
      <c r="R137" s="11" t="n">
        <v>0.011</v>
      </c>
      <c r="S137" s="12" t="n">
        <f aca="false">IF(Sheet2!R137&lt;=0.1,1,0)</f>
        <v>1</v>
      </c>
      <c r="T137" s="0" t="n">
        <v>0.1862092</v>
      </c>
      <c r="U137" s="0" t="n">
        <v>0.002</v>
      </c>
      <c r="V137" s="6" t="n">
        <f aca="false">IF(Sheet2!U137&lt;=0.1,1,0)</f>
        <v>1</v>
      </c>
      <c r="W137" s="11" t="n">
        <v>0.1987924</v>
      </c>
      <c r="X137" s="11" t="n">
        <v>0.001</v>
      </c>
      <c r="Y137" s="12" t="n">
        <f aca="false">IF(Sheet2!X137&lt;=0.1,1,0)</f>
        <v>1</v>
      </c>
      <c r="Z137" s="0" t="n">
        <v>2.531835</v>
      </c>
      <c r="AA137" s="0" t="n">
        <v>0.175</v>
      </c>
      <c r="AB137" s="6" t="n">
        <f aca="false">IF(Sheet2!AA137&lt;=0.1,1,0)</f>
        <v>0</v>
      </c>
      <c r="AC137" s="9" t="n">
        <f aca="false">Sheet2!G137+Sheet2!J137+Sheet2!M137+Sheet2!P137+Sheet2!S137+Sheet2!V137+Sheet2!Y137+Sheet2!AB137</f>
        <v>6</v>
      </c>
      <c r="AF137" s="6" t="n">
        <f aca="false">IF(Sheet2!AC137&gt;7,1,0)</f>
        <v>0</v>
      </c>
      <c r="AG137" s="6" t="n">
        <f aca="false">IF(Sheet2!AC137=7,1,0)</f>
        <v>0</v>
      </c>
      <c r="AH137" s="27" t="n">
        <f aca="false">IF(Sheet2!AC137=6,1,0)</f>
        <v>1</v>
      </c>
      <c r="AK137" s="24" t="n">
        <v>20</v>
      </c>
      <c r="AL137" s="24" t="n">
        <f aca="false">IF(OR(AND(Sheet2!H137&gt;0, Sheet2!AK137&lt;=10), AND(Sheet2!H137&lt;0, Sheet2!AK137&gt;=90)),1,0)</f>
        <v>0</v>
      </c>
      <c r="AM137" s="24" t="n">
        <f aca="false">IF(OR(AND(Sheet2!H137&gt;0, Sheet2!AK137&gt;10, Sheet2!AK137&lt;=15), AND(Sheet2!H137&lt;0, Sheet2!AK137&lt;90,Sheet2!AK137&gt;=85)),1,0)</f>
        <v>0</v>
      </c>
      <c r="AN137" s="24" t="n">
        <f aca="false">IF(OR(AND(Sheet2!H137&gt;0, Sheet2!AK137&gt;15, Sheet2!AK137&lt;=20), AND(Sheet2!H137&lt;0, Sheet2!AK137&lt;85,Sheet2!AK137&gt;=80)),1,0)</f>
        <v>1</v>
      </c>
      <c r="AO137" s="24" t="n">
        <f aca="false">IF(OR(AND(Sheet2!H137&gt;0, Sheet2!AK137&gt;20, Sheet2!AK137&lt;=25), AND(Sheet2!H137&lt;0, Sheet2!AK137&lt;80,Sheet2!AK137&gt;=75)),1,0)</f>
        <v>0</v>
      </c>
      <c r="AP137" s="5"/>
      <c r="AQ137" s="5"/>
      <c r="AR137" s="29" t="s">
        <v>87</v>
      </c>
      <c r="AS137" s="8" t="n">
        <v>0.1685828</v>
      </c>
      <c r="AT137" s="8" t="n">
        <f aca="false">ROUND(AS137,3)</f>
        <v>0.169</v>
      </c>
      <c r="AU137" s="5" t="n">
        <f aca="false">ABS(Sheet2!AS137)</f>
        <v>0.1685828</v>
      </c>
      <c r="AV137" s="6" t="n">
        <f aca="false">IF(Sheet2!AU137&gt;=Sheet2!$AU$162,1,0)</f>
        <v>0</v>
      </c>
      <c r="AW137" s="6"/>
      <c r="AX137" s="8" t="n">
        <v>0.2061985</v>
      </c>
      <c r="AY137" s="8" t="n">
        <f aca="false">ROUND(AX137,3)</f>
        <v>0.206</v>
      </c>
      <c r="AZ137" s="5" t="n">
        <f aca="false">ABS(Sheet2!AX137)</f>
        <v>0.2061985</v>
      </c>
      <c r="BA137" s="6" t="n">
        <f aca="false">IF(Sheet2!AZ137&gt;=Sheet2!$AZ$162,1,0)</f>
        <v>0</v>
      </c>
      <c r="BB137" s="6"/>
      <c r="BC137" s="6" t="n">
        <f aca="false">IF(OR(Sheet2!AF137=1,Sheet2!AG137=1,Sheet2!AH137=1),1,0)</f>
        <v>1</v>
      </c>
      <c r="BD137" s="6" t="n">
        <f aca="false">AC137</f>
        <v>6</v>
      </c>
      <c r="BE137" s="24" t="n">
        <f aca="false">IF(OR(Sheet2!AL137=1,Sheet2!AM137=1,Sheet2!AN137=1,Sheet2!AO137=1),1,0)</f>
        <v>1</v>
      </c>
      <c r="BF137" s="6"/>
      <c r="BG137" s="6" t="n">
        <f aca="false">IF(AND(Sheet2!AV137=1,Sheet2!BA137=1,Sheet2!BC137=1,Sheet2!BE137=1),1,0)</f>
        <v>0</v>
      </c>
      <c r="BH137" s="6"/>
      <c r="BI137" s="6"/>
      <c r="BJ137" s="6"/>
    </row>
    <row r="138" customFormat="false" ht="12.8" hidden="false" customHeight="false" outlineLevel="0" collapsed="false">
      <c r="D138" s="0" t="s">
        <v>30</v>
      </c>
      <c r="E138" s="11" t="n">
        <v>-0.039561</v>
      </c>
      <c r="F138" s="11" t="n">
        <v>0.6</v>
      </c>
      <c r="G138" s="12" t="n">
        <f aca="false">IF(Sheet2!F138&lt;=0.1,1,0)</f>
        <v>0</v>
      </c>
      <c r="H138" s="0" t="n">
        <v>-200.7575</v>
      </c>
      <c r="I138" s="0" t="n">
        <v>0.153</v>
      </c>
      <c r="J138" s="6" t="n">
        <f aca="false">IF(Sheet2!I138&lt;=0.1,1,0)</f>
        <v>0</v>
      </c>
      <c r="K138" s="11" t="n">
        <v>0.0840232</v>
      </c>
      <c r="L138" s="11" t="n">
        <v>0.26</v>
      </c>
      <c r="M138" s="12" t="n">
        <f aca="false">IF(Sheet2!L138&lt;=0.1,1,0)</f>
        <v>0</v>
      </c>
      <c r="N138" s="0" t="n">
        <v>8.666598</v>
      </c>
      <c r="O138" s="0" t="n">
        <v>0.512</v>
      </c>
      <c r="P138" s="6" t="n">
        <f aca="false">IF(Sheet2!O138&lt;=0.1,1,0)</f>
        <v>0</v>
      </c>
      <c r="Q138" s="11" t="n">
        <v>-0.0694308</v>
      </c>
      <c r="R138" s="11" t="n">
        <v>0.408</v>
      </c>
      <c r="S138" s="12" t="n">
        <f aca="false">IF(Sheet2!R138&lt;=0.1,1,0)</f>
        <v>0</v>
      </c>
      <c r="T138" s="0" t="n">
        <v>0.0282218</v>
      </c>
      <c r="U138" s="0" t="n">
        <v>0.691</v>
      </c>
      <c r="V138" s="6" t="n">
        <f aca="false">IF(Sheet2!U138&lt;=0.1,1,0)</f>
        <v>0</v>
      </c>
      <c r="W138" s="11" t="n">
        <v>0.085591</v>
      </c>
      <c r="X138" s="11" t="n">
        <v>0.231</v>
      </c>
      <c r="Y138" s="12" t="n">
        <f aca="false">IF(Sheet2!X138&lt;=0.1,1,0)</f>
        <v>0</v>
      </c>
      <c r="Z138" s="0" t="n">
        <v>1.586113</v>
      </c>
      <c r="AA138" s="0" t="n">
        <v>0.521</v>
      </c>
      <c r="AB138" s="6" t="n">
        <f aca="false">IF(Sheet2!AA138&lt;=0.1,1,0)</f>
        <v>0</v>
      </c>
      <c r="AC138" s="9" t="n">
        <f aca="false">Sheet2!G138+Sheet2!J138+Sheet2!M138+Sheet2!P138+Sheet2!S138+Sheet2!V138+Sheet2!Y138+Sheet2!AB138</f>
        <v>0</v>
      </c>
      <c r="AF138" s="6" t="n">
        <f aca="false">IF(Sheet2!AC138&gt;7,1,0)</f>
        <v>0</v>
      </c>
      <c r="AG138" s="6" t="n">
        <f aca="false">IF(Sheet2!AC138=7,1,0)</f>
        <v>0</v>
      </c>
      <c r="AH138" s="24" t="n">
        <f aca="false">IF(Sheet2!AC138=6,1,0)</f>
        <v>0</v>
      </c>
      <c r="AK138" s="24" t="n">
        <v>13</v>
      </c>
      <c r="AL138" s="24" t="n">
        <f aca="false">IF(OR(AND(Sheet2!H138&gt;0, Sheet2!AK138&lt;=10), AND(Sheet2!H138&lt;0, Sheet2!AK138&gt;=90)),1,0)</f>
        <v>0</v>
      </c>
      <c r="AM138" s="24" t="n">
        <f aca="false">IF(OR(AND(Sheet2!H138&gt;0, Sheet2!AK138&gt;10, Sheet2!AK138&lt;=15), AND(Sheet2!H138&lt;0, Sheet2!AK138&lt;90,Sheet2!AK138&gt;=85)),1,0)</f>
        <v>0</v>
      </c>
      <c r="AN138" s="24" t="n">
        <f aca="false">IF(OR(AND(Sheet2!H138&gt;0, Sheet2!AK138&gt;15, Sheet2!AK138&lt;=20), AND(Sheet2!H138&lt;0, Sheet2!AK138&lt;85,Sheet2!AK138&gt;=80)),1,0)</f>
        <v>0</v>
      </c>
      <c r="AO138" s="24" t="n">
        <f aca="false">IF(OR(AND(Sheet2!H138&gt;0, Sheet2!AK138&gt;20, Sheet2!AK138&lt;=25), AND(Sheet2!H138&lt;0, Sheet2!AK138&lt;80,Sheet2!AK138&gt;=75)),1,0)</f>
        <v>0</v>
      </c>
      <c r="AP138" s="5"/>
      <c r="AQ138" s="5"/>
      <c r="AR138" s="29" t="s">
        <v>30</v>
      </c>
      <c r="AS138" s="8" t="n">
        <v>-0.039561</v>
      </c>
      <c r="AT138" s="8" t="n">
        <f aca="false">ROUND(AS138,3)</f>
        <v>-0.04</v>
      </c>
      <c r="AU138" s="5" t="n">
        <f aca="false">ABS(Sheet2!AS138)</f>
        <v>0.039561</v>
      </c>
      <c r="AV138" s="6" t="n">
        <f aca="false">IF(Sheet2!AU138&gt;=Sheet2!$AU$162,1,0)</f>
        <v>0</v>
      </c>
      <c r="AW138" s="6"/>
      <c r="AX138" s="8" t="n">
        <v>0.0840232</v>
      </c>
      <c r="AY138" s="8" t="n">
        <f aca="false">ROUND(AX138,3)</f>
        <v>0.084</v>
      </c>
      <c r="AZ138" s="5" t="n">
        <f aca="false">ABS(Sheet2!AX138)</f>
        <v>0.0840232</v>
      </c>
      <c r="BA138" s="6" t="n">
        <f aca="false">IF(Sheet2!AZ138&gt;=Sheet2!$AZ$162,1,0)</f>
        <v>0</v>
      </c>
      <c r="BB138" s="6"/>
      <c r="BC138" s="6" t="n">
        <f aca="false">IF(OR(Sheet2!AF138=1,Sheet2!AG138=1,Sheet2!AH138=1),1,0)</f>
        <v>0</v>
      </c>
      <c r="BD138" s="6" t="n">
        <f aca="false">AC138</f>
        <v>0</v>
      </c>
      <c r="BE138" s="24" t="n">
        <f aca="false">IF(OR(Sheet2!AL138=1,Sheet2!AM138=1,Sheet2!AN138=1,Sheet2!AO138=1),1,0)</f>
        <v>0</v>
      </c>
      <c r="BF138" s="6"/>
      <c r="BG138" s="6" t="n">
        <f aca="false">IF(AND(Sheet2!AV138=1,Sheet2!BA138=1,Sheet2!BC138=1,Sheet2!BE138=1),1,0)</f>
        <v>0</v>
      </c>
      <c r="BH138" s="6"/>
      <c r="BI138" s="6"/>
      <c r="BJ138" s="6"/>
      <c r="BK138" s="5"/>
      <c r="BL138" s="5"/>
    </row>
    <row r="139" customFormat="false" ht="12.8" hidden="false" customHeight="false" outlineLevel="0" collapsed="false">
      <c r="D139" s="0" t="s">
        <v>88</v>
      </c>
      <c r="E139" s="11" t="n">
        <v>-0.0392144</v>
      </c>
      <c r="F139" s="11" t="n">
        <v>0.682</v>
      </c>
      <c r="G139" s="12" t="n">
        <f aca="false">IF(Sheet2!F139&lt;=0.1,1,0)</f>
        <v>0</v>
      </c>
      <c r="H139" s="0" t="n">
        <v>-222.5023</v>
      </c>
      <c r="I139" s="0" t="n">
        <v>0.105</v>
      </c>
      <c r="J139" s="6" t="n">
        <f aca="false">IF(Sheet2!I139&lt;=0.1,1,0)</f>
        <v>0</v>
      </c>
      <c r="K139" s="11" t="n">
        <v>-0.0769936</v>
      </c>
      <c r="L139" s="11" t="n">
        <v>0.412</v>
      </c>
      <c r="M139" s="12" t="n">
        <f aca="false">IF(Sheet2!L139&lt;=0.1,1,0)</f>
        <v>0</v>
      </c>
      <c r="N139" s="0" t="n">
        <v>-15.06887</v>
      </c>
      <c r="O139" s="0" t="n">
        <v>0.301</v>
      </c>
      <c r="P139" s="6" t="n">
        <f aca="false">IF(Sheet2!O139&lt;=0.1,1,0)</f>
        <v>0</v>
      </c>
      <c r="Q139" s="11" t="n">
        <v>-0.1311097</v>
      </c>
      <c r="R139" s="11" t="n">
        <v>0.204</v>
      </c>
      <c r="S139" s="12" t="n">
        <f aca="false">IF(Sheet2!R139&lt;=0.1,1,0)</f>
        <v>0</v>
      </c>
      <c r="T139" s="0" t="n">
        <v>0.0128732</v>
      </c>
      <c r="U139" s="0" t="n">
        <v>0.886</v>
      </c>
      <c r="V139" s="6" t="n">
        <f aca="false">IF(Sheet2!U139&lt;=0.1,1,0)</f>
        <v>0</v>
      </c>
      <c r="W139" s="11" t="n">
        <v>-0.0799239</v>
      </c>
      <c r="X139" s="11" t="n">
        <v>0.369</v>
      </c>
      <c r="Y139" s="12" t="n">
        <f aca="false">IF(Sheet2!X139&lt;=0.1,1,0)</f>
        <v>0</v>
      </c>
      <c r="Z139" s="0" t="n">
        <v>-3.312618</v>
      </c>
      <c r="AA139" s="0" t="n">
        <v>0.073</v>
      </c>
      <c r="AB139" s="6" t="n">
        <f aca="false">IF(Sheet2!AA139&lt;=0.1,1,0)</f>
        <v>1</v>
      </c>
      <c r="AC139" s="9" t="n">
        <f aca="false">Sheet2!G139+Sheet2!J139+Sheet2!M139+Sheet2!P139+Sheet2!S139+Sheet2!V139+Sheet2!Y139+Sheet2!AB139</f>
        <v>1</v>
      </c>
      <c r="AF139" s="6" t="n">
        <f aca="false">IF(Sheet2!AC139&gt;7,1,0)</f>
        <v>0</v>
      </c>
      <c r="AG139" s="6" t="n">
        <f aca="false">IF(Sheet2!AC139=7,1,0)</f>
        <v>0</v>
      </c>
      <c r="AH139" s="24" t="n">
        <f aca="false">IF(Sheet2!AC139=6,1,0)</f>
        <v>0</v>
      </c>
      <c r="AK139" s="24" t="n">
        <v>7</v>
      </c>
      <c r="AL139" s="24" t="n">
        <f aca="false">IF(OR(AND(Sheet2!H139&gt;0, Sheet2!AK139&lt;=10), AND(Sheet2!H139&lt;0, Sheet2!AK139&gt;=90)),1,0)</f>
        <v>0</v>
      </c>
      <c r="AM139" s="24" t="n">
        <f aca="false">IF(OR(AND(Sheet2!H139&gt;0, Sheet2!AK139&gt;10, Sheet2!AK139&lt;=15), AND(Sheet2!H139&lt;0, Sheet2!AK139&lt;90,Sheet2!AK139&gt;=85)),1,0)</f>
        <v>0</v>
      </c>
      <c r="AN139" s="24" t="n">
        <f aca="false">IF(OR(AND(Sheet2!H139&gt;0, Sheet2!AK139&gt;15, Sheet2!AK139&lt;=20), AND(Sheet2!H139&lt;0, Sheet2!AK139&lt;85,Sheet2!AK139&gt;=80)),1,0)</f>
        <v>0</v>
      </c>
      <c r="AO139" s="24" t="n">
        <f aca="false">IF(OR(AND(Sheet2!H139&gt;0, Sheet2!AK139&gt;20, Sheet2!AK139&lt;=25), AND(Sheet2!H139&lt;0, Sheet2!AK139&lt;80,Sheet2!AK139&gt;=75)),1,0)</f>
        <v>0</v>
      </c>
      <c r="AP139" s="57"/>
      <c r="AQ139" s="5"/>
      <c r="AR139" s="29" t="s">
        <v>88</v>
      </c>
      <c r="AS139" s="8" t="n">
        <v>-0.0392144</v>
      </c>
      <c r="AT139" s="8" t="n">
        <f aca="false">ROUND(AS139,3)</f>
        <v>-0.039</v>
      </c>
      <c r="AU139" s="5" t="n">
        <f aca="false">ABS(Sheet2!AS139)</f>
        <v>0.0392144</v>
      </c>
      <c r="AV139" s="6" t="n">
        <f aca="false">IF(Sheet2!AU139&gt;=Sheet2!$AU$162,1,0)</f>
        <v>0</v>
      </c>
      <c r="AW139" s="6"/>
      <c r="AX139" s="8" t="n">
        <v>-0.0769936</v>
      </c>
      <c r="AY139" s="8" t="n">
        <f aca="false">ROUND(AX139,3)</f>
        <v>-0.077</v>
      </c>
      <c r="AZ139" s="5" t="n">
        <f aca="false">ABS(Sheet2!AX139)</f>
        <v>0.0769936</v>
      </c>
      <c r="BA139" s="6" t="n">
        <f aca="false">IF(Sheet2!AZ139&gt;=Sheet2!$AZ$162,1,0)</f>
        <v>0</v>
      </c>
      <c r="BB139" s="6"/>
      <c r="BC139" s="6" t="n">
        <f aca="false">IF(OR(Sheet2!AF139=1,Sheet2!AG139=1,Sheet2!AH139=1),1,0)</f>
        <v>0</v>
      </c>
      <c r="BD139" s="6" t="n">
        <f aca="false">AC139</f>
        <v>1</v>
      </c>
      <c r="BE139" s="24" t="n">
        <f aca="false">IF(OR(Sheet2!AL139=1,Sheet2!AM139=1,Sheet2!AN139=1,Sheet2!AO139=1),1,0)</f>
        <v>0</v>
      </c>
      <c r="BF139" s="6"/>
      <c r="BG139" s="6" t="n">
        <f aca="false">IF(AND(Sheet2!AV139=1,Sheet2!BA139=1,Sheet2!BC139=1,Sheet2!BE139=1),1,0)</f>
        <v>0</v>
      </c>
      <c r="BH139" s="6"/>
      <c r="BI139" s="6"/>
      <c r="BJ139" s="6"/>
      <c r="BK139" s="5"/>
      <c r="BL139" s="5"/>
    </row>
    <row r="140" customFormat="false" ht="12.8" hidden="false" customHeight="false" outlineLevel="0" collapsed="false">
      <c r="D140" s="30" t="s">
        <v>89</v>
      </c>
      <c r="E140" s="11" t="n">
        <v>0.2180397</v>
      </c>
      <c r="F140" s="11" t="n">
        <v>0.009</v>
      </c>
      <c r="G140" s="12" t="n">
        <f aca="false">IF(Sheet2!F140&lt;=0.1,1,0)</f>
        <v>1</v>
      </c>
      <c r="H140" s="0" t="n">
        <v>301.2772</v>
      </c>
      <c r="I140" s="0" t="n">
        <v>0.122</v>
      </c>
      <c r="J140" s="6" t="n">
        <f aca="false">IF(Sheet2!I140&lt;=0.1,1,0)</f>
        <v>0</v>
      </c>
      <c r="K140" s="11" t="n">
        <v>0.2632818</v>
      </c>
      <c r="L140" s="11" t="n">
        <v>0.001</v>
      </c>
      <c r="M140" s="12" t="n">
        <f aca="false">IF(Sheet2!L140&lt;=0.1,1,0)</f>
        <v>1</v>
      </c>
      <c r="N140" s="0" t="n">
        <v>41.49216</v>
      </c>
      <c r="O140" s="0" t="n">
        <v>0.017</v>
      </c>
      <c r="P140" s="6" t="n">
        <f aca="false">IF(Sheet2!O140&lt;=0.1,1,0)</f>
        <v>1</v>
      </c>
      <c r="Q140" s="11" t="n">
        <v>0.252309</v>
      </c>
      <c r="R140" s="11" t="n">
        <v>0.005</v>
      </c>
      <c r="S140" s="12" t="n">
        <f aca="false">IF(Sheet2!R140&lt;=0.1,1,0)</f>
        <v>1</v>
      </c>
      <c r="T140" s="0" t="n">
        <v>0.0957807</v>
      </c>
      <c r="U140" s="0" t="n">
        <v>0.249</v>
      </c>
      <c r="V140" s="6" t="n">
        <f aca="false">IF(Sheet2!U140&lt;=0.1,1,0)</f>
        <v>0</v>
      </c>
      <c r="W140" s="11" t="n">
        <v>0.224172</v>
      </c>
      <c r="X140" s="11" t="n">
        <v>0.004</v>
      </c>
      <c r="Y140" s="12" t="n">
        <f aca="false">IF(Sheet2!X140&lt;=0.1,1,0)</f>
        <v>1</v>
      </c>
      <c r="Z140" s="0" t="n">
        <v>4.724799</v>
      </c>
      <c r="AA140" s="0" t="n">
        <v>0.05</v>
      </c>
      <c r="AB140" s="6" t="n">
        <f aca="false">IF(Sheet2!AA140&lt;=0.1,1,0)</f>
        <v>1</v>
      </c>
      <c r="AC140" s="9" t="n">
        <f aca="false">Sheet2!G140+Sheet2!J140+Sheet2!M140+Sheet2!P140+Sheet2!S140+Sheet2!V140+Sheet2!Y140+Sheet2!AB140</f>
        <v>6</v>
      </c>
      <c r="AF140" s="6" t="n">
        <f aca="false">IF(Sheet2!AC140&gt;7,1,0)</f>
        <v>0</v>
      </c>
      <c r="AG140" s="6" t="n">
        <f aca="false">IF(Sheet2!AC140=7,1,0)</f>
        <v>0</v>
      </c>
      <c r="AH140" s="25" t="n">
        <f aca="false">IF(Sheet2!AC140=6,1,0)</f>
        <v>1</v>
      </c>
      <c r="AK140" s="24" t="n">
        <v>10</v>
      </c>
      <c r="AL140" s="24" t="n">
        <f aca="false">IF(OR(AND(Sheet2!H140&gt;0, Sheet2!AK140&lt;=10), AND(Sheet2!H140&lt;0, Sheet2!AK140&gt;=90)),1,0)</f>
        <v>1</v>
      </c>
      <c r="AM140" s="24" t="n">
        <f aca="false">IF(OR(AND(Sheet2!H140&gt;0, Sheet2!AK140&gt;10, Sheet2!AK140&lt;=15), AND(Sheet2!H140&lt;0, Sheet2!AK140&lt;90,Sheet2!AK140&gt;=85)),1,0)</f>
        <v>0</v>
      </c>
      <c r="AN140" s="24" t="n">
        <f aca="false">IF(OR(AND(Sheet2!H140&gt;0, Sheet2!AK140&gt;15, Sheet2!AK140&lt;=20), AND(Sheet2!H140&lt;0, Sheet2!AK140&lt;85,Sheet2!AK140&gt;=80)),1,0)</f>
        <v>0</v>
      </c>
      <c r="AO140" s="24" t="n">
        <f aca="false">IF(OR(AND(Sheet2!H140&gt;0, Sheet2!AK140&gt;20, Sheet2!AK140&lt;=25), AND(Sheet2!H140&lt;0, Sheet2!AK140&lt;80,Sheet2!AK140&gt;=75)),1,0)</f>
        <v>0</v>
      </c>
      <c r="AR140" s="29" t="s">
        <v>89</v>
      </c>
      <c r="AS140" s="8" t="n">
        <v>0.2180397</v>
      </c>
      <c r="AT140" s="8" t="n">
        <f aca="false">ROUND(AS140,3)</f>
        <v>0.218</v>
      </c>
      <c r="AU140" s="5" t="n">
        <f aca="false">ABS(Sheet2!AS140)</f>
        <v>0.2180397</v>
      </c>
      <c r="AV140" s="6" t="n">
        <f aca="false">IF(Sheet2!AU140&gt;=Sheet2!$AU$162,1,0)</f>
        <v>0</v>
      </c>
      <c r="AW140" s="6"/>
      <c r="AX140" s="8" t="n">
        <v>0.2632818</v>
      </c>
      <c r="AY140" s="8" t="n">
        <f aca="false">ROUND(AX140,3)</f>
        <v>0.263</v>
      </c>
      <c r="AZ140" s="5" t="n">
        <f aca="false">ABS(Sheet2!AX140)</f>
        <v>0.2632818</v>
      </c>
      <c r="BA140" s="6" t="n">
        <f aca="false">IF(Sheet2!AZ140&gt;=Sheet2!$AZ$162,1,0)</f>
        <v>1</v>
      </c>
      <c r="BB140" s="6"/>
      <c r="BC140" s="6" t="n">
        <f aca="false">IF(OR(Sheet2!AF140=1,Sheet2!AG140=1,Sheet2!AH140=1),1,0)</f>
        <v>1</v>
      </c>
      <c r="BD140" s="6" t="n">
        <f aca="false">AC140</f>
        <v>6</v>
      </c>
      <c r="BE140" s="24" t="n">
        <f aca="false">IF(OR(Sheet2!AL140=1,Sheet2!AM140=1,Sheet2!AN140=1,Sheet2!AO140=1),1,0)</f>
        <v>1</v>
      </c>
      <c r="BF140" s="6"/>
      <c r="BG140" s="6" t="n">
        <f aca="false">IF(AND(Sheet2!AV140=1,Sheet2!BA140=1,Sheet2!BC140=1,Sheet2!BE140=1),1,0)</f>
        <v>0</v>
      </c>
      <c r="BH140" s="6"/>
      <c r="BI140" s="6"/>
      <c r="BJ140" s="6"/>
      <c r="BK140" s="5"/>
      <c r="BL140" s="5"/>
    </row>
    <row r="141" customFormat="false" ht="12.8" hidden="false" customHeight="false" outlineLevel="0" collapsed="false">
      <c r="D141" s="0" t="s">
        <v>90</v>
      </c>
      <c r="E141" s="11" t="n">
        <v>0.1320643</v>
      </c>
      <c r="F141" s="11" t="n">
        <v>0.078</v>
      </c>
      <c r="G141" s="12" t="n">
        <f aca="false">IF(Sheet2!F141&lt;=0.1,1,0)</f>
        <v>1</v>
      </c>
      <c r="H141" s="0" t="n">
        <v>83.67746</v>
      </c>
      <c r="I141" s="0" t="n">
        <v>0.545</v>
      </c>
      <c r="J141" s="6" t="n">
        <f aca="false">IF(Sheet2!I141&lt;=0.1,1,0)</f>
        <v>0</v>
      </c>
      <c r="K141" s="11" t="n">
        <v>0.0750247</v>
      </c>
      <c r="L141" s="11" t="n">
        <v>0.322</v>
      </c>
      <c r="M141" s="12" t="n">
        <f aca="false">IF(Sheet2!L141&lt;=0.1,1,0)</f>
        <v>0</v>
      </c>
      <c r="N141" s="0" t="n">
        <v>12.04907</v>
      </c>
      <c r="O141" s="0" t="n">
        <v>0.378</v>
      </c>
      <c r="P141" s="6" t="n">
        <f aca="false">IF(Sheet2!O141&lt;=0.1,1,0)</f>
        <v>0</v>
      </c>
      <c r="Q141" s="11" t="n">
        <v>0.1199832</v>
      </c>
      <c r="R141" s="11" t="n">
        <v>0.137</v>
      </c>
      <c r="S141" s="12" t="n">
        <f aca="false">IF(Sheet2!R141&lt;=0.1,1,0)</f>
        <v>0</v>
      </c>
      <c r="T141" s="0" t="n">
        <v>0.1286518</v>
      </c>
      <c r="U141" s="0" t="n">
        <v>0.062</v>
      </c>
      <c r="V141" s="6" t="n">
        <f aca="false">IF(Sheet2!U141&lt;=0.1,1,0)</f>
        <v>1</v>
      </c>
      <c r="W141" s="11" t="n">
        <v>0.0644901</v>
      </c>
      <c r="X141" s="11" t="n">
        <v>0.366</v>
      </c>
      <c r="Y141" s="12" t="n">
        <f aca="false">IF(Sheet2!X141&lt;=0.1,1,0)</f>
        <v>0</v>
      </c>
      <c r="Z141" s="0" t="n">
        <v>3.32166</v>
      </c>
      <c r="AA141" s="0" t="n">
        <v>0.245</v>
      </c>
      <c r="AB141" s="6" t="n">
        <f aca="false">IF(Sheet2!AA141&lt;=0.1,1,0)</f>
        <v>0</v>
      </c>
      <c r="AC141" s="9" t="n">
        <f aca="false">Sheet2!G141+Sheet2!J141+Sheet2!M141+Sheet2!P141+Sheet2!S141+Sheet2!V141+Sheet2!Y141+Sheet2!AB141</f>
        <v>2</v>
      </c>
      <c r="AF141" s="6" t="n">
        <f aca="false">IF(Sheet2!AC141&gt;7,1,0)</f>
        <v>0</v>
      </c>
      <c r="AG141" s="6" t="n">
        <f aca="false">IF(Sheet2!AC141=7,1,0)</f>
        <v>0</v>
      </c>
      <c r="AH141" s="24" t="n">
        <f aca="false">IF(Sheet2!AC141=6,1,0)</f>
        <v>0</v>
      </c>
      <c r="AK141" s="24" t="n">
        <v>12</v>
      </c>
      <c r="AL141" s="24" t="n">
        <f aca="false">IF(OR(AND(Sheet2!H141&gt;0, Sheet2!AK141&lt;=10), AND(Sheet2!H141&lt;0, Sheet2!AK141&gt;=90)),1,0)</f>
        <v>0</v>
      </c>
      <c r="AM141" s="24" t="n">
        <f aca="false">IF(OR(AND(Sheet2!H141&gt;0, Sheet2!AK141&gt;10, Sheet2!AK141&lt;=15), AND(Sheet2!H141&lt;0, Sheet2!AK141&lt;90,Sheet2!AK141&gt;=85)),1,0)</f>
        <v>1</v>
      </c>
      <c r="AN141" s="24" t="n">
        <f aca="false">IF(OR(AND(Sheet2!H141&gt;0, Sheet2!AK141&gt;15, Sheet2!AK141&lt;=20), AND(Sheet2!H141&lt;0, Sheet2!AK141&lt;85,Sheet2!AK141&gt;=80)),1,0)</f>
        <v>0</v>
      </c>
      <c r="AO141" s="24" t="n">
        <f aca="false">IF(OR(AND(Sheet2!H141&gt;0, Sheet2!AK141&gt;20, Sheet2!AK141&lt;=25), AND(Sheet2!H141&lt;0, Sheet2!AK141&lt;80,Sheet2!AK141&gt;=75)),1,0)</f>
        <v>0</v>
      </c>
      <c r="AR141" s="29" t="s">
        <v>90</v>
      </c>
      <c r="AS141" s="8" t="n">
        <v>0.1320643</v>
      </c>
      <c r="AT141" s="8" t="n">
        <f aca="false">ROUND(AS141,3)</f>
        <v>0.132</v>
      </c>
      <c r="AU141" s="5" t="n">
        <f aca="false">ABS(Sheet2!AS141)</f>
        <v>0.1320643</v>
      </c>
      <c r="AV141" s="6" t="n">
        <f aca="false">IF(Sheet2!AU141&gt;=Sheet2!$AU$162,1,0)</f>
        <v>0</v>
      </c>
      <c r="AW141" s="6"/>
      <c r="AX141" s="8" t="n">
        <v>0.0750247</v>
      </c>
      <c r="AY141" s="8" t="n">
        <f aca="false">ROUND(AX141,3)</f>
        <v>0.075</v>
      </c>
      <c r="AZ141" s="5" t="n">
        <f aca="false">ABS(Sheet2!AX141)</f>
        <v>0.0750247</v>
      </c>
      <c r="BA141" s="6" t="n">
        <f aca="false">IF(Sheet2!AZ141&gt;=Sheet2!$AZ$162,1,0)</f>
        <v>0</v>
      </c>
      <c r="BB141" s="6"/>
      <c r="BC141" s="6" t="n">
        <f aca="false">IF(OR(Sheet2!AF141=1,Sheet2!AG141=1,Sheet2!AH141=1),1,0)</f>
        <v>0</v>
      </c>
      <c r="BD141" s="6" t="n">
        <f aca="false">AC141</f>
        <v>2</v>
      </c>
      <c r="BE141" s="24" t="n">
        <f aca="false">IF(OR(Sheet2!AL141=1,Sheet2!AM141=1,Sheet2!AN141=1,Sheet2!AO141=1),1,0)</f>
        <v>1</v>
      </c>
      <c r="BF141" s="6"/>
      <c r="BG141" s="6" t="n">
        <f aca="false">IF(AND(Sheet2!AV141=1,Sheet2!BA141=1,Sheet2!BC141=1,Sheet2!BE141=1),1,0)</f>
        <v>0</v>
      </c>
      <c r="BH141" s="6"/>
      <c r="BI141" s="6"/>
      <c r="BJ141" s="6"/>
      <c r="BK141" s="5"/>
      <c r="BL141" s="5"/>
    </row>
    <row r="142" customFormat="false" ht="12.8" hidden="false" customHeight="false" outlineLevel="0" collapsed="false">
      <c r="D142" s="32" t="s">
        <v>91</v>
      </c>
      <c r="E142" s="11" t="n">
        <v>0.2373541</v>
      </c>
      <c r="F142" s="11" t="n">
        <v>0.001</v>
      </c>
      <c r="G142" s="12" t="n">
        <f aca="false">IF(Sheet2!F142&lt;=0.1,1,0)</f>
        <v>1</v>
      </c>
      <c r="H142" s="0" t="n">
        <v>285.3407</v>
      </c>
      <c r="I142" s="0" t="n">
        <v>0.05</v>
      </c>
      <c r="J142" s="6" t="n">
        <f aca="false">IF(Sheet2!I142&lt;=0.1,1,0)</f>
        <v>1</v>
      </c>
      <c r="K142" s="11" t="n">
        <v>0.2947999</v>
      </c>
      <c r="L142" s="11" t="n">
        <v>0</v>
      </c>
      <c r="M142" s="12" t="n">
        <f aca="false">IF(Sheet2!L142&lt;=0.1,1,0)</f>
        <v>1</v>
      </c>
      <c r="N142" s="0" t="n">
        <v>57.08305</v>
      </c>
      <c r="O142" s="0" t="n">
        <v>0</v>
      </c>
      <c r="P142" s="6" t="n">
        <f aca="false">IF(Sheet2!O142&lt;=0.1,1,0)</f>
        <v>1</v>
      </c>
      <c r="Q142" s="11" t="n">
        <v>0.2321622</v>
      </c>
      <c r="R142" s="11" t="n">
        <v>0.003</v>
      </c>
      <c r="S142" s="12" t="n">
        <f aca="false">IF(Sheet2!R142&lt;=0.1,1,0)</f>
        <v>1</v>
      </c>
      <c r="T142" s="0" t="n">
        <v>0.2856189</v>
      </c>
      <c r="U142" s="0" t="n">
        <v>0</v>
      </c>
      <c r="V142" s="6" t="n">
        <f aca="false">IF(Sheet2!U142&lt;=0.1,1,0)</f>
        <v>1</v>
      </c>
      <c r="W142" s="11" t="n">
        <v>0.2886927</v>
      </c>
      <c r="X142" s="11" t="n">
        <v>0</v>
      </c>
      <c r="Y142" s="12" t="n">
        <f aca="false">IF(Sheet2!X142&lt;=0.1,1,0)</f>
        <v>1</v>
      </c>
      <c r="Z142" s="0" t="n">
        <v>14.17994</v>
      </c>
      <c r="AA142" s="0" t="n">
        <v>0.001</v>
      </c>
      <c r="AB142" s="6" t="n">
        <f aca="false">IF(Sheet2!AA142&lt;=0.1,1,0)</f>
        <v>1</v>
      </c>
      <c r="AC142" s="9" t="n">
        <f aca="false">Sheet2!G142+Sheet2!J142+Sheet2!M142+Sheet2!P142+Sheet2!S142+Sheet2!V142+Sheet2!Y142+Sheet2!AB142</f>
        <v>8</v>
      </c>
      <c r="AF142" s="9" t="n">
        <f aca="false">IF(Sheet2!AC142&gt;7,1,0)</f>
        <v>1</v>
      </c>
      <c r="AG142" s="6" t="n">
        <f aca="false">IF(Sheet2!AC142=7,1,0)</f>
        <v>0</v>
      </c>
      <c r="AH142" s="24" t="n">
        <f aca="false">IF(Sheet2!AC142=6,1,0)</f>
        <v>0</v>
      </c>
      <c r="AK142" s="24" t="n">
        <v>13</v>
      </c>
      <c r="AL142" s="24" t="n">
        <f aca="false">IF(OR(AND(Sheet2!H142&gt;0, Sheet2!AK142&lt;=10), AND(Sheet2!H142&lt;0, Sheet2!AK142&gt;=90)),1,0)</f>
        <v>0</v>
      </c>
      <c r="AM142" s="24" t="n">
        <f aca="false">IF(OR(AND(Sheet2!H142&gt;0, Sheet2!AK142&gt;10, Sheet2!AK142&lt;=15), AND(Sheet2!H142&lt;0, Sheet2!AK142&lt;90,Sheet2!AK142&gt;=85)),1,0)</f>
        <v>1</v>
      </c>
      <c r="AN142" s="24" t="n">
        <f aca="false">IF(OR(AND(Sheet2!H142&gt;0, Sheet2!AK142&gt;15, Sheet2!AK142&lt;=20), AND(Sheet2!H142&lt;0, Sheet2!AK142&lt;85,Sheet2!AK142&gt;=80)),1,0)</f>
        <v>0</v>
      </c>
      <c r="AO142" s="24" t="n">
        <f aca="false">IF(OR(AND(Sheet2!H142&gt;0, Sheet2!AK142&gt;20, Sheet2!AK142&lt;=25), AND(Sheet2!H142&lt;0, Sheet2!AK142&lt;80,Sheet2!AK142&gt;=75)),1,0)</f>
        <v>0</v>
      </c>
      <c r="AR142" s="29" t="s">
        <v>91</v>
      </c>
      <c r="AS142" s="8" t="n">
        <v>0.2373541</v>
      </c>
      <c r="AT142" s="8" t="n">
        <f aca="false">ROUND(AS142,3)</f>
        <v>0.237</v>
      </c>
      <c r="AU142" s="5" t="n">
        <f aca="false">ABS(Sheet2!AS142)</f>
        <v>0.2373541</v>
      </c>
      <c r="AV142" s="6" t="n">
        <f aca="false">IF(Sheet2!AU142&gt;=Sheet2!$AU$162,1,0)</f>
        <v>0</v>
      </c>
      <c r="AW142" s="6"/>
      <c r="AX142" s="8" t="n">
        <v>0.2947999</v>
      </c>
      <c r="AY142" s="8" t="n">
        <f aca="false">ROUND(AX142,3)</f>
        <v>0.295</v>
      </c>
      <c r="AZ142" s="5" t="n">
        <f aca="false">ABS(Sheet2!AX142)</f>
        <v>0.2947999</v>
      </c>
      <c r="BA142" s="6" t="n">
        <f aca="false">IF(Sheet2!AZ142&gt;=Sheet2!$AZ$162,1,0)</f>
        <v>1</v>
      </c>
      <c r="BB142" s="6"/>
      <c r="BC142" s="6" t="n">
        <f aca="false">IF(OR(Sheet2!AF142=1,Sheet2!AG142=1,Sheet2!AH142=1),1,0)</f>
        <v>1</v>
      </c>
      <c r="BD142" s="6" t="n">
        <f aca="false">AC142</f>
        <v>8</v>
      </c>
      <c r="BE142" s="24" t="n">
        <f aca="false">IF(OR(Sheet2!AL142=1,Sheet2!AM142=1,Sheet2!AN142=1,Sheet2!AO142=1),1,0)</f>
        <v>1</v>
      </c>
      <c r="BF142" s="6"/>
      <c r="BG142" s="6" t="n">
        <f aca="false">IF(AND(Sheet2!AV142=1,Sheet2!BA142=1,Sheet2!BC142=1,Sheet2!BE142=1),1,0)</f>
        <v>0</v>
      </c>
      <c r="BH142" s="6"/>
      <c r="BI142" s="6"/>
      <c r="BJ142" s="6"/>
    </row>
    <row r="143" customFormat="false" ht="12.8" hidden="false" customHeight="false" outlineLevel="0" collapsed="false">
      <c r="E143" s="8"/>
      <c r="F143" s="8"/>
      <c r="G143" s="12"/>
      <c r="H143" s="5"/>
      <c r="I143" s="5"/>
      <c r="J143" s="6"/>
      <c r="K143" s="8"/>
      <c r="L143" s="8"/>
      <c r="M143" s="12"/>
      <c r="N143" s="5"/>
      <c r="O143" s="5"/>
      <c r="P143" s="6"/>
      <c r="Q143" s="8"/>
      <c r="R143" s="8"/>
      <c r="S143" s="12"/>
      <c r="T143" s="5"/>
      <c r="U143" s="5"/>
      <c r="V143" s="6"/>
      <c r="W143" s="8"/>
      <c r="X143" s="8"/>
      <c r="Y143" s="12"/>
      <c r="Z143" s="5"/>
      <c r="AA143" s="5"/>
      <c r="AB143" s="6"/>
      <c r="AC143" s="9"/>
      <c r="AF143" s="6"/>
      <c r="AG143" s="6"/>
      <c r="AH143" s="6"/>
      <c r="AK143" s="24"/>
      <c r="AL143" s="24"/>
      <c r="AM143" s="24"/>
      <c r="AN143" s="24"/>
      <c r="AO143" s="24"/>
      <c r="AS143" s="8"/>
      <c r="AT143" s="8"/>
      <c r="AU143" s="5"/>
      <c r="AV143" s="6"/>
      <c r="AW143" s="6"/>
      <c r="AX143" s="8"/>
      <c r="AY143" s="8"/>
      <c r="AZ143" s="5"/>
      <c r="BA143" s="6"/>
      <c r="BB143" s="6"/>
      <c r="BC143" s="6"/>
      <c r="BD143" s="6"/>
      <c r="BE143" s="24"/>
      <c r="BF143" s="6"/>
      <c r="BG143" s="6"/>
      <c r="BH143" s="6"/>
      <c r="BI143" s="6"/>
      <c r="BJ143" s="6"/>
    </row>
    <row r="144" customFormat="false" ht="12.8" hidden="false" customHeight="false" outlineLevel="0" collapsed="false">
      <c r="B144" s="3" t="s">
        <v>220</v>
      </c>
      <c r="D144" s="30" t="s">
        <v>92</v>
      </c>
      <c r="E144" s="11" t="n">
        <v>0.3826498</v>
      </c>
      <c r="F144" s="11" t="n">
        <v>0.003</v>
      </c>
      <c r="G144" s="12" t="n">
        <f aca="false">IF(Sheet2!F144&lt;=0.1,1,0)</f>
        <v>1</v>
      </c>
      <c r="H144" s="0" t="n">
        <v>758.5107</v>
      </c>
      <c r="I144" s="0" t="n">
        <v>0.017</v>
      </c>
      <c r="J144" s="6" t="n">
        <f aca="false">IF(Sheet2!I144&lt;=0.1,1,0)</f>
        <v>1</v>
      </c>
      <c r="K144" s="11" t="n">
        <v>0.2626675</v>
      </c>
      <c r="L144" s="11" t="n">
        <v>0.024</v>
      </c>
      <c r="M144" s="12" t="n">
        <f aca="false">IF(Sheet2!L144&lt;=0.1,1,0)</f>
        <v>1</v>
      </c>
      <c r="N144" s="0" t="n">
        <v>38.51151</v>
      </c>
      <c r="O144" s="0" t="n">
        <v>0.094</v>
      </c>
      <c r="P144" s="6" t="n">
        <f aca="false">IF(Sheet2!O144&lt;=0.1,1,0)</f>
        <v>1</v>
      </c>
      <c r="Q144" s="11" t="n">
        <v>0.4027347</v>
      </c>
      <c r="R144" s="11" t="n">
        <v>0.002</v>
      </c>
      <c r="S144" s="12" t="n">
        <f aca="false">IF(Sheet2!R144&lt;=0.1,1,0)</f>
        <v>1</v>
      </c>
      <c r="T144" s="0" t="n">
        <v>0.3279514</v>
      </c>
      <c r="U144" s="0" t="n">
        <v>0.004</v>
      </c>
      <c r="V144" s="6" t="n">
        <f aca="false">IF(Sheet2!U144&lt;=0.1,1,0)</f>
        <v>1</v>
      </c>
      <c r="W144" s="11" t="n">
        <v>0.2738881</v>
      </c>
      <c r="X144" s="11" t="n">
        <v>0.016</v>
      </c>
      <c r="Y144" s="12" t="n">
        <f aca="false">IF(Sheet2!X144&lt;=0.1,1,0)</f>
        <v>1</v>
      </c>
      <c r="Z144" s="0" t="n">
        <v>6.172341</v>
      </c>
      <c r="AA144" s="0" t="n">
        <v>0.09</v>
      </c>
      <c r="AB144" s="6" t="n">
        <f aca="false">IF(Sheet2!AA144&lt;=0.1,1,0)</f>
        <v>1</v>
      </c>
      <c r="AC144" s="9" t="n">
        <f aca="false">Sheet2!G144+Sheet2!J144+Sheet2!M144+Sheet2!P144+Sheet2!S144+Sheet2!V144+Sheet2!Y144+Sheet2!AB144</f>
        <v>8</v>
      </c>
      <c r="AF144" s="6" t="n">
        <f aca="false">IF(Sheet2!AC144&gt;7,1,0)</f>
        <v>1</v>
      </c>
      <c r="AG144" s="6" t="n">
        <f aca="false">IF(Sheet2!AC144=7,1,0)</f>
        <v>0</v>
      </c>
      <c r="AH144" s="25" t="n">
        <f aca="false">IF(Sheet2!AC144=6,1,0)</f>
        <v>0</v>
      </c>
      <c r="AK144" s="24" t="n">
        <v>4</v>
      </c>
      <c r="AL144" s="24" t="n">
        <f aca="false">IF(OR(AND(Sheet2!H144&gt;0, Sheet2!AK144&lt;=10), AND(Sheet2!H144&lt;0, Sheet2!AK144&gt;=90)),1,0)</f>
        <v>1</v>
      </c>
      <c r="AM144" s="24" t="n">
        <f aca="false">IF(OR(AND(Sheet2!H144&gt;0, Sheet2!AK144&gt;10, Sheet2!AK144&lt;=15), AND(Sheet2!H144&lt;0, Sheet2!AK144&lt;90,Sheet2!AK144&gt;=85)),1,0)</f>
        <v>0</v>
      </c>
      <c r="AN144" s="24" t="n">
        <f aca="false">IF(OR(AND(Sheet2!H144&gt;0, Sheet2!AK144&gt;15, Sheet2!AK144&lt;=20), AND(Sheet2!H144&lt;0, Sheet2!AK144&lt;85,Sheet2!AK144&gt;=80)),1,0)</f>
        <v>0</v>
      </c>
      <c r="AO144" s="24" t="n">
        <f aca="false">IF(OR(AND(Sheet2!H144&gt;0, Sheet2!AK144&gt;20, Sheet2!AK144&lt;=25), AND(Sheet2!H144&lt;0, Sheet2!AK144&lt;80,Sheet2!AK144&gt;=75)),1,0)</f>
        <v>0</v>
      </c>
      <c r="AR144" s="32" t="s">
        <v>92</v>
      </c>
      <c r="AS144" s="8" t="n">
        <v>0.3826498</v>
      </c>
      <c r="AT144" s="8" t="n">
        <f aca="false">ROUND(AS144,3)</f>
        <v>0.383</v>
      </c>
      <c r="AU144" s="5" t="n">
        <f aca="false">ABS(Sheet2!AS144)</f>
        <v>0.3826498</v>
      </c>
      <c r="AV144" s="6" t="n">
        <f aca="false">IF(Sheet2!AU144&gt;=Sheet2!$AU$162,1,0)</f>
        <v>1</v>
      </c>
      <c r="AW144" s="6"/>
      <c r="AX144" s="8" t="n">
        <v>0.2626675</v>
      </c>
      <c r="AY144" s="8" t="n">
        <f aca="false">ROUND(AX144,3)</f>
        <v>0.263</v>
      </c>
      <c r="AZ144" s="5" t="n">
        <f aca="false">ABS(Sheet2!AX144)</f>
        <v>0.2626675</v>
      </c>
      <c r="BA144" s="6" t="n">
        <f aca="false">IF(Sheet2!AZ144&gt;=Sheet2!$AZ$162,1,0)</f>
        <v>1</v>
      </c>
      <c r="BB144" s="6"/>
      <c r="BC144" s="6" t="n">
        <f aca="false">IF(OR(Sheet2!AF144=1,Sheet2!AG144=1,Sheet2!AH144=1),1,0)</f>
        <v>1</v>
      </c>
      <c r="BD144" s="6" t="n">
        <f aca="false">AC144</f>
        <v>8</v>
      </c>
      <c r="BE144" s="24" t="n">
        <f aca="false">IF(OR(Sheet2!AL144=1,Sheet2!AM144=1,Sheet2!AN144=1,Sheet2!AO144=1),1,0)</f>
        <v>1</v>
      </c>
      <c r="BF144" s="6"/>
      <c r="BG144" s="6" t="n">
        <f aca="false">IF(AND(Sheet2!AV144=1,Sheet2!BA144=1,Sheet2!BC144=1,Sheet2!BE144=1),1,0)</f>
        <v>1</v>
      </c>
      <c r="BH144" s="6" t="s">
        <v>22</v>
      </c>
      <c r="BI144" s="6" t="s">
        <v>22</v>
      </c>
      <c r="BJ144" s="6"/>
    </row>
    <row r="145" customFormat="false" ht="12.8" hidden="false" customHeight="false" outlineLevel="0" collapsed="false">
      <c r="D145" s="0" t="s">
        <v>93</v>
      </c>
      <c r="E145" s="11" t="n">
        <v>0.1688302</v>
      </c>
      <c r="F145" s="11" t="n">
        <v>0.036</v>
      </c>
      <c r="G145" s="12" t="n">
        <f aca="false">IF(Sheet2!F145&lt;=0.1,1,0)</f>
        <v>1</v>
      </c>
      <c r="H145" s="0" t="n">
        <v>249.6068</v>
      </c>
      <c r="I145" s="0" t="n">
        <v>0.151</v>
      </c>
      <c r="J145" s="6" t="n">
        <f aca="false">IF(Sheet2!I145&lt;=0.1,1,0)</f>
        <v>0</v>
      </c>
      <c r="K145" s="11" t="n">
        <v>0.1316955</v>
      </c>
      <c r="L145" s="11" t="n">
        <v>0.08</v>
      </c>
      <c r="M145" s="12" t="n">
        <f aca="false">IF(Sheet2!L145&lt;=0.1,1,0)</f>
        <v>1</v>
      </c>
      <c r="N145" s="0" t="n">
        <v>16.57372</v>
      </c>
      <c r="O145" s="0" t="n">
        <v>0.258</v>
      </c>
      <c r="P145" s="6" t="n">
        <f aca="false">IF(Sheet2!O145&lt;=0.1,1,0)</f>
        <v>0</v>
      </c>
      <c r="Q145" s="11" t="n">
        <v>0.2182699</v>
      </c>
      <c r="R145" s="11" t="n">
        <v>0.012</v>
      </c>
      <c r="S145" s="12" t="n">
        <f aca="false">IF(Sheet2!R145&lt;=0.1,1,0)</f>
        <v>1</v>
      </c>
      <c r="T145" s="0" t="n">
        <v>0.1136384</v>
      </c>
      <c r="U145" s="0" t="n">
        <v>0.146</v>
      </c>
      <c r="V145" s="6" t="n">
        <f aca="false">IF(Sheet2!U145&lt;=0.1,1,0)</f>
        <v>0</v>
      </c>
      <c r="W145" s="11" t="n">
        <v>0.1067661</v>
      </c>
      <c r="X145" s="11" t="n">
        <v>0.133</v>
      </c>
      <c r="Y145" s="12" t="n">
        <f aca="false">IF(Sheet2!X145&lt;=0.1,1,0)</f>
        <v>0</v>
      </c>
      <c r="Z145" s="0" t="n">
        <v>4.305</v>
      </c>
      <c r="AA145" s="0" t="n">
        <v>0.088</v>
      </c>
      <c r="AB145" s="6" t="n">
        <f aca="false">IF(Sheet2!AA145&lt;=0.1,1,0)</f>
        <v>1</v>
      </c>
      <c r="AC145" s="9" t="n">
        <f aca="false">Sheet2!G145+Sheet2!J145+Sheet2!M145+Sheet2!P145+Sheet2!S145+Sheet2!V145+Sheet2!Y145+Sheet2!AB145</f>
        <v>4</v>
      </c>
      <c r="AF145" s="6" t="n">
        <f aca="false">IF(Sheet2!AC145&gt;7,1,0)</f>
        <v>0</v>
      </c>
      <c r="AG145" s="6" t="n">
        <f aca="false">IF(Sheet2!AC145=7,1,0)</f>
        <v>0</v>
      </c>
      <c r="AH145" s="24" t="n">
        <f aca="false">IF(Sheet2!AC145=6,1,0)</f>
        <v>0</v>
      </c>
      <c r="AK145" s="24" t="n">
        <v>12</v>
      </c>
      <c r="AL145" s="24" t="n">
        <f aca="false">IF(OR(AND(Sheet2!H145&gt;0, Sheet2!AK145&lt;=10), AND(Sheet2!H145&lt;0, Sheet2!AK145&gt;=90)),1,0)</f>
        <v>0</v>
      </c>
      <c r="AM145" s="24" t="n">
        <f aca="false">IF(OR(AND(Sheet2!H145&gt;0, Sheet2!AK145&gt;10, Sheet2!AK145&lt;=15), AND(Sheet2!H145&lt;0, Sheet2!AK145&lt;90,Sheet2!AK145&gt;=85)),1,0)</f>
        <v>1</v>
      </c>
      <c r="AN145" s="24" t="n">
        <f aca="false">IF(OR(AND(Sheet2!H145&gt;0, Sheet2!AK145&gt;15, Sheet2!AK145&lt;=20), AND(Sheet2!H145&lt;0, Sheet2!AK145&lt;85,Sheet2!AK145&gt;=80)),1,0)</f>
        <v>0</v>
      </c>
      <c r="AO145" s="24" t="n">
        <f aca="false">IF(OR(AND(Sheet2!H145&gt;0, Sheet2!AK145&gt;20, Sheet2!AK145&lt;=25), AND(Sheet2!H145&lt;0, Sheet2!AK145&lt;80,Sheet2!AK145&gt;=75)),1,0)</f>
        <v>0</v>
      </c>
      <c r="AR145" s="29" t="s">
        <v>93</v>
      </c>
      <c r="AS145" s="8" t="n">
        <v>0.1688302</v>
      </c>
      <c r="AT145" s="8" t="n">
        <f aca="false">ROUND(AS145,3)</f>
        <v>0.169</v>
      </c>
      <c r="AU145" s="5" t="n">
        <f aca="false">ABS(Sheet2!AS145)</f>
        <v>0.1688302</v>
      </c>
      <c r="AV145" s="6" t="n">
        <f aca="false">IF(Sheet2!AU145&gt;=Sheet2!$AU$162,1,0)</f>
        <v>0</v>
      </c>
      <c r="AW145" s="6"/>
      <c r="AX145" s="8" t="n">
        <v>0.1316955</v>
      </c>
      <c r="AY145" s="8" t="n">
        <f aca="false">ROUND(AX145,3)</f>
        <v>0.132</v>
      </c>
      <c r="AZ145" s="78" t="n">
        <f aca="false">ABS(Sheet2!AX145)</f>
        <v>0.1316955</v>
      </c>
      <c r="BA145" s="6" t="n">
        <f aca="false">IF(Sheet2!AZ145&gt;=Sheet2!$AZ$162,1,0)</f>
        <v>0</v>
      </c>
      <c r="BB145" s="6"/>
      <c r="BC145" s="6" t="n">
        <f aca="false">IF(OR(Sheet2!AF145=1,Sheet2!AG145=1,Sheet2!AH145=1),1,0)</f>
        <v>0</v>
      </c>
      <c r="BD145" s="6" t="n">
        <f aca="false">AC145</f>
        <v>4</v>
      </c>
      <c r="BE145" s="24" t="n">
        <f aca="false">IF(OR(Sheet2!AL145=1,Sheet2!AM145=1,Sheet2!AN145=1,Sheet2!AO145=1),1,0)</f>
        <v>1</v>
      </c>
      <c r="BF145" s="6"/>
      <c r="BG145" s="6" t="n">
        <f aca="false">IF(AND(Sheet2!AV145=1,Sheet2!BA145=1,Sheet2!BC145=1,Sheet2!BE145=1),1,0)</f>
        <v>0</v>
      </c>
      <c r="BH145" s="6"/>
      <c r="BI145" s="6"/>
      <c r="BJ145" s="6"/>
    </row>
    <row r="146" customFormat="false" ht="12.8" hidden="false" customHeight="false" outlineLevel="0" collapsed="false">
      <c r="D146" s="0" t="s">
        <v>94</v>
      </c>
      <c r="E146" s="11" t="n">
        <v>0.0897758</v>
      </c>
      <c r="F146" s="11" t="n">
        <v>0.308</v>
      </c>
      <c r="G146" s="12" t="n">
        <f aca="false">IF(Sheet2!F146&lt;=0.1,1,0)</f>
        <v>0</v>
      </c>
      <c r="H146" s="0" t="n">
        <v>8.084054</v>
      </c>
      <c r="I146" s="0" t="n">
        <v>0.964</v>
      </c>
      <c r="J146" s="6" t="n">
        <f aca="false">IF(Sheet2!I146&lt;=0.1,1,0)</f>
        <v>0</v>
      </c>
      <c r="K146" s="11" t="n">
        <v>0.1513893</v>
      </c>
      <c r="L146" s="11" t="n">
        <v>0.101</v>
      </c>
      <c r="M146" s="12" t="n">
        <f aca="false">IF(Sheet2!L146&lt;=0.1,1,0)</f>
        <v>0</v>
      </c>
      <c r="N146" s="0" t="n">
        <v>13.47569</v>
      </c>
      <c r="O146" s="0" t="n">
        <v>0.424</v>
      </c>
      <c r="P146" s="6" t="n">
        <f aca="false">IF(Sheet2!O146&lt;=0.1,1,0)</f>
        <v>0</v>
      </c>
      <c r="Q146" s="11" t="n">
        <v>0.0076626</v>
      </c>
      <c r="R146" s="11" t="n">
        <v>0.939</v>
      </c>
      <c r="S146" s="12" t="n">
        <f aca="false">IF(Sheet2!R146&lt;=0.1,1,0)</f>
        <v>0</v>
      </c>
      <c r="T146" s="0" t="n">
        <v>0.081064</v>
      </c>
      <c r="U146" s="0" t="n">
        <v>0.34</v>
      </c>
      <c r="V146" s="6" t="n">
        <f aca="false">IF(Sheet2!U146&lt;=0.1,1,0)</f>
        <v>0</v>
      </c>
      <c r="W146" s="11" t="n">
        <v>0.0864793</v>
      </c>
      <c r="X146" s="11" t="n">
        <v>0.318</v>
      </c>
      <c r="Y146" s="12" t="n">
        <f aca="false">IF(Sheet2!X146&lt;=0.1,1,0)</f>
        <v>0</v>
      </c>
      <c r="Z146" s="0" t="n">
        <v>3.072647</v>
      </c>
      <c r="AA146" s="0" t="n">
        <v>0.271</v>
      </c>
      <c r="AB146" s="6" t="n">
        <f aca="false">IF(Sheet2!AA146&lt;=0.1,1,0)</f>
        <v>0</v>
      </c>
      <c r="AC146" s="9" t="n">
        <f aca="false">Sheet2!G146+Sheet2!J146+Sheet2!M146+Sheet2!P146+Sheet2!S146+Sheet2!V146+Sheet2!Y146+Sheet2!AB146</f>
        <v>0</v>
      </c>
      <c r="AF146" s="6" t="n">
        <f aca="false">IF(Sheet2!AC146&gt;7,1,0)</f>
        <v>0</v>
      </c>
      <c r="AG146" s="6" t="n">
        <f aca="false">IF(Sheet2!AC146=7,1,0)</f>
        <v>0</v>
      </c>
      <c r="AH146" s="24" t="n">
        <f aca="false">IF(Sheet2!AC146=6,1,0)</f>
        <v>0</v>
      </c>
      <c r="AK146" s="24" t="n">
        <v>6</v>
      </c>
      <c r="AL146" s="24" t="n">
        <f aca="false">IF(OR(AND(Sheet2!H146&gt;0, Sheet2!AK146&lt;=10), AND(Sheet2!H146&lt;0, Sheet2!AK146&gt;=90)),1,0)</f>
        <v>1</v>
      </c>
      <c r="AM146" s="24" t="n">
        <f aca="false">IF(OR(AND(Sheet2!H146&gt;0, Sheet2!AK146&gt;10, Sheet2!AK146&lt;=15), AND(Sheet2!H146&lt;0, Sheet2!AK146&lt;90,Sheet2!AK146&gt;=85)),1,0)</f>
        <v>0</v>
      </c>
      <c r="AN146" s="24" t="n">
        <f aca="false">IF(OR(AND(Sheet2!H146&gt;0, Sheet2!AK146&gt;15, Sheet2!AK146&lt;=20), AND(Sheet2!H146&lt;0, Sheet2!AK146&lt;85,Sheet2!AK146&gt;=80)),1,0)</f>
        <v>0</v>
      </c>
      <c r="AO146" s="24" t="n">
        <f aca="false">IF(OR(AND(Sheet2!H146&gt;0, Sheet2!AK146&gt;20, Sheet2!AK146&lt;=25), AND(Sheet2!H146&lt;0, Sheet2!AK146&lt;80,Sheet2!AK146&gt;=75)),1,0)</f>
        <v>0</v>
      </c>
      <c r="AR146" s="29" t="s">
        <v>94</v>
      </c>
      <c r="AS146" s="8" t="n">
        <v>0.0897758</v>
      </c>
      <c r="AT146" s="8" t="n">
        <f aca="false">ROUND(AS146,3)</f>
        <v>0.09</v>
      </c>
      <c r="AU146" s="5" t="n">
        <f aca="false">ABS(Sheet2!AS146)</f>
        <v>0.0897758</v>
      </c>
      <c r="AV146" s="6" t="n">
        <f aca="false">IF(Sheet2!AU146&gt;=Sheet2!$AU$162,1,0)</f>
        <v>0</v>
      </c>
      <c r="AW146" s="6"/>
      <c r="AX146" s="8" t="n">
        <v>0.1513893</v>
      </c>
      <c r="AY146" s="8" t="n">
        <f aca="false">ROUND(AX146,3)</f>
        <v>0.151</v>
      </c>
      <c r="AZ146" s="5" t="n">
        <f aca="false">ABS(Sheet2!AX146)</f>
        <v>0.1513893</v>
      </c>
      <c r="BA146" s="6" t="n">
        <f aca="false">IF(Sheet2!AZ146&gt;=Sheet2!$AZ$162,1,0)</f>
        <v>0</v>
      </c>
      <c r="BB146" s="6"/>
      <c r="BC146" s="6" t="n">
        <f aca="false">IF(OR(Sheet2!AF146=1,Sheet2!AG146=1,Sheet2!AH146=1),1,0)</f>
        <v>0</v>
      </c>
      <c r="BD146" s="6" t="n">
        <f aca="false">AC146</f>
        <v>0</v>
      </c>
      <c r="BE146" s="24" t="n">
        <f aca="false">IF(OR(Sheet2!AL146=1,Sheet2!AM146=1,Sheet2!AN146=1,Sheet2!AO146=1),1,0)</f>
        <v>1</v>
      </c>
      <c r="BF146" s="6"/>
      <c r="BG146" s="6" t="n">
        <f aca="false">IF(AND(Sheet2!AV146=1,Sheet2!BA146=1,Sheet2!BC146=1,Sheet2!BE146=1),1,0)</f>
        <v>0</v>
      </c>
      <c r="BH146" s="6"/>
      <c r="BI146" s="6"/>
      <c r="BJ146" s="6"/>
    </row>
    <row r="147" customFormat="false" ht="12.8" hidden="false" customHeight="false" outlineLevel="0" collapsed="false">
      <c r="D147" s="0" t="s">
        <v>95</v>
      </c>
      <c r="E147" s="11" t="n">
        <v>0.0421847</v>
      </c>
      <c r="F147" s="11" t="n">
        <v>0.794</v>
      </c>
      <c r="G147" s="12" t="n">
        <f aca="false">IF(Sheet2!F147&lt;=0.1,1,0)</f>
        <v>0</v>
      </c>
      <c r="H147" s="0" t="n">
        <v>252.665</v>
      </c>
      <c r="I147" s="0" t="n">
        <v>0.455</v>
      </c>
      <c r="J147" s="6" t="n">
        <f aca="false">IF(Sheet2!I147&lt;=0.1,1,0)</f>
        <v>0</v>
      </c>
      <c r="K147" s="11" t="n">
        <v>0.1400954</v>
      </c>
      <c r="L147" s="11" t="n">
        <v>0.345</v>
      </c>
      <c r="M147" s="12" t="n">
        <f aca="false">IF(Sheet2!L147&lt;=0.1,1,0)</f>
        <v>0</v>
      </c>
      <c r="N147" s="0" t="n">
        <v>40.65141</v>
      </c>
      <c r="O147" s="0" t="n">
        <v>0.217</v>
      </c>
      <c r="P147" s="6" t="n">
        <f aca="false">IF(Sheet2!O147&lt;=0.1,1,0)</f>
        <v>0</v>
      </c>
      <c r="Q147" s="11" t="n">
        <v>0.0237741</v>
      </c>
      <c r="R147" s="11" t="n">
        <v>0.89</v>
      </c>
      <c r="S147" s="12" t="n">
        <f aca="false">IF(Sheet2!R147&lt;=0.1,1,0)</f>
        <v>0</v>
      </c>
      <c r="T147" s="0" t="n">
        <v>-0.0200722</v>
      </c>
      <c r="U147" s="0" t="n">
        <v>0.891</v>
      </c>
      <c r="V147" s="6" t="n">
        <f aca="false">IF(Sheet2!U147&lt;=0.1,1,0)</f>
        <v>0</v>
      </c>
      <c r="W147" s="11" t="n">
        <v>0.2029496</v>
      </c>
      <c r="X147" s="11" t="n">
        <v>0.155</v>
      </c>
      <c r="Y147" s="12" t="n">
        <f aca="false">IF(Sheet2!X147&lt;=0.1,1,0)</f>
        <v>0</v>
      </c>
      <c r="Z147" s="0" t="n">
        <v>0.4606592</v>
      </c>
      <c r="AA147" s="0" t="n">
        <v>0.908</v>
      </c>
      <c r="AB147" s="6" t="n">
        <f aca="false">IF(Sheet2!AA147&lt;=0.1,1,0)</f>
        <v>0</v>
      </c>
      <c r="AC147" s="9" t="n">
        <f aca="false">Sheet2!G147+Sheet2!J147+Sheet2!M147+Sheet2!P147+Sheet2!S147+Sheet2!V147+Sheet2!Y147+Sheet2!AB147</f>
        <v>0</v>
      </c>
      <c r="AF147" s="6" t="n">
        <f aca="false">IF(Sheet2!AC147&gt;7,1,0)</f>
        <v>0</v>
      </c>
      <c r="AG147" s="6" t="n">
        <f aca="false">IF(Sheet2!AC147=7,1,0)</f>
        <v>0</v>
      </c>
      <c r="AH147" s="24" t="n">
        <f aca="false">IF(Sheet2!AC147=6,1,0)</f>
        <v>0</v>
      </c>
      <c r="AK147" s="24" t="n">
        <v>3</v>
      </c>
      <c r="AL147" s="24" t="n">
        <f aca="false">IF(OR(AND(Sheet2!H147&gt;0, Sheet2!AK147&lt;=10), AND(Sheet2!H147&lt;0, Sheet2!AK147&gt;=90)),1,0)</f>
        <v>1</v>
      </c>
      <c r="AM147" s="24" t="n">
        <f aca="false">IF(OR(AND(Sheet2!H147&gt;0, Sheet2!AK147&gt;10, Sheet2!AK147&lt;=15), AND(Sheet2!H147&lt;0, Sheet2!AK147&lt;90,Sheet2!AK147&gt;=85)),1,0)</f>
        <v>0</v>
      </c>
      <c r="AN147" s="24" t="n">
        <f aca="false">IF(OR(AND(Sheet2!H147&gt;0, Sheet2!AK147&gt;15, Sheet2!AK147&lt;=20), AND(Sheet2!H147&lt;0, Sheet2!AK147&lt;85,Sheet2!AK147&gt;=80)),1,0)</f>
        <v>0</v>
      </c>
      <c r="AO147" s="24" t="n">
        <f aca="false">IF(OR(AND(Sheet2!H147&gt;0, Sheet2!AK147&gt;20, Sheet2!AK147&lt;=25), AND(Sheet2!H147&lt;0, Sheet2!AK147&lt;80,Sheet2!AK147&gt;=75)),1,0)</f>
        <v>0</v>
      </c>
      <c r="AR147" s="29" t="s">
        <v>95</v>
      </c>
      <c r="AS147" s="8" t="n">
        <v>0.0421847</v>
      </c>
      <c r="AT147" s="8" t="n">
        <f aca="false">ROUND(AS147,3)</f>
        <v>0.042</v>
      </c>
      <c r="AU147" s="5" t="n">
        <f aca="false">ABS(Sheet2!AS147)</f>
        <v>0.0421847</v>
      </c>
      <c r="AV147" s="6" t="n">
        <f aca="false">IF(Sheet2!AU147&gt;=Sheet2!$AU$162,1,0)</f>
        <v>0</v>
      </c>
      <c r="AW147" s="6"/>
      <c r="AX147" s="8" t="n">
        <v>0.1400954</v>
      </c>
      <c r="AY147" s="8" t="n">
        <f aca="false">ROUND(AX147,3)</f>
        <v>0.14</v>
      </c>
      <c r="AZ147" s="5" t="n">
        <f aca="false">ABS(Sheet2!AX147)</f>
        <v>0.1400954</v>
      </c>
      <c r="BA147" s="6" t="n">
        <f aca="false">IF(Sheet2!AZ147&gt;=Sheet2!$AZ$162,1,0)</f>
        <v>0</v>
      </c>
      <c r="BB147" s="6"/>
      <c r="BC147" s="6" t="n">
        <f aca="false">IF(OR(Sheet2!AF147=1,Sheet2!AG147=1,Sheet2!AH147=1),1,0)</f>
        <v>0</v>
      </c>
      <c r="BD147" s="6" t="n">
        <f aca="false">AC147</f>
        <v>0</v>
      </c>
      <c r="BE147" s="24" t="n">
        <f aca="false">IF(OR(Sheet2!AL147=1,Sheet2!AM147=1,Sheet2!AN147=1,Sheet2!AO147=1),1,0)</f>
        <v>1</v>
      </c>
      <c r="BF147" s="6"/>
      <c r="BG147" s="6" t="n">
        <f aca="false">IF(AND(Sheet2!AV147=1,Sheet2!BA147=1,Sheet2!BC147=1,Sheet2!BE147=1),1,0)</f>
        <v>0</v>
      </c>
      <c r="BH147" s="6"/>
      <c r="BI147" s="6"/>
      <c r="BJ147" s="6"/>
    </row>
    <row r="148" customFormat="false" ht="12.8" hidden="false" customHeight="false" outlineLevel="0" collapsed="false">
      <c r="D148" s="29" t="s">
        <v>96</v>
      </c>
      <c r="E148" s="11" t="n">
        <v>0.23931</v>
      </c>
      <c r="F148" s="11" t="n">
        <v>0.112</v>
      </c>
      <c r="G148" s="12" t="n">
        <f aca="false">IF(Sheet2!F148&lt;=0.1,1,0)</f>
        <v>0</v>
      </c>
      <c r="H148" s="0" t="n">
        <v>465.5564</v>
      </c>
      <c r="I148" s="0" t="n">
        <v>0.244</v>
      </c>
      <c r="J148" s="6" t="n">
        <f aca="false">IF(Sheet2!I148&lt;=0.1,1,0)</f>
        <v>0</v>
      </c>
      <c r="K148" s="11" t="n">
        <v>0.4866334</v>
      </c>
      <c r="L148" s="11" t="n">
        <v>0</v>
      </c>
      <c r="M148" s="12" t="n">
        <f aca="false">IF(Sheet2!L148&lt;=0.1,1,0)</f>
        <v>1</v>
      </c>
      <c r="N148" s="0" t="n">
        <v>82.49463</v>
      </c>
      <c r="O148" s="0" t="n">
        <v>0.015</v>
      </c>
      <c r="P148" s="6" t="n">
        <f aca="false">IF(Sheet2!O148&lt;=0.1,1,0)</f>
        <v>1</v>
      </c>
      <c r="Q148" s="11" t="n">
        <v>0.1777405</v>
      </c>
      <c r="R148" s="11" t="n">
        <v>0.261</v>
      </c>
      <c r="S148" s="12" t="n">
        <f aca="false">IF(Sheet2!R148&lt;=0.1,1,0)</f>
        <v>0</v>
      </c>
      <c r="T148" s="0" t="n">
        <v>0.2457059</v>
      </c>
      <c r="U148" s="0" t="n">
        <v>0.099</v>
      </c>
      <c r="V148" s="6" t="n">
        <f aca="false">IF(Sheet2!U148&lt;=0.1,1,0)</f>
        <v>1</v>
      </c>
      <c r="W148" s="11" t="n">
        <v>0.4257987</v>
      </c>
      <c r="X148" s="11" t="n">
        <v>0.001</v>
      </c>
      <c r="Y148" s="12" t="n">
        <f aca="false">IF(Sheet2!X148&lt;=0.1,1,0)</f>
        <v>1</v>
      </c>
      <c r="Z148" s="0" t="n">
        <v>2.607565</v>
      </c>
      <c r="AA148" s="0" t="n">
        <v>0.521</v>
      </c>
      <c r="AB148" s="6" t="n">
        <f aca="false">IF(Sheet2!AA148&lt;=0.1,1,0)</f>
        <v>0</v>
      </c>
      <c r="AC148" s="9" t="n">
        <f aca="false">Sheet2!G148+Sheet2!J148+Sheet2!M148+Sheet2!P148+Sheet2!S148+Sheet2!V148+Sheet2!Y148+Sheet2!AB148</f>
        <v>4</v>
      </c>
      <c r="AF148" s="6" t="n">
        <f aca="false">IF(Sheet2!AC148&gt;7,1,0)</f>
        <v>0</v>
      </c>
      <c r="AG148" s="6" t="n">
        <f aca="false">IF(Sheet2!AC148=7,1,0)</f>
        <v>0</v>
      </c>
      <c r="AH148" s="24" t="n">
        <f aca="false">IF(Sheet2!AC148=6,1,0)</f>
        <v>0</v>
      </c>
      <c r="AK148" s="24" t="n">
        <v>3</v>
      </c>
      <c r="AL148" s="24" t="n">
        <f aca="false">IF(OR(AND(Sheet2!H148&gt;0, Sheet2!AK148&lt;=10), AND(Sheet2!H148&lt;0, Sheet2!AK148&gt;=90)),1,0)</f>
        <v>1</v>
      </c>
      <c r="AM148" s="24" t="n">
        <f aca="false">IF(OR(AND(Sheet2!H148&gt;0, Sheet2!AK148&gt;10, Sheet2!AK148&lt;=15), AND(Sheet2!H148&lt;0, Sheet2!AK148&lt;90,Sheet2!AK148&gt;=85)),1,0)</f>
        <v>0</v>
      </c>
      <c r="AN148" s="24" t="n">
        <f aca="false">IF(OR(AND(Sheet2!H148&gt;0, Sheet2!AK148&gt;15, Sheet2!AK148&lt;=20), AND(Sheet2!H148&lt;0, Sheet2!AK148&lt;85,Sheet2!AK148&gt;=80)),1,0)</f>
        <v>0</v>
      </c>
      <c r="AO148" s="24" t="n">
        <f aca="false">IF(OR(AND(Sheet2!H148&gt;0, Sheet2!AK148&gt;20, Sheet2!AK148&lt;=25), AND(Sheet2!H148&lt;0, Sheet2!AK148&lt;80,Sheet2!AK148&gt;=75)),1,0)</f>
        <v>0</v>
      </c>
      <c r="AR148" s="29" t="s">
        <v>96</v>
      </c>
      <c r="AS148" s="8" t="n">
        <v>0.23931</v>
      </c>
      <c r="AT148" s="8" t="n">
        <f aca="false">ROUND(AS148,3)</f>
        <v>0.239</v>
      </c>
      <c r="AU148" s="5" t="n">
        <f aca="false">ABS(Sheet2!AS148)</f>
        <v>0.23931</v>
      </c>
      <c r="AV148" s="6" t="n">
        <f aca="false">IF(Sheet2!AU148&gt;=Sheet2!$AU$162,1,0)</f>
        <v>0</v>
      </c>
      <c r="AW148" s="6"/>
      <c r="AX148" s="8" t="n">
        <v>0.4866334</v>
      </c>
      <c r="AY148" s="8" t="n">
        <f aca="false">ROUND(AX148,3)</f>
        <v>0.487</v>
      </c>
      <c r="AZ148" s="5" t="n">
        <f aca="false">ABS(Sheet2!AX148)</f>
        <v>0.4866334</v>
      </c>
      <c r="BA148" s="6" t="n">
        <f aca="false">IF(Sheet2!AZ148&gt;=Sheet2!$AZ$162,1,0)</f>
        <v>1</v>
      </c>
      <c r="BB148" s="6"/>
      <c r="BC148" s="6" t="n">
        <f aca="false">IF(OR(Sheet2!AF148=1,Sheet2!AG148=1,Sheet2!AH148=1),1,0)</f>
        <v>0</v>
      </c>
      <c r="BD148" s="6" t="n">
        <f aca="false">AC148</f>
        <v>4</v>
      </c>
      <c r="BE148" s="24" t="n">
        <f aca="false">IF(OR(Sheet2!AL148=1,Sheet2!AM148=1,Sheet2!AN148=1,Sheet2!AO148=1),1,0)</f>
        <v>1</v>
      </c>
      <c r="BF148" s="6"/>
      <c r="BG148" s="6" t="n">
        <f aca="false">IF(AND(Sheet2!AV148=1,Sheet2!BA148=1,Sheet2!BC148=1,Sheet2!BE148=1),1,0)</f>
        <v>0</v>
      </c>
      <c r="BH148" s="6"/>
      <c r="BI148" s="6"/>
      <c r="BJ148" s="6"/>
    </row>
    <row r="149" customFormat="false" ht="12.8" hidden="false" customHeight="false" outlineLevel="0" collapsed="false">
      <c r="D149" s="32" t="s">
        <v>97</v>
      </c>
      <c r="E149" s="11" t="n">
        <v>0.2986945</v>
      </c>
      <c r="F149" s="11" t="n">
        <v>0.022</v>
      </c>
      <c r="G149" s="12" t="n">
        <f aca="false">IF(Sheet2!F149&lt;=0.1,1,0)</f>
        <v>1</v>
      </c>
      <c r="H149" s="0" t="n">
        <v>630.4448</v>
      </c>
      <c r="I149" s="0" t="n">
        <v>0.038</v>
      </c>
      <c r="J149" s="6" t="n">
        <f aca="false">IF(Sheet2!I149&lt;=0.1,1,0)</f>
        <v>1</v>
      </c>
      <c r="K149" s="11" t="n">
        <v>0.3450124</v>
      </c>
      <c r="L149" s="11" t="n">
        <v>0.009</v>
      </c>
      <c r="M149" s="12" t="n">
        <f aca="false">IF(Sheet2!L149&lt;=0.1,1,0)</f>
        <v>1</v>
      </c>
      <c r="N149" s="0" t="n">
        <v>73.70474</v>
      </c>
      <c r="O149" s="0" t="n">
        <v>0.01</v>
      </c>
      <c r="P149" s="6" t="n">
        <f aca="false">IF(Sheet2!O149&lt;=0.1,1,0)</f>
        <v>1</v>
      </c>
      <c r="Q149" s="11" t="n">
        <v>0.3079741</v>
      </c>
      <c r="R149" s="11" t="n">
        <v>0.034</v>
      </c>
      <c r="S149" s="12" t="n">
        <f aca="false">IF(Sheet2!R149&lt;=0.1,1,0)</f>
        <v>1</v>
      </c>
      <c r="T149" s="0" t="n">
        <v>0.2580471</v>
      </c>
      <c r="U149" s="0" t="n">
        <v>0.025</v>
      </c>
      <c r="V149" s="6" t="n">
        <f aca="false">IF(Sheet2!U149&lt;=0.1,1,0)</f>
        <v>1</v>
      </c>
      <c r="W149" s="11" t="n">
        <v>0.3481269</v>
      </c>
      <c r="X149" s="11" t="n">
        <v>0.005</v>
      </c>
      <c r="Y149" s="12" t="n">
        <f aca="false">IF(Sheet2!X149&lt;=0.1,1,0)</f>
        <v>1</v>
      </c>
      <c r="Z149" s="0" t="n">
        <v>13.01509</v>
      </c>
      <c r="AA149" s="0" t="n">
        <v>0.051</v>
      </c>
      <c r="AB149" s="6" t="n">
        <f aca="false">IF(Sheet2!AA149&lt;=0.1,1,0)</f>
        <v>1</v>
      </c>
      <c r="AC149" s="9" t="n">
        <f aca="false">Sheet2!G149+Sheet2!J149+Sheet2!M149+Sheet2!P149+Sheet2!S149+Sheet2!V149+Sheet2!Y149+Sheet2!AB149</f>
        <v>8</v>
      </c>
      <c r="AF149" s="55" t="n">
        <f aca="false">IF(Sheet2!AC149&gt;7,1,0)</f>
        <v>1</v>
      </c>
      <c r="AG149" s="6" t="n">
        <f aca="false">IF(Sheet2!AC149=7,1,0)</f>
        <v>0</v>
      </c>
      <c r="AH149" s="24" t="n">
        <f aca="false">IF(Sheet2!AC149=6,1,0)</f>
        <v>0</v>
      </c>
      <c r="AK149" s="24" t="n">
        <v>4</v>
      </c>
      <c r="AL149" s="24" t="n">
        <f aca="false">IF(OR(AND(Sheet2!H149&gt;0, Sheet2!AK149&lt;=10), AND(Sheet2!H149&lt;0, Sheet2!AK149&gt;=90)),1,0)</f>
        <v>1</v>
      </c>
      <c r="AM149" s="24" t="n">
        <f aca="false">IF(OR(AND(Sheet2!H149&gt;0, Sheet2!AK149&gt;10, Sheet2!AK149&lt;=15), AND(Sheet2!H149&lt;0, Sheet2!AK149&lt;90,Sheet2!AK149&gt;=85)),1,0)</f>
        <v>0</v>
      </c>
      <c r="AN149" s="24" t="n">
        <f aca="false">IF(OR(AND(Sheet2!H149&gt;0, Sheet2!AK149&gt;15, Sheet2!AK149&lt;=20), AND(Sheet2!H149&lt;0, Sheet2!AK149&lt;85,Sheet2!AK149&gt;=80)),1,0)</f>
        <v>0</v>
      </c>
      <c r="AO149" s="24" t="n">
        <f aca="false">IF(OR(AND(Sheet2!H149&gt;0, Sheet2!AK149&gt;20, Sheet2!AK149&lt;=25), AND(Sheet2!H149&lt;0, Sheet2!AK149&lt;80,Sheet2!AK149&gt;=75)),1,0)</f>
        <v>0</v>
      </c>
      <c r="AR149" s="32" t="s">
        <v>97</v>
      </c>
      <c r="AS149" s="8" t="n">
        <v>0.2986945</v>
      </c>
      <c r="AT149" s="8" t="n">
        <f aca="false">ROUND(AS149,3)</f>
        <v>0.299</v>
      </c>
      <c r="AU149" s="5" t="n">
        <f aca="false">ABS(Sheet2!AS149)</f>
        <v>0.2986945</v>
      </c>
      <c r="AV149" s="6" t="n">
        <f aca="false">IF(Sheet2!AU149&gt;=Sheet2!$AU$162,1,0)</f>
        <v>1</v>
      </c>
      <c r="AW149" s="6"/>
      <c r="AX149" s="8" t="n">
        <v>0.3450124</v>
      </c>
      <c r="AY149" s="8" t="n">
        <f aca="false">ROUND(AX149,3)</f>
        <v>0.345</v>
      </c>
      <c r="AZ149" s="5" t="n">
        <f aca="false">ABS(Sheet2!AX149)</f>
        <v>0.3450124</v>
      </c>
      <c r="BA149" s="6" t="n">
        <f aca="false">IF(Sheet2!AZ149&gt;=Sheet2!$AZ$162,1,0)</f>
        <v>1</v>
      </c>
      <c r="BB149" s="6"/>
      <c r="BC149" s="6" t="n">
        <f aca="false">IF(OR(Sheet2!AF149=1,Sheet2!AG149=1,Sheet2!AH149=1),1,0)</f>
        <v>1</v>
      </c>
      <c r="BD149" s="6" t="n">
        <f aca="false">AC149</f>
        <v>8</v>
      </c>
      <c r="BE149" s="24" t="n">
        <f aca="false">IF(OR(Sheet2!AL149=1,Sheet2!AM149=1,Sheet2!AN149=1,Sheet2!AO149=1),1,0)</f>
        <v>1</v>
      </c>
      <c r="BF149" s="6"/>
      <c r="BG149" s="6" t="n">
        <f aca="false">IF(AND(Sheet2!AV149=1,Sheet2!BA149=1,Sheet2!BC149=1,Sheet2!BE149=1),1,0)</f>
        <v>1</v>
      </c>
      <c r="BH149" s="6" t="s">
        <v>22</v>
      </c>
      <c r="BI149" s="6" t="s">
        <v>22</v>
      </c>
      <c r="BJ149" s="6"/>
    </row>
    <row r="150" customFormat="false" ht="12.8" hidden="false" customHeight="false" outlineLevel="0" collapsed="false">
      <c r="D150" s="30" t="s">
        <v>98</v>
      </c>
      <c r="E150" s="11" t="n">
        <v>0.2563813</v>
      </c>
      <c r="F150" s="11" t="n">
        <v>0.026</v>
      </c>
      <c r="G150" s="12" t="n">
        <f aca="false">IF(Sheet2!F150&lt;=0.1,1,0)</f>
        <v>1</v>
      </c>
      <c r="H150" s="0" t="n">
        <v>706.6242</v>
      </c>
      <c r="I150" s="0" t="n">
        <v>0.022</v>
      </c>
      <c r="J150" s="6" t="n">
        <f aca="false">IF(Sheet2!I150&lt;=0.1,1,0)</f>
        <v>1</v>
      </c>
      <c r="K150" s="11" t="n">
        <v>0.2702055</v>
      </c>
      <c r="L150" s="11" t="n">
        <v>0.012</v>
      </c>
      <c r="M150" s="12" t="n">
        <f aca="false">IF(Sheet2!L150&lt;=0.1,1,0)</f>
        <v>1</v>
      </c>
      <c r="N150" s="0" t="n">
        <v>56.0424</v>
      </c>
      <c r="O150" s="0" t="n">
        <v>0.015</v>
      </c>
      <c r="P150" s="6" t="n">
        <f aca="false">IF(Sheet2!O150&lt;=0.1,1,0)</f>
        <v>1</v>
      </c>
      <c r="Q150" s="11" t="n">
        <v>0.2657089</v>
      </c>
      <c r="R150" s="11" t="n">
        <v>0.03</v>
      </c>
      <c r="S150" s="12" t="n">
        <f aca="false">IF(Sheet2!R150&lt;=0.1,1,0)</f>
        <v>1</v>
      </c>
      <c r="T150" s="0" t="n">
        <v>0.2019348</v>
      </c>
      <c r="U150" s="0" t="n">
        <v>0.074</v>
      </c>
      <c r="V150" s="6" t="n">
        <f aca="false">IF(Sheet2!U150&lt;=0.1,1,0)</f>
        <v>1</v>
      </c>
      <c r="W150" s="11" t="n">
        <v>0.274816</v>
      </c>
      <c r="X150" s="11" t="n">
        <v>0.008</v>
      </c>
      <c r="Y150" s="12" t="n">
        <f aca="false">IF(Sheet2!X150&lt;=0.1,1,0)</f>
        <v>1</v>
      </c>
      <c r="Z150" s="0" t="n">
        <v>13.94944</v>
      </c>
      <c r="AA150" s="0" t="n">
        <v>0.073</v>
      </c>
      <c r="AB150" s="6" t="n">
        <f aca="false">IF(Sheet2!AA150&lt;=0.1,1,0)</f>
        <v>1</v>
      </c>
      <c r="AC150" s="9" t="n">
        <f aca="false">Sheet2!G150+Sheet2!J150+Sheet2!M150+Sheet2!P150+Sheet2!S150+Sheet2!V150+Sheet2!Y150+Sheet2!AB150</f>
        <v>8</v>
      </c>
      <c r="AF150" s="6" t="n">
        <f aca="false">IF(Sheet2!AC150&gt;7,1,0)</f>
        <v>1</v>
      </c>
      <c r="AG150" s="6" t="n">
        <f aca="false">IF(Sheet2!AC150=7,1,0)</f>
        <v>0</v>
      </c>
      <c r="AH150" s="25" t="n">
        <f aca="false">IF(Sheet2!AC150=6,1,0)</f>
        <v>0</v>
      </c>
      <c r="AK150" s="24" t="n">
        <v>6</v>
      </c>
      <c r="AL150" s="24" t="n">
        <f aca="false">IF(OR(AND(Sheet2!H150&gt;0, Sheet2!AK150&lt;=10), AND(Sheet2!H150&lt;0, Sheet2!AK150&gt;=90)),1,0)</f>
        <v>1</v>
      </c>
      <c r="AM150" s="24" t="n">
        <f aca="false">IF(OR(AND(Sheet2!H150&gt;0, Sheet2!AK150&gt;10, Sheet2!AK150&lt;=15), AND(Sheet2!H150&lt;0, Sheet2!AK150&lt;90,Sheet2!AK150&gt;=85)),1,0)</f>
        <v>0</v>
      </c>
      <c r="AN150" s="24" t="n">
        <f aca="false">IF(OR(AND(Sheet2!H150&gt;0, Sheet2!AK150&gt;15, Sheet2!AK150&lt;=20), AND(Sheet2!H150&lt;0, Sheet2!AK150&lt;85,Sheet2!AK150&gt;=80)),1,0)</f>
        <v>0</v>
      </c>
      <c r="AO150" s="24" t="n">
        <f aca="false">IF(OR(AND(Sheet2!H150&gt;0, Sheet2!AK150&gt;20, Sheet2!AK150&lt;=25), AND(Sheet2!H150&lt;0, Sheet2!AK150&lt;80,Sheet2!AK150&gt;=75)),1,0)</f>
        <v>0</v>
      </c>
      <c r="AR150" s="32" t="s">
        <v>98</v>
      </c>
      <c r="AS150" s="8" t="n">
        <v>0.2563813</v>
      </c>
      <c r="AT150" s="8" t="n">
        <f aca="false">ROUND(AS150,3)</f>
        <v>0.256</v>
      </c>
      <c r="AU150" s="5" t="n">
        <f aca="false">ABS(Sheet2!AS150)</f>
        <v>0.2563813</v>
      </c>
      <c r="AV150" s="6" t="n">
        <f aca="false">IF(Sheet2!AU150&gt;=Sheet2!$AU$162,1,0)</f>
        <v>1</v>
      </c>
      <c r="AW150" s="6"/>
      <c r="AX150" s="8" t="n">
        <v>0.2702055</v>
      </c>
      <c r="AY150" s="8" t="n">
        <f aca="false">ROUND(AX150,3)</f>
        <v>0.27</v>
      </c>
      <c r="AZ150" s="5" t="n">
        <f aca="false">ABS(Sheet2!AX150)</f>
        <v>0.2702055</v>
      </c>
      <c r="BA150" s="6" t="n">
        <f aca="false">IF(Sheet2!AZ150&gt;=Sheet2!$AZ$162,1,0)</f>
        <v>1</v>
      </c>
      <c r="BB150" s="6"/>
      <c r="BC150" s="6" t="n">
        <f aca="false">IF(OR(Sheet2!AF150=1,Sheet2!AG150=1,Sheet2!AH150=1),1,0)</f>
        <v>1</v>
      </c>
      <c r="BD150" s="6" t="n">
        <f aca="false">AC150</f>
        <v>8</v>
      </c>
      <c r="BE150" s="24" t="n">
        <f aca="false">IF(OR(Sheet2!AL150=1,Sheet2!AM150=1,Sheet2!AN150=1,Sheet2!AO150=1),1,0)</f>
        <v>1</v>
      </c>
      <c r="BF150" s="6"/>
      <c r="BG150" s="6" t="n">
        <f aca="false">IF(AND(Sheet2!AV150=1,Sheet2!BA150=1,Sheet2!BC150=1,Sheet2!BE150=1),1,0)</f>
        <v>1</v>
      </c>
      <c r="BH150" s="6" t="s">
        <v>22</v>
      </c>
      <c r="BI150" s="6"/>
      <c r="BJ150" s="6"/>
    </row>
    <row r="151" customFormat="false" ht="12.8" hidden="false" customHeight="false" outlineLevel="0" collapsed="false">
      <c r="B151" s="13"/>
      <c r="C151" s="13"/>
      <c r="D151" s="52" t="s">
        <v>99</v>
      </c>
      <c r="E151" s="73" t="n">
        <v>0.1828698</v>
      </c>
      <c r="F151" s="73" t="n">
        <v>0.028</v>
      </c>
      <c r="G151" s="12" t="n">
        <f aca="false">IF(Sheet2!F151&lt;=0.1,1,0)</f>
        <v>1</v>
      </c>
      <c r="H151" s="13" t="n">
        <v>221.0806</v>
      </c>
      <c r="I151" s="13" t="n">
        <v>0.241</v>
      </c>
      <c r="J151" s="6" t="n">
        <f aca="false">IF(Sheet2!I151&lt;=0.1,1,0)</f>
        <v>0</v>
      </c>
      <c r="K151" s="73" t="n">
        <v>0.2357806</v>
      </c>
      <c r="L151" s="73" t="n">
        <v>0.005</v>
      </c>
      <c r="M151" s="12" t="n">
        <f aca="false">IF(Sheet2!L151&lt;=0.1,1,0)</f>
        <v>1</v>
      </c>
      <c r="N151" s="13" t="n">
        <v>31.96303</v>
      </c>
      <c r="O151" s="13" t="n">
        <v>0.065</v>
      </c>
      <c r="P151" s="6" t="n">
        <f aca="false">IF(Sheet2!O151&lt;=0.1,1,0)</f>
        <v>1</v>
      </c>
      <c r="Q151" s="73" t="n">
        <v>0.2292709</v>
      </c>
      <c r="R151" s="73" t="n">
        <v>0.011</v>
      </c>
      <c r="S151" s="12" t="n">
        <f aca="false">IF(Sheet2!R151&lt;=0.1,1,0)</f>
        <v>1</v>
      </c>
      <c r="T151" s="13" t="n">
        <v>0.1591092</v>
      </c>
      <c r="U151" s="13" t="n">
        <v>0.061</v>
      </c>
      <c r="V151" s="6" t="n">
        <f aca="false">IF(Sheet2!U151&lt;=0.1,1,0)</f>
        <v>1</v>
      </c>
      <c r="W151" s="73" t="n">
        <v>0.1765126</v>
      </c>
      <c r="X151" s="73" t="n">
        <v>0.034</v>
      </c>
      <c r="Y151" s="12" t="n">
        <f aca="false">IF(Sheet2!X151&lt;=0.1,1,0)</f>
        <v>1</v>
      </c>
      <c r="Z151" s="13" t="n">
        <v>6.279279</v>
      </c>
      <c r="AA151" s="13" t="n">
        <v>0.02</v>
      </c>
      <c r="AB151" s="6" t="n">
        <f aca="false">IF(Sheet2!AA151&lt;=0.1,1,0)</f>
        <v>1</v>
      </c>
      <c r="AC151" s="38" t="n">
        <f aca="false">Sheet2!G151+Sheet2!J151+Sheet2!M151+Sheet2!P151+Sheet2!S151+Sheet2!V151+Sheet2!Y151+Sheet2!AB151</f>
        <v>7</v>
      </c>
      <c r="AF151" s="6" t="n">
        <f aca="false">IF(Sheet2!AC151&gt;7,1,0)</f>
        <v>0</v>
      </c>
      <c r="AG151" s="6" t="n">
        <f aca="false">IF(Sheet2!AC151=7,1,0)</f>
        <v>1</v>
      </c>
      <c r="AH151" s="24" t="n">
        <f aca="false">IF(Sheet2!AC151=6,1,0)</f>
        <v>0</v>
      </c>
      <c r="AK151" s="24" t="n">
        <v>8</v>
      </c>
      <c r="AL151" s="24" t="n">
        <f aca="false">IF(OR(AND(Sheet2!H151&gt;0, Sheet2!AK151&lt;=10), AND(Sheet2!H151&lt;0, Sheet2!AK151&gt;=90)),1,0)</f>
        <v>1</v>
      </c>
      <c r="AM151" s="24" t="n">
        <f aca="false">IF(OR(AND(Sheet2!H151&gt;0, Sheet2!AK151&gt;10, Sheet2!AK151&lt;=15), AND(Sheet2!H151&lt;0, Sheet2!AK151&lt;90,Sheet2!AK151&gt;=85)),1,0)</f>
        <v>0</v>
      </c>
      <c r="AN151" s="24" t="n">
        <f aca="false">IF(OR(AND(Sheet2!H151&gt;0, Sheet2!AK151&gt;15, Sheet2!AK151&lt;=20), AND(Sheet2!H151&lt;0, Sheet2!AK151&lt;85,Sheet2!AK151&gt;=80)),1,0)</f>
        <v>0</v>
      </c>
      <c r="AO151" s="24" t="n">
        <f aca="false">IF(OR(AND(Sheet2!H151&gt;0, Sheet2!AK151&gt;20, Sheet2!AK151&lt;=25), AND(Sheet2!H151&lt;0, Sheet2!AK151&lt;80,Sheet2!AK151&gt;=75)),1,0)</f>
        <v>0</v>
      </c>
      <c r="AR151" s="52" t="s">
        <v>99</v>
      </c>
      <c r="AS151" s="36" t="n">
        <v>0.1828698</v>
      </c>
      <c r="AT151" s="8" t="n">
        <f aca="false">ROUND(AS151,3)</f>
        <v>0.183</v>
      </c>
      <c r="AU151" s="37" t="n">
        <f aca="false">ABS(Sheet2!AS151)</f>
        <v>0.1828698</v>
      </c>
      <c r="AV151" s="41" t="n">
        <f aca="false">IF(Sheet2!AU151&gt;=Sheet2!$AU$162,1,0)</f>
        <v>0</v>
      </c>
      <c r="AW151" s="41"/>
      <c r="AX151" s="36" t="n">
        <v>0.2357806</v>
      </c>
      <c r="AY151" s="8" t="n">
        <f aca="false">ROUND(AX151,3)</f>
        <v>0.236</v>
      </c>
      <c r="AZ151" s="37" t="n">
        <f aca="false">ABS(Sheet2!AX151)</f>
        <v>0.2357806</v>
      </c>
      <c r="BA151" s="41" t="n">
        <f aca="false">IF(Sheet2!AZ151&gt;=Sheet2!$AZ$162,1,0)</f>
        <v>1</v>
      </c>
      <c r="BB151" s="41"/>
      <c r="BC151" s="41" t="n">
        <f aca="false">IF(OR(Sheet2!AF151=1,Sheet2!AG151=1,Sheet2!AH151=1),1,0)</f>
        <v>1</v>
      </c>
      <c r="BD151" s="6" t="n">
        <f aca="false">AC151</f>
        <v>7</v>
      </c>
      <c r="BE151" s="45" t="n">
        <f aca="false">IF(OR(Sheet2!AL151=1,Sheet2!AM151=1,Sheet2!AN151=1,Sheet2!AO151=1),1,0)</f>
        <v>1</v>
      </c>
      <c r="BF151" s="41"/>
      <c r="BG151" s="41" t="n">
        <f aca="false">IF(AND(Sheet2!AV151=1,Sheet2!BA151=1,Sheet2!BC151=1,Sheet2!BE151=1),1,0)</f>
        <v>0</v>
      </c>
      <c r="BH151" s="41"/>
      <c r="BI151" s="6"/>
      <c r="BJ151" s="6"/>
    </row>
    <row r="152" customFormat="false" ht="12.8" hidden="false" customHeight="false" outlineLevel="0" collapsed="false">
      <c r="E152" s="8"/>
      <c r="F152" s="8"/>
      <c r="G152" s="12"/>
      <c r="H152" s="5"/>
      <c r="I152" s="5"/>
      <c r="J152" s="6"/>
      <c r="K152" s="8"/>
      <c r="L152" s="8"/>
      <c r="M152" s="12"/>
      <c r="N152" s="5"/>
      <c r="O152" s="5"/>
      <c r="P152" s="6"/>
      <c r="Q152" s="8"/>
      <c r="R152" s="8"/>
      <c r="S152" s="12"/>
      <c r="T152" s="5"/>
      <c r="U152" s="5"/>
      <c r="V152" s="6"/>
      <c r="W152" s="8"/>
      <c r="X152" s="8"/>
      <c r="Y152" s="12"/>
      <c r="Z152" s="5"/>
      <c r="AA152" s="5"/>
      <c r="AB152" s="6"/>
      <c r="AC152" s="9"/>
      <c r="AF152" s="6"/>
      <c r="AG152" s="6"/>
      <c r="AH152" s="6"/>
      <c r="AK152" s="24"/>
      <c r="AL152" s="24"/>
      <c r="AM152" s="24"/>
      <c r="AN152" s="24"/>
      <c r="AO152" s="24"/>
      <c r="AS152" s="8"/>
      <c r="AT152" s="8"/>
      <c r="AU152" s="5"/>
      <c r="AV152" s="6"/>
      <c r="AW152" s="6"/>
      <c r="AX152" s="8"/>
      <c r="AY152" s="8"/>
      <c r="AZ152" s="5"/>
      <c r="BA152" s="6"/>
      <c r="BB152" s="6"/>
      <c r="BC152" s="6"/>
      <c r="BD152" s="6"/>
      <c r="BE152" s="24"/>
      <c r="BF152" s="6"/>
      <c r="BG152" s="6"/>
      <c r="BH152" s="6"/>
      <c r="BI152" s="6"/>
      <c r="BJ152" s="6"/>
    </row>
    <row r="153" customFormat="false" ht="12.8" hidden="false" customHeight="false" outlineLevel="0" collapsed="false">
      <c r="E153" s="36"/>
      <c r="F153" s="36"/>
      <c r="G153" s="12"/>
      <c r="H153" s="37"/>
      <c r="I153" s="37"/>
      <c r="J153" s="6"/>
      <c r="K153" s="36"/>
      <c r="L153" s="36"/>
      <c r="M153" s="12"/>
      <c r="N153" s="37"/>
      <c r="O153" s="37"/>
      <c r="P153" s="6"/>
      <c r="Q153" s="36"/>
      <c r="R153" s="36"/>
      <c r="S153" s="12"/>
      <c r="T153" s="37"/>
      <c r="U153" s="37"/>
      <c r="V153" s="6"/>
      <c r="W153" s="36"/>
      <c r="X153" s="36"/>
      <c r="Y153" s="12"/>
      <c r="Z153" s="37"/>
      <c r="AA153" s="37"/>
      <c r="AB153" s="6"/>
      <c r="AC153" s="9"/>
      <c r="AF153" s="6"/>
      <c r="AG153" s="6"/>
      <c r="AH153" s="6"/>
      <c r="AK153" s="24"/>
      <c r="AL153" s="24"/>
      <c r="AM153" s="24"/>
      <c r="AN153" s="24"/>
      <c r="AO153" s="24"/>
      <c r="AR153" s="13"/>
      <c r="AS153" s="36"/>
      <c r="AT153" s="36"/>
      <c r="AU153" s="37"/>
      <c r="AV153" s="41"/>
      <c r="AW153" s="41"/>
      <c r="AX153" s="36"/>
      <c r="AY153" s="36"/>
      <c r="AZ153" s="37"/>
      <c r="BA153" s="41"/>
      <c r="BB153" s="41"/>
      <c r="BC153" s="41"/>
      <c r="BD153" s="41"/>
      <c r="BE153" s="45"/>
      <c r="BF153" s="41"/>
      <c r="BG153" s="41"/>
      <c r="BH153" s="41"/>
      <c r="BI153" s="6"/>
      <c r="BJ153" s="6"/>
    </row>
    <row r="154" customFormat="false" ht="12.8" hidden="false" customHeight="false" outlineLevel="0" collapsed="false">
      <c r="B154" s="46" t="s">
        <v>221</v>
      </c>
      <c r="C154" s="56"/>
      <c r="D154" s="56" t="s">
        <v>100</v>
      </c>
      <c r="E154" s="58" t="n">
        <v>0.2631977</v>
      </c>
      <c r="F154" s="58" t="n">
        <v>0</v>
      </c>
      <c r="G154" s="12" t="n">
        <f aca="false">IF(Sheet2!F154&lt;=0.1,1,0)</f>
        <v>1</v>
      </c>
      <c r="H154" s="56" t="n">
        <v>279.9313</v>
      </c>
      <c r="I154" s="56" t="n">
        <v>0.074</v>
      </c>
      <c r="J154" s="6" t="n">
        <f aca="false">IF(Sheet2!I154&lt;=0.1,1,0)</f>
        <v>1</v>
      </c>
      <c r="K154" s="58" t="n">
        <v>0.1562437</v>
      </c>
      <c r="L154" s="58" t="n">
        <v>0.035</v>
      </c>
      <c r="M154" s="12" t="n">
        <f aca="false">IF(Sheet2!L154&lt;=0.1,1,0)</f>
        <v>1</v>
      </c>
      <c r="N154" s="56" t="n">
        <v>15.45309</v>
      </c>
      <c r="O154" s="56" t="n">
        <v>0.232</v>
      </c>
      <c r="P154" s="6" t="n">
        <f aca="false">IF(Sheet2!O154&lt;=0.1,1,0)</f>
        <v>0</v>
      </c>
      <c r="Q154" s="58" t="n">
        <v>0.296853</v>
      </c>
      <c r="R154" s="58" t="n">
        <v>0</v>
      </c>
      <c r="S154" s="12" t="n">
        <f aca="false">IF(Sheet2!R154&lt;=0.1,1,0)</f>
        <v>1</v>
      </c>
      <c r="T154" s="56" t="n">
        <v>0.2911592</v>
      </c>
      <c r="U154" s="56" t="n">
        <v>0</v>
      </c>
      <c r="V154" s="6" t="n">
        <f aca="false">IF(Sheet2!U154&lt;=0.1,1,0)</f>
        <v>1</v>
      </c>
      <c r="W154" s="58" t="n">
        <v>0.1899884</v>
      </c>
      <c r="X154" s="58" t="n">
        <v>0.006</v>
      </c>
      <c r="Y154" s="12" t="n">
        <f aca="false">IF(Sheet2!X154&lt;=0.1,1,0)</f>
        <v>1</v>
      </c>
      <c r="Z154" s="56" t="n">
        <v>1.249623</v>
      </c>
      <c r="AA154" s="56" t="n">
        <v>0.632</v>
      </c>
      <c r="AB154" s="6" t="n">
        <f aca="false">IF(Sheet2!AA154&lt;=0.1,1,0)</f>
        <v>0</v>
      </c>
      <c r="AC154" s="48" t="n">
        <f aca="false">Sheet2!G154+Sheet2!J154+Sheet2!M154+Sheet2!P154+Sheet2!S154+Sheet2!V154+Sheet2!Y154+Sheet2!AB154</f>
        <v>6</v>
      </c>
      <c r="AF154" s="6" t="n">
        <f aca="false">IF(Sheet2!AC154&gt;7,1,0)</f>
        <v>0</v>
      </c>
      <c r="AG154" s="6" t="n">
        <f aca="false">IF(Sheet2!AC154=7,1,0)</f>
        <v>0</v>
      </c>
      <c r="AH154" s="24" t="n">
        <f aca="false">IF(Sheet2!AC154=6,1,0)</f>
        <v>1</v>
      </c>
      <c r="AK154" s="24" t="n">
        <v>86</v>
      </c>
      <c r="AL154" s="24" t="n">
        <f aca="false">IF(OR(AND(Sheet2!H154&gt;0, Sheet2!AK154&lt;=10), AND(Sheet2!H154&lt;0, Sheet2!AK154&gt;=90)),1,0)</f>
        <v>0</v>
      </c>
      <c r="AM154" s="24" t="n">
        <f aca="false">IF(OR(AND(Sheet2!H154&gt;0, Sheet2!AK154&gt;10, Sheet2!AK154&lt;=15), AND(Sheet2!H154&lt;0, Sheet2!AK154&lt;90,Sheet2!AK154&gt;=85)),1,0)</f>
        <v>0</v>
      </c>
      <c r="AN154" s="24" t="n">
        <f aca="false">IF(OR(AND(Sheet2!H154&gt;0, Sheet2!AK154&gt;15, Sheet2!AK154&lt;=20), AND(Sheet2!H154&lt;0, Sheet2!AK154&lt;85,Sheet2!AK154&gt;=80)),1,0)</f>
        <v>0</v>
      </c>
      <c r="AO154" s="24" t="n">
        <f aca="false">IF(OR(AND(Sheet2!H154&gt;0, Sheet2!AK154&gt;20, Sheet2!AK154&lt;=25), AND(Sheet2!H154&lt;0, Sheet2!AK154&lt;80,Sheet2!AK154&gt;=75)),1,0)</f>
        <v>0</v>
      </c>
      <c r="AR154" s="56" t="s">
        <v>100</v>
      </c>
      <c r="AS154" s="43" t="n">
        <v>0.2631977</v>
      </c>
      <c r="AT154" s="8" t="n">
        <f aca="false">ROUND(AS154,3)</f>
        <v>0.263</v>
      </c>
      <c r="AU154" s="5" t="n">
        <f aca="false">ABS(Sheet2!AS154)</f>
        <v>0.2631977</v>
      </c>
      <c r="AV154" s="6" t="n">
        <f aca="false">IF(Sheet2!AU154&gt;=Sheet2!$AU$162,1,0)</f>
        <v>1</v>
      </c>
      <c r="AW154" s="6"/>
      <c r="AX154" s="43" t="n">
        <v>0.1562437</v>
      </c>
      <c r="AY154" s="8" t="n">
        <f aca="false">ROUND(AX154,3)</f>
        <v>0.156</v>
      </c>
      <c r="AZ154" s="5" t="n">
        <f aca="false">ABS(Sheet2!AX154)</f>
        <v>0.1562437</v>
      </c>
      <c r="BA154" s="6" t="n">
        <f aca="false">IF(Sheet2!AZ154&gt;=Sheet2!$AZ$162,1,0)</f>
        <v>0</v>
      </c>
      <c r="BB154" s="6"/>
      <c r="BC154" s="6" t="n">
        <f aca="false">IF(OR(Sheet2!AF154=1,Sheet2!AG154=1,Sheet2!AH154=1),1,0)</f>
        <v>1</v>
      </c>
      <c r="BD154" s="6" t="n">
        <f aca="false">AC154</f>
        <v>6</v>
      </c>
      <c r="BE154" s="24" t="n">
        <f aca="false">IF(OR(Sheet2!AL154=1,Sheet2!AM154=1,Sheet2!AN154=1,Sheet2!AO154=1),1,0)</f>
        <v>0</v>
      </c>
      <c r="BF154" s="6"/>
      <c r="BG154" s="6" t="n">
        <f aca="false">IF(AND(Sheet2!AV154=1,Sheet2!BA154=1,Sheet2!BC154=1,Sheet2!BE154=1),1,0)</f>
        <v>0</v>
      </c>
      <c r="BH154" s="6"/>
      <c r="BI154" s="6"/>
      <c r="BJ154" s="6"/>
    </row>
    <row r="155" customFormat="false" ht="12.8" hidden="false" customHeight="false" outlineLevel="0" collapsed="false">
      <c r="D155" s="0" t="s">
        <v>101</v>
      </c>
      <c r="E155" s="11" t="n">
        <v>0.1369602</v>
      </c>
      <c r="F155" s="11" t="n">
        <v>0.095</v>
      </c>
      <c r="G155" s="12" t="n">
        <f aca="false">IF(Sheet2!F155&lt;=0.1,1,0)</f>
        <v>1</v>
      </c>
      <c r="H155" s="0" t="n">
        <v>282.3735</v>
      </c>
      <c r="I155" s="0" t="n">
        <v>0.197</v>
      </c>
      <c r="J155" s="6" t="n">
        <f aca="false">IF(Sheet2!I155&lt;=0.1,1,0)</f>
        <v>0</v>
      </c>
      <c r="K155" s="11" t="n">
        <v>0.1420613</v>
      </c>
      <c r="L155" s="11" t="n">
        <v>0.095</v>
      </c>
      <c r="M155" s="12" t="n">
        <f aca="false">IF(Sheet2!L155&lt;=0.1,1,0)</f>
        <v>1</v>
      </c>
      <c r="N155" s="0" t="n">
        <v>24.00788</v>
      </c>
      <c r="O155" s="0" t="n">
        <v>0.197</v>
      </c>
      <c r="P155" s="6" t="n">
        <f aca="false">IF(Sheet2!O155&lt;=0.1,1,0)</f>
        <v>0</v>
      </c>
      <c r="Q155" s="11" t="n">
        <v>0.0719067</v>
      </c>
      <c r="R155" s="11" t="n">
        <v>0.436</v>
      </c>
      <c r="S155" s="12" t="n">
        <f aca="false">IF(Sheet2!R155&lt;=0.1,1,0)</f>
        <v>0</v>
      </c>
      <c r="T155" s="0" t="n">
        <v>0.1742567</v>
      </c>
      <c r="U155" s="0" t="n">
        <v>0.029</v>
      </c>
      <c r="V155" s="6" t="n">
        <f aca="false">IF(Sheet2!U155&lt;=0.1,1,0)</f>
        <v>1</v>
      </c>
      <c r="W155" s="11" t="n">
        <v>0.1221234</v>
      </c>
      <c r="X155" s="11" t="n">
        <v>0.138</v>
      </c>
      <c r="Y155" s="12" t="n">
        <f aca="false">IF(Sheet2!X155&lt;=0.1,1,0)</f>
        <v>0</v>
      </c>
      <c r="Z155" s="0" t="n">
        <v>3.854731</v>
      </c>
      <c r="AA155" s="0" t="n">
        <v>0.34</v>
      </c>
      <c r="AB155" s="6" t="n">
        <f aca="false">IF(Sheet2!AA155&lt;=0.1,1,0)</f>
        <v>0</v>
      </c>
      <c r="AC155" s="9" t="n">
        <f aca="false">Sheet2!G155+Sheet2!J155+Sheet2!M155+Sheet2!P155+Sheet2!S155+Sheet2!V155+Sheet2!Y155+Sheet2!AB155</f>
        <v>3</v>
      </c>
      <c r="AF155" s="6" t="n">
        <f aca="false">IF(Sheet2!AC155&gt;7,1,0)</f>
        <v>0</v>
      </c>
      <c r="AG155" s="6" t="n">
        <f aca="false">IF(Sheet2!AC155=7,1,0)</f>
        <v>0</v>
      </c>
      <c r="AH155" s="24" t="n">
        <f aca="false">IF(Sheet2!AC155=6,1,0)</f>
        <v>0</v>
      </c>
      <c r="AK155" s="24" t="n">
        <v>7</v>
      </c>
      <c r="AL155" s="24" t="n">
        <f aca="false">IF(OR(AND(Sheet2!H155&gt;0, Sheet2!AK155&lt;=10), AND(Sheet2!H155&lt;0, Sheet2!AK155&gt;=90)),1,0)</f>
        <v>1</v>
      </c>
      <c r="AM155" s="24" t="n">
        <f aca="false">IF(OR(AND(Sheet2!H155&gt;0, Sheet2!AK155&gt;10, Sheet2!AK155&lt;=15), AND(Sheet2!H155&lt;0, Sheet2!AK155&lt;90,Sheet2!AK155&gt;=85)),1,0)</f>
        <v>0</v>
      </c>
      <c r="AN155" s="24" t="n">
        <f aca="false">IF(OR(AND(Sheet2!H155&gt;0, Sheet2!AK155&gt;15, Sheet2!AK155&lt;=20), AND(Sheet2!H155&lt;0, Sheet2!AK155&lt;85,Sheet2!AK155&gt;=80)),1,0)</f>
        <v>0</v>
      </c>
      <c r="AO155" s="24" t="n">
        <f aca="false">IF(OR(AND(Sheet2!H155&gt;0, Sheet2!AK155&gt;20, Sheet2!AK155&lt;=25), AND(Sheet2!H155&lt;0, Sheet2!AK155&lt;80,Sheet2!AK155&gt;=75)),1,0)</f>
        <v>0</v>
      </c>
      <c r="AR155" s="29" t="s">
        <v>101</v>
      </c>
      <c r="AS155" s="8" t="n">
        <v>0.1369602</v>
      </c>
      <c r="AT155" s="8" t="n">
        <f aca="false">ROUND(AS155,3)</f>
        <v>0.137</v>
      </c>
      <c r="AU155" s="5" t="n">
        <f aca="false">ABS(Sheet2!AS155)</f>
        <v>0.1369602</v>
      </c>
      <c r="AV155" s="6" t="n">
        <f aca="false">IF(Sheet2!AU155&gt;=Sheet2!$AU$162,1,0)</f>
        <v>0</v>
      </c>
      <c r="AW155" s="6"/>
      <c r="AX155" s="8" t="n">
        <v>0.1420613</v>
      </c>
      <c r="AY155" s="8" t="n">
        <f aca="false">ROUND(AX155,3)</f>
        <v>0.142</v>
      </c>
      <c r="AZ155" s="5" t="n">
        <f aca="false">ABS(Sheet2!AX155)</f>
        <v>0.1420613</v>
      </c>
      <c r="BA155" s="6" t="n">
        <f aca="false">IF(Sheet2!AZ155&gt;=Sheet2!$AZ$162,1,0)</f>
        <v>0</v>
      </c>
      <c r="BB155" s="6"/>
      <c r="BC155" s="6" t="n">
        <f aca="false">IF(OR(Sheet2!AF155=1,Sheet2!AG155=1,Sheet2!AH155=1),1,0)</f>
        <v>0</v>
      </c>
      <c r="BD155" s="6" t="n">
        <f aca="false">AC155</f>
        <v>3</v>
      </c>
      <c r="BE155" s="24" t="n">
        <f aca="false">IF(OR(Sheet2!AL155=1,Sheet2!AM155=1,Sheet2!AN155=1,Sheet2!AO155=1),1,0)</f>
        <v>1</v>
      </c>
      <c r="BF155" s="6"/>
      <c r="BG155" s="6" t="n">
        <f aca="false">IF(AND(Sheet2!AV155=1,Sheet2!BA155=1,Sheet2!BC155=1,Sheet2!BE155=1),1,0)</f>
        <v>0</v>
      </c>
      <c r="BH155" s="6"/>
      <c r="BI155" s="6"/>
      <c r="BJ155" s="6"/>
    </row>
    <row r="156" customFormat="false" ht="12.8" hidden="false" customHeight="false" outlineLevel="0" collapsed="false">
      <c r="D156" s="0" t="s">
        <v>102</v>
      </c>
      <c r="E156" s="11" t="n">
        <v>-0.0397174</v>
      </c>
      <c r="F156" s="11" t="n">
        <v>0.416</v>
      </c>
      <c r="G156" s="12" t="n">
        <f aca="false">IF(Sheet2!F156&lt;=0.1,1,0)</f>
        <v>0</v>
      </c>
      <c r="H156" s="0" t="n">
        <v>-89.92011</v>
      </c>
      <c r="I156" s="0" t="n">
        <v>0.368</v>
      </c>
      <c r="J156" s="6" t="n">
        <f aca="false">IF(Sheet2!I156&lt;=0.1,1,0)</f>
        <v>0</v>
      </c>
      <c r="K156" s="11" t="n">
        <v>-0.0053916</v>
      </c>
      <c r="L156" s="11" t="n">
        <v>0.912</v>
      </c>
      <c r="M156" s="12" t="n">
        <f aca="false">IF(Sheet2!L156&lt;=0.1,1,0)</f>
        <v>0</v>
      </c>
      <c r="N156" s="0" t="n">
        <v>2.377169</v>
      </c>
      <c r="O156" s="0" t="n">
        <v>0.791</v>
      </c>
      <c r="P156" s="6" t="n">
        <f aca="false">IF(Sheet2!O156&lt;=0.1,1,0)</f>
        <v>0</v>
      </c>
      <c r="Q156" s="11" t="n">
        <v>-0.0727921</v>
      </c>
      <c r="R156" s="11" t="n">
        <v>0.169</v>
      </c>
      <c r="S156" s="12" t="n">
        <f aca="false">IF(Sheet2!R156&lt;=0.1,1,0)</f>
        <v>0</v>
      </c>
      <c r="T156" s="0" t="n">
        <v>-0.0162338</v>
      </c>
      <c r="U156" s="0" t="n">
        <v>0.724</v>
      </c>
      <c r="V156" s="6" t="n">
        <f aca="false">IF(Sheet2!U156&lt;=0.1,1,0)</f>
        <v>0</v>
      </c>
      <c r="W156" s="11" t="n">
        <v>0.0188641</v>
      </c>
      <c r="X156" s="11" t="n">
        <v>0.686</v>
      </c>
      <c r="Y156" s="12" t="n">
        <f aca="false">IF(Sheet2!X156&lt;=0.1,1,0)</f>
        <v>0</v>
      </c>
      <c r="Z156" s="0" t="n">
        <v>2.959856</v>
      </c>
      <c r="AA156" s="0" t="n">
        <v>0.102</v>
      </c>
      <c r="AB156" s="6" t="n">
        <f aca="false">IF(Sheet2!AA156&lt;=0.1,1,0)</f>
        <v>0</v>
      </c>
      <c r="AC156" s="9" t="n">
        <f aca="false">Sheet2!G156+Sheet2!J156+Sheet2!M156+Sheet2!P156+Sheet2!S156+Sheet2!V156+Sheet2!Y156+Sheet2!AB156</f>
        <v>0</v>
      </c>
      <c r="AF156" s="6" t="n">
        <f aca="false">IF(Sheet2!AC156&gt;7,1,0)</f>
        <v>0</v>
      </c>
      <c r="AG156" s="6" t="n">
        <f aca="false">IF(Sheet2!AC156=7,1,0)</f>
        <v>0</v>
      </c>
      <c r="AH156" s="24" t="n">
        <f aca="false">IF(Sheet2!AC156=6,1,0)</f>
        <v>0</v>
      </c>
      <c r="AK156" s="24" t="n">
        <v>43</v>
      </c>
      <c r="AL156" s="24" t="n">
        <f aca="false">IF(OR(AND(Sheet2!H156&gt;0, Sheet2!AK156&lt;=10), AND(Sheet2!H156&lt;0, Sheet2!AK156&gt;=90)),1,0)</f>
        <v>0</v>
      </c>
      <c r="AM156" s="24" t="n">
        <f aca="false">IF(OR(AND(Sheet2!H156&gt;0, Sheet2!AK156&gt;10, Sheet2!AK156&lt;=15), AND(Sheet2!H156&lt;0, Sheet2!AK156&lt;90,Sheet2!AK156&gt;=85)),1,0)</f>
        <v>0</v>
      </c>
      <c r="AN156" s="24" t="n">
        <f aca="false">IF(OR(AND(Sheet2!H156&gt;0, Sheet2!AK156&gt;15, Sheet2!AK156&lt;=20), AND(Sheet2!H156&lt;0, Sheet2!AK156&lt;85,Sheet2!AK156&gt;=80)),1,0)</f>
        <v>0</v>
      </c>
      <c r="AO156" s="24" t="n">
        <f aca="false">IF(OR(AND(Sheet2!H156&gt;0, Sheet2!AK156&gt;20, Sheet2!AK156&lt;=25), AND(Sheet2!H156&lt;0, Sheet2!AK156&lt;80,Sheet2!AK156&gt;=75)),1,0)</f>
        <v>0</v>
      </c>
      <c r="AR156" s="0" t="s">
        <v>102</v>
      </c>
      <c r="AS156" s="8" t="n">
        <v>-0.0397174</v>
      </c>
      <c r="AT156" s="8" t="n">
        <f aca="false">ROUND(AS156,3)</f>
        <v>-0.04</v>
      </c>
      <c r="AU156" s="5" t="n">
        <f aca="false">ABS(Sheet2!AS156)</f>
        <v>0.0397174</v>
      </c>
      <c r="AV156" s="6" t="n">
        <f aca="false">IF(Sheet2!AU156&gt;=Sheet2!$AU$162,1,0)</f>
        <v>0</v>
      </c>
      <c r="AW156" s="6"/>
      <c r="AX156" s="8" t="n">
        <v>-0.0053916</v>
      </c>
      <c r="AY156" s="8" t="n">
        <f aca="false">ROUND(AX156,3)</f>
        <v>-0.005</v>
      </c>
      <c r="AZ156" s="5" t="n">
        <f aca="false">ABS(Sheet2!AX156)</f>
        <v>0.0053916</v>
      </c>
      <c r="BA156" s="6" t="n">
        <f aca="false">IF(Sheet2!AZ156&gt;=Sheet2!$AZ$162,1,0)</f>
        <v>0</v>
      </c>
      <c r="BB156" s="6"/>
      <c r="BC156" s="6" t="n">
        <f aca="false">IF(OR(Sheet2!AF156=1,Sheet2!AG156=1,Sheet2!AH156=1),1,0)</f>
        <v>0</v>
      </c>
      <c r="BD156" s="6" t="n">
        <f aca="false">AC156</f>
        <v>0</v>
      </c>
      <c r="BE156" s="24" t="n">
        <f aca="false">IF(OR(Sheet2!AL156=1,Sheet2!AM156=1,Sheet2!AN156=1,Sheet2!AO156=1),1,0)</f>
        <v>0</v>
      </c>
      <c r="BF156" s="6"/>
      <c r="BG156" s="6" t="n">
        <f aca="false">IF(AND(Sheet2!AV156=1,Sheet2!BA156=1,Sheet2!BC156=1,Sheet2!BE156=1),1,0)</f>
        <v>0</v>
      </c>
      <c r="BH156" s="6"/>
      <c r="BI156" s="6"/>
      <c r="BJ156" s="6"/>
    </row>
    <row r="157" customFormat="false" ht="12.8" hidden="false" customHeight="false" outlineLevel="0" collapsed="false">
      <c r="D157" s="0" t="s">
        <v>103</v>
      </c>
      <c r="E157" s="11" t="n">
        <v>0.0364813</v>
      </c>
      <c r="F157" s="11" t="n">
        <v>0.598</v>
      </c>
      <c r="G157" s="12" t="n">
        <f aca="false">IF(Sheet2!F157&lt;=0.1,1,0)</f>
        <v>0</v>
      </c>
      <c r="H157" s="0" t="n">
        <v>-50.37392</v>
      </c>
      <c r="I157" s="0" t="n">
        <v>0.704</v>
      </c>
      <c r="J157" s="6" t="n">
        <f aca="false">IF(Sheet2!I157&lt;=0.1,1,0)</f>
        <v>0</v>
      </c>
      <c r="K157" s="11" t="n">
        <v>0.0875853</v>
      </c>
      <c r="L157" s="11" t="n">
        <v>0.187</v>
      </c>
      <c r="M157" s="12" t="n">
        <f aca="false">IF(Sheet2!L157&lt;=0.1,1,0)</f>
        <v>0</v>
      </c>
      <c r="N157" s="0" t="n">
        <v>9.318529</v>
      </c>
      <c r="O157" s="0" t="n">
        <v>0.462</v>
      </c>
      <c r="P157" s="6" t="n">
        <f aca="false">IF(Sheet2!O157&lt;=0.1,1,0)</f>
        <v>0</v>
      </c>
      <c r="Q157" s="11" t="n">
        <v>0.0423041</v>
      </c>
      <c r="R157" s="11" t="n">
        <v>0.567</v>
      </c>
      <c r="S157" s="12" t="n">
        <f aca="false">IF(Sheet2!R157&lt;=0.1,1,0)</f>
        <v>0</v>
      </c>
      <c r="T157" s="0" t="n">
        <v>0.0539599</v>
      </c>
      <c r="U157" s="0" t="n">
        <v>0.411</v>
      </c>
      <c r="V157" s="6" t="n">
        <f aca="false">IF(Sheet2!U157&lt;=0.1,1,0)</f>
        <v>0</v>
      </c>
      <c r="W157" s="11" t="n">
        <v>0.1289924</v>
      </c>
      <c r="X157" s="11" t="n">
        <v>0.036</v>
      </c>
      <c r="Y157" s="12" t="n">
        <f aca="false">IF(Sheet2!X157&lt;=0.1,1,0)</f>
        <v>1</v>
      </c>
      <c r="Z157" s="0" t="n">
        <v>-0.4630626</v>
      </c>
      <c r="AA157" s="0" t="n">
        <v>0.833</v>
      </c>
      <c r="AB157" s="6" t="n">
        <f aca="false">IF(Sheet2!AA157&lt;=0.1,1,0)</f>
        <v>0</v>
      </c>
      <c r="AC157" s="9" t="n">
        <f aca="false">Sheet2!G157+Sheet2!J157+Sheet2!M157+Sheet2!P157+Sheet2!S157+Sheet2!V157+Sheet2!Y157+Sheet2!AB157</f>
        <v>1</v>
      </c>
      <c r="AF157" s="6" t="n">
        <f aca="false">IF(Sheet2!AC157&gt;7,1,0)</f>
        <v>0</v>
      </c>
      <c r="AG157" s="6" t="n">
        <f aca="false">IF(Sheet2!AC157=7,1,0)</f>
        <v>0</v>
      </c>
      <c r="AH157" s="24" t="n">
        <f aca="false">IF(Sheet2!AC157=6,1,0)</f>
        <v>0</v>
      </c>
      <c r="AK157" s="24" t="n">
        <v>16</v>
      </c>
      <c r="AL157" s="24" t="n">
        <f aca="false">IF(OR(AND(Sheet2!H157&gt;0, Sheet2!AK157&lt;=10), AND(Sheet2!H157&lt;0, Sheet2!AK157&gt;=90)),1,0)</f>
        <v>0</v>
      </c>
      <c r="AM157" s="24" t="n">
        <f aca="false">IF(OR(AND(Sheet2!H157&gt;0, Sheet2!AK157&gt;10, Sheet2!AK157&lt;=15), AND(Sheet2!H157&lt;0, Sheet2!AK157&lt;90,Sheet2!AK157&gt;=85)),1,0)</f>
        <v>0</v>
      </c>
      <c r="AN157" s="24" t="n">
        <f aca="false">IF(OR(AND(Sheet2!H157&gt;0, Sheet2!AK157&gt;15, Sheet2!AK157&lt;=20), AND(Sheet2!H157&lt;0, Sheet2!AK157&lt;85,Sheet2!AK157&gt;=80)),1,0)</f>
        <v>0</v>
      </c>
      <c r="AO157" s="24" t="n">
        <f aca="false">IF(OR(AND(Sheet2!H157&gt;0, Sheet2!AK157&gt;20, Sheet2!AK157&lt;=25), AND(Sheet2!H157&lt;0, Sheet2!AK157&lt;80,Sheet2!AK157&gt;=75)),1,0)</f>
        <v>0</v>
      </c>
      <c r="AR157" s="0" t="s">
        <v>103</v>
      </c>
      <c r="AS157" s="8" t="n">
        <v>0.0364813</v>
      </c>
      <c r="AT157" s="8" t="n">
        <f aca="false">ROUND(AS157,3)</f>
        <v>0.036</v>
      </c>
      <c r="AU157" s="5" t="n">
        <f aca="false">ABS(Sheet2!AS157)</f>
        <v>0.0364813</v>
      </c>
      <c r="AV157" s="6" t="n">
        <f aca="false">IF(Sheet2!AU157&gt;=Sheet2!$AU$162,1,0)</f>
        <v>0</v>
      </c>
      <c r="AW157" s="6"/>
      <c r="AX157" s="8" t="n">
        <v>0.0875853</v>
      </c>
      <c r="AY157" s="8" t="n">
        <f aca="false">ROUND(AX157,3)</f>
        <v>0.088</v>
      </c>
      <c r="AZ157" s="5" t="n">
        <f aca="false">ABS(Sheet2!AX157)</f>
        <v>0.0875853</v>
      </c>
      <c r="BA157" s="6" t="n">
        <f aca="false">IF(Sheet2!AZ157&gt;=Sheet2!$AZ$162,1,0)</f>
        <v>0</v>
      </c>
      <c r="BB157" s="6"/>
      <c r="BC157" s="6" t="n">
        <f aca="false">IF(OR(Sheet2!AF157=1,Sheet2!AG157=1,Sheet2!AH157=1),1,0)</f>
        <v>0</v>
      </c>
      <c r="BD157" s="6" t="n">
        <f aca="false">AC157</f>
        <v>1</v>
      </c>
      <c r="BE157" s="24" t="n">
        <f aca="false">IF(OR(Sheet2!AL157=1,Sheet2!AM157=1,Sheet2!AN157=1,Sheet2!AO157=1),1,0)</f>
        <v>0</v>
      </c>
      <c r="BF157" s="6"/>
      <c r="BG157" s="6" t="n">
        <f aca="false">IF(AND(Sheet2!AV157=1,Sheet2!BA157=1,Sheet2!BC157=1,Sheet2!BE157=1),1,0)</f>
        <v>0</v>
      </c>
      <c r="BH157" s="6"/>
      <c r="BI157" s="6"/>
      <c r="BJ157" s="6"/>
    </row>
    <row r="158" customFormat="false" ht="12.8" hidden="false" customHeight="false" outlineLevel="0" collapsed="false">
      <c r="G158" s="6"/>
      <c r="J158" s="6"/>
      <c r="M158" s="6"/>
      <c r="P158" s="6"/>
      <c r="S158" s="6"/>
      <c r="V158" s="6"/>
      <c r="Y158" s="6"/>
      <c r="AB158" s="6"/>
      <c r="AC158" s="6"/>
      <c r="AF158" s="6"/>
      <c r="AG158" s="6"/>
      <c r="AH158" s="24"/>
      <c r="AL158" s="24"/>
      <c r="AM158" s="24"/>
      <c r="AN158" s="24"/>
      <c r="AX158" s="6"/>
      <c r="AY158" s="6"/>
      <c r="BC158" s="6"/>
      <c r="BD158" s="6"/>
      <c r="BE158" s="6"/>
      <c r="BF158" s="6"/>
      <c r="BG158" s="6"/>
      <c r="BH158" s="6"/>
      <c r="BI158" s="6"/>
      <c r="BJ158" s="6"/>
    </row>
    <row r="159" customFormat="false" ht="12.8" hidden="false" customHeight="false" outlineLevel="0" collapsed="false">
      <c r="AE159" s="79" t="s">
        <v>222</v>
      </c>
      <c r="AF159" s="33" t="n">
        <f aca="false">SUM(Sheet2!AF8:AF158)</f>
        <v>27</v>
      </c>
      <c r="AG159" s="80" t="n">
        <f aca="false">SUM(Sheet2!AG8:AG158)</f>
        <v>19</v>
      </c>
      <c r="AH159" s="50" t="n">
        <f aca="false">SUM(Sheet2!AH8:AH158)</f>
        <v>8</v>
      </c>
      <c r="AL159" s="25" t="n">
        <f aca="false">SUM(Sheet2!AL8:AL157)</f>
        <v>22</v>
      </c>
      <c r="AM159" s="26" t="n">
        <f aca="false">SUM(Sheet2!AM8:AM157)</f>
        <v>8</v>
      </c>
      <c r="AN159" s="27" t="n">
        <f aca="false">SUM(Sheet2!AN8:AN157)</f>
        <v>11</v>
      </c>
      <c r="AX159" s="6"/>
      <c r="AY159" s="6"/>
      <c r="BC159" s="6"/>
      <c r="BD159" s="6"/>
      <c r="BF159" s="6"/>
      <c r="BG159" s="5" t="s">
        <v>104</v>
      </c>
      <c r="BH159" s="6"/>
      <c r="BI159" s="6"/>
      <c r="BJ159" s="6"/>
    </row>
    <row r="160" customFormat="false" ht="12.8" hidden="false" customHeight="false" outlineLevel="0" collapsed="false">
      <c r="AE160" s="79" t="s">
        <v>223</v>
      </c>
      <c r="AF160" s="33" t="n">
        <f aca="false">Sheet2!AF159</f>
        <v>27</v>
      </c>
      <c r="AG160" s="80" t="n">
        <f aca="false">Sheet2!AF159+Sheet2!AG159</f>
        <v>46</v>
      </c>
      <c r="AH160" s="50" t="n">
        <f aca="false">Sheet2!AF159+Sheet2!AG159+Sheet2!AH159</f>
        <v>54</v>
      </c>
      <c r="AR160" s="0" t="s">
        <v>105</v>
      </c>
      <c r="AU160" s="0" t="n">
        <f aca="false">MEDIAN(Sheet2!AU8:AU157)</f>
        <v>0.1520319</v>
      </c>
      <c r="AX160" s="6"/>
      <c r="AY160" s="6"/>
      <c r="AZ160" s="0" t="n">
        <f aca="false">MEDIAN(Sheet2!AZ8:AZ157)</f>
        <v>0.1210112</v>
      </c>
      <c r="BC160" s="6"/>
      <c r="BD160" s="6"/>
      <c r="BE160" s="6"/>
      <c r="BF160" s="6"/>
      <c r="BG160" s="6"/>
      <c r="BH160" s="6"/>
      <c r="BI160" s="6"/>
      <c r="BJ160" s="6"/>
    </row>
    <row r="161" customFormat="false" ht="12.8" hidden="false" customHeight="false" outlineLevel="0" collapsed="false">
      <c r="AL161" s="81" t="n">
        <v>1</v>
      </c>
      <c r="AM161" s="81" t="n">
        <v>3</v>
      </c>
      <c r="AN161" s="81" t="n">
        <v>2</v>
      </c>
      <c r="AX161" s="6"/>
      <c r="AY161" s="6"/>
      <c r="BC161" s="6"/>
      <c r="BD161" s="6"/>
      <c r="BE161" s="6"/>
      <c r="BF161" s="6"/>
      <c r="BG161" s="6"/>
      <c r="BH161" s="6"/>
      <c r="BI161" s="6"/>
      <c r="BJ161" s="6"/>
    </row>
    <row r="162" customFormat="false" ht="12.8" hidden="false" customHeight="false" outlineLevel="0" collapsed="false">
      <c r="B162" s="1" t="s">
        <v>224</v>
      </c>
      <c r="AL162" s="82" t="n">
        <v>1</v>
      </c>
      <c r="AM162" s="82" t="n">
        <v>1</v>
      </c>
      <c r="AN162" s="82" t="n">
        <v>0</v>
      </c>
      <c r="AR162" s="0" t="s">
        <v>106</v>
      </c>
      <c r="AU162" s="0" t="n">
        <f aca="false">PERCENTILE(Sheet2!AU8:AU157,0.75)</f>
        <v>0.2393618</v>
      </c>
      <c r="AX162" s="6"/>
      <c r="AY162" s="6"/>
      <c r="AZ162" s="0" t="n">
        <f aca="false">PERCENTILE(Sheet2!AZ8:AZ157,0.75)</f>
        <v>0.21090695</v>
      </c>
      <c r="BC162" s="6"/>
      <c r="BD162" s="6"/>
      <c r="BE162" s="6"/>
      <c r="BF162" s="6"/>
      <c r="BG162" s="6"/>
      <c r="BH162" s="6"/>
      <c r="BI162" s="6"/>
      <c r="BJ162" s="6"/>
    </row>
    <row r="163" customFormat="false" ht="12.8" hidden="false" customHeight="false" outlineLevel="0" collapsed="false">
      <c r="AL163" s="83" t="n">
        <v>4</v>
      </c>
      <c r="AM163" s="83" t="n">
        <v>0</v>
      </c>
      <c r="AN163" s="83" t="n">
        <v>2</v>
      </c>
      <c r="AX163" s="6"/>
      <c r="AY163" s="6"/>
      <c r="BC163" s="6"/>
      <c r="BD163" s="6"/>
      <c r="BE163" s="6"/>
      <c r="BF163" s="6"/>
      <c r="BG163" s="6"/>
      <c r="BH163" s="6"/>
      <c r="BI163" s="6"/>
      <c r="BJ163" s="6"/>
    </row>
    <row r="164" customFormat="false" ht="12.8" hidden="false" customHeight="false" outlineLevel="0" collapsed="false">
      <c r="B164" s="3" t="s">
        <v>218</v>
      </c>
      <c r="D164" s="29" t="s">
        <v>83</v>
      </c>
      <c r="E164" s="12" t="n">
        <v>0.1201017</v>
      </c>
      <c r="F164" s="12" t="n">
        <v>0.04</v>
      </c>
      <c r="G164" s="12" t="n">
        <f aca="false">IF(Sheet2!F164&lt;=0.1,1,0)</f>
        <v>1</v>
      </c>
      <c r="H164" s="6" t="n">
        <v>104.5997</v>
      </c>
      <c r="I164" s="6" t="n">
        <v>0.383</v>
      </c>
      <c r="J164" s="6" t="n">
        <f aca="false">IF(Sheet2!I164&lt;=0.1,1,0)</f>
        <v>0</v>
      </c>
      <c r="K164" s="12" t="n">
        <v>0.1107605</v>
      </c>
      <c r="L164" s="12" t="n">
        <v>0.055</v>
      </c>
      <c r="M164" s="12" t="n">
        <f aca="false">IF(Sheet2!L164&lt;=0.1,1,0)</f>
        <v>1</v>
      </c>
      <c r="N164" s="6" t="n">
        <v>13.47278</v>
      </c>
      <c r="O164" s="6" t="n">
        <v>0.169</v>
      </c>
      <c r="P164" s="6" t="n">
        <f aca="false">IF(Sheet2!O164&lt;=0.1,1,0)</f>
        <v>0</v>
      </c>
      <c r="Q164" s="12" t="n">
        <v>0.0698291</v>
      </c>
      <c r="R164" s="12" t="n">
        <v>0.266</v>
      </c>
      <c r="S164" s="12" t="n">
        <f aca="false">IF(Sheet2!R164&lt;=0.1,1,0)</f>
        <v>0</v>
      </c>
      <c r="T164" s="6" t="n">
        <v>0.181542</v>
      </c>
      <c r="U164" s="6" t="n">
        <v>0.001</v>
      </c>
      <c r="V164" s="6" t="n">
        <f aca="false">IF(Sheet2!U164&lt;=0.1,1,0)</f>
        <v>1</v>
      </c>
      <c r="W164" s="12" t="n">
        <v>0.1052316</v>
      </c>
      <c r="X164" s="12" t="n">
        <v>0.055</v>
      </c>
      <c r="Y164" s="12" t="n">
        <f aca="false">IF(Sheet2!X164&lt;=0.1,1,0)</f>
        <v>1</v>
      </c>
      <c r="Z164" s="6" t="n">
        <v>2.08584</v>
      </c>
      <c r="AA164" s="6" t="n">
        <v>0.407</v>
      </c>
      <c r="AB164" s="6" t="n">
        <f aca="false">IF(Sheet2!AA164&lt;=0.1,1,0)</f>
        <v>0</v>
      </c>
      <c r="AC164" s="84" t="n">
        <f aca="false">Sheet2!G164+Sheet2!J164+Sheet2!M164+Sheet2!P164+Sheet2!S164+Sheet2!V164+Sheet2!Y164+Sheet2!AB164</f>
        <v>4</v>
      </c>
      <c r="AX164" s="6"/>
      <c r="AY164" s="6"/>
      <c r="BC164" s="6"/>
      <c r="BD164" s="6"/>
      <c r="BE164" s="6"/>
      <c r="BF164" s="6"/>
      <c r="BG164" s="6"/>
      <c r="BH164" s="6"/>
      <c r="BI164" s="6"/>
      <c r="BJ164" s="6"/>
    </row>
    <row r="165" customFormat="false" ht="12.8" hidden="false" customHeight="false" outlineLevel="0" collapsed="false">
      <c r="D165" s="0" t="s">
        <v>84</v>
      </c>
      <c r="E165" s="12" t="n">
        <v>0.076213</v>
      </c>
      <c r="F165" s="12" t="n">
        <v>0.41</v>
      </c>
      <c r="G165" s="12" t="n">
        <f aca="false">IF(Sheet2!F165&lt;=0.1,1,0)</f>
        <v>0</v>
      </c>
      <c r="H165" s="6" t="n">
        <v>-72.11411</v>
      </c>
      <c r="I165" s="6" t="n">
        <v>0.726</v>
      </c>
      <c r="J165" s="6" t="n">
        <f aca="false">IF(Sheet2!I165&lt;=0.1,1,0)</f>
        <v>0</v>
      </c>
      <c r="K165" s="12" t="n">
        <v>0.0707018</v>
      </c>
      <c r="L165" s="12" t="n">
        <v>0.512</v>
      </c>
      <c r="M165" s="12" t="n">
        <f aca="false">IF(Sheet2!L165&lt;=0.1,1,0)</f>
        <v>0</v>
      </c>
      <c r="N165" s="6" t="n">
        <v>13.55963</v>
      </c>
      <c r="O165" s="6" t="n">
        <v>0.537</v>
      </c>
      <c r="P165" s="6" t="n">
        <f aca="false">IF(Sheet2!O165&lt;=0.1,1,0)</f>
        <v>0</v>
      </c>
      <c r="Q165" s="12" t="n">
        <v>0.0829362</v>
      </c>
      <c r="R165" s="12" t="n">
        <v>0.403</v>
      </c>
      <c r="S165" s="12" t="n">
        <f aca="false">IF(Sheet2!R165&lt;=0.1,1,0)</f>
        <v>0</v>
      </c>
      <c r="T165" s="6" t="n">
        <v>0.0500324</v>
      </c>
      <c r="U165" s="6" t="n">
        <v>0.596</v>
      </c>
      <c r="V165" s="6" t="n">
        <f aca="false">IF(Sheet2!U165&lt;=0.1,1,0)</f>
        <v>0</v>
      </c>
      <c r="W165" s="12" t="n">
        <v>0.0514643</v>
      </c>
      <c r="X165" s="12" t="n">
        <v>0.59</v>
      </c>
      <c r="Y165" s="12" t="n">
        <f aca="false">IF(Sheet2!X165&lt;=0.1,1,0)</f>
        <v>0</v>
      </c>
      <c r="Z165" s="6" t="n">
        <v>-0.9335424</v>
      </c>
      <c r="AA165" s="6" t="n">
        <v>0.747</v>
      </c>
      <c r="AB165" s="6" t="n">
        <f aca="false">IF(Sheet2!AA165&lt;=0.1,1,0)</f>
        <v>0</v>
      </c>
      <c r="AC165" s="84" t="n">
        <f aca="false">Sheet2!G165+Sheet2!J165+Sheet2!M165+Sheet2!P165+Sheet2!S165+Sheet2!V165+Sheet2!Y165+Sheet2!AB165</f>
        <v>0</v>
      </c>
      <c r="AX165" s="6"/>
      <c r="AY165" s="6"/>
      <c r="BC165" s="6"/>
      <c r="BD165" s="6"/>
      <c r="BE165" s="6"/>
      <c r="BF165" s="6"/>
      <c r="BG165" s="6"/>
      <c r="BH165" s="6"/>
      <c r="BI165" s="6"/>
      <c r="BJ165" s="6"/>
    </row>
    <row r="166" customFormat="false" ht="12.8" hidden="false" customHeight="false" outlineLevel="0" collapsed="false">
      <c r="D166" s="32" t="s">
        <v>85</v>
      </c>
      <c r="E166" s="12" t="n">
        <v>0.2001953</v>
      </c>
      <c r="F166" s="12" t="n">
        <v>0</v>
      </c>
      <c r="G166" s="12" t="n">
        <f aca="false">IF(Sheet2!F166&lt;=0.1,1,0)</f>
        <v>1</v>
      </c>
      <c r="H166" s="6" t="n">
        <v>375.8796</v>
      </c>
      <c r="I166" s="6" t="n">
        <v>0.001</v>
      </c>
      <c r="J166" s="6" t="n">
        <f aca="false">IF(Sheet2!I166&lt;=0.1,1,0)</f>
        <v>1</v>
      </c>
      <c r="K166" s="12" t="n">
        <v>0.2318744</v>
      </c>
      <c r="L166" s="12" t="n">
        <v>0</v>
      </c>
      <c r="M166" s="12" t="n">
        <f aca="false">IF(Sheet2!L166&lt;=0.1,1,0)</f>
        <v>1</v>
      </c>
      <c r="N166" s="6" t="n">
        <v>38.76087</v>
      </c>
      <c r="O166" s="6" t="n">
        <v>0</v>
      </c>
      <c r="P166" s="6" t="n">
        <f aca="false">IF(Sheet2!O166&lt;=0.1,1,0)</f>
        <v>1</v>
      </c>
      <c r="Q166" s="12" t="n">
        <v>0.2206478</v>
      </c>
      <c r="R166" s="12" t="n">
        <v>0</v>
      </c>
      <c r="S166" s="12" t="n">
        <f aca="false">IF(Sheet2!R166&lt;=0.1,1,0)</f>
        <v>1</v>
      </c>
      <c r="T166" s="6" t="n">
        <v>0.1531648</v>
      </c>
      <c r="U166" s="6" t="n">
        <v>0.003</v>
      </c>
      <c r="V166" s="6" t="n">
        <f aca="false">IF(Sheet2!U166&lt;=0.1,1,0)</f>
        <v>1</v>
      </c>
      <c r="W166" s="12" t="n">
        <v>0.2101518</v>
      </c>
      <c r="X166" s="12" t="n">
        <v>0</v>
      </c>
      <c r="Y166" s="12" t="n">
        <f aca="false">IF(Sheet2!X166&lt;=0.1,1,0)</f>
        <v>1</v>
      </c>
      <c r="Z166" s="6" t="n">
        <v>8.47587</v>
      </c>
      <c r="AA166" s="6" t="n">
        <v>0</v>
      </c>
      <c r="AB166" s="6" t="n">
        <f aca="false">IF(Sheet2!AA166&lt;=0.1,1,0)</f>
        <v>1</v>
      </c>
      <c r="AC166" s="84" t="n">
        <f aca="false">Sheet2!G166+Sheet2!J166+Sheet2!M166+Sheet2!P166+Sheet2!S166+Sheet2!V166+Sheet2!Y166+Sheet2!AB166</f>
        <v>8</v>
      </c>
      <c r="AX166" s="6"/>
      <c r="AY166" s="6"/>
      <c r="BC166" s="6"/>
      <c r="BD166" s="6"/>
      <c r="BE166" s="6"/>
      <c r="BF166" s="6"/>
      <c r="BG166" s="6"/>
      <c r="BH166" s="6"/>
      <c r="BI166" s="6"/>
      <c r="BJ166" s="6"/>
    </row>
    <row r="167" customFormat="false" ht="12.8" hidden="false" customHeight="false" outlineLevel="0" collapsed="false">
      <c r="E167" s="12"/>
      <c r="F167" s="12"/>
      <c r="G167" s="12"/>
      <c r="H167" s="6"/>
      <c r="I167" s="6"/>
      <c r="J167" s="6"/>
      <c r="K167" s="12"/>
      <c r="L167" s="12"/>
      <c r="M167" s="12"/>
      <c r="N167" s="6"/>
      <c r="O167" s="6"/>
      <c r="P167" s="6"/>
      <c r="Q167" s="12"/>
      <c r="R167" s="12"/>
      <c r="S167" s="12"/>
      <c r="T167" s="6"/>
      <c r="U167" s="6"/>
      <c r="V167" s="6"/>
      <c r="W167" s="12"/>
      <c r="X167" s="12"/>
      <c r="Y167" s="12"/>
      <c r="Z167" s="6"/>
      <c r="AA167" s="6"/>
      <c r="AB167" s="6"/>
      <c r="AC167" s="9"/>
    </row>
    <row r="168" customFormat="false" ht="12.8" hidden="false" customHeight="false" outlineLevel="0" collapsed="false">
      <c r="B168" s="3" t="s">
        <v>219</v>
      </c>
      <c r="D168" s="32" t="s">
        <v>86</v>
      </c>
      <c r="E168" s="12" t="n">
        <v>0.1559553</v>
      </c>
      <c r="F168" s="12" t="n">
        <v>0.031</v>
      </c>
      <c r="G168" s="12" t="n">
        <f aca="false">IF(Sheet2!F168&lt;=0.1,1,0)</f>
        <v>1</v>
      </c>
      <c r="H168" s="6" t="n">
        <v>363.3893</v>
      </c>
      <c r="I168" s="6" t="n">
        <v>0.031</v>
      </c>
      <c r="J168" s="6" t="n">
        <f aca="false">IF(Sheet2!I168&lt;=0.1,1,0)</f>
        <v>1</v>
      </c>
      <c r="K168" s="12" t="n">
        <v>0.1781024</v>
      </c>
      <c r="L168" s="12" t="n">
        <v>0.009</v>
      </c>
      <c r="M168" s="12" t="n">
        <f aca="false">IF(Sheet2!L168&lt;=0.1,1,0)</f>
        <v>1</v>
      </c>
      <c r="N168" s="6" t="n">
        <v>32.63692</v>
      </c>
      <c r="O168" s="6" t="n">
        <v>0.016</v>
      </c>
      <c r="P168" s="6" t="n">
        <f aca="false">IF(Sheet2!O168&lt;=0.1,1,0)</f>
        <v>1</v>
      </c>
      <c r="Q168" s="12" t="n">
        <v>0.1769565</v>
      </c>
      <c r="R168" s="12" t="n">
        <v>0.025</v>
      </c>
      <c r="S168" s="12" t="n">
        <f aca="false">IF(Sheet2!R168&lt;=0.1,1,0)</f>
        <v>1</v>
      </c>
      <c r="T168" s="6" t="n">
        <v>0.1473153</v>
      </c>
      <c r="U168" s="6" t="n">
        <v>0.031</v>
      </c>
      <c r="V168" s="6" t="n">
        <f aca="false">IF(Sheet2!U168&lt;=0.1,1,0)</f>
        <v>1</v>
      </c>
      <c r="W168" s="12" t="n">
        <v>0.1716868</v>
      </c>
      <c r="X168" s="12" t="n">
        <v>0.009</v>
      </c>
      <c r="Y168" s="12" t="n">
        <f aca="false">IF(Sheet2!X168&lt;=0.1,1,0)</f>
        <v>1</v>
      </c>
      <c r="Z168" s="6" t="n">
        <v>4.268917</v>
      </c>
      <c r="AA168" s="6" t="n">
        <v>0.032</v>
      </c>
      <c r="AB168" s="6" t="n">
        <f aca="false">IF(Sheet2!AA168&lt;=0.1,1,0)</f>
        <v>1</v>
      </c>
      <c r="AC168" s="9" t="n">
        <f aca="false">Sheet2!G168+Sheet2!J168+Sheet2!M168+Sheet2!P168+Sheet2!S168+Sheet2!V168+Sheet2!Y168+Sheet2!AB168</f>
        <v>8</v>
      </c>
    </row>
    <row r="169" customFormat="false" ht="12.8" hidden="false" customHeight="false" outlineLevel="0" collapsed="false">
      <c r="D169" s="30" t="s">
        <v>87</v>
      </c>
      <c r="E169" s="12" t="n">
        <v>0.1239976</v>
      </c>
      <c r="F169" s="12" t="n">
        <v>0.045</v>
      </c>
      <c r="G169" s="12" t="n">
        <f aca="false">IF(Sheet2!F169&lt;=0.1,1,0)</f>
        <v>1</v>
      </c>
      <c r="H169" s="6" t="n">
        <v>178.3473</v>
      </c>
      <c r="I169" s="6" t="n">
        <v>0.205</v>
      </c>
      <c r="J169" s="6" t="n">
        <f aca="false">IF(Sheet2!I169&lt;=0.1,1,0)</f>
        <v>0</v>
      </c>
      <c r="K169" s="12" t="n">
        <v>0.1704156</v>
      </c>
      <c r="L169" s="12" t="n">
        <v>0.005</v>
      </c>
      <c r="M169" s="12" t="n">
        <f aca="false">IF(Sheet2!L169&lt;=0.1,1,0)</f>
        <v>1</v>
      </c>
      <c r="N169" s="6" t="n">
        <v>28.30286</v>
      </c>
      <c r="O169" s="6" t="n">
        <v>0.026</v>
      </c>
      <c r="P169" s="6" t="n">
        <f aca="false">IF(Sheet2!O169&lt;=0.1,1,0)</f>
        <v>1</v>
      </c>
      <c r="Q169" s="12" t="n">
        <v>0.1269473</v>
      </c>
      <c r="R169" s="12" t="n">
        <v>0.057</v>
      </c>
      <c r="S169" s="12" t="n">
        <f aca="false">IF(Sheet2!R169&lt;=0.1,1,0)</f>
        <v>1</v>
      </c>
      <c r="T169" s="6" t="n">
        <v>0.1534592</v>
      </c>
      <c r="U169" s="6" t="n">
        <v>0.011</v>
      </c>
      <c r="V169" s="6" t="n">
        <f aca="false">IF(Sheet2!U169&lt;=0.1,1,0)</f>
        <v>1</v>
      </c>
      <c r="W169" s="12" t="n">
        <v>0.1652975</v>
      </c>
      <c r="X169" s="12" t="n">
        <v>0.005</v>
      </c>
      <c r="Y169" s="12" t="n">
        <f aca="false">IF(Sheet2!X169&lt;=0.1,1,0)</f>
        <v>1</v>
      </c>
      <c r="Z169" s="6" t="n">
        <v>2.022272</v>
      </c>
      <c r="AA169" s="6" t="n">
        <v>0.275</v>
      </c>
      <c r="AB169" s="6" t="n">
        <f aca="false">IF(Sheet2!AA169&lt;=0.1,1,0)</f>
        <v>0</v>
      </c>
      <c r="AC169" s="9" t="n">
        <f aca="false">Sheet2!G169+Sheet2!J169+Sheet2!M169+Sheet2!P169+Sheet2!S169+Sheet2!V169+Sheet2!Y169+Sheet2!AB169</f>
        <v>6</v>
      </c>
    </row>
    <row r="170" customFormat="false" ht="12.8" hidden="false" customHeight="false" outlineLevel="0" collapsed="false">
      <c r="D170" s="0" t="s">
        <v>30</v>
      </c>
      <c r="E170" s="12" t="n">
        <v>-0.0623439</v>
      </c>
      <c r="F170" s="12" t="n">
        <v>0.398</v>
      </c>
      <c r="G170" s="12" t="n">
        <f aca="false">IF(Sheet2!F170&lt;=0.1,1,0)</f>
        <v>0</v>
      </c>
      <c r="H170" s="6" t="n">
        <v>-230.8433</v>
      </c>
      <c r="I170" s="6" t="n">
        <v>0.097</v>
      </c>
      <c r="J170" s="6" t="n">
        <f aca="false">IF(Sheet2!I170&lt;=0.1,1,0)</f>
        <v>1</v>
      </c>
      <c r="K170" s="12" t="n">
        <v>0.068316</v>
      </c>
      <c r="L170" s="12" t="n">
        <v>0.355</v>
      </c>
      <c r="M170" s="12" t="n">
        <f aca="false">IF(Sheet2!L170&lt;=0.1,1,0)</f>
        <v>0</v>
      </c>
      <c r="N170" s="6" t="n">
        <v>6.481392</v>
      </c>
      <c r="O170" s="6" t="n">
        <v>0.625</v>
      </c>
      <c r="P170" s="6" t="n">
        <f aca="false">IF(Sheet2!O170&lt;=0.1,1,0)</f>
        <v>0</v>
      </c>
      <c r="Q170" s="12" t="n">
        <v>-0.0948542</v>
      </c>
      <c r="R170" s="12" t="n">
        <v>0.249</v>
      </c>
      <c r="S170" s="12" t="n">
        <f aca="false">IF(Sheet2!R170&lt;=0.1,1,0)</f>
        <v>0</v>
      </c>
      <c r="T170" s="6" t="n">
        <v>0.012018</v>
      </c>
      <c r="U170" s="6" t="n">
        <v>0.864</v>
      </c>
      <c r="V170" s="6" t="n">
        <f aca="false">IF(Sheet2!U170&lt;=0.1,1,0)</f>
        <v>0</v>
      </c>
      <c r="W170" s="12" t="n">
        <v>0.0707991</v>
      </c>
      <c r="X170" s="12" t="n">
        <v>0.318</v>
      </c>
      <c r="Y170" s="12" t="n">
        <f aca="false">IF(Sheet2!X170&lt;=0.1,1,0)</f>
        <v>0</v>
      </c>
      <c r="Z170" s="6" t="n">
        <v>1.341102</v>
      </c>
      <c r="AA170" s="6" t="n">
        <v>0.589</v>
      </c>
      <c r="AB170" s="6" t="n">
        <f aca="false">IF(Sheet2!AA170&lt;=0.1,1,0)</f>
        <v>0</v>
      </c>
      <c r="AC170" s="9" t="n">
        <f aca="false">Sheet2!G170+Sheet2!J170+Sheet2!M170+Sheet2!P170+Sheet2!S170+Sheet2!V170+Sheet2!Y170+Sheet2!AB170</f>
        <v>1</v>
      </c>
    </row>
    <row r="171" customFormat="false" ht="12.8" hidden="false" customHeight="false" outlineLevel="0" collapsed="false">
      <c r="D171" s="0" t="s">
        <v>88</v>
      </c>
      <c r="E171" s="12" t="n">
        <v>-0.0474276</v>
      </c>
      <c r="F171" s="12" t="n">
        <v>0.616</v>
      </c>
      <c r="G171" s="12" t="n">
        <f aca="false">IF(Sheet2!F171&lt;=0.1,1,0)</f>
        <v>0</v>
      </c>
      <c r="H171" s="6" t="n">
        <v>-233.3481</v>
      </c>
      <c r="I171" s="6" t="n">
        <v>0.091</v>
      </c>
      <c r="J171" s="6" t="n">
        <f aca="false">IF(Sheet2!I171&lt;=0.1,1,0)</f>
        <v>1</v>
      </c>
      <c r="K171" s="12" t="n">
        <v>-0.0811173</v>
      </c>
      <c r="L171" s="12" t="n">
        <v>0.384</v>
      </c>
      <c r="M171" s="12" t="n">
        <f aca="false">IF(Sheet2!L171&lt;=0.1,1,0)</f>
        <v>0</v>
      </c>
      <c r="N171" s="6" t="n">
        <v>-15.64256</v>
      </c>
      <c r="O171" s="6" t="n">
        <v>0.281</v>
      </c>
      <c r="P171" s="6" t="n">
        <f aca="false">IF(Sheet2!O171&lt;=0.1,1,0)</f>
        <v>0</v>
      </c>
      <c r="Q171" s="12" t="n">
        <v>-0.140617</v>
      </c>
      <c r="R171" s="12" t="n">
        <v>0.171</v>
      </c>
      <c r="S171" s="12" t="n">
        <f aca="false">IF(Sheet2!R171&lt;=0.1,1,0)</f>
        <v>0</v>
      </c>
      <c r="T171" s="6" t="n">
        <v>0.0062899</v>
      </c>
      <c r="U171" s="6" t="n">
        <v>0.944</v>
      </c>
      <c r="V171" s="6" t="n">
        <f aca="false">IF(Sheet2!U171&lt;=0.1,1,0)</f>
        <v>0</v>
      </c>
      <c r="W171" s="12" t="n">
        <v>-0.0855845</v>
      </c>
      <c r="X171" s="12" t="n">
        <v>0.332</v>
      </c>
      <c r="Y171" s="12" t="n">
        <f aca="false">IF(Sheet2!X171&lt;=0.1,1,0)</f>
        <v>0</v>
      </c>
      <c r="Z171" s="6" t="n">
        <v>-3.409424</v>
      </c>
      <c r="AA171" s="6" t="n">
        <v>0.06</v>
      </c>
      <c r="AB171" s="6" t="n">
        <f aca="false">IF(Sheet2!AA171&lt;=0.1,1,0)</f>
        <v>1</v>
      </c>
      <c r="AC171" s="9" t="n">
        <f aca="false">Sheet2!G171+Sheet2!J171+Sheet2!M171+Sheet2!P171+Sheet2!S171+Sheet2!V171+Sheet2!Y171+Sheet2!AB171</f>
        <v>2</v>
      </c>
    </row>
    <row r="172" customFormat="false" ht="12.8" hidden="false" customHeight="false" outlineLevel="0" collapsed="false">
      <c r="D172" s="30" t="s">
        <v>89</v>
      </c>
      <c r="E172" s="12" t="n">
        <v>0.2284237</v>
      </c>
      <c r="F172" s="12" t="n">
        <v>0.005</v>
      </c>
      <c r="G172" s="12" t="n">
        <f aca="false">IF(Sheet2!F172&lt;=0.1,1,0)</f>
        <v>1</v>
      </c>
      <c r="H172" s="6" t="n">
        <v>314.9897</v>
      </c>
      <c r="I172" s="6" t="n">
        <v>0.106</v>
      </c>
      <c r="J172" s="6" t="n">
        <f aca="false">IF(Sheet2!I172&lt;=0.1,1,0)</f>
        <v>0</v>
      </c>
      <c r="K172" s="12" t="n">
        <v>0.2735007</v>
      </c>
      <c r="L172" s="12" t="n">
        <v>0.001</v>
      </c>
      <c r="M172" s="12" t="n">
        <f aca="false">IF(Sheet2!L172&lt;=0.1,1,0)</f>
        <v>1</v>
      </c>
      <c r="N172" s="6" t="n">
        <v>42.91382</v>
      </c>
      <c r="O172" s="6" t="n">
        <v>0.014</v>
      </c>
      <c r="P172" s="6" t="n">
        <f aca="false">IF(Sheet2!O172&lt;=0.1,1,0)</f>
        <v>1</v>
      </c>
      <c r="Q172" s="12" t="n">
        <v>0.2630593</v>
      </c>
      <c r="R172" s="12" t="n">
        <v>0.003</v>
      </c>
      <c r="S172" s="12" t="n">
        <f aca="false">IF(Sheet2!R172&lt;=0.1,1,0)</f>
        <v>1</v>
      </c>
      <c r="T172" s="6" t="n">
        <v>0.1029125</v>
      </c>
      <c r="U172" s="6" t="n">
        <v>0.214</v>
      </c>
      <c r="V172" s="6" t="n">
        <f aca="false">IF(Sheet2!U172&lt;=0.1,1,0)</f>
        <v>0</v>
      </c>
      <c r="W172" s="12" t="n">
        <v>0.2335914</v>
      </c>
      <c r="X172" s="12" t="n">
        <v>0.003</v>
      </c>
      <c r="Y172" s="12" t="n">
        <f aca="false">IF(Sheet2!X172&lt;=0.1,1,0)</f>
        <v>1</v>
      </c>
      <c r="Z172" s="6" t="n">
        <v>4.841647</v>
      </c>
      <c r="AA172" s="6" t="n">
        <v>0.046</v>
      </c>
      <c r="AB172" s="6" t="n">
        <f aca="false">IF(Sheet2!AA172&lt;=0.1,1,0)</f>
        <v>1</v>
      </c>
      <c r="AC172" s="9" t="n">
        <f aca="false">Sheet2!G172+Sheet2!J172+Sheet2!M172+Sheet2!P172+Sheet2!S172+Sheet2!V172+Sheet2!Y172+Sheet2!AB172</f>
        <v>6</v>
      </c>
    </row>
    <row r="173" customFormat="false" ht="12.8" hidden="false" customHeight="false" outlineLevel="0" collapsed="false">
      <c r="D173" s="0" t="s">
        <v>90</v>
      </c>
      <c r="E173" s="12" t="n">
        <v>0.100448</v>
      </c>
      <c r="F173" s="12" t="n">
        <v>0.179</v>
      </c>
      <c r="G173" s="12" t="n">
        <f aca="false">IF(Sheet2!F173&lt;=0.1,1,0)</f>
        <v>0</v>
      </c>
      <c r="H173" s="6" t="n">
        <v>41.92677</v>
      </c>
      <c r="I173" s="6" t="n">
        <v>0.761</v>
      </c>
      <c r="J173" s="6" t="n">
        <f aca="false">IF(Sheet2!I173&lt;=0.1,1,0)</f>
        <v>0</v>
      </c>
      <c r="K173" s="12" t="n">
        <v>0.0499803</v>
      </c>
      <c r="L173" s="12" t="n">
        <v>0.51</v>
      </c>
      <c r="M173" s="12" t="n">
        <f aca="false">IF(Sheet2!L173&lt;=0.1,1,0)</f>
        <v>0</v>
      </c>
      <c r="N173" s="6" t="n">
        <v>8.56488</v>
      </c>
      <c r="O173" s="6" t="n">
        <v>0.53</v>
      </c>
      <c r="P173" s="6" t="n">
        <f aca="false">IF(Sheet2!O173&lt;=0.1,1,0)</f>
        <v>0</v>
      </c>
      <c r="Q173" s="12" t="n">
        <v>0.0849277</v>
      </c>
      <c r="R173" s="12" t="n">
        <v>0.289</v>
      </c>
      <c r="S173" s="12" t="n">
        <f aca="false">IF(Sheet2!R173&lt;=0.1,1,0)</f>
        <v>0</v>
      </c>
      <c r="T173" s="6" t="n">
        <v>0.1052719</v>
      </c>
      <c r="U173" s="6" t="n">
        <v>0.13</v>
      </c>
      <c r="V173" s="6" t="n">
        <f aca="false">IF(Sheet2!U173&lt;=0.1,1,0)</f>
        <v>0</v>
      </c>
      <c r="W173" s="12" t="n">
        <v>0.0408915</v>
      </c>
      <c r="X173" s="12" t="n">
        <v>0.567</v>
      </c>
      <c r="Y173" s="12" t="n">
        <f aca="false">IF(Sheet2!X173&lt;=0.1,1,0)</f>
        <v>0</v>
      </c>
      <c r="Z173" s="6" t="n">
        <v>2.965941</v>
      </c>
      <c r="AA173" s="6" t="n">
        <v>0.292</v>
      </c>
      <c r="AB173" s="6" t="n">
        <f aca="false">IF(Sheet2!AA173&lt;=0.1,1,0)</f>
        <v>0</v>
      </c>
      <c r="AC173" s="9" t="n">
        <f aca="false">Sheet2!G173+Sheet2!J173+Sheet2!M173+Sheet2!P173+Sheet2!S173+Sheet2!V173+Sheet2!Y173+Sheet2!AB173</f>
        <v>0</v>
      </c>
    </row>
    <row r="174" customFormat="false" ht="12.8" hidden="false" customHeight="false" outlineLevel="0" collapsed="false">
      <c r="D174" s="32" t="s">
        <v>91</v>
      </c>
      <c r="E174" s="12" t="n">
        <v>0.2185621</v>
      </c>
      <c r="F174" s="12" t="n">
        <v>0.002</v>
      </c>
      <c r="G174" s="12" t="n">
        <f aca="false">IF(Sheet2!F174&lt;=0.1,1,0)</f>
        <v>1</v>
      </c>
      <c r="H174" s="6" t="n">
        <v>260.5251</v>
      </c>
      <c r="I174" s="6" t="n">
        <v>0.07</v>
      </c>
      <c r="J174" s="6" t="n">
        <f aca="false">IF(Sheet2!I174&lt;=0.1,1,0)</f>
        <v>1</v>
      </c>
      <c r="K174" s="12" t="n">
        <v>0.2809612</v>
      </c>
      <c r="L174" s="12" t="n">
        <v>0</v>
      </c>
      <c r="M174" s="12" t="n">
        <f aca="false">IF(Sheet2!L174&lt;=0.1,1,0)</f>
        <v>1</v>
      </c>
      <c r="N174" s="6" t="n">
        <v>55.1578</v>
      </c>
      <c r="O174" s="6" t="n">
        <v>0</v>
      </c>
      <c r="P174" s="6" t="n">
        <f aca="false">IF(Sheet2!O174&lt;=0.1,1,0)</f>
        <v>1</v>
      </c>
      <c r="Q174" s="12" t="n">
        <v>0.2102626</v>
      </c>
      <c r="R174" s="12" t="n">
        <v>0.006</v>
      </c>
      <c r="S174" s="12" t="n">
        <f aca="false">IF(Sheet2!R174&lt;=0.1,1,0)</f>
        <v>1</v>
      </c>
      <c r="T174" s="6" t="n">
        <v>0.2727079</v>
      </c>
      <c r="U174" s="6" t="n">
        <v>0</v>
      </c>
      <c r="V174" s="6" t="n">
        <f aca="false">IF(Sheet2!U174&lt;=0.1,1,0)</f>
        <v>1</v>
      </c>
      <c r="W174" s="12" t="n">
        <v>0.2754602</v>
      </c>
      <c r="X174" s="12" t="n">
        <v>0</v>
      </c>
      <c r="Y174" s="12" t="n">
        <f aca="false">IF(Sheet2!X174&lt;=0.1,1,0)</f>
        <v>1</v>
      </c>
      <c r="Z174" s="6" t="n">
        <v>13.98754</v>
      </c>
      <c r="AA174" s="6" t="n">
        <v>0.001</v>
      </c>
      <c r="AB174" s="6" t="n">
        <f aca="false">IF(Sheet2!AA174&lt;=0.1,1,0)</f>
        <v>1</v>
      </c>
      <c r="AC174" s="9" t="n">
        <f aca="false">Sheet2!G174+Sheet2!J174+Sheet2!M174+Sheet2!P174+Sheet2!S174+Sheet2!V174+Sheet2!Y174+Sheet2!AB174</f>
        <v>8</v>
      </c>
    </row>
    <row r="175" customFormat="false" ht="12.8" hidden="false" customHeight="false" outlineLevel="0" collapsed="false">
      <c r="E175" s="12"/>
      <c r="F175" s="12"/>
      <c r="G175" s="12"/>
      <c r="H175" s="6"/>
      <c r="I175" s="6"/>
      <c r="J175" s="6"/>
      <c r="K175" s="12"/>
      <c r="L175" s="12"/>
      <c r="M175" s="12"/>
      <c r="N175" s="6"/>
      <c r="O175" s="6"/>
      <c r="P175" s="6"/>
      <c r="Q175" s="12"/>
      <c r="R175" s="12"/>
      <c r="S175" s="12"/>
      <c r="T175" s="6"/>
      <c r="U175" s="6"/>
      <c r="V175" s="6"/>
      <c r="W175" s="12"/>
      <c r="X175" s="12"/>
      <c r="Y175" s="12"/>
      <c r="Z175" s="6"/>
      <c r="AA175" s="6"/>
      <c r="AB175" s="6"/>
      <c r="AC175" s="9"/>
    </row>
    <row r="176" customFormat="false" ht="12.8" hidden="false" customHeight="false" outlineLevel="0" collapsed="false">
      <c r="B176" s="3" t="s">
        <v>220</v>
      </c>
      <c r="D176" s="30" t="s">
        <v>92</v>
      </c>
      <c r="E176" s="12" t="n">
        <v>0.3099472</v>
      </c>
      <c r="F176" s="12" t="n">
        <v>0.014</v>
      </c>
      <c r="G176" s="12" t="n">
        <f aca="false">IF(Sheet2!F176&lt;=0.1,1,0)</f>
        <v>1</v>
      </c>
      <c r="H176" s="6" t="n">
        <v>668.2129</v>
      </c>
      <c r="I176" s="6" t="n">
        <v>0.035</v>
      </c>
      <c r="J176" s="6" t="n">
        <f aca="false">IF(Sheet2!I176&lt;=0.1,1,0)</f>
        <v>1</v>
      </c>
      <c r="K176" s="12" t="n">
        <v>0.207729</v>
      </c>
      <c r="L176" s="12" t="n">
        <v>0.066</v>
      </c>
      <c r="M176" s="12" t="n">
        <f aca="false">IF(Sheet2!L176&lt;=0.1,1,0)</f>
        <v>1</v>
      </c>
      <c r="N176" s="6" t="n">
        <v>30.9092</v>
      </c>
      <c r="O176" s="6" t="n">
        <v>0.175</v>
      </c>
      <c r="P176" s="6" t="n">
        <f aca="false">IF(Sheet2!O176&lt;=0.1,1,0)</f>
        <v>0</v>
      </c>
      <c r="Q176" s="12" t="n">
        <v>0.3220186</v>
      </c>
      <c r="R176" s="12" t="n">
        <v>0.013</v>
      </c>
      <c r="S176" s="12" t="n">
        <f aca="false">IF(Sheet2!R176&lt;=0.1,1,0)</f>
        <v>1</v>
      </c>
      <c r="T176" s="6" t="n">
        <v>0.2747576</v>
      </c>
      <c r="U176" s="6" t="n">
        <v>0.015</v>
      </c>
      <c r="V176" s="6" t="n">
        <f aca="false">IF(Sheet2!U176&lt;=0.1,1,0)</f>
        <v>1</v>
      </c>
      <c r="W176" s="12" t="n">
        <v>0.221601</v>
      </c>
      <c r="X176" s="12" t="n">
        <v>0.046</v>
      </c>
      <c r="Y176" s="12" t="n">
        <f aca="false">IF(Sheet2!X176&lt;=0.1,1,0)</f>
        <v>1</v>
      </c>
      <c r="Z176" s="6" t="n">
        <v>5.494689</v>
      </c>
      <c r="AA176" s="6" t="n">
        <v>0.135</v>
      </c>
      <c r="AB176" s="6" t="n">
        <f aca="false">IF(Sheet2!AA176&lt;=0.1,1,0)</f>
        <v>0</v>
      </c>
      <c r="AC176" s="9" t="n">
        <f aca="false">Sheet2!G176+Sheet2!J176+Sheet2!M176+Sheet2!P176+Sheet2!S176+Sheet2!V176+Sheet2!Y176+Sheet2!AB176</f>
        <v>6</v>
      </c>
    </row>
    <row r="177" customFormat="false" ht="12.8" hidden="false" customHeight="false" outlineLevel="0" collapsed="false">
      <c r="D177" s="0" t="s">
        <v>93</v>
      </c>
      <c r="E177" s="12" t="n">
        <v>0.1141561</v>
      </c>
      <c r="F177" s="12" t="n">
        <v>0.144</v>
      </c>
      <c r="G177" s="12" t="n">
        <f aca="false">IF(Sheet2!F177&lt;=0.1,1,0)</f>
        <v>0</v>
      </c>
      <c r="H177" s="6" t="n">
        <v>181.7006</v>
      </c>
      <c r="I177" s="6" t="n">
        <v>0.288</v>
      </c>
      <c r="J177" s="6" t="n">
        <f aca="false">IF(Sheet2!I177&lt;=0.1,1,0)</f>
        <v>0</v>
      </c>
      <c r="K177" s="12" t="n">
        <v>0.0903737</v>
      </c>
      <c r="L177" s="12" t="n">
        <v>0.224</v>
      </c>
      <c r="M177" s="12" t="n">
        <f aca="false">IF(Sheet2!L177&lt;=0.1,1,0)</f>
        <v>0</v>
      </c>
      <c r="N177" s="6" t="n">
        <v>10.85566</v>
      </c>
      <c r="O177" s="6" t="n">
        <v>0.454</v>
      </c>
      <c r="P177" s="6" t="n">
        <f aca="false">IF(Sheet2!O177&lt;=0.1,1,0)</f>
        <v>0</v>
      </c>
      <c r="Q177" s="12" t="n">
        <v>0.1577248</v>
      </c>
      <c r="R177" s="12" t="n">
        <v>0.062</v>
      </c>
      <c r="S177" s="12" t="n">
        <f aca="false">IF(Sheet2!R177&lt;=0.1,1,0)</f>
        <v>1</v>
      </c>
      <c r="T177" s="6" t="n">
        <v>0.0737156</v>
      </c>
      <c r="U177" s="6" t="n">
        <v>0.339</v>
      </c>
      <c r="V177" s="6" t="n">
        <f aca="false">IF(Sheet2!U177&lt;=0.1,1,0)</f>
        <v>0</v>
      </c>
      <c r="W177" s="12" t="n">
        <v>0.0674553</v>
      </c>
      <c r="X177" s="12" t="n">
        <v>0.335</v>
      </c>
      <c r="Y177" s="12" t="n">
        <f aca="false">IF(Sheet2!X177&lt;=0.1,1,0)</f>
        <v>0</v>
      </c>
      <c r="Z177" s="6" t="n">
        <v>3.798614</v>
      </c>
      <c r="AA177" s="6" t="n">
        <v>0.131</v>
      </c>
      <c r="AB177" s="6" t="n">
        <f aca="false">IF(Sheet2!AA177&lt;=0.1,1,0)</f>
        <v>0</v>
      </c>
      <c r="AC177" s="9" t="n">
        <f aca="false">Sheet2!G177+Sheet2!J177+Sheet2!M177+Sheet2!P177+Sheet2!S177+Sheet2!V177+Sheet2!Y177+Sheet2!AB177</f>
        <v>1</v>
      </c>
    </row>
    <row r="178" customFormat="false" ht="12.8" hidden="false" customHeight="false" outlineLevel="0" collapsed="false">
      <c r="D178" s="0" t="s">
        <v>94</v>
      </c>
      <c r="E178" s="12" t="n">
        <v>0.0332051</v>
      </c>
      <c r="F178" s="12" t="n">
        <v>0.705</v>
      </c>
      <c r="G178" s="12" t="n">
        <f aca="false">IF(Sheet2!F178&lt;=0.1,1,0)</f>
        <v>0</v>
      </c>
      <c r="H178" s="6" t="n">
        <v>-62.17775</v>
      </c>
      <c r="I178" s="6" t="n">
        <v>0.728</v>
      </c>
      <c r="J178" s="6" t="n">
        <f aca="false">IF(Sheet2!I178&lt;=0.1,1,0)</f>
        <v>0</v>
      </c>
      <c r="K178" s="12" t="n">
        <v>0.1087197</v>
      </c>
      <c r="L178" s="12" t="n">
        <v>0.24</v>
      </c>
      <c r="M178" s="12" t="n">
        <f aca="false">IF(Sheet2!L178&lt;=0.1,1,0)</f>
        <v>0</v>
      </c>
      <c r="N178" s="6" t="n">
        <v>7.571145</v>
      </c>
      <c r="O178" s="6" t="n">
        <v>0.65</v>
      </c>
      <c r="P178" s="6" t="n">
        <f aca="false">IF(Sheet2!O178&lt;=0.1,1,0)</f>
        <v>0</v>
      </c>
      <c r="Q178" s="12" t="n">
        <v>-0.0551853</v>
      </c>
      <c r="R178" s="12" t="n">
        <v>0.585</v>
      </c>
      <c r="S178" s="12" t="n">
        <f aca="false">IF(Sheet2!R178&lt;=0.1,1,0)</f>
        <v>0</v>
      </c>
      <c r="T178" s="6" t="n">
        <v>0.0395908</v>
      </c>
      <c r="U178" s="6" t="n">
        <v>0.641</v>
      </c>
      <c r="V178" s="6" t="n">
        <f aca="false">IF(Sheet2!U178&lt;=0.1,1,0)</f>
        <v>0</v>
      </c>
      <c r="W178" s="12" t="n">
        <v>0.0458211</v>
      </c>
      <c r="X178" s="12" t="n">
        <v>0.6</v>
      </c>
      <c r="Y178" s="12" t="n">
        <f aca="false">IF(Sheet2!X178&lt;=0.1,1,0)</f>
        <v>0</v>
      </c>
      <c r="Z178" s="6" t="n">
        <v>2.545755</v>
      </c>
      <c r="AA178" s="6" t="n">
        <v>0.36</v>
      </c>
      <c r="AB178" s="6" t="n">
        <f aca="false">IF(Sheet2!AA178&lt;=0.1,1,0)</f>
        <v>0</v>
      </c>
      <c r="AC178" s="9" t="n">
        <f aca="false">Sheet2!G178+Sheet2!J178+Sheet2!M178+Sheet2!P178+Sheet2!S178+Sheet2!V178+Sheet2!Y178+Sheet2!AB178</f>
        <v>0</v>
      </c>
    </row>
    <row r="179" customFormat="false" ht="12.8" hidden="false" customHeight="false" outlineLevel="0" collapsed="false">
      <c r="D179" s="0" t="s">
        <v>95</v>
      </c>
      <c r="E179" s="12" t="n">
        <v>0.0454039</v>
      </c>
      <c r="F179" s="12" t="n">
        <v>0.769</v>
      </c>
      <c r="G179" s="12" t="n">
        <f aca="false">IF(Sheet2!F179&lt;=0.1,1,0)</f>
        <v>0</v>
      </c>
      <c r="H179" s="6" t="n">
        <v>256.6634</v>
      </c>
      <c r="I179" s="6" t="n">
        <v>0.441</v>
      </c>
      <c r="J179" s="6" t="n">
        <f aca="false">IF(Sheet2!I179&lt;=0.1,1,0)</f>
        <v>0</v>
      </c>
      <c r="K179" s="12" t="n">
        <v>0.1428611</v>
      </c>
      <c r="L179" s="12" t="n">
        <v>0.333</v>
      </c>
      <c r="M179" s="12" t="n">
        <f aca="false">IF(Sheet2!L179&lt;=0.1,1,0)</f>
        <v>0</v>
      </c>
      <c r="N179" s="6" t="n">
        <v>41.03412</v>
      </c>
      <c r="O179" s="6" t="n">
        <v>0.215</v>
      </c>
      <c r="P179" s="6" t="n">
        <f aca="false">IF(Sheet2!O179&lt;=0.1,1,0)</f>
        <v>0</v>
      </c>
      <c r="Q179" s="12" t="n">
        <v>0.0271118</v>
      </c>
      <c r="R179" s="12" t="n">
        <v>0.871</v>
      </c>
      <c r="S179" s="12" t="n">
        <f aca="false">IF(Sheet2!R179&lt;=0.1,1,0)</f>
        <v>0</v>
      </c>
      <c r="T179" s="6" t="n">
        <v>-0.0180773</v>
      </c>
      <c r="U179" s="6" t="n">
        <v>0.898</v>
      </c>
      <c r="V179" s="6" t="n">
        <f aca="false">IF(Sheet2!U179&lt;=0.1,1,0)</f>
        <v>0</v>
      </c>
      <c r="W179" s="12" t="n">
        <v>0.205394</v>
      </c>
      <c r="X179" s="12" t="n">
        <v>0.151</v>
      </c>
      <c r="Y179" s="12" t="n">
        <f aca="false">IF(Sheet2!X179&lt;=0.1,1,0)</f>
        <v>0</v>
      </c>
      <c r="Z179" s="6" t="n">
        <v>0.489566</v>
      </c>
      <c r="AA179" s="6" t="n">
        <v>0.902</v>
      </c>
      <c r="AB179" s="6" t="n">
        <f aca="false">IF(Sheet2!AA179&lt;=0.1,1,0)</f>
        <v>0</v>
      </c>
      <c r="AC179" s="9" t="n">
        <f aca="false">Sheet2!G179+Sheet2!J179+Sheet2!M179+Sheet2!P179+Sheet2!S179+Sheet2!V179+Sheet2!Y179+Sheet2!AB179</f>
        <v>0</v>
      </c>
    </row>
    <row r="180" customFormat="false" ht="12.8" hidden="false" customHeight="false" outlineLevel="0" collapsed="false">
      <c r="D180" s="29" t="s">
        <v>96</v>
      </c>
      <c r="E180" s="12" t="n">
        <v>0.1822462</v>
      </c>
      <c r="F180" s="12" t="n">
        <v>0.218</v>
      </c>
      <c r="G180" s="12" t="n">
        <f aca="false">IF(Sheet2!F180&lt;=0.1,1,0)</f>
        <v>0</v>
      </c>
      <c r="H180" s="6" t="n">
        <v>394.6821</v>
      </c>
      <c r="I180" s="6" t="n">
        <v>0.321</v>
      </c>
      <c r="J180" s="6" t="n">
        <f aca="false">IF(Sheet2!I180&lt;=0.1,1,0)</f>
        <v>0</v>
      </c>
      <c r="K180" s="12" t="n">
        <v>0.4433632</v>
      </c>
      <c r="L180" s="12" t="n">
        <v>0</v>
      </c>
      <c r="M180" s="12" t="n">
        <f aca="false">IF(Sheet2!L180&lt;=0.1,1,0)</f>
        <v>1</v>
      </c>
      <c r="N180" s="6" t="n">
        <v>76.50697</v>
      </c>
      <c r="O180" s="6" t="n">
        <v>0.024</v>
      </c>
      <c r="P180" s="6" t="n">
        <f aca="false">IF(Sheet2!O180&lt;=0.1,1,0)</f>
        <v>1</v>
      </c>
      <c r="Q180" s="12" t="n">
        <v>0.1147344</v>
      </c>
      <c r="R180" s="12" t="n">
        <v>0.463</v>
      </c>
      <c r="S180" s="12" t="n">
        <f aca="false">IF(Sheet2!R180&lt;=0.1,1,0)</f>
        <v>0</v>
      </c>
      <c r="T180" s="6" t="n">
        <v>0.2042905</v>
      </c>
      <c r="U180" s="6" t="n">
        <v>0.163</v>
      </c>
      <c r="V180" s="6" t="n">
        <f aca="false">IF(Sheet2!U180&lt;=0.1,1,0)</f>
        <v>0</v>
      </c>
      <c r="W180" s="12" t="n">
        <v>0.3846584</v>
      </c>
      <c r="X180" s="12" t="n">
        <v>0.002</v>
      </c>
      <c r="Y180" s="12" t="n">
        <f aca="false">IF(Sheet2!X180&lt;=0.1,1,0)</f>
        <v>1</v>
      </c>
      <c r="Z180" s="6" t="n">
        <v>2.081474</v>
      </c>
      <c r="AA180" s="6" t="n">
        <v>0.606</v>
      </c>
      <c r="AB180" s="6" t="n">
        <f aca="false">IF(Sheet2!AA180&lt;=0.1,1,0)</f>
        <v>0</v>
      </c>
      <c r="AC180" s="9" t="n">
        <f aca="false">Sheet2!G180+Sheet2!J180+Sheet2!M180+Sheet2!P180+Sheet2!S180+Sheet2!V180+Sheet2!Y180+Sheet2!AB180</f>
        <v>3</v>
      </c>
    </row>
    <row r="181" customFormat="false" ht="12.8" hidden="false" customHeight="false" outlineLevel="0" collapsed="false">
      <c r="D181" s="32" t="s">
        <v>97</v>
      </c>
      <c r="E181" s="12" t="n">
        <v>0.2604792</v>
      </c>
      <c r="F181" s="12" t="n">
        <v>0.038</v>
      </c>
      <c r="G181" s="12" t="n">
        <f aca="false">IF(Sheet2!F181&lt;=0.1,1,0)</f>
        <v>1</v>
      </c>
      <c r="H181" s="6" t="n">
        <v>582.9807</v>
      </c>
      <c r="I181" s="6" t="n">
        <v>0.055</v>
      </c>
      <c r="J181" s="6" t="n">
        <f aca="false">IF(Sheet2!I181&lt;=0.1,1,0)</f>
        <v>1</v>
      </c>
      <c r="K181" s="12" t="n">
        <v>0.3162615</v>
      </c>
      <c r="L181" s="12" t="n">
        <v>0.014</v>
      </c>
      <c r="M181" s="12" t="n">
        <f aca="false">IF(Sheet2!L181&lt;=0.1,1,0)</f>
        <v>1</v>
      </c>
      <c r="N181" s="6" t="n">
        <v>69.72622</v>
      </c>
      <c r="O181" s="6" t="n">
        <v>0.015</v>
      </c>
      <c r="P181" s="6" t="n">
        <f aca="false">IF(Sheet2!O181&lt;=0.1,1,0)</f>
        <v>1</v>
      </c>
      <c r="Q181" s="12" t="n">
        <v>0.2652287</v>
      </c>
      <c r="R181" s="12" t="n">
        <v>0.06</v>
      </c>
      <c r="S181" s="12" t="n">
        <f aca="false">IF(Sheet2!R181&lt;=0.1,1,0)</f>
        <v>1</v>
      </c>
      <c r="T181" s="6" t="n">
        <v>0.2297715</v>
      </c>
      <c r="U181" s="6" t="n">
        <v>0.041</v>
      </c>
      <c r="V181" s="6" t="n">
        <f aca="false">IF(Sheet2!U181&lt;=0.1,1,0)</f>
        <v>1</v>
      </c>
      <c r="W181" s="12" t="n">
        <v>0.3207044</v>
      </c>
      <c r="X181" s="12" t="n">
        <v>0.009</v>
      </c>
      <c r="Y181" s="12" t="n">
        <f aca="false">IF(Sheet2!X181&lt;=0.1,1,0)</f>
        <v>1</v>
      </c>
      <c r="Z181" s="6" t="n">
        <v>12.65506</v>
      </c>
      <c r="AA181" s="6" t="n">
        <v>0.056</v>
      </c>
      <c r="AB181" s="6" t="n">
        <f aca="false">IF(Sheet2!AA181&lt;=0.1,1,0)</f>
        <v>1</v>
      </c>
      <c r="AC181" s="9" t="n">
        <f aca="false">Sheet2!G181+Sheet2!J181+Sheet2!M181+Sheet2!P181+Sheet2!S181+Sheet2!V181+Sheet2!Y181+Sheet2!AB181</f>
        <v>8</v>
      </c>
    </row>
    <row r="182" customFormat="false" ht="12.8" hidden="false" customHeight="false" outlineLevel="0" collapsed="false">
      <c r="D182" s="30" t="s">
        <v>98</v>
      </c>
      <c r="E182" s="12" t="n">
        <v>0.2269953</v>
      </c>
      <c r="F182" s="12" t="n">
        <v>0.047</v>
      </c>
      <c r="G182" s="12" t="n">
        <f aca="false">IF(Sheet2!F182&lt;=0.1,1,0)</f>
        <v>1</v>
      </c>
      <c r="H182" s="6" t="n">
        <v>670.1262</v>
      </c>
      <c r="I182" s="6" t="n">
        <v>0.028</v>
      </c>
      <c r="J182" s="6" t="n">
        <f aca="false">IF(Sheet2!I182&lt;=0.1,1,0)</f>
        <v>1</v>
      </c>
      <c r="K182" s="12" t="n">
        <v>0.249225</v>
      </c>
      <c r="L182" s="12" t="n">
        <v>0.02</v>
      </c>
      <c r="M182" s="12" t="n">
        <f aca="false">IF(Sheet2!L182&lt;=0.1,1,0)</f>
        <v>1</v>
      </c>
      <c r="N182" s="6" t="n">
        <v>53.13915</v>
      </c>
      <c r="O182" s="6" t="n">
        <v>0.021</v>
      </c>
      <c r="P182" s="6" t="n">
        <f aca="false">IF(Sheet2!O182&lt;=0.1,1,0)</f>
        <v>1</v>
      </c>
      <c r="Q182" s="12" t="n">
        <v>0.2329291</v>
      </c>
      <c r="R182" s="12" t="n">
        <v>0.055</v>
      </c>
      <c r="S182" s="12" t="n">
        <f aca="false">IF(Sheet2!R182&lt;=0.1,1,0)</f>
        <v>1</v>
      </c>
      <c r="T182" s="6" t="n">
        <v>0.1801333</v>
      </c>
      <c r="U182" s="6" t="n">
        <v>0.111</v>
      </c>
      <c r="V182" s="6" t="n">
        <f aca="false">IF(Sheet2!U182&lt;=0.1,1,0)</f>
        <v>0</v>
      </c>
      <c r="W182" s="12" t="n">
        <v>0.2538454</v>
      </c>
      <c r="X182" s="12" t="n">
        <v>0.014</v>
      </c>
      <c r="Y182" s="12" t="n">
        <f aca="false">IF(Sheet2!X182&lt;=0.1,1,0)</f>
        <v>1</v>
      </c>
      <c r="Z182" s="6" t="n">
        <v>13.67434</v>
      </c>
      <c r="AA182" s="6" t="n">
        <v>0.081</v>
      </c>
      <c r="AB182" s="6" t="n">
        <f aca="false">IF(Sheet2!AA182&lt;=0.1,1,0)</f>
        <v>1</v>
      </c>
      <c r="AC182" s="9" t="n">
        <f aca="false">Sheet2!G182+Sheet2!J182+Sheet2!M182+Sheet2!P182+Sheet2!S182+Sheet2!V182+Sheet2!Y182+Sheet2!AB182</f>
        <v>7</v>
      </c>
    </row>
    <row r="183" customFormat="false" ht="12.8" hidden="false" customHeight="false" outlineLevel="0" collapsed="false">
      <c r="B183" s="13"/>
      <c r="C183" s="13"/>
      <c r="D183" s="52" t="s">
        <v>99</v>
      </c>
      <c r="E183" s="12" t="n">
        <v>0.131966</v>
      </c>
      <c r="F183" s="12" t="n">
        <v>0.104</v>
      </c>
      <c r="G183" s="12" t="n">
        <f aca="false">IF(Sheet2!F183&lt;=0.1,1,0)</f>
        <v>0</v>
      </c>
      <c r="H183" s="6" t="n">
        <v>157.8572</v>
      </c>
      <c r="I183" s="6" t="n">
        <v>0.393</v>
      </c>
      <c r="J183" s="6" t="n">
        <f aca="false">IF(Sheet2!I183&lt;=0.1,1,0)</f>
        <v>0</v>
      </c>
      <c r="K183" s="12" t="n">
        <v>0.198018</v>
      </c>
      <c r="L183" s="12" t="n">
        <v>0.016</v>
      </c>
      <c r="M183" s="12" t="n">
        <f aca="false">IF(Sheet2!L183&lt;=0.1,1,0)</f>
        <v>1</v>
      </c>
      <c r="N183" s="6" t="n">
        <v>26.7375</v>
      </c>
      <c r="O183" s="6" t="n">
        <v>0.117</v>
      </c>
      <c r="P183" s="6" t="n">
        <f aca="false">IF(Sheet2!O183&lt;=0.1,1,0)</f>
        <v>0</v>
      </c>
      <c r="Q183" s="12" t="n">
        <v>0.1706663</v>
      </c>
      <c r="R183" s="12" t="n">
        <v>0.054</v>
      </c>
      <c r="S183" s="12" t="n">
        <f aca="false">IF(Sheet2!R183&lt;=0.1,1,0)</f>
        <v>1</v>
      </c>
      <c r="T183" s="6" t="n">
        <v>0.1203973</v>
      </c>
      <c r="U183" s="6" t="n">
        <v>0.149</v>
      </c>
      <c r="V183" s="6" t="n">
        <f aca="false">IF(Sheet2!U183&lt;=0.1,1,0)</f>
        <v>0</v>
      </c>
      <c r="W183" s="12" t="n">
        <v>0.139776</v>
      </c>
      <c r="X183" s="12" t="n">
        <v>0.092</v>
      </c>
      <c r="Y183" s="12" t="n">
        <f aca="false">IF(Sheet2!X183&lt;=0.1,1,0)</f>
        <v>1</v>
      </c>
      <c r="Z183" s="6" t="n">
        <v>5.776943</v>
      </c>
      <c r="AA183" s="6" t="n">
        <v>0.032</v>
      </c>
      <c r="AB183" s="6" t="n">
        <f aca="false">IF(Sheet2!AA183&lt;=0.1,1,0)</f>
        <v>1</v>
      </c>
      <c r="AC183" s="9" t="n">
        <f aca="false">Sheet2!G183+Sheet2!J183+Sheet2!M183+Sheet2!P183+Sheet2!S183+Sheet2!V183+Sheet2!Y183+Sheet2!AB183</f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39" activeCellId="0" sqref="D39"/>
    </sheetView>
  </sheetViews>
  <sheetFormatPr defaultRowHeight="12.75" outlineLevelRow="0" outlineLevelCol="0"/>
  <cols>
    <col collapsed="false" customWidth="true" hidden="false" outlineLevel="0" max="1" min="1" style="0" width="39.01"/>
    <col collapsed="false" customWidth="true" hidden="false" outlineLevel="0" max="2" min="2" style="0" width="8.45"/>
    <col collapsed="false" customWidth="true" hidden="false" outlineLevel="0" max="3" min="3" style="0" width="26.59"/>
    <col collapsed="false" customWidth="true" hidden="false" outlineLevel="0" max="4" min="4" style="0" width="10.99"/>
    <col collapsed="false" customWidth="true" hidden="false" outlineLevel="0" max="5" min="5" style="0" width="5.28"/>
    <col collapsed="false" customWidth="true" hidden="false" outlineLevel="0" max="6" min="6" style="0" width="8.57"/>
    <col collapsed="false" customWidth="true" hidden="false" outlineLevel="0" max="7" min="7" style="0" width="10.99"/>
    <col collapsed="false" customWidth="true" hidden="false" outlineLevel="0" max="8" min="8" style="0" width="5.28"/>
    <col collapsed="false" customWidth="true" hidden="false" outlineLevel="0" max="9" min="9" style="0" width="8.57"/>
    <col collapsed="false" customWidth="true" hidden="false" outlineLevel="0" max="10" min="10" style="0" width="10.99"/>
    <col collapsed="false" customWidth="true" hidden="false" outlineLevel="0" max="11" min="11" style="0" width="5.28"/>
    <col collapsed="false" customWidth="true" hidden="false" outlineLevel="0" max="12" min="12" style="0" width="8.57"/>
    <col collapsed="false" customWidth="true" hidden="false" outlineLevel="0" max="13" min="13" style="0" width="10.99"/>
    <col collapsed="false" customWidth="true" hidden="false" outlineLevel="0" max="14" min="14" style="0" width="5.28"/>
    <col collapsed="false" customWidth="true" hidden="false" outlineLevel="0" max="15" min="15" style="0" width="8.57"/>
    <col collapsed="false" customWidth="true" hidden="false" outlineLevel="0" max="16" min="16" style="0" width="9.85"/>
    <col collapsed="false" customWidth="true" hidden="false" outlineLevel="0" max="17" min="17" style="0" width="5.28"/>
    <col collapsed="false" customWidth="true" hidden="false" outlineLevel="0" max="18" min="18" style="0" width="8.57"/>
    <col collapsed="false" customWidth="true" hidden="false" outlineLevel="0" max="19" min="19" style="0" width="10"/>
    <col collapsed="false" customWidth="true" hidden="false" outlineLevel="0" max="20" min="20" style="0" width="5.28"/>
    <col collapsed="false" customWidth="true" hidden="false" outlineLevel="0" max="21" min="21" style="0" width="8.57"/>
    <col collapsed="false" customWidth="true" hidden="false" outlineLevel="0" max="22" min="22" style="0" width="9.85"/>
    <col collapsed="false" customWidth="true" hidden="false" outlineLevel="0" max="23" min="23" style="0" width="5.28"/>
    <col collapsed="false" customWidth="true" hidden="false" outlineLevel="0" max="24" min="24" style="0" width="8.57"/>
    <col collapsed="false" customWidth="true" hidden="false" outlineLevel="0" max="25" min="25" style="0" width="11.3"/>
    <col collapsed="false" customWidth="true" hidden="false" outlineLevel="0" max="26" min="26" style="0" width="5.28"/>
    <col collapsed="false" customWidth="true" hidden="false" outlineLevel="0" max="27" min="27" style="0" width="8.57"/>
    <col collapsed="false" customWidth="true" hidden="false" outlineLevel="0" max="28" min="28" style="0" width="11.3"/>
    <col collapsed="false" customWidth="true" hidden="false" outlineLevel="0" max="1025" min="29" style="0" width="8.45"/>
  </cols>
  <sheetData>
    <row r="1" customFormat="false" ht="12.75" hidden="false" customHeight="false" outlineLevel="0" collapsed="false">
      <c r="C1" s="3" t="s">
        <v>107</v>
      </c>
      <c r="D1" s="85" t="s">
        <v>0</v>
      </c>
      <c r="E1" s="12"/>
      <c r="F1" s="12"/>
      <c r="G1" s="86" t="s">
        <v>0</v>
      </c>
      <c r="H1" s="6"/>
      <c r="I1" s="6"/>
      <c r="J1" s="85" t="s">
        <v>1</v>
      </c>
      <c r="K1" s="12"/>
      <c r="L1" s="12"/>
      <c r="M1" s="86" t="s">
        <v>1</v>
      </c>
      <c r="N1" s="6"/>
      <c r="O1" s="6"/>
      <c r="P1" s="85" t="s">
        <v>0</v>
      </c>
      <c r="Q1" s="12"/>
      <c r="R1" s="12"/>
      <c r="S1" s="86" t="s">
        <v>0</v>
      </c>
      <c r="T1" s="6"/>
      <c r="U1" s="6"/>
      <c r="V1" s="85" t="s">
        <v>1</v>
      </c>
      <c r="W1" s="12"/>
      <c r="X1" s="12"/>
      <c r="Y1" s="86" t="s">
        <v>108</v>
      </c>
      <c r="Z1" s="6"/>
      <c r="AA1" s="6"/>
      <c r="AB1" s="9"/>
    </row>
    <row r="2" customFormat="false" ht="12.75" hidden="false" customHeight="false" outlineLevel="0" collapsed="false">
      <c r="C2" s="3" t="s">
        <v>109</v>
      </c>
      <c r="D2" s="85" t="s">
        <v>2</v>
      </c>
      <c r="E2" s="85"/>
      <c r="F2" s="85"/>
      <c r="G2" s="86" t="s">
        <v>2</v>
      </c>
      <c r="H2" s="86"/>
      <c r="I2" s="86"/>
      <c r="J2" s="85" t="s">
        <v>2</v>
      </c>
      <c r="K2" s="85"/>
      <c r="L2" s="85"/>
      <c r="M2" s="86" t="s">
        <v>2</v>
      </c>
      <c r="N2" s="86"/>
      <c r="O2" s="86"/>
      <c r="P2" s="85" t="s">
        <v>110</v>
      </c>
      <c r="Q2" s="85"/>
      <c r="R2" s="85"/>
      <c r="S2" s="86" t="s">
        <v>110</v>
      </c>
      <c r="T2" s="86"/>
      <c r="U2" s="86"/>
      <c r="V2" s="85" t="s">
        <v>110</v>
      </c>
      <c r="W2" s="85"/>
      <c r="X2" s="85"/>
      <c r="Y2" s="86" t="s">
        <v>110</v>
      </c>
      <c r="Z2" s="6"/>
      <c r="AA2" s="6"/>
      <c r="AB2" s="9"/>
    </row>
    <row r="3" customFormat="false" ht="12.75" hidden="false" customHeight="false" outlineLevel="0" collapsed="false">
      <c r="C3" s="10" t="s">
        <v>111</v>
      </c>
      <c r="D3" s="85" t="s">
        <v>3</v>
      </c>
      <c r="E3" s="85"/>
      <c r="F3" s="85"/>
      <c r="G3" s="86" t="s">
        <v>3</v>
      </c>
      <c r="H3" s="86"/>
      <c r="I3" s="86"/>
      <c r="J3" s="85" t="s">
        <v>3</v>
      </c>
      <c r="K3" s="85"/>
      <c r="L3" s="85"/>
      <c r="M3" s="86" t="s">
        <v>3</v>
      </c>
      <c r="N3" s="86"/>
      <c r="O3" s="86"/>
      <c r="P3" s="85" t="s">
        <v>112</v>
      </c>
      <c r="Q3" s="85"/>
      <c r="R3" s="85"/>
      <c r="S3" s="86" t="s">
        <v>113</v>
      </c>
      <c r="T3" s="86"/>
      <c r="U3" s="86"/>
      <c r="V3" s="85" t="s">
        <v>112</v>
      </c>
      <c r="W3" s="85"/>
      <c r="X3" s="85"/>
      <c r="Y3" s="86" t="s">
        <v>112</v>
      </c>
      <c r="Z3" s="6"/>
      <c r="AA3" s="6"/>
      <c r="AB3" s="9"/>
    </row>
    <row r="4" customFormat="false" ht="12.75" hidden="false" customHeight="false" outlineLevel="0" collapsed="false">
      <c r="C4" s="3" t="s">
        <v>114</v>
      </c>
      <c r="D4" s="85" t="s">
        <v>4</v>
      </c>
      <c r="E4" s="85"/>
      <c r="F4" s="85"/>
      <c r="G4" s="86" t="s">
        <v>115</v>
      </c>
      <c r="H4" s="86"/>
      <c r="I4" s="86"/>
      <c r="J4" s="85" t="s">
        <v>4</v>
      </c>
      <c r="K4" s="85"/>
      <c r="L4" s="85"/>
      <c r="M4" s="86" t="s">
        <v>115</v>
      </c>
      <c r="N4" s="86"/>
      <c r="O4" s="86"/>
      <c r="P4" s="85" t="s">
        <v>4</v>
      </c>
      <c r="Q4" s="85"/>
      <c r="R4" s="85"/>
      <c r="S4" s="86" t="s">
        <v>4</v>
      </c>
      <c r="T4" s="86"/>
      <c r="U4" s="86"/>
      <c r="V4" s="85" t="s">
        <v>4</v>
      </c>
      <c r="W4" s="85"/>
      <c r="X4" s="85"/>
      <c r="Y4" s="86" t="s">
        <v>115</v>
      </c>
      <c r="Z4" s="6"/>
      <c r="AA4" s="6"/>
      <c r="AB4" s="9"/>
    </row>
    <row r="5" customFormat="false" ht="12.75" hidden="false" customHeight="false" outlineLevel="0" collapsed="false">
      <c r="D5" s="12"/>
      <c r="E5" s="12"/>
      <c r="F5" s="12"/>
      <c r="G5" s="6"/>
      <c r="H5" s="6"/>
      <c r="I5" s="6"/>
      <c r="J5" s="12"/>
      <c r="K5" s="12"/>
      <c r="L5" s="12"/>
      <c r="M5" s="6"/>
      <c r="N5" s="6"/>
      <c r="O5" s="6"/>
      <c r="P5" s="12"/>
      <c r="Q5" s="12"/>
      <c r="R5" s="12"/>
      <c r="S5" s="6"/>
      <c r="T5" s="6"/>
      <c r="U5" s="6"/>
      <c r="V5" s="12"/>
      <c r="W5" s="12"/>
      <c r="X5" s="12"/>
      <c r="Y5" s="6"/>
      <c r="Z5" s="6"/>
      <c r="AA5" s="6"/>
      <c r="AB5" s="9"/>
    </row>
    <row r="6" customFormat="false" ht="12.75" hidden="false" customHeight="false" outlineLevel="0" collapsed="false">
      <c r="C6" s="13"/>
      <c r="D6" s="87" t="s">
        <v>5</v>
      </c>
      <c r="E6" s="87" t="s">
        <v>118</v>
      </c>
      <c r="F6" s="88" t="s">
        <v>119</v>
      </c>
      <c r="G6" s="89" t="s">
        <v>5</v>
      </c>
      <c r="H6" s="89" t="s">
        <v>118</v>
      </c>
      <c r="I6" s="90" t="s">
        <v>120</v>
      </c>
      <c r="J6" s="87" t="s">
        <v>5</v>
      </c>
      <c r="K6" s="87" t="s">
        <v>118</v>
      </c>
      <c r="L6" s="88" t="s">
        <v>121</v>
      </c>
      <c r="M6" s="89" t="s">
        <v>5</v>
      </c>
      <c r="N6" s="89" t="s">
        <v>118</v>
      </c>
      <c r="O6" s="90" t="s">
        <v>122</v>
      </c>
      <c r="P6" s="87" t="s">
        <v>5</v>
      </c>
      <c r="Q6" s="87" t="s">
        <v>118</v>
      </c>
      <c r="R6" s="88" t="s">
        <v>123</v>
      </c>
      <c r="S6" s="89" t="s">
        <v>5</v>
      </c>
      <c r="T6" s="89" t="s">
        <v>118</v>
      </c>
      <c r="U6" s="90" t="s">
        <v>124</v>
      </c>
      <c r="V6" s="87"/>
      <c r="W6" s="87"/>
      <c r="X6" s="88" t="s">
        <v>125</v>
      </c>
      <c r="Y6" s="89" t="s">
        <v>5</v>
      </c>
      <c r="Z6" s="89" t="s">
        <v>118</v>
      </c>
      <c r="AA6" s="90" t="s">
        <v>126</v>
      </c>
      <c r="AB6" s="91" t="s">
        <v>127</v>
      </c>
    </row>
    <row r="7" customFormat="false" ht="12.75" hidden="false" customHeight="false" outlineLevel="0" collapsed="false">
      <c r="A7" s="46" t="s">
        <v>217</v>
      </c>
      <c r="B7" s="56"/>
      <c r="C7" s="56"/>
      <c r="D7" s="92"/>
      <c r="E7" s="92"/>
      <c r="F7" s="12"/>
      <c r="G7" s="93"/>
      <c r="H7" s="93"/>
      <c r="I7" s="6"/>
      <c r="J7" s="92"/>
      <c r="K7" s="92"/>
      <c r="L7" s="12"/>
      <c r="M7" s="93"/>
      <c r="N7" s="93"/>
      <c r="O7" s="6"/>
      <c r="P7" s="92"/>
      <c r="Q7" s="92"/>
      <c r="R7" s="12"/>
      <c r="S7" s="93"/>
      <c r="T7" s="93"/>
      <c r="U7" s="6"/>
      <c r="V7" s="92"/>
      <c r="W7" s="92"/>
      <c r="X7" s="12"/>
      <c r="Y7" s="93"/>
      <c r="Z7" s="93"/>
      <c r="AA7" s="6"/>
      <c r="AB7" s="48"/>
    </row>
    <row r="8" customFormat="false" ht="12.75" hidden="false" customHeight="false" outlineLevel="0" collapsed="false">
      <c r="D8" s="12"/>
      <c r="E8" s="12"/>
      <c r="F8" s="12"/>
      <c r="G8" s="6"/>
      <c r="H8" s="6"/>
      <c r="I8" s="6"/>
      <c r="J8" s="12"/>
      <c r="K8" s="12"/>
      <c r="L8" s="12"/>
      <c r="M8" s="6"/>
      <c r="N8" s="6"/>
      <c r="O8" s="6"/>
      <c r="P8" s="12"/>
      <c r="Q8" s="12"/>
      <c r="R8" s="12"/>
      <c r="S8" s="6"/>
      <c r="T8" s="6"/>
      <c r="U8" s="6"/>
      <c r="V8" s="12"/>
      <c r="W8" s="12"/>
      <c r="X8" s="12"/>
      <c r="Y8" s="6"/>
      <c r="Z8" s="6"/>
      <c r="AA8" s="6"/>
      <c r="AB8" s="9"/>
    </row>
    <row r="9" customFormat="false" ht="12.75" hidden="false" customHeight="false" outlineLevel="0" collapsed="false">
      <c r="A9" s="3" t="s">
        <v>218</v>
      </c>
      <c r="C9" s="29" t="s">
        <v>83</v>
      </c>
      <c r="D9" s="12" t="n">
        <v>0.1480706</v>
      </c>
      <c r="E9" s="12" t="n">
        <v>0.012</v>
      </c>
      <c r="F9" s="12" t="n">
        <f aca="false">IF(Sheet3!E9&lt;=0.1,1,0)</f>
        <v>1</v>
      </c>
      <c r="G9" s="6" t="n">
        <v>139.6269</v>
      </c>
      <c r="H9" s="6" t="n">
        <v>0.244</v>
      </c>
      <c r="I9" s="6" t="n">
        <f aca="false">IF(Sheet3!H9&lt;=0.1,1,0)</f>
        <v>0</v>
      </c>
      <c r="J9" s="12" t="n">
        <v>0.130098</v>
      </c>
      <c r="K9" s="12" t="n">
        <v>0.025</v>
      </c>
      <c r="L9" s="12" t="n">
        <f aca="false">IF(Sheet3!K9&lt;=0.1,1,0)</f>
        <v>1</v>
      </c>
      <c r="M9" s="6" t="n">
        <v>9.748317</v>
      </c>
      <c r="N9" s="6" t="n">
        <v>0.099</v>
      </c>
      <c r="O9" s="6" t="n">
        <f aca="false">IF(Sheet3!N9&lt;=0.1,1,0)</f>
        <v>1</v>
      </c>
      <c r="P9" s="12" t="n">
        <v>0.0633281</v>
      </c>
      <c r="Q9" s="12" t="n">
        <v>0.115</v>
      </c>
      <c r="R9" s="12" t="n">
        <f aca="false">IF(Sheet3!Q9&lt;=0.1,1,0)</f>
        <v>0</v>
      </c>
      <c r="S9" s="6" t="n">
        <v>0.05553</v>
      </c>
      <c r="T9" s="6" t="n">
        <v>0</v>
      </c>
      <c r="U9" s="6" t="n">
        <f aca="false">IF(Sheet3!T9&lt;=0.1,1,0)</f>
        <v>1</v>
      </c>
      <c r="V9" s="12" t="n">
        <v>0.1234729</v>
      </c>
      <c r="W9" s="12" t="n">
        <v>0.024</v>
      </c>
      <c r="X9" s="12" t="n">
        <f aca="false">IF(Sheet3!W9&lt;=0.1,1,0)</f>
        <v>1</v>
      </c>
      <c r="Y9" s="6" t="n">
        <v>2.279274</v>
      </c>
      <c r="Z9" s="6" t="n">
        <v>0.359</v>
      </c>
      <c r="AA9" s="6" t="n">
        <f aca="false">IF(Sheet3!Z9&lt;=0.1,1,0)</f>
        <v>0</v>
      </c>
      <c r="AB9" s="9" t="n">
        <f aca="false">Sheet3!F9+Sheet3!I9+Sheet3!L9+Sheet3!O9+Sheet3!R9+Sheet3!U9+Sheet3!X9+Sheet3!AA9</f>
        <v>5</v>
      </c>
    </row>
    <row r="10" customFormat="false" ht="12.75" hidden="false" customHeight="false" outlineLevel="0" collapsed="false">
      <c r="C10" s="0" t="s">
        <v>84</v>
      </c>
      <c r="D10" s="12" t="n">
        <v>0.0912789</v>
      </c>
      <c r="E10" s="12" t="n">
        <v>0.334</v>
      </c>
      <c r="F10" s="12" t="n">
        <f aca="false">IF(Sheet3!E10&lt;=0.1,1,0)</f>
        <v>0</v>
      </c>
      <c r="G10" s="6" t="n">
        <v>-53.24605</v>
      </c>
      <c r="H10" s="6" t="n">
        <v>0.796</v>
      </c>
      <c r="I10" s="6" t="n">
        <f aca="false">IF(Sheet3!H10&lt;=0.1,1,0)</f>
        <v>0</v>
      </c>
      <c r="J10" s="12" t="n">
        <v>0.0806913</v>
      </c>
      <c r="K10" s="12" t="n">
        <v>0.461</v>
      </c>
      <c r="L10" s="12" t="n">
        <f aca="false">IF(Sheet3!K10&lt;=0.1,1,0)</f>
        <v>0</v>
      </c>
      <c r="M10" s="6" t="n">
        <v>22.0718</v>
      </c>
      <c r="N10" s="6" t="n">
        <v>0.499</v>
      </c>
      <c r="O10" s="6" t="n">
        <f aca="false">IF(Sheet3!N10&lt;=0.1,1,0)</f>
        <v>0</v>
      </c>
      <c r="P10" s="12" t="n">
        <v>0.1011839</v>
      </c>
      <c r="Q10" s="12" t="n">
        <v>0.328</v>
      </c>
      <c r="R10" s="12" t="n">
        <f aca="false">IF(Sheet3!Q10&lt;=0.1,1,0)</f>
        <v>0</v>
      </c>
      <c r="S10" s="6" t="n">
        <v>0.0956782</v>
      </c>
      <c r="T10" s="6" t="n">
        <v>0.53</v>
      </c>
      <c r="U10" s="6" t="n">
        <f aca="false">IF(Sheet3!T10&lt;=0.1,1,0)</f>
        <v>0</v>
      </c>
      <c r="V10" s="12" t="n">
        <v>0.0608733</v>
      </c>
      <c r="W10" s="12" t="n">
        <v>0.531</v>
      </c>
      <c r="X10" s="12" t="n">
        <f aca="false">IF(Sheet3!W10&lt;=0.1,1,0)</f>
        <v>0</v>
      </c>
      <c r="Y10" s="6" t="n">
        <v>-0.8458162</v>
      </c>
      <c r="Z10" s="6" t="n">
        <v>0.77</v>
      </c>
      <c r="AA10" s="6" t="n">
        <f aca="false">IF(Sheet3!Z10&lt;=0.1,1,0)</f>
        <v>0</v>
      </c>
      <c r="AB10" s="9" t="n">
        <f aca="false">Sheet3!F10+Sheet3!I10+Sheet3!L10+Sheet3!O10+Sheet3!R10+Sheet3!U10+Sheet3!X10+Sheet3!AA10</f>
        <v>0</v>
      </c>
    </row>
    <row r="11" customFormat="false" ht="12.75" hidden="false" customHeight="false" outlineLevel="0" collapsed="false">
      <c r="C11" s="32" t="s">
        <v>85</v>
      </c>
      <c r="D11" s="12" t="n">
        <v>0.2527658</v>
      </c>
      <c r="E11" s="12" t="n">
        <v>0</v>
      </c>
      <c r="F11" s="12" t="n">
        <f aca="false">IF(Sheet3!E11&lt;=0.1,1,0)</f>
        <v>1</v>
      </c>
      <c r="G11" s="6" t="n">
        <v>441.7171</v>
      </c>
      <c r="H11" s="6" t="n">
        <v>0</v>
      </c>
      <c r="I11" s="6" t="n">
        <f aca="false">IF(Sheet3!H11&lt;=0.1,1,0)</f>
        <v>1</v>
      </c>
      <c r="J11" s="12" t="n">
        <v>0.2718952</v>
      </c>
      <c r="K11" s="12" t="n">
        <v>0</v>
      </c>
      <c r="L11" s="12" t="n">
        <f aca="false">IF(Sheet3!K11&lt;=0.1,1,0)</f>
        <v>1</v>
      </c>
      <c r="M11" s="6" t="n">
        <v>10.06654</v>
      </c>
      <c r="N11" s="6" t="n">
        <v>0</v>
      </c>
      <c r="O11" s="6" t="n">
        <f aca="false">IF(Sheet3!N11&lt;=0.1,1,0)</f>
        <v>1</v>
      </c>
      <c r="P11" s="12" t="n">
        <v>0.0579616</v>
      </c>
      <c r="Q11" s="12" t="n">
        <v>0</v>
      </c>
      <c r="R11" s="12" t="n">
        <f aca="false">IF(Sheet3!Q11&lt;=0.1,1,0)</f>
        <v>1</v>
      </c>
      <c r="S11" s="6" t="n">
        <v>0.0502963</v>
      </c>
      <c r="T11" s="6" t="n">
        <v>0</v>
      </c>
      <c r="U11" s="6" t="n">
        <f aca="false">IF(Sheet3!T11&lt;=0.1,1,0)</f>
        <v>1</v>
      </c>
      <c r="V11" s="12" t="n">
        <v>0.247722</v>
      </c>
      <c r="W11" s="12" t="n">
        <v>0</v>
      </c>
      <c r="X11" s="12" t="n">
        <f aca="false">IF(Sheet3!W11&lt;=0.1,1,0)</f>
        <v>1</v>
      </c>
      <c r="Y11" s="6" t="n">
        <v>8.881705</v>
      </c>
      <c r="Z11" s="6" t="n">
        <v>0</v>
      </c>
      <c r="AA11" s="6" t="n">
        <f aca="false">IF(Sheet3!Z11&lt;=0.1,1,0)</f>
        <v>1</v>
      </c>
      <c r="AB11" s="9" t="n">
        <f aca="false">Sheet3!F11+Sheet3!I11+Sheet3!L11+Sheet3!O11+Sheet3!R11+Sheet3!U11+Sheet3!X11+Sheet3!AA11</f>
        <v>8</v>
      </c>
    </row>
    <row r="12" customFormat="false" ht="12.75" hidden="false" customHeight="false" outlineLevel="0" collapsed="false">
      <c r="D12" s="12"/>
      <c r="E12" s="12"/>
      <c r="F12" s="12"/>
      <c r="G12" s="6"/>
      <c r="H12" s="6"/>
      <c r="I12" s="6"/>
      <c r="J12" s="12"/>
      <c r="K12" s="12"/>
      <c r="L12" s="12"/>
      <c r="M12" s="6"/>
      <c r="N12" s="6"/>
      <c r="O12" s="6"/>
      <c r="P12" s="12"/>
      <c r="Q12" s="12"/>
      <c r="R12" s="12"/>
      <c r="S12" s="6"/>
      <c r="T12" s="6"/>
      <c r="U12" s="6"/>
      <c r="V12" s="12"/>
      <c r="W12" s="12"/>
      <c r="X12" s="12"/>
      <c r="Y12" s="6"/>
      <c r="Z12" s="6"/>
      <c r="AA12" s="6"/>
      <c r="AB12" s="9"/>
    </row>
    <row r="13" customFormat="false" ht="12.75" hidden="false" customHeight="false" outlineLevel="0" collapsed="false">
      <c r="A13" s="3" t="s">
        <v>219</v>
      </c>
      <c r="C13" s="32" t="s">
        <v>86</v>
      </c>
      <c r="D13" s="12" t="n">
        <v>0.1631625</v>
      </c>
      <c r="E13" s="12" t="n">
        <v>0.028</v>
      </c>
      <c r="F13" s="12" t="n">
        <f aca="false">IF(Sheet3!E13&lt;=0.1,1,0)</f>
        <v>1</v>
      </c>
      <c r="G13" s="6" t="n">
        <v>372.9067</v>
      </c>
      <c r="H13" s="6" t="n">
        <v>0.028</v>
      </c>
      <c r="I13" s="6" t="n">
        <f aca="false">IF(Sheet3!H13&lt;=0.1,1,0)</f>
        <v>1</v>
      </c>
      <c r="J13" s="12" t="n">
        <v>0.1824804</v>
      </c>
      <c r="K13" s="12" t="n">
        <v>0.009</v>
      </c>
      <c r="L13" s="12" t="n">
        <f aca="false">IF(Sheet3!K13&lt;=0.1,1,0)</f>
        <v>1</v>
      </c>
      <c r="M13" s="6" t="n">
        <v>33.24599</v>
      </c>
      <c r="N13" s="6" t="n">
        <v>0.015</v>
      </c>
      <c r="O13" s="6" t="n">
        <f aca="false">IF(Sheet3!N13&lt;=0.1,1,0)</f>
        <v>1</v>
      </c>
      <c r="P13" s="12" t="n">
        <v>0.1840828</v>
      </c>
      <c r="Q13" s="12" t="n">
        <v>0.022</v>
      </c>
      <c r="R13" s="12" t="n">
        <f aca="false">IF(Sheet3!Q13&lt;=0.1,1,0)</f>
        <v>1</v>
      </c>
      <c r="S13" s="6" t="n">
        <v>0.1521899</v>
      </c>
      <c r="T13" s="6" t="n">
        <v>0.028</v>
      </c>
      <c r="U13" s="6" t="n">
        <f aca="false">IF(Sheet3!T13&lt;=0.1,1,0)</f>
        <v>1</v>
      </c>
      <c r="V13" s="12" t="n">
        <v>0.1767915</v>
      </c>
      <c r="W13" s="12" t="n">
        <v>0.008</v>
      </c>
      <c r="X13" s="12" t="n">
        <f aca="false">IF(Sheet3!W13&lt;=0.1,1,0)</f>
        <v>1</v>
      </c>
      <c r="Y13" s="6" t="n">
        <v>4.329031</v>
      </c>
      <c r="Z13" s="6" t="n">
        <v>0.031</v>
      </c>
      <c r="AA13" s="6" t="n">
        <f aca="false">IF(Sheet3!Z13&lt;=0.1,1,0)</f>
        <v>1</v>
      </c>
      <c r="AB13" s="9" t="n">
        <f aca="false">Sheet3!F13+Sheet3!I13+Sheet3!L13+Sheet3!O13+Sheet3!R13+Sheet3!U13+Sheet3!X13+Sheet3!AA13</f>
        <v>8</v>
      </c>
    </row>
    <row r="14" customFormat="false" ht="12.75" hidden="false" customHeight="false" outlineLevel="0" collapsed="false">
      <c r="C14" s="30" t="s">
        <v>87</v>
      </c>
      <c r="D14" s="12" t="n">
        <v>0.1685828</v>
      </c>
      <c r="E14" s="12" t="n">
        <v>0.009</v>
      </c>
      <c r="F14" s="12" t="n">
        <f aca="false">IF(Sheet3!E14&lt;=0.1,1,0)</f>
        <v>1</v>
      </c>
      <c r="G14" s="6" t="n">
        <v>237.224</v>
      </c>
      <c r="H14" s="6" t="n">
        <v>0.101</v>
      </c>
      <c r="I14" s="6" t="n">
        <f aca="false">IF(Sheet3!H14&lt;=0.1,1,0)</f>
        <v>0</v>
      </c>
      <c r="J14" s="12" t="n">
        <v>0.2061985</v>
      </c>
      <c r="K14" s="12" t="n">
        <v>0.001</v>
      </c>
      <c r="L14" s="12" t="n">
        <f aca="false">IF(Sheet3!K14&lt;=0.1,1,0)</f>
        <v>1</v>
      </c>
      <c r="M14" s="6" t="n">
        <v>33.281</v>
      </c>
      <c r="N14" s="6" t="n">
        <v>0.009</v>
      </c>
      <c r="O14" s="6" t="n">
        <f aca="false">IF(Sheet3!N14&lt;=0.1,1,0)</f>
        <v>1</v>
      </c>
      <c r="P14" s="12" t="n">
        <v>0.1756558</v>
      </c>
      <c r="Q14" s="12" t="n">
        <v>0.011</v>
      </c>
      <c r="R14" s="12" t="n">
        <f aca="false">IF(Sheet3!Q14&lt;=0.1,1,0)</f>
        <v>1</v>
      </c>
      <c r="S14" s="6" t="n">
        <v>0.1862092</v>
      </c>
      <c r="T14" s="6" t="n">
        <v>0.002</v>
      </c>
      <c r="U14" s="6" t="n">
        <f aca="false">IF(Sheet3!T14&lt;=0.1,1,0)</f>
        <v>1</v>
      </c>
      <c r="V14" s="12" t="n">
        <v>0.1987924</v>
      </c>
      <c r="W14" s="12" t="n">
        <v>0.001</v>
      </c>
      <c r="X14" s="12" t="n">
        <f aca="false">IF(Sheet3!W14&lt;=0.1,1,0)</f>
        <v>1</v>
      </c>
      <c r="Y14" s="6" t="n">
        <v>2.531835</v>
      </c>
      <c r="Z14" s="6" t="n">
        <v>0.175</v>
      </c>
      <c r="AA14" s="6" t="n">
        <f aca="false">IF(Sheet3!Z14&lt;=0.1,1,0)</f>
        <v>0</v>
      </c>
      <c r="AB14" s="9" t="n">
        <f aca="false">Sheet3!F14+Sheet3!I14+Sheet3!L14+Sheet3!O14+Sheet3!R14+Sheet3!U14+Sheet3!X14+Sheet3!AA14</f>
        <v>6</v>
      </c>
    </row>
    <row r="15" customFormat="false" ht="12.75" hidden="false" customHeight="false" outlineLevel="0" collapsed="false">
      <c r="C15" s="0" t="s">
        <v>30</v>
      </c>
      <c r="D15" s="12" t="n">
        <v>-0.039561</v>
      </c>
      <c r="E15" s="12" t="n">
        <v>0.6</v>
      </c>
      <c r="F15" s="12" t="n">
        <f aca="false">IF(Sheet3!E15&lt;=0.1,1,0)</f>
        <v>0</v>
      </c>
      <c r="G15" s="6" t="n">
        <v>-200.7575</v>
      </c>
      <c r="H15" s="6" t="n">
        <v>0.153</v>
      </c>
      <c r="I15" s="6" t="n">
        <f aca="false">IF(Sheet3!H15&lt;=0.1,1,0)</f>
        <v>0</v>
      </c>
      <c r="J15" s="12" t="n">
        <v>0.0840232</v>
      </c>
      <c r="K15" s="12" t="n">
        <v>0.26</v>
      </c>
      <c r="L15" s="12" t="n">
        <f aca="false">IF(Sheet3!K15&lt;=0.1,1,0)</f>
        <v>0</v>
      </c>
      <c r="M15" s="6" t="n">
        <v>8.666598</v>
      </c>
      <c r="N15" s="6" t="n">
        <v>0.512</v>
      </c>
      <c r="O15" s="6" t="n">
        <f aca="false">IF(Sheet3!N15&lt;=0.1,1,0)</f>
        <v>0</v>
      </c>
      <c r="P15" s="12" t="n">
        <v>-0.0694308</v>
      </c>
      <c r="Q15" s="12" t="n">
        <v>0.408</v>
      </c>
      <c r="R15" s="12" t="n">
        <f aca="false">IF(Sheet3!Q15&lt;=0.1,1,0)</f>
        <v>0</v>
      </c>
      <c r="S15" s="6" t="n">
        <v>0.0282218</v>
      </c>
      <c r="T15" s="6" t="n">
        <v>0.691</v>
      </c>
      <c r="U15" s="6" t="n">
        <f aca="false">IF(Sheet3!T15&lt;=0.1,1,0)</f>
        <v>0</v>
      </c>
      <c r="V15" s="12" t="n">
        <v>0.085591</v>
      </c>
      <c r="W15" s="12" t="n">
        <v>0.231</v>
      </c>
      <c r="X15" s="12" t="n">
        <f aca="false">IF(Sheet3!W15&lt;=0.1,1,0)</f>
        <v>0</v>
      </c>
      <c r="Y15" s="6" t="n">
        <v>1.586113</v>
      </c>
      <c r="Z15" s="6" t="n">
        <v>0.521</v>
      </c>
      <c r="AA15" s="6" t="n">
        <f aca="false">IF(Sheet3!Z15&lt;=0.1,1,0)</f>
        <v>0</v>
      </c>
      <c r="AB15" s="9" t="n">
        <f aca="false">Sheet3!F15+Sheet3!I15+Sheet3!L15+Sheet3!O15+Sheet3!R15+Sheet3!U15+Sheet3!X15+Sheet3!AA15</f>
        <v>0</v>
      </c>
    </row>
    <row r="16" customFormat="false" ht="12.75" hidden="false" customHeight="false" outlineLevel="0" collapsed="false">
      <c r="C16" s="0" t="s">
        <v>88</v>
      </c>
      <c r="D16" s="12" t="n">
        <v>-0.0392144</v>
      </c>
      <c r="E16" s="12" t="n">
        <v>0.682</v>
      </c>
      <c r="F16" s="12" t="n">
        <f aca="false">IF(Sheet3!E16&lt;=0.1,1,0)</f>
        <v>0</v>
      </c>
      <c r="G16" s="6" t="n">
        <v>-222.5023</v>
      </c>
      <c r="H16" s="6" t="n">
        <v>0.105</v>
      </c>
      <c r="I16" s="6" t="n">
        <f aca="false">IF(Sheet3!H16&lt;=0.1,1,0)</f>
        <v>0</v>
      </c>
      <c r="J16" s="12" t="n">
        <v>-0.0769936</v>
      </c>
      <c r="K16" s="12" t="n">
        <v>0.412</v>
      </c>
      <c r="L16" s="12" t="n">
        <f aca="false">IF(Sheet3!K16&lt;=0.1,1,0)</f>
        <v>0</v>
      </c>
      <c r="M16" s="6" t="n">
        <v>-15.06887</v>
      </c>
      <c r="N16" s="6" t="n">
        <v>0.301</v>
      </c>
      <c r="O16" s="6" t="n">
        <f aca="false">IF(Sheet3!N16&lt;=0.1,1,0)</f>
        <v>0</v>
      </c>
      <c r="P16" s="12" t="n">
        <v>-0.1311097</v>
      </c>
      <c r="Q16" s="12" t="n">
        <v>0.204</v>
      </c>
      <c r="R16" s="12" t="n">
        <f aca="false">IF(Sheet3!Q16&lt;=0.1,1,0)</f>
        <v>0</v>
      </c>
      <c r="S16" s="6" t="n">
        <v>0.0128732</v>
      </c>
      <c r="T16" s="6" t="n">
        <v>0.886</v>
      </c>
      <c r="U16" s="6" t="n">
        <f aca="false">IF(Sheet3!T16&lt;=0.1,1,0)</f>
        <v>0</v>
      </c>
      <c r="V16" s="12" t="n">
        <v>-0.0799239</v>
      </c>
      <c r="W16" s="12" t="n">
        <v>0.369</v>
      </c>
      <c r="X16" s="12" t="n">
        <f aca="false">IF(Sheet3!W16&lt;=0.1,1,0)</f>
        <v>0</v>
      </c>
      <c r="Y16" s="6" t="n">
        <v>-3.312618</v>
      </c>
      <c r="Z16" s="6" t="n">
        <v>0.073</v>
      </c>
      <c r="AA16" s="6" t="n">
        <f aca="false">IF(Sheet3!Z16&lt;=0.1,1,0)</f>
        <v>1</v>
      </c>
      <c r="AB16" s="9" t="n">
        <f aca="false">Sheet3!F16+Sheet3!I16+Sheet3!L16+Sheet3!O16+Sheet3!R16+Sheet3!U16+Sheet3!X16+Sheet3!AA16</f>
        <v>1</v>
      </c>
    </row>
    <row r="17" customFormat="false" ht="12.75" hidden="false" customHeight="false" outlineLevel="0" collapsed="false">
      <c r="C17" s="30" t="s">
        <v>89</v>
      </c>
      <c r="D17" s="12" t="n">
        <v>0.2180397</v>
      </c>
      <c r="E17" s="12" t="n">
        <v>0.009</v>
      </c>
      <c r="F17" s="12" t="n">
        <f aca="false">IF(Sheet3!E17&lt;=0.1,1,0)</f>
        <v>1</v>
      </c>
      <c r="G17" s="6" t="n">
        <v>301.2772</v>
      </c>
      <c r="H17" s="6" t="n">
        <v>0.122</v>
      </c>
      <c r="I17" s="6" t="n">
        <f aca="false">IF(Sheet3!H17&lt;=0.1,1,0)</f>
        <v>0</v>
      </c>
      <c r="J17" s="12" t="n">
        <v>0.2632818</v>
      </c>
      <c r="K17" s="12" t="n">
        <v>0.001</v>
      </c>
      <c r="L17" s="12" t="n">
        <f aca="false">IF(Sheet3!K17&lt;=0.1,1,0)</f>
        <v>1</v>
      </c>
      <c r="M17" s="6" t="n">
        <v>41.49216</v>
      </c>
      <c r="N17" s="6" t="n">
        <v>0.017</v>
      </c>
      <c r="O17" s="6" t="n">
        <f aca="false">IF(Sheet3!N17&lt;=0.1,1,0)</f>
        <v>1</v>
      </c>
      <c r="P17" s="12" t="n">
        <v>0.252309</v>
      </c>
      <c r="Q17" s="12" t="n">
        <v>0.005</v>
      </c>
      <c r="R17" s="12" t="n">
        <f aca="false">IF(Sheet3!Q17&lt;=0.1,1,0)</f>
        <v>1</v>
      </c>
      <c r="S17" s="6" t="n">
        <v>0.0957807</v>
      </c>
      <c r="T17" s="6" t="n">
        <v>0.249</v>
      </c>
      <c r="U17" s="6" t="n">
        <f aca="false">IF(Sheet3!T17&lt;=0.1,1,0)</f>
        <v>0</v>
      </c>
      <c r="V17" s="12" t="n">
        <v>0.224172</v>
      </c>
      <c r="W17" s="12" t="n">
        <v>0.004</v>
      </c>
      <c r="X17" s="12" t="n">
        <f aca="false">IF(Sheet3!W17&lt;=0.1,1,0)</f>
        <v>1</v>
      </c>
      <c r="Y17" s="6" t="n">
        <v>4.724799</v>
      </c>
      <c r="Z17" s="6" t="n">
        <v>0.05</v>
      </c>
      <c r="AA17" s="6" t="n">
        <f aca="false">IF(Sheet3!Z17&lt;=0.1,1,0)</f>
        <v>1</v>
      </c>
      <c r="AB17" s="9" t="n">
        <f aca="false">Sheet3!F17+Sheet3!I17+Sheet3!L17+Sheet3!O17+Sheet3!R17+Sheet3!U17+Sheet3!X17+Sheet3!AA17</f>
        <v>6</v>
      </c>
    </row>
    <row r="18" customFormat="false" ht="12.75" hidden="false" customHeight="false" outlineLevel="0" collapsed="false">
      <c r="C18" s="0" t="s">
        <v>90</v>
      </c>
      <c r="D18" s="12" t="n">
        <v>0.1320643</v>
      </c>
      <c r="E18" s="12" t="n">
        <v>0.078</v>
      </c>
      <c r="F18" s="12" t="n">
        <f aca="false">IF(Sheet3!E18&lt;=0.1,1,0)</f>
        <v>1</v>
      </c>
      <c r="G18" s="6" t="n">
        <v>83.67746</v>
      </c>
      <c r="H18" s="6" t="n">
        <v>0.545</v>
      </c>
      <c r="I18" s="6" t="n">
        <f aca="false">IF(Sheet3!H18&lt;=0.1,1,0)</f>
        <v>0</v>
      </c>
      <c r="J18" s="12" t="n">
        <v>0.0750247</v>
      </c>
      <c r="K18" s="12" t="n">
        <v>0.322</v>
      </c>
      <c r="L18" s="12" t="n">
        <f aca="false">IF(Sheet3!K18&lt;=0.1,1,0)</f>
        <v>0</v>
      </c>
      <c r="M18" s="6" t="n">
        <v>12.04907</v>
      </c>
      <c r="N18" s="6" t="n">
        <v>0.378</v>
      </c>
      <c r="O18" s="6" t="n">
        <f aca="false">IF(Sheet3!N18&lt;=0.1,1,0)</f>
        <v>0</v>
      </c>
      <c r="P18" s="12" t="n">
        <v>0.1199832</v>
      </c>
      <c r="Q18" s="12" t="n">
        <v>0.137</v>
      </c>
      <c r="R18" s="12" t="n">
        <f aca="false">IF(Sheet3!Q18&lt;=0.1,1,0)</f>
        <v>0</v>
      </c>
      <c r="S18" s="6" t="n">
        <v>0.1286518</v>
      </c>
      <c r="T18" s="6" t="n">
        <v>0.062</v>
      </c>
      <c r="U18" s="6" t="n">
        <f aca="false">IF(Sheet3!T18&lt;=0.1,1,0)</f>
        <v>1</v>
      </c>
      <c r="V18" s="12" t="n">
        <v>0.0644901</v>
      </c>
      <c r="W18" s="12" t="n">
        <v>0.366</v>
      </c>
      <c r="X18" s="12" t="n">
        <f aca="false">IF(Sheet3!W18&lt;=0.1,1,0)</f>
        <v>0</v>
      </c>
      <c r="Y18" s="6" t="n">
        <v>3.32166</v>
      </c>
      <c r="Z18" s="6" t="n">
        <v>0.245</v>
      </c>
      <c r="AA18" s="6" t="n">
        <f aca="false">IF(Sheet3!Z18&lt;=0.1,1,0)</f>
        <v>0</v>
      </c>
      <c r="AB18" s="9" t="n">
        <f aca="false">Sheet3!F18+Sheet3!I18+Sheet3!L18+Sheet3!O18+Sheet3!R18+Sheet3!U18+Sheet3!X18+Sheet3!AA18</f>
        <v>2</v>
      </c>
    </row>
    <row r="19" customFormat="false" ht="12.75" hidden="false" customHeight="false" outlineLevel="0" collapsed="false">
      <c r="C19" s="32" t="s">
        <v>91</v>
      </c>
      <c r="D19" s="12" t="n">
        <v>0.2373541</v>
      </c>
      <c r="E19" s="12" t="n">
        <v>0.001</v>
      </c>
      <c r="F19" s="12" t="n">
        <f aca="false">IF(Sheet3!E19&lt;=0.1,1,0)</f>
        <v>1</v>
      </c>
      <c r="G19" s="6" t="n">
        <v>285.3407</v>
      </c>
      <c r="H19" s="6" t="n">
        <v>0.05</v>
      </c>
      <c r="I19" s="6" t="n">
        <f aca="false">IF(Sheet3!H19&lt;=0.1,1,0)</f>
        <v>1</v>
      </c>
      <c r="J19" s="12" t="n">
        <v>0.2947999</v>
      </c>
      <c r="K19" s="12" t="n">
        <v>0</v>
      </c>
      <c r="L19" s="12" t="n">
        <f aca="false">IF(Sheet3!K19&lt;=0.1,1,0)</f>
        <v>1</v>
      </c>
      <c r="M19" s="6" t="n">
        <v>57.08305</v>
      </c>
      <c r="N19" s="6" t="n">
        <v>0</v>
      </c>
      <c r="O19" s="6" t="n">
        <f aca="false">IF(Sheet3!N19&lt;=0.1,1,0)</f>
        <v>1</v>
      </c>
      <c r="P19" s="12" t="n">
        <v>0.2321622</v>
      </c>
      <c r="Q19" s="12" t="n">
        <v>0.003</v>
      </c>
      <c r="R19" s="12" t="n">
        <f aca="false">IF(Sheet3!Q19&lt;=0.1,1,0)</f>
        <v>1</v>
      </c>
      <c r="S19" s="6" t="n">
        <v>0.2856189</v>
      </c>
      <c r="T19" s="6" t="n">
        <v>0</v>
      </c>
      <c r="U19" s="6" t="n">
        <f aca="false">IF(Sheet3!T19&lt;=0.1,1,0)</f>
        <v>1</v>
      </c>
      <c r="V19" s="12" t="n">
        <v>0.2886927</v>
      </c>
      <c r="W19" s="12" t="n">
        <v>0</v>
      </c>
      <c r="X19" s="12" t="n">
        <f aca="false">IF(Sheet3!W19&lt;=0.1,1,0)</f>
        <v>1</v>
      </c>
      <c r="Y19" s="6" t="n">
        <v>14.17994</v>
      </c>
      <c r="Z19" s="6" t="n">
        <v>0.001</v>
      </c>
      <c r="AA19" s="6" t="n">
        <f aca="false">IF(Sheet3!Z19&lt;=0.1,1,0)</f>
        <v>1</v>
      </c>
      <c r="AB19" s="9" t="n">
        <f aca="false">Sheet3!F19+Sheet3!I19+Sheet3!L19+Sheet3!O19+Sheet3!R19+Sheet3!U19+Sheet3!X19+Sheet3!AA19</f>
        <v>8</v>
      </c>
    </row>
    <row r="20" customFormat="false" ht="12.75" hidden="false" customHeight="false" outlineLevel="0" collapsed="false">
      <c r="D20" s="12"/>
      <c r="E20" s="12"/>
      <c r="F20" s="12"/>
      <c r="G20" s="6"/>
      <c r="H20" s="6"/>
      <c r="I20" s="6"/>
      <c r="J20" s="12"/>
      <c r="K20" s="12"/>
      <c r="L20" s="12"/>
      <c r="M20" s="6"/>
      <c r="N20" s="6"/>
      <c r="O20" s="6"/>
      <c r="P20" s="12"/>
      <c r="Q20" s="12"/>
      <c r="R20" s="12"/>
      <c r="S20" s="6"/>
      <c r="T20" s="6"/>
      <c r="U20" s="6"/>
      <c r="V20" s="12"/>
      <c r="W20" s="12"/>
      <c r="X20" s="12"/>
      <c r="Y20" s="6"/>
      <c r="Z20" s="6"/>
      <c r="AA20" s="6"/>
      <c r="AB20" s="9"/>
    </row>
    <row r="21" customFormat="false" ht="12.75" hidden="false" customHeight="false" outlineLevel="0" collapsed="false">
      <c r="A21" s="3" t="s">
        <v>220</v>
      </c>
      <c r="C21" s="30" t="s">
        <v>92</v>
      </c>
      <c r="D21" s="12" t="n">
        <v>0.3826498</v>
      </c>
      <c r="E21" s="12" t="n">
        <v>0.003</v>
      </c>
      <c r="F21" s="12" t="n">
        <f aca="false">IF(Sheet3!E21&lt;=0.1,1,0)</f>
        <v>1</v>
      </c>
      <c r="G21" s="6" t="n">
        <v>758.5107</v>
      </c>
      <c r="H21" s="6" t="n">
        <v>0.017</v>
      </c>
      <c r="I21" s="6" t="n">
        <f aca="false">IF(Sheet3!H21&lt;=0.1,1,0)</f>
        <v>1</v>
      </c>
      <c r="J21" s="12" t="n">
        <v>0.2626675</v>
      </c>
      <c r="K21" s="12" t="n">
        <v>0.024</v>
      </c>
      <c r="L21" s="12" t="n">
        <f aca="false">IF(Sheet3!K21&lt;=0.1,1,0)</f>
        <v>1</v>
      </c>
      <c r="M21" s="6" t="n">
        <v>38.51151</v>
      </c>
      <c r="N21" s="6" t="n">
        <v>0.094</v>
      </c>
      <c r="O21" s="6" t="n">
        <f aca="false">IF(Sheet3!N21&lt;=0.1,1,0)</f>
        <v>1</v>
      </c>
      <c r="P21" s="12" t="n">
        <v>0.4027347</v>
      </c>
      <c r="Q21" s="12" t="n">
        <v>0.002</v>
      </c>
      <c r="R21" s="12" t="n">
        <f aca="false">IF(Sheet3!Q21&lt;=0.1,1,0)</f>
        <v>1</v>
      </c>
      <c r="S21" s="6" t="n">
        <v>0.3279514</v>
      </c>
      <c r="T21" s="6" t="n">
        <v>0.004</v>
      </c>
      <c r="U21" s="6" t="n">
        <f aca="false">IF(Sheet3!T21&lt;=0.1,1,0)</f>
        <v>1</v>
      </c>
      <c r="V21" s="12" t="n">
        <v>0.2738881</v>
      </c>
      <c r="W21" s="12" t="n">
        <v>0.016</v>
      </c>
      <c r="X21" s="12" t="n">
        <f aca="false">IF(Sheet3!W21&lt;=0.1,1,0)</f>
        <v>1</v>
      </c>
      <c r="Y21" s="6" t="n">
        <v>6.172341</v>
      </c>
      <c r="Z21" s="6" t="n">
        <v>0.09</v>
      </c>
      <c r="AA21" s="6" t="n">
        <f aca="false">IF(Sheet3!Z21&lt;=0.1,1,0)</f>
        <v>1</v>
      </c>
      <c r="AB21" s="9" t="n">
        <f aca="false">Sheet3!F21+Sheet3!I21+Sheet3!L21+Sheet3!O21+Sheet3!R21+Sheet3!U21+Sheet3!X21+Sheet3!AA21</f>
        <v>8</v>
      </c>
    </row>
    <row r="22" customFormat="false" ht="12.75" hidden="false" customHeight="false" outlineLevel="0" collapsed="false">
      <c r="C22" s="0" t="s">
        <v>93</v>
      </c>
      <c r="D22" s="12" t="n">
        <v>0.1688302</v>
      </c>
      <c r="E22" s="12" t="n">
        <v>0.036</v>
      </c>
      <c r="F22" s="12" t="n">
        <f aca="false">IF(Sheet3!E22&lt;=0.1,1,0)</f>
        <v>1</v>
      </c>
      <c r="G22" s="6" t="n">
        <v>249.6068</v>
      </c>
      <c r="H22" s="6" t="n">
        <v>0.151</v>
      </c>
      <c r="I22" s="6" t="n">
        <f aca="false">IF(Sheet3!H22&lt;=0.1,1,0)</f>
        <v>0</v>
      </c>
      <c r="J22" s="12" t="n">
        <v>0.1316955</v>
      </c>
      <c r="K22" s="12" t="n">
        <v>0.08</v>
      </c>
      <c r="L22" s="12" t="n">
        <f aca="false">IF(Sheet3!K22&lt;=0.1,1,0)</f>
        <v>1</v>
      </c>
      <c r="M22" s="6" t="n">
        <v>16.57372</v>
      </c>
      <c r="N22" s="6" t="n">
        <v>0.258</v>
      </c>
      <c r="O22" s="6" t="n">
        <f aca="false">IF(Sheet3!N22&lt;=0.1,1,0)</f>
        <v>0</v>
      </c>
      <c r="P22" s="12" t="n">
        <v>0.2182699</v>
      </c>
      <c r="Q22" s="12" t="n">
        <v>0.012</v>
      </c>
      <c r="R22" s="12" t="n">
        <f aca="false">IF(Sheet3!Q22&lt;=0.1,1,0)</f>
        <v>1</v>
      </c>
      <c r="S22" s="6" t="n">
        <v>0.1136384</v>
      </c>
      <c r="T22" s="6" t="n">
        <v>0.146</v>
      </c>
      <c r="U22" s="6" t="n">
        <f aca="false">IF(Sheet3!T22&lt;=0.1,1,0)</f>
        <v>0</v>
      </c>
      <c r="V22" s="12" t="n">
        <v>0.1067661</v>
      </c>
      <c r="W22" s="12" t="n">
        <v>0.133</v>
      </c>
      <c r="X22" s="12" t="n">
        <f aca="false">IF(Sheet3!W22&lt;=0.1,1,0)</f>
        <v>0</v>
      </c>
      <c r="Y22" s="6" t="n">
        <v>4.305</v>
      </c>
      <c r="Z22" s="6" t="n">
        <v>0.088</v>
      </c>
      <c r="AA22" s="6" t="n">
        <f aca="false">IF(Sheet3!Z22&lt;=0.1,1,0)</f>
        <v>1</v>
      </c>
      <c r="AB22" s="9" t="n">
        <f aca="false">Sheet3!F22+Sheet3!I22+Sheet3!L22+Sheet3!O22+Sheet3!R22+Sheet3!U22+Sheet3!X22+Sheet3!AA22</f>
        <v>4</v>
      </c>
    </row>
    <row r="23" customFormat="false" ht="12.75" hidden="false" customHeight="false" outlineLevel="0" collapsed="false">
      <c r="C23" s="0" t="s">
        <v>94</v>
      </c>
      <c r="D23" s="12" t="n">
        <v>0.0897758</v>
      </c>
      <c r="E23" s="12" t="n">
        <v>0.308</v>
      </c>
      <c r="F23" s="12" t="n">
        <f aca="false">IF(Sheet3!E23&lt;=0.1,1,0)</f>
        <v>0</v>
      </c>
      <c r="G23" s="6" t="n">
        <v>8.084054</v>
      </c>
      <c r="H23" s="6" t="n">
        <v>0.964</v>
      </c>
      <c r="I23" s="6" t="n">
        <f aca="false">IF(Sheet3!H23&lt;=0.1,1,0)</f>
        <v>0</v>
      </c>
      <c r="J23" s="12" t="n">
        <v>0.1513893</v>
      </c>
      <c r="K23" s="12" t="n">
        <v>0.101</v>
      </c>
      <c r="L23" s="12" t="n">
        <f aca="false">IF(Sheet3!K23&lt;=0.1,1,0)</f>
        <v>0</v>
      </c>
      <c r="M23" s="6" t="n">
        <v>13.47569</v>
      </c>
      <c r="N23" s="6" t="n">
        <v>0.424</v>
      </c>
      <c r="O23" s="6" t="n">
        <f aca="false">IF(Sheet3!N23&lt;=0.1,1,0)</f>
        <v>0</v>
      </c>
      <c r="P23" s="12" t="n">
        <v>0.0076626</v>
      </c>
      <c r="Q23" s="12" t="n">
        <v>0.939</v>
      </c>
      <c r="R23" s="12" t="n">
        <f aca="false">IF(Sheet3!Q23&lt;=0.1,1,0)</f>
        <v>0</v>
      </c>
      <c r="S23" s="6" t="n">
        <v>0.081064</v>
      </c>
      <c r="T23" s="6" t="n">
        <v>0.34</v>
      </c>
      <c r="U23" s="6" t="n">
        <f aca="false">IF(Sheet3!T23&lt;=0.1,1,0)</f>
        <v>0</v>
      </c>
      <c r="V23" s="12" t="n">
        <v>0.0864793</v>
      </c>
      <c r="W23" s="12" t="n">
        <v>0.318</v>
      </c>
      <c r="X23" s="12" t="n">
        <f aca="false">IF(Sheet3!W23&lt;=0.1,1,0)</f>
        <v>0</v>
      </c>
      <c r="Y23" s="6" t="n">
        <v>3.072647</v>
      </c>
      <c r="Z23" s="6" t="n">
        <v>0.271</v>
      </c>
      <c r="AA23" s="6" t="n">
        <f aca="false">IF(Sheet3!Z23&lt;=0.1,1,0)</f>
        <v>0</v>
      </c>
      <c r="AB23" s="9" t="n">
        <f aca="false">Sheet3!F23+Sheet3!I23+Sheet3!L23+Sheet3!O23+Sheet3!R23+Sheet3!U23+Sheet3!X23+Sheet3!AA23</f>
        <v>0</v>
      </c>
    </row>
    <row r="24" customFormat="false" ht="12.75" hidden="false" customHeight="false" outlineLevel="0" collapsed="false">
      <c r="C24" s="0" t="s">
        <v>95</v>
      </c>
      <c r="D24" s="12" t="n">
        <v>0.0421847</v>
      </c>
      <c r="E24" s="12" t="n">
        <v>0.794</v>
      </c>
      <c r="F24" s="12" t="n">
        <f aca="false">IF(Sheet3!E24&lt;=0.1,1,0)</f>
        <v>0</v>
      </c>
      <c r="G24" s="6" t="n">
        <v>252.665</v>
      </c>
      <c r="H24" s="6" t="n">
        <v>0.455</v>
      </c>
      <c r="I24" s="6" t="n">
        <f aca="false">IF(Sheet3!H24&lt;=0.1,1,0)</f>
        <v>0</v>
      </c>
      <c r="J24" s="12" t="n">
        <v>0.1400954</v>
      </c>
      <c r="K24" s="12" t="n">
        <v>0.345</v>
      </c>
      <c r="L24" s="12" t="n">
        <f aca="false">IF(Sheet3!K24&lt;=0.1,1,0)</f>
        <v>0</v>
      </c>
      <c r="M24" s="6" t="n">
        <v>40.65141</v>
      </c>
      <c r="N24" s="6" t="n">
        <v>0.217</v>
      </c>
      <c r="O24" s="6" t="n">
        <f aca="false">IF(Sheet3!N24&lt;=0.1,1,0)</f>
        <v>0</v>
      </c>
      <c r="P24" s="12" t="n">
        <v>0.0237741</v>
      </c>
      <c r="Q24" s="12" t="n">
        <v>0.89</v>
      </c>
      <c r="R24" s="12" t="n">
        <f aca="false">IF(Sheet3!Q24&lt;=0.1,1,0)</f>
        <v>0</v>
      </c>
      <c r="S24" s="6" t="n">
        <v>-0.0200722</v>
      </c>
      <c r="T24" s="6" t="n">
        <v>0.891</v>
      </c>
      <c r="U24" s="6" t="n">
        <f aca="false">IF(Sheet3!T24&lt;=0.1,1,0)</f>
        <v>0</v>
      </c>
      <c r="V24" s="12" t="n">
        <v>0.2029496</v>
      </c>
      <c r="W24" s="12" t="n">
        <v>0.155</v>
      </c>
      <c r="X24" s="12" t="n">
        <f aca="false">IF(Sheet3!W24&lt;=0.1,1,0)</f>
        <v>0</v>
      </c>
      <c r="Y24" s="6" t="n">
        <v>0.4606592</v>
      </c>
      <c r="Z24" s="6" t="n">
        <v>0.908</v>
      </c>
      <c r="AA24" s="6" t="n">
        <f aca="false">IF(Sheet3!Z24&lt;=0.1,1,0)</f>
        <v>0</v>
      </c>
      <c r="AB24" s="9" t="n">
        <f aca="false">Sheet3!F24+Sheet3!I24+Sheet3!L24+Sheet3!O24+Sheet3!R24+Sheet3!U24+Sheet3!X24+Sheet3!AA24</f>
        <v>0</v>
      </c>
    </row>
    <row r="25" customFormat="false" ht="12.75" hidden="false" customHeight="false" outlineLevel="0" collapsed="false">
      <c r="C25" s="29" t="s">
        <v>96</v>
      </c>
      <c r="D25" s="12" t="n">
        <v>0.23931</v>
      </c>
      <c r="E25" s="12" t="n">
        <v>0.112</v>
      </c>
      <c r="F25" s="12" t="n">
        <f aca="false">IF(Sheet3!E25&lt;=0.1,1,0)</f>
        <v>0</v>
      </c>
      <c r="G25" s="6" t="n">
        <v>465.5564</v>
      </c>
      <c r="H25" s="6" t="n">
        <v>0.244</v>
      </c>
      <c r="I25" s="6" t="n">
        <f aca="false">IF(Sheet3!H25&lt;=0.1,1,0)</f>
        <v>0</v>
      </c>
      <c r="J25" s="12" t="n">
        <v>0.4866334</v>
      </c>
      <c r="K25" s="12" t="n">
        <v>0</v>
      </c>
      <c r="L25" s="12" t="n">
        <f aca="false">IF(Sheet3!K25&lt;=0.1,1,0)</f>
        <v>1</v>
      </c>
      <c r="M25" s="6" t="n">
        <v>82.49463</v>
      </c>
      <c r="N25" s="6" t="n">
        <v>0.015</v>
      </c>
      <c r="O25" s="6" t="n">
        <f aca="false">IF(Sheet3!N25&lt;=0.1,1,0)</f>
        <v>1</v>
      </c>
      <c r="P25" s="12" t="n">
        <v>0.1777405</v>
      </c>
      <c r="Q25" s="12" t="n">
        <v>0.261</v>
      </c>
      <c r="R25" s="12" t="n">
        <f aca="false">IF(Sheet3!Q25&lt;=0.1,1,0)</f>
        <v>0</v>
      </c>
      <c r="S25" s="6" t="n">
        <v>0.2457059</v>
      </c>
      <c r="T25" s="6" t="n">
        <v>0.099</v>
      </c>
      <c r="U25" s="6" t="n">
        <f aca="false">IF(Sheet3!T25&lt;=0.1,1,0)</f>
        <v>1</v>
      </c>
      <c r="V25" s="12" t="n">
        <v>0.4257987</v>
      </c>
      <c r="W25" s="12" t="n">
        <v>0.001</v>
      </c>
      <c r="X25" s="12" t="n">
        <f aca="false">IF(Sheet3!W25&lt;=0.1,1,0)</f>
        <v>1</v>
      </c>
      <c r="Y25" s="6" t="n">
        <v>2.607565</v>
      </c>
      <c r="Z25" s="6" t="n">
        <v>0.521</v>
      </c>
      <c r="AA25" s="6" t="n">
        <f aca="false">IF(Sheet3!Z25&lt;=0.1,1,0)</f>
        <v>0</v>
      </c>
      <c r="AB25" s="9" t="n">
        <f aca="false">Sheet3!F25+Sheet3!I25+Sheet3!L25+Sheet3!O25+Sheet3!R25+Sheet3!U25+Sheet3!X25+Sheet3!AA25</f>
        <v>4</v>
      </c>
    </row>
    <row r="26" customFormat="false" ht="12.75" hidden="false" customHeight="false" outlineLevel="0" collapsed="false">
      <c r="C26" s="32" t="s">
        <v>97</v>
      </c>
      <c r="D26" s="12" t="n">
        <v>0.2986945</v>
      </c>
      <c r="E26" s="12" t="n">
        <v>0.022</v>
      </c>
      <c r="F26" s="12" t="n">
        <f aca="false">IF(Sheet3!E26&lt;=0.1,1,0)</f>
        <v>1</v>
      </c>
      <c r="G26" s="6" t="n">
        <v>630.4448</v>
      </c>
      <c r="H26" s="6" t="n">
        <v>0.038</v>
      </c>
      <c r="I26" s="6" t="n">
        <f aca="false">IF(Sheet3!H26&lt;=0.1,1,0)</f>
        <v>1</v>
      </c>
      <c r="J26" s="12" t="n">
        <v>0.3450124</v>
      </c>
      <c r="K26" s="12" t="n">
        <v>0.009</v>
      </c>
      <c r="L26" s="12" t="n">
        <f aca="false">IF(Sheet3!K26&lt;=0.1,1,0)</f>
        <v>1</v>
      </c>
      <c r="M26" s="6" t="n">
        <v>73.70474</v>
      </c>
      <c r="N26" s="6" t="n">
        <v>0.01</v>
      </c>
      <c r="O26" s="6" t="n">
        <f aca="false">IF(Sheet3!N26&lt;=0.1,1,0)</f>
        <v>1</v>
      </c>
      <c r="P26" s="12" t="n">
        <v>0.3079741</v>
      </c>
      <c r="Q26" s="12" t="n">
        <v>0.034</v>
      </c>
      <c r="R26" s="12" t="n">
        <f aca="false">IF(Sheet3!Q26&lt;=0.1,1,0)</f>
        <v>1</v>
      </c>
      <c r="S26" s="6" t="n">
        <v>0.2580471</v>
      </c>
      <c r="T26" s="6" t="n">
        <v>0.025</v>
      </c>
      <c r="U26" s="6" t="n">
        <f aca="false">IF(Sheet3!T26&lt;=0.1,1,0)</f>
        <v>1</v>
      </c>
      <c r="V26" s="12" t="n">
        <v>0.3481269</v>
      </c>
      <c r="W26" s="12" t="n">
        <v>0.005</v>
      </c>
      <c r="X26" s="12" t="n">
        <f aca="false">IF(Sheet3!W26&lt;=0.1,1,0)</f>
        <v>1</v>
      </c>
      <c r="Y26" s="6" t="n">
        <v>13.01509</v>
      </c>
      <c r="Z26" s="6" t="n">
        <v>0.051</v>
      </c>
      <c r="AA26" s="6" t="n">
        <f aca="false">IF(Sheet3!Z26&lt;=0.1,1,0)</f>
        <v>1</v>
      </c>
      <c r="AB26" s="9" t="n">
        <f aca="false">Sheet3!F26+Sheet3!I26+Sheet3!L26+Sheet3!O26+Sheet3!R26+Sheet3!U26+Sheet3!X26+Sheet3!AA26</f>
        <v>8</v>
      </c>
    </row>
    <row r="27" customFormat="false" ht="12.75" hidden="false" customHeight="false" outlineLevel="0" collapsed="false">
      <c r="C27" s="30" t="s">
        <v>98</v>
      </c>
      <c r="D27" s="12" t="n">
        <v>0.2563813</v>
      </c>
      <c r="E27" s="12" t="n">
        <v>0.026</v>
      </c>
      <c r="F27" s="12" t="n">
        <f aca="false">IF(Sheet3!E27&lt;=0.1,1,0)</f>
        <v>1</v>
      </c>
      <c r="G27" s="6" t="n">
        <v>706.6242</v>
      </c>
      <c r="H27" s="6" t="n">
        <v>0.022</v>
      </c>
      <c r="I27" s="6" t="n">
        <f aca="false">IF(Sheet3!H27&lt;=0.1,1,0)</f>
        <v>1</v>
      </c>
      <c r="J27" s="12" t="n">
        <v>0.2702055</v>
      </c>
      <c r="K27" s="12" t="n">
        <v>0.012</v>
      </c>
      <c r="L27" s="12" t="n">
        <f aca="false">IF(Sheet3!K27&lt;=0.1,1,0)</f>
        <v>1</v>
      </c>
      <c r="M27" s="6" t="n">
        <v>56.0424</v>
      </c>
      <c r="N27" s="6" t="n">
        <v>0.015</v>
      </c>
      <c r="O27" s="6" t="n">
        <f aca="false">IF(Sheet3!N27&lt;=0.1,1,0)</f>
        <v>1</v>
      </c>
      <c r="P27" s="12" t="n">
        <v>0.2657089</v>
      </c>
      <c r="Q27" s="12" t="n">
        <v>0.03</v>
      </c>
      <c r="R27" s="12" t="n">
        <f aca="false">IF(Sheet3!Q27&lt;=0.1,1,0)</f>
        <v>1</v>
      </c>
      <c r="S27" s="6" t="n">
        <v>0.2019348</v>
      </c>
      <c r="T27" s="6" t="n">
        <v>0.074</v>
      </c>
      <c r="U27" s="6" t="n">
        <f aca="false">IF(Sheet3!T27&lt;=0.1,1,0)</f>
        <v>1</v>
      </c>
      <c r="V27" s="12" t="n">
        <v>0.274816</v>
      </c>
      <c r="W27" s="12" t="n">
        <v>0.008</v>
      </c>
      <c r="X27" s="12" t="n">
        <f aca="false">IF(Sheet3!W27&lt;=0.1,1,0)</f>
        <v>1</v>
      </c>
      <c r="Y27" s="6" t="n">
        <v>13.94944</v>
      </c>
      <c r="Z27" s="6" t="n">
        <v>0.073</v>
      </c>
      <c r="AA27" s="6" t="n">
        <f aca="false">IF(Sheet3!Z27&lt;=0.1,1,0)</f>
        <v>1</v>
      </c>
      <c r="AB27" s="9" t="n">
        <f aca="false">Sheet3!F27+Sheet3!I27+Sheet3!L27+Sheet3!O27+Sheet3!R27+Sheet3!U27+Sheet3!X27+Sheet3!AA27</f>
        <v>8</v>
      </c>
    </row>
    <row r="28" customFormat="false" ht="12.75" hidden="false" customHeight="false" outlineLevel="0" collapsed="false">
      <c r="A28" s="13"/>
      <c r="B28" s="13"/>
      <c r="C28" s="52" t="s">
        <v>99</v>
      </c>
      <c r="D28" s="94" t="n">
        <v>0.1828698</v>
      </c>
      <c r="E28" s="94" t="n">
        <v>0.028</v>
      </c>
      <c r="F28" s="12" t="n">
        <f aca="false">IF(Sheet3!E28&lt;=0.1,1,0)</f>
        <v>1</v>
      </c>
      <c r="G28" s="41" t="n">
        <v>221.0806</v>
      </c>
      <c r="H28" s="41" t="n">
        <v>0.241</v>
      </c>
      <c r="I28" s="6" t="n">
        <f aca="false">IF(Sheet3!H28&lt;=0.1,1,0)</f>
        <v>0</v>
      </c>
      <c r="J28" s="94" t="n">
        <v>0.2357806</v>
      </c>
      <c r="K28" s="94" t="n">
        <v>0.005</v>
      </c>
      <c r="L28" s="12" t="n">
        <f aca="false">IF(Sheet3!K28&lt;=0.1,1,0)</f>
        <v>1</v>
      </c>
      <c r="M28" s="41" t="n">
        <v>31.96303</v>
      </c>
      <c r="N28" s="41" t="n">
        <v>0.065</v>
      </c>
      <c r="O28" s="6" t="n">
        <f aca="false">IF(Sheet3!N28&lt;=0.1,1,0)</f>
        <v>1</v>
      </c>
      <c r="P28" s="94" t="n">
        <v>0.2292709</v>
      </c>
      <c r="Q28" s="94" t="n">
        <v>0.011</v>
      </c>
      <c r="R28" s="12" t="n">
        <f aca="false">IF(Sheet3!Q28&lt;=0.1,1,0)</f>
        <v>1</v>
      </c>
      <c r="S28" s="41" t="n">
        <v>0.1591092</v>
      </c>
      <c r="T28" s="41" t="n">
        <v>0.061</v>
      </c>
      <c r="U28" s="6" t="n">
        <f aca="false">IF(Sheet3!T28&lt;=0.1,1,0)</f>
        <v>1</v>
      </c>
      <c r="V28" s="94" t="n">
        <v>0.1765126</v>
      </c>
      <c r="W28" s="94" t="n">
        <v>0.034</v>
      </c>
      <c r="X28" s="12" t="n">
        <f aca="false">IF(Sheet3!W28&lt;=0.1,1,0)</f>
        <v>1</v>
      </c>
      <c r="Y28" s="41" t="n">
        <v>6.279279</v>
      </c>
      <c r="Z28" s="41" t="n">
        <v>0.02</v>
      </c>
      <c r="AA28" s="6" t="n">
        <f aca="false">IF(Sheet3!Z28&lt;=0.1,1,0)</f>
        <v>1</v>
      </c>
      <c r="AB28" s="38" t="n">
        <f aca="false">Sheet3!F28+Sheet3!I28+Sheet3!L28+Sheet3!O28+Sheet3!R28+Sheet3!U28+Sheet3!X28+Sheet3!AA28</f>
        <v>7</v>
      </c>
    </row>
    <row r="29" customFormat="false" ht="12.75" hidden="false" customHeight="false" outlineLevel="0" collapsed="false">
      <c r="D29" s="12"/>
      <c r="E29" s="12"/>
      <c r="F29" s="12"/>
      <c r="G29" s="6"/>
      <c r="H29" s="6"/>
      <c r="I29" s="6"/>
      <c r="J29" s="12"/>
      <c r="K29" s="12"/>
      <c r="L29" s="12"/>
      <c r="M29" s="6"/>
      <c r="N29" s="6"/>
      <c r="O29" s="6"/>
      <c r="P29" s="12"/>
      <c r="Q29" s="12"/>
      <c r="R29" s="12"/>
      <c r="S29" s="6"/>
      <c r="T29" s="6"/>
      <c r="U29" s="6"/>
      <c r="V29" s="12"/>
      <c r="W29" s="12"/>
      <c r="X29" s="12"/>
      <c r="Y29" s="6"/>
      <c r="Z29" s="6"/>
      <c r="AA29" s="6"/>
      <c r="AB29" s="9"/>
    </row>
    <row r="30" customFormat="false" ht="12.75" hidden="false" customHeight="false" outlineLevel="0" collapsed="false">
      <c r="D30" s="12"/>
      <c r="E30" s="12"/>
      <c r="F30" s="12"/>
      <c r="G30" s="6"/>
      <c r="H30" s="6"/>
      <c r="I30" s="6"/>
      <c r="J30" s="12"/>
      <c r="K30" s="12"/>
      <c r="L30" s="12"/>
      <c r="M30" s="6"/>
      <c r="N30" s="6"/>
      <c r="O30" s="6"/>
      <c r="P30" s="12"/>
      <c r="Q30" s="12"/>
      <c r="R30" s="12"/>
      <c r="S30" s="6"/>
      <c r="T30" s="6"/>
      <c r="U30" s="6"/>
      <c r="V30" s="12"/>
      <c r="W30" s="12"/>
      <c r="X30" s="12"/>
      <c r="Y30" s="6"/>
      <c r="Z30" s="6"/>
      <c r="AA30" s="6"/>
      <c r="AB30" s="9"/>
    </row>
    <row r="31" customFormat="false" ht="12.75" hidden="false" customHeight="false" outlineLevel="0" collapsed="false">
      <c r="A31" s="95" t="s">
        <v>225</v>
      </c>
      <c r="B31" s="95"/>
      <c r="C31" s="95"/>
      <c r="D31" s="12"/>
      <c r="E31" s="12"/>
      <c r="F31" s="12"/>
      <c r="G31" s="6"/>
      <c r="H31" s="6"/>
      <c r="I31" s="6"/>
      <c r="J31" s="12"/>
      <c r="K31" s="12"/>
      <c r="L31" s="12"/>
      <c r="M31" s="6"/>
      <c r="N31" s="6"/>
      <c r="O31" s="6"/>
      <c r="P31" s="12"/>
      <c r="Q31" s="12"/>
      <c r="R31" s="12"/>
      <c r="S31" s="6"/>
      <c r="T31" s="6"/>
      <c r="U31" s="6"/>
      <c r="V31" s="12"/>
      <c r="W31" s="12"/>
      <c r="X31" s="12"/>
      <c r="Y31" s="6"/>
      <c r="Z31" s="6"/>
      <c r="AA31" s="6"/>
      <c r="AB31" s="9"/>
      <c r="AC31" s="6"/>
      <c r="AD31" s="6"/>
    </row>
    <row r="32" customFormat="false" ht="12.75" hidden="false" customHeight="false" outlineLevel="0" collapsed="false">
      <c r="D32" s="12"/>
      <c r="E32" s="12"/>
      <c r="F32" s="12"/>
      <c r="G32" s="6"/>
      <c r="H32" s="6"/>
      <c r="I32" s="6"/>
      <c r="J32" s="12"/>
      <c r="K32" s="12"/>
      <c r="L32" s="12"/>
      <c r="M32" s="6"/>
      <c r="N32" s="6"/>
      <c r="O32" s="6"/>
      <c r="P32" s="12"/>
      <c r="Q32" s="12"/>
      <c r="R32" s="12"/>
      <c r="S32" s="6"/>
      <c r="T32" s="6"/>
      <c r="U32" s="6"/>
      <c r="V32" s="12"/>
      <c r="W32" s="12"/>
      <c r="X32" s="12"/>
      <c r="Y32" s="6"/>
      <c r="Z32" s="6"/>
      <c r="AA32" s="6"/>
      <c r="AB32" s="9"/>
      <c r="AC32" s="6"/>
      <c r="AD32" s="6"/>
    </row>
    <row r="33" customFormat="false" ht="12.75" hidden="false" customHeight="false" outlineLevel="0" collapsed="false">
      <c r="C33" s="29" t="s">
        <v>83</v>
      </c>
      <c r="D33" s="12" t="n">
        <v>0.1201017</v>
      </c>
      <c r="E33" s="12" t="n">
        <v>0.04</v>
      </c>
      <c r="F33" s="12" t="n">
        <f aca="false">IF(Sheet3!E33&lt;=0.1,1,0)</f>
        <v>1</v>
      </c>
      <c r="G33" s="6" t="n">
        <v>104.5997</v>
      </c>
      <c r="H33" s="6" t="n">
        <v>0.383</v>
      </c>
      <c r="I33" s="6" t="n">
        <f aca="false">IF(Sheet3!H33&lt;=0.1,1,0)</f>
        <v>0</v>
      </c>
      <c r="J33" s="12" t="n">
        <v>0.1107605</v>
      </c>
      <c r="K33" s="12" t="n">
        <v>0.055</v>
      </c>
      <c r="L33" s="12" t="n">
        <f aca="false">IF(Sheet3!K33&lt;=0.1,1,0)</f>
        <v>1</v>
      </c>
      <c r="M33" s="6" t="n">
        <v>13.47278</v>
      </c>
      <c r="N33" s="6" t="n">
        <v>0.169</v>
      </c>
      <c r="O33" s="6" t="n">
        <f aca="false">IF(Sheet3!N33&lt;=0.1,1,0)</f>
        <v>0</v>
      </c>
      <c r="P33" s="12" t="n">
        <v>0.0698291</v>
      </c>
      <c r="Q33" s="12" t="n">
        <v>0.266</v>
      </c>
      <c r="R33" s="12" t="n">
        <f aca="false">IF(Sheet3!Q33&lt;=0.1,1,0)</f>
        <v>0</v>
      </c>
      <c r="S33" s="6" t="n">
        <v>0.181542</v>
      </c>
      <c r="T33" s="6" t="n">
        <v>0.001</v>
      </c>
      <c r="U33" s="6" t="n">
        <f aca="false">IF(Sheet3!T33&lt;=0.1,1,0)</f>
        <v>1</v>
      </c>
      <c r="V33" s="12" t="n">
        <v>0.1052316</v>
      </c>
      <c r="W33" s="12" t="n">
        <v>0.055</v>
      </c>
      <c r="X33" s="12" t="n">
        <f aca="false">IF(Sheet3!W33&lt;=0.1,1,0)</f>
        <v>1</v>
      </c>
      <c r="Y33" s="6" t="n">
        <v>2.08584</v>
      </c>
      <c r="Z33" s="6" t="n">
        <v>0.407</v>
      </c>
      <c r="AA33" s="6" t="n">
        <f aca="false">IF(Sheet3!Z33&lt;=0.1,1,0)</f>
        <v>0</v>
      </c>
      <c r="AB33" s="84" t="n">
        <f aca="false">Sheet3!F33+Sheet3!I33+Sheet3!L33+Sheet3!O33+Sheet3!R33+Sheet3!U33+Sheet3!X33+Sheet3!AA33</f>
        <v>4</v>
      </c>
      <c r="AC33" s="6"/>
      <c r="AD33" s="6"/>
    </row>
    <row r="34" customFormat="false" ht="12.75" hidden="false" customHeight="false" outlineLevel="0" collapsed="false">
      <c r="C34" s="0" t="s">
        <v>84</v>
      </c>
      <c r="D34" s="12" t="n">
        <v>0.076213</v>
      </c>
      <c r="E34" s="12" t="n">
        <v>0.41</v>
      </c>
      <c r="F34" s="12" t="n">
        <f aca="false">IF(Sheet3!E34&lt;=0.1,1,0)</f>
        <v>0</v>
      </c>
      <c r="G34" s="6" t="n">
        <v>-72.11411</v>
      </c>
      <c r="H34" s="6" t="n">
        <v>0.726</v>
      </c>
      <c r="I34" s="6" t="n">
        <f aca="false">IF(Sheet3!H34&lt;=0.1,1,0)</f>
        <v>0</v>
      </c>
      <c r="J34" s="12" t="n">
        <v>0.0707018</v>
      </c>
      <c r="K34" s="12" t="n">
        <v>0.512</v>
      </c>
      <c r="L34" s="12" t="n">
        <f aca="false">IF(Sheet3!K34&lt;=0.1,1,0)</f>
        <v>0</v>
      </c>
      <c r="M34" s="6" t="n">
        <v>13.55963</v>
      </c>
      <c r="N34" s="6" t="n">
        <v>0.537</v>
      </c>
      <c r="O34" s="6" t="n">
        <f aca="false">IF(Sheet3!N34&lt;=0.1,1,0)</f>
        <v>0</v>
      </c>
      <c r="P34" s="12" t="n">
        <v>0.0829362</v>
      </c>
      <c r="Q34" s="12" t="n">
        <v>0.403</v>
      </c>
      <c r="R34" s="12" t="n">
        <f aca="false">IF(Sheet3!Q34&lt;=0.1,1,0)</f>
        <v>0</v>
      </c>
      <c r="S34" s="6" t="n">
        <v>0.0500324</v>
      </c>
      <c r="T34" s="6" t="n">
        <v>0.596</v>
      </c>
      <c r="U34" s="6" t="n">
        <f aca="false">IF(Sheet3!T34&lt;=0.1,1,0)</f>
        <v>0</v>
      </c>
      <c r="V34" s="12" t="n">
        <v>0.0514643</v>
      </c>
      <c r="W34" s="12" t="n">
        <v>0.59</v>
      </c>
      <c r="X34" s="12" t="n">
        <f aca="false">IF(Sheet3!W34&lt;=0.1,1,0)</f>
        <v>0</v>
      </c>
      <c r="Y34" s="6" t="n">
        <v>-0.9335424</v>
      </c>
      <c r="Z34" s="6" t="n">
        <v>0.747</v>
      </c>
      <c r="AA34" s="6" t="n">
        <f aca="false">IF(Sheet3!Z34&lt;=0.1,1,0)</f>
        <v>0</v>
      </c>
      <c r="AB34" s="84" t="n">
        <f aca="false">Sheet3!F34+Sheet3!I34+Sheet3!L34+Sheet3!O34+Sheet3!R34+Sheet3!U34+Sheet3!X34+Sheet3!AA34</f>
        <v>0</v>
      </c>
      <c r="AC34" s="6"/>
      <c r="AD34" s="6"/>
    </row>
    <row r="35" customFormat="false" ht="12.75" hidden="false" customHeight="false" outlineLevel="0" collapsed="false">
      <c r="C35" s="32" t="s">
        <v>85</v>
      </c>
      <c r="D35" s="12" t="n">
        <v>0.2001953</v>
      </c>
      <c r="E35" s="12" t="n">
        <v>0</v>
      </c>
      <c r="F35" s="12" t="n">
        <f aca="false">IF(Sheet3!E35&lt;=0.1,1,0)</f>
        <v>1</v>
      </c>
      <c r="G35" s="6" t="n">
        <v>375.8796</v>
      </c>
      <c r="H35" s="6" t="n">
        <v>0.001</v>
      </c>
      <c r="I35" s="6" t="n">
        <f aca="false">IF(Sheet3!H35&lt;=0.1,1,0)</f>
        <v>1</v>
      </c>
      <c r="J35" s="12" t="n">
        <v>0.2318744</v>
      </c>
      <c r="K35" s="12" t="n">
        <v>0</v>
      </c>
      <c r="L35" s="12" t="n">
        <f aca="false">IF(Sheet3!K35&lt;=0.1,1,0)</f>
        <v>1</v>
      </c>
      <c r="M35" s="6" t="n">
        <v>38.76087</v>
      </c>
      <c r="N35" s="6" t="n">
        <v>0</v>
      </c>
      <c r="O35" s="6" t="n">
        <f aca="false">IF(Sheet3!N35&lt;=0.1,1,0)</f>
        <v>1</v>
      </c>
      <c r="P35" s="12" t="n">
        <v>0.2206478</v>
      </c>
      <c r="Q35" s="12" t="n">
        <v>0</v>
      </c>
      <c r="R35" s="12" t="n">
        <f aca="false">IF(Sheet3!Q35&lt;=0.1,1,0)</f>
        <v>1</v>
      </c>
      <c r="S35" s="6" t="n">
        <v>0.1531648</v>
      </c>
      <c r="T35" s="6" t="n">
        <v>0.003</v>
      </c>
      <c r="U35" s="6" t="n">
        <f aca="false">IF(Sheet3!T35&lt;=0.1,1,0)</f>
        <v>1</v>
      </c>
      <c r="V35" s="12" t="n">
        <v>0.2101518</v>
      </c>
      <c r="W35" s="12" t="n">
        <v>0</v>
      </c>
      <c r="X35" s="12" t="n">
        <f aca="false">IF(Sheet3!W35&lt;=0.1,1,0)</f>
        <v>1</v>
      </c>
      <c r="Y35" s="6" t="n">
        <v>8.47587</v>
      </c>
      <c r="Z35" s="6" t="n">
        <v>0</v>
      </c>
      <c r="AA35" s="6" t="n">
        <f aca="false">IF(Sheet3!Z35&lt;=0.1,1,0)</f>
        <v>1</v>
      </c>
      <c r="AB35" s="84" t="n">
        <f aca="false">Sheet3!F35+Sheet3!I35+Sheet3!L35+Sheet3!O35+Sheet3!R35+Sheet3!U35+Sheet3!X35+Sheet3!AA35</f>
        <v>8</v>
      </c>
      <c r="AC35" s="6"/>
      <c r="AD35" s="6"/>
    </row>
    <row r="36" customFormat="false" ht="12.75" hidden="false" customHeight="false" outlineLevel="0" collapsed="false">
      <c r="D36" s="12"/>
      <c r="E36" s="12"/>
      <c r="F36" s="12"/>
      <c r="G36" s="6"/>
      <c r="H36" s="6"/>
      <c r="I36" s="6"/>
      <c r="J36" s="12"/>
      <c r="K36" s="12"/>
      <c r="L36" s="12"/>
      <c r="M36" s="6"/>
      <c r="N36" s="6"/>
      <c r="O36" s="6"/>
      <c r="P36" s="12"/>
      <c r="Q36" s="12"/>
      <c r="R36" s="12"/>
      <c r="S36" s="6"/>
      <c r="T36" s="6"/>
      <c r="U36" s="6"/>
      <c r="V36" s="12"/>
      <c r="W36" s="12"/>
      <c r="X36" s="12"/>
      <c r="Y36" s="6"/>
      <c r="Z36" s="6"/>
      <c r="AA36" s="6"/>
      <c r="AB36" s="9"/>
      <c r="AC36" s="6"/>
      <c r="AD36" s="6"/>
    </row>
    <row r="37" customFormat="false" ht="12.75" hidden="false" customHeight="false" outlineLevel="0" collapsed="false">
      <c r="A37" s="3" t="s">
        <v>219</v>
      </c>
      <c r="C37" s="32" t="s">
        <v>86</v>
      </c>
      <c r="D37" s="12" t="n">
        <v>0.1559553</v>
      </c>
      <c r="E37" s="12" t="n">
        <v>0.031</v>
      </c>
      <c r="F37" s="12" t="n">
        <f aca="false">IF(Sheet3!E37&lt;=0.1,1,0)</f>
        <v>1</v>
      </c>
      <c r="G37" s="6" t="n">
        <v>363.3893</v>
      </c>
      <c r="H37" s="6" t="n">
        <v>0.031</v>
      </c>
      <c r="I37" s="6" t="n">
        <f aca="false">IF(Sheet3!H37&lt;=0.1,1,0)</f>
        <v>1</v>
      </c>
      <c r="J37" s="12" t="n">
        <v>0.1781024</v>
      </c>
      <c r="K37" s="12" t="n">
        <v>0.009</v>
      </c>
      <c r="L37" s="12" t="n">
        <f aca="false">IF(Sheet3!K37&lt;=0.1,1,0)</f>
        <v>1</v>
      </c>
      <c r="M37" s="6" t="n">
        <v>32.63692</v>
      </c>
      <c r="N37" s="6" t="n">
        <v>0.016</v>
      </c>
      <c r="O37" s="6" t="n">
        <f aca="false">IF(Sheet3!N37&lt;=0.1,1,0)</f>
        <v>1</v>
      </c>
      <c r="P37" s="12" t="n">
        <v>0.1769565</v>
      </c>
      <c r="Q37" s="12" t="n">
        <v>0.025</v>
      </c>
      <c r="R37" s="12" t="n">
        <f aca="false">IF(Sheet3!Q37&lt;=0.1,1,0)</f>
        <v>1</v>
      </c>
      <c r="S37" s="6" t="n">
        <v>0.1473153</v>
      </c>
      <c r="T37" s="6" t="n">
        <v>0.031</v>
      </c>
      <c r="U37" s="6" t="n">
        <f aca="false">IF(Sheet3!T37&lt;=0.1,1,0)</f>
        <v>1</v>
      </c>
      <c r="V37" s="12" t="n">
        <v>0.1716868</v>
      </c>
      <c r="W37" s="12" t="n">
        <v>0.009</v>
      </c>
      <c r="X37" s="12" t="n">
        <f aca="false">IF(Sheet3!W37&lt;=0.1,1,0)</f>
        <v>1</v>
      </c>
      <c r="Y37" s="6" t="n">
        <v>4.268917</v>
      </c>
      <c r="Z37" s="6" t="n">
        <v>0.032</v>
      </c>
      <c r="AA37" s="6" t="n">
        <f aca="false">IF(Sheet3!Z37&lt;=0.1,1,0)</f>
        <v>1</v>
      </c>
      <c r="AB37" s="9" t="n">
        <f aca="false">Sheet3!F37+Sheet3!I37+Sheet3!L37+Sheet3!O37+Sheet3!R37+Sheet3!U37+Sheet3!X37+Sheet3!AA37</f>
        <v>8</v>
      </c>
      <c r="AC37" s="6"/>
      <c r="AD37" s="6"/>
    </row>
    <row r="38" customFormat="false" ht="12.75" hidden="false" customHeight="false" outlineLevel="0" collapsed="false">
      <c r="C38" s="30" t="s">
        <v>87</v>
      </c>
      <c r="D38" s="12" t="n">
        <v>0.1239976</v>
      </c>
      <c r="E38" s="12" t="n">
        <v>0.045</v>
      </c>
      <c r="F38" s="12" t="n">
        <f aca="false">IF(Sheet3!E38&lt;=0.1,1,0)</f>
        <v>1</v>
      </c>
      <c r="G38" s="6" t="n">
        <v>178.3473</v>
      </c>
      <c r="H38" s="6" t="n">
        <v>0.205</v>
      </c>
      <c r="I38" s="6" t="n">
        <f aca="false">IF(Sheet3!H38&lt;=0.1,1,0)</f>
        <v>0</v>
      </c>
      <c r="J38" s="12" t="n">
        <v>0.1704156</v>
      </c>
      <c r="K38" s="12" t="n">
        <v>0.005</v>
      </c>
      <c r="L38" s="12" t="n">
        <f aca="false">IF(Sheet3!K38&lt;=0.1,1,0)</f>
        <v>1</v>
      </c>
      <c r="M38" s="6" t="n">
        <v>28.30286</v>
      </c>
      <c r="N38" s="6" t="n">
        <v>0.026</v>
      </c>
      <c r="O38" s="6" t="n">
        <f aca="false">IF(Sheet3!N38&lt;=0.1,1,0)</f>
        <v>1</v>
      </c>
      <c r="P38" s="12" t="n">
        <v>0.1269473</v>
      </c>
      <c r="Q38" s="12" t="n">
        <v>0.057</v>
      </c>
      <c r="R38" s="12" t="n">
        <f aca="false">IF(Sheet3!Q38&lt;=0.1,1,0)</f>
        <v>1</v>
      </c>
      <c r="S38" s="6" t="n">
        <v>0.1534592</v>
      </c>
      <c r="T38" s="6" t="n">
        <v>0.011</v>
      </c>
      <c r="U38" s="6" t="n">
        <f aca="false">IF(Sheet3!T38&lt;=0.1,1,0)</f>
        <v>1</v>
      </c>
      <c r="V38" s="12" t="n">
        <v>0.1652975</v>
      </c>
      <c r="W38" s="12" t="n">
        <v>0.005</v>
      </c>
      <c r="X38" s="12" t="n">
        <f aca="false">IF(Sheet3!W38&lt;=0.1,1,0)</f>
        <v>1</v>
      </c>
      <c r="Y38" s="6" t="n">
        <v>2.022272</v>
      </c>
      <c r="Z38" s="6" t="n">
        <v>0.275</v>
      </c>
      <c r="AA38" s="6" t="n">
        <f aca="false">IF(Sheet3!Z38&lt;=0.1,1,0)</f>
        <v>0</v>
      </c>
      <c r="AB38" s="9" t="n">
        <f aca="false">Sheet3!F38+Sheet3!I38+Sheet3!L38+Sheet3!O38+Sheet3!R38+Sheet3!U38+Sheet3!X38+Sheet3!AA38</f>
        <v>6</v>
      </c>
      <c r="AC38" s="6"/>
      <c r="AD38" s="6"/>
    </row>
    <row r="39" customFormat="false" ht="12.75" hidden="false" customHeight="false" outlineLevel="0" collapsed="false">
      <c r="C39" s="0" t="s">
        <v>30</v>
      </c>
      <c r="D39" s="12" t="n">
        <v>-0.0623439</v>
      </c>
      <c r="E39" s="12" t="n">
        <v>0.398</v>
      </c>
      <c r="F39" s="12" t="n">
        <f aca="false">IF(Sheet3!E39&lt;=0.1,1,0)</f>
        <v>0</v>
      </c>
      <c r="G39" s="6" t="n">
        <v>-230.8433</v>
      </c>
      <c r="H39" s="6" t="n">
        <v>0.097</v>
      </c>
      <c r="I39" s="6" t="n">
        <f aca="false">IF(Sheet3!H39&lt;=0.1,1,0)</f>
        <v>1</v>
      </c>
      <c r="J39" s="12" t="n">
        <v>0.068316</v>
      </c>
      <c r="K39" s="12" t="n">
        <v>0.355</v>
      </c>
      <c r="L39" s="12" t="n">
        <f aca="false">IF(Sheet3!K39&lt;=0.1,1,0)</f>
        <v>0</v>
      </c>
      <c r="M39" s="6" t="n">
        <v>6.481392</v>
      </c>
      <c r="N39" s="6" t="n">
        <v>0.625</v>
      </c>
      <c r="O39" s="6" t="n">
        <f aca="false">IF(Sheet3!N39&lt;=0.1,1,0)</f>
        <v>0</v>
      </c>
      <c r="P39" s="12" t="n">
        <v>-0.0948542</v>
      </c>
      <c r="Q39" s="12" t="n">
        <v>0.249</v>
      </c>
      <c r="R39" s="12" t="n">
        <f aca="false">IF(Sheet3!Q39&lt;=0.1,1,0)</f>
        <v>0</v>
      </c>
      <c r="S39" s="6" t="n">
        <v>0.012018</v>
      </c>
      <c r="T39" s="6" t="n">
        <v>0.864</v>
      </c>
      <c r="U39" s="6" t="n">
        <f aca="false">IF(Sheet3!T39&lt;=0.1,1,0)</f>
        <v>0</v>
      </c>
      <c r="V39" s="12" t="n">
        <v>0.0707991</v>
      </c>
      <c r="W39" s="12" t="n">
        <v>0.318</v>
      </c>
      <c r="X39" s="12" t="n">
        <f aca="false">IF(Sheet3!W39&lt;=0.1,1,0)</f>
        <v>0</v>
      </c>
      <c r="Y39" s="6" t="n">
        <v>1.341102</v>
      </c>
      <c r="Z39" s="6" t="n">
        <v>0.589</v>
      </c>
      <c r="AA39" s="6" t="n">
        <f aca="false">IF(Sheet3!Z39&lt;=0.1,1,0)</f>
        <v>0</v>
      </c>
      <c r="AB39" s="9" t="n">
        <f aca="false">Sheet3!F39+Sheet3!I39+Sheet3!L39+Sheet3!O39+Sheet3!R39+Sheet3!U39+Sheet3!X39+Sheet3!AA39</f>
        <v>1</v>
      </c>
      <c r="AC39" s="6"/>
      <c r="AD39" s="6"/>
    </row>
    <row r="40" customFormat="false" ht="12.75" hidden="false" customHeight="false" outlineLevel="0" collapsed="false">
      <c r="C40" s="0" t="s">
        <v>88</v>
      </c>
      <c r="D40" s="12" t="n">
        <v>-0.0474276</v>
      </c>
      <c r="E40" s="12" t="n">
        <v>0.616</v>
      </c>
      <c r="F40" s="12" t="n">
        <f aca="false">IF(Sheet3!E40&lt;=0.1,1,0)</f>
        <v>0</v>
      </c>
      <c r="G40" s="6" t="n">
        <v>-233.3481</v>
      </c>
      <c r="H40" s="6" t="n">
        <v>0.091</v>
      </c>
      <c r="I40" s="6" t="n">
        <f aca="false">IF(Sheet3!H40&lt;=0.1,1,0)</f>
        <v>1</v>
      </c>
      <c r="J40" s="12" t="n">
        <v>-0.0811173</v>
      </c>
      <c r="K40" s="12" t="n">
        <v>0.384</v>
      </c>
      <c r="L40" s="12" t="n">
        <f aca="false">IF(Sheet3!K40&lt;=0.1,1,0)</f>
        <v>0</v>
      </c>
      <c r="M40" s="6" t="n">
        <v>-15.64256</v>
      </c>
      <c r="N40" s="6" t="n">
        <v>0.281</v>
      </c>
      <c r="O40" s="6" t="n">
        <f aca="false">IF(Sheet3!N40&lt;=0.1,1,0)</f>
        <v>0</v>
      </c>
      <c r="P40" s="12" t="n">
        <v>-0.140617</v>
      </c>
      <c r="Q40" s="12" t="n">
        <v>0.171</v>
      </c>
      <c r="R40" s="12" t="n">
        <f aca="false">IF(Sheet3!Q40&lt;=0.1,1,0)</f>
        <v>0</v>
      </c>
      <c r="S40" s="6" t="n">
        <v>0.0062899</v>
      </c>
      <c r="T40" s="6" t="n">
        <v>0.944</v>
      </c>
      <c r="U40" s="6" t="n">
        <f aca="false">IF(Sheet3!T40&lt;=0.1,1,0)</f>
        <v>0</v>
      </c>
      <c r="V40" s="12" t="n">
        <v>-0.0855845</v>
      </c>
      <c r="W40" s="12" t="n">
        <v>0.332</v>
      </c>
      <c r="X40" s="12" t="n">
        <f aca="false">IF(Sheet3!W40&lt;=0.1,1,0)</f>
        <v>0</v>
      </c>
      <c r="Y40" s="6" t="n">
        <v>-3.409424</v>
      </c>
      <c r="Z40" s="6" t="n">
        <v>0.06</v>
      </c>
      <c r="AA40" s="6" t="n">
        <f aca="false">IF(Sheet3!Z40&lt;=0.1,1,0)</f>
        <v>1</v>
      </c>
      <c r="AB40" s="9" t="n">
        <f aca="false">Sheet3!F40+Sheet3!I40+Sheet3!L40+Sheet3!O40+Sheet3!R40+Sheet3!U40+Sheet3!X40+Sheet3!AA40</f>
        <v>2</v>
      </c>
      <c r="AC40" s="6"/>
      <c r="AD40" s="6"/>
    </row>
    <row r="41" customFormat="false" ht="12.75" hidden="false" customHeight="false" outlineLevel="0" collapsed="false">
      <c r="C41" s="30" t="s">
        <v>89</v>
      </c>
      <c r="D41" s="12" t="n">
        <v>0.2284237</v>
      </c>
      <c r="E41" s="12" t="n">
        <v>0.005</v>
      </c>
      <c r="F41" s="12" t="n">
        <f aca="false">IF(Sheet3!E41&lt;=0.1,1,0)</f>
        <v>1</v>
      </c>
      <c r="G41" s="6" t="n">
        <v>314.9897</v>
      </c>
      <c r="H41" s="6" t="n">
        <v>0.106</v>
      </c>
      <c r="I41" s="6" t="n">
        <f aca="false">IF(Sheet3!H41&lt;=0.1,1,0)</f>
        <v>0</v>
      </c>
      <c r="J41" s="12" t="n">
        <v>0.2735007</v>
      </c>
      <c r="K41" s="12" t="n">
        <v>0.001</v>
      </c>
      <c r="L41" s="12" t="n">
        <f aca="false">IF(Sheet3!K41&lt;=0.1,1,0)</f>
        <v>1</v>
      </c>
      <c r="M41" s="6" t="n">
        <v>42.91382</v>
      </c>
      <c r="N41" s="6" t="n">
        <v>0.014</v>
      </c>
      <c r="O41" s="6" t="n">
        <f aca="false">IF(Sheet3!N41&lt;=0.1,1,0)</f>
        <v>1</v>
      </c>
      <c r="P41" s="12" t="n">
        <v>0.2630593</v>
      </c>
      <c r="Q41" s="12" t="n">
        <v>0.003</v>
      </c>
      <c r="R41" s="12" t="n">
        <f aca="false">IF(Sheet3!Q41&lt;=0.1,1,0)</f>
        <v>1</v>
      </c>
      <c r="S41" s="6" t="n">
        <v>0.1029125</v>
      </c>
      <c r="T41" s="6" t="n">
        <v>0.214</v>
      </c>
      <c r="U41" s="6" t="n">
        <f aca="false">IF(Sheet3!T41&lt;=0.1,1,0)</f>
        <v>0</v>
      </c>
      <c r="V41" s="12" t="n">
        <v>0.2335914</v>
      </c>
      <c r="W41" s="12" t="n">
        <v>0.003</v>
      </c>
      <c r="X41" s="12" t="n">
        <f aca="false">IF(Sheet3!W41&lt;=0.1,1,0)</f>
        <v>1</v>
      </c>
      <c r="Y41" s="6" t="n">
        <v>4.841647</v>
      </c>
      <c r="Z41" s="6" t="n">
        <v>0.046</v>
      </c>
      <c r="AA41" s="6" t="n">
        <f aca="false">IF(Sheet3!Z41&lt;=0.1,1,0)</f>
        <v>1</v>
      </c>
      <c r="AB41" s="9" t="n">
        <f aca="false">Sheet3!F41+Sheet3!I41+Sheet3!L41+Sheet3!O41+Sheet3!R41+Sheet3!U41+Sheet3!X41+Sheet3!AA41</f>
        <v>6</v>
      </c>
      <c r="AC41" s="6"/>
      <c r="AD41" s="6"/>
    </row>
    <row r="42" customFormat="false" ht="12.75" hidden="false" customHeight="false" outlineLevel="0" collapsed="false">
      <c r="C42" s="0" t="s">
        <v>90</v>
      </c>
      <c r="D42" s="12" t="n">
        <v>0.100448</v>
      </c>
      <c r="E42" s="12" t="n">
        <v>0.179</v>
      </c>
      <c r="F42" s="12" t="n">
        <f aca="false">IF(Sheet3!E42&lt;=0.1,1,0)</f>
        <v>0</v>
      </c>
      <c r="G42" s="6" t="n">
        <v>41.92677</v>
      </c>
      <c r="H42" s="6" t="n">
        <v>0.761</v>
      </c>
      <c r="I42" s="6" t="n">
        <f aca="false">IF(Sheet3!H42&lt;=0.1,1,0)</f>
        <v>0</v>
      </c>
      <c r="J42" s="12" t="n">
        <v>0.0499803</v>
      </c>
      <c r="K42" s="12" t="n">
        <v>0.51</v>
      </c>
      <c r="L42" s="12" t="n">
        <f aca="false">IF(Sheet3!K42&lt;=0.1,1,0)</f>
        <v>0</v>
      </c>
      <c r="M42" s="6" t="n">
        <v>8.56488</v>
      </c>
      <c r="N42" s="6" t="n">
        <v>0.53</v>
      </c>
      <c r="O42" s="6" t="n">
        <f aca="false">IF(Sheet3!N42&lt;=0.1,1,0)</f>
        <v>0</v>
      </c>
      <c r="P42" s="12" t="n">
        <v>0.0849277</v>
      </c>
      <c r="Q42" s="12" t="n">
        <v>0.289</v>
      </c>
      <c r="R42" s="12" t="n">
        <f aca="false">IF(Sheet3!Q42&lt;=0.1,1,0)</f>
        <v>0</v>
      </c>
      <c r="S42" s="6" t="n">
        <v>0.1052719</v>
      </c>
      <c r="T42" s="6" t="n">
        <v>0.13</v>
      </c>
      <c r="U42" s="6" t="n">
        <f aca="false">IF(Sheet3!T42&lt;=0.1,1,0)</f>
        <v>0</v>
      </c>
      <c r="V42" s="12" t="n">
        <v>0.0408915</v>
      </c>
      <c r="W42" s="12" t="n">
        <v>0.567</v>
      </c>
      <c r="X42" s="12" t="n">
        <f aca="false">IF(Sheet3!W42&lt;=0.1,1,0)</f>
        <v>0</v>
      </c>
      <c r="Y42" s="6" t="n">
        <v>2.965941</v>
      </c>
      <c r="Z42" s="6" t="n">
        <v>0.292</v>
      </c>
      <c r="AA42" s="6" t="n">
        <f aca="false">IF(Sheet3!Z42&lt;=0.1,1,0)</f>
        <v>0</v>
      </c>
      <c r="AB42" s="9" t="n">
        <f aca="false">Sheet3!F42+Sheet3!I42+Sheet3!L42+Sheet3!O42+Sheet3!R42+Sheet3!U42+Sheet3!X42+Sheet3!AA42</f>
        <v>0</v>
      </c>
      <c r="AC42" s="6"/>
      <c r="AD42" s="6"/>
    </row>
    <row r="43" customFormat="false" ht="12.75" hidden="false" customHeight="false" outlineLevel="0" collapsed="false">
      <c r="C43" s="32" t="s">
        <v>91</v>
      </c>
      <c r="D43" s="12" t="n">
        <v>0.2185621</v>
      </c>
      <c r="E43" s="12" t="n">
        <v>0.002</v>
      </c>
      <c r="F43" s="12" t="n">
        <f aca="false">IF(Sheet3!E43&lt;=0.1,1,0)</f>
        <v>1</v>
      </c>
      <c r="G43" s="6" t="n">
        <v>260.5251</v>
      </c>
      <c r="H43" s="6" t="n">
        <v>0.07</v>
      </c>
      <c r="I43" s="6" t="n">
        <f aca="false">IF(Sheet3!H43&lt;=0.1,1,0)</f>
        <v>1</v>
      </c>
      <c r="J43" s="12" t="n">
        <v>0.2809612</v>
      </c>
      <c r="K43" s="12" t="n">
        <v>0</v>
      </c>
      <c r="L43" s="12" t="n">
        <f aca="false">IF(Sheet3!K43&lt;=0.1,1,0)</f>
        <v>1</v>
      </c>
      <c r="M43" s="6" t="n">
        <v>55.1578</v>
      </c>
      <c r="N43" s="6" t="n">
        <v>0</v>
      </c>
      <c r="O43" s="6" t="n">
        <f aca="false">IF(Sheet3!N43&lt;=0.1,1,0)</f>
        <v>1</v>
      </c>
      <c r="P43" s="12" t="n">
        <v>0.2102626</v>
      </c>
      <c r="Q43" s="12" t="n">
        <v>0.006</v>
      </c>
      <c r="R43" s="12" t="n">
        <f aca="false">IF(Sheet3!Q43&lt;=0.1,1,0)</f>
        <v>1</v>
      </c>
      <c r="S43" s="6" t="n">
        <v>0.2727079</v>
      </c>
      <c r="T43" s="6" t="n">
        <v>0</v>
      </c>
      <c r="U43" s="6" t="n">
        <f aca="false">IF(Sheet3!T43&lt;=0.1,1,0)</f>
        <v>1</v>
      </c>
      <c r="V43" s="12" t="n">
        <v>0.2754602</v>
      </c>
      <c r="W43" s="12" t="n">
        <v>0</v>
      </c>
      <c r="X43" s="12" t="n">
        <f aca="false">IF(Sheet3!W43&lt;=0.1,1,0)</f>
        <v>1</v>
      </c>
      <c r="Y43" s="6" t="n">
        <v>13.98754</v>
      </c>
      <c r="Z43" s="6" t="n">
        <v>0.001</v>
      </c>
      <c r="AA43" s="6" t="n">
        <f aca="false">IF(Sheet3!Z43&lt;=0.1,1,0)</f>
        <v>1</v>
      </c>
      <c r="AB43" s="9" t="n">
        <f aca="false">Sheet3!F43+Sheet3!I43+Sheet3!L43+Sheet3!O43+Sheet3!R43+Sheet3!U43+Sheet3!X43+Sheet3!AA43</f>
        <v>8</v>
      </c>
      <c r="AC43" s="6"/>
      <c r="AD43" s="6"/>
    </row>
    <row r="44" customFormat="false" ht="12.75" hidden="false" customHeight="false" outlineLevel="0" collapsed="false">
      <c r="D44" s="12"/>
      <c r="E44" s="12"/>
      <c r="F44" s="12"/>
      <c r="G44" s="6"/>
      <c r="H44" s="6"/>
      <c r="I44" s="6"/>
      <c r="J44" s="12"/>
      <c r="K44" s="12"/>
      <c r="L44" s="12"/>
      <c r="M44" s="6"/>
      <c r="N44" s="6"/>
      <c r="O44" s="6"/>
      <c r="P44" s="12"/>
      <c r="Q44" s="12"/>
      <c r="R44" s="12"/>
      <c r="S44" s="6"/>
      <c r="T44" s="6"/>
      <c r="U44" s="6"/>
      <c r="V44" s="12"/>
      <c r="W44" s="12"/>
      <c r="X44" s="12"/>
      <c r="Y44" s="6"/>
      <c r="Z44" s="6"/>
      <c r="AA44" s="6"/>
      <c r="AB44" s="9"/>
      <c r="AC44" s="6"/>
      <c r="AD44" s="6"/>
    </row>
    <row r="45" customFormat="false" ht="12.75" hidden="false" customHeight="false" outlineLevel="0" collapsed="false">
      <c r="A45" s="3" t="s">
        <v>220</v>
      </c>
      <c r="C45" s="30" t="s">
        <v>92</v>
      </c>
      <c r="D45" s="12" t="n">
        <v>0.3099472</v>
      </c>
      <c r="E45" s="12" t="n">
        <v>0.014</v>
      </c>
      <c r="F45" s="12" t="n">
        <f aca="false">IF(Sheet3!E45&lt;=0.1,1,0)</f>
        <v>1</v>
      </c>
      <c r="G45" s="6" t="n">
        <v>668.2129</v>
      </c>
      <c r="H45" s="6" t="n">
        <v>0.035</v>
      </c>
      <c r="I45" s="6" t="n">
        <f aca="false">IF(Sheet3!H45&lt;=0.1,1,0)</f>
        <v>1</v>
      </c>
      <c r="J45" s="12" t="n">
        <v>0.207729</v>
      </c>
      <c r="K45" s="12" t="n">
        <v>0.066</v>
      </c>
      <c r="L45" s="12" t="n">
        <f aca="false">IF(Sheet3!K45&lt;=0.1,1,0)</f>
        <v>1</v>
      </c>
      <c r="M45" s="6" t="n">
        <v>30.9092</v>
      </c>
      <c r="N45" s="6" t="n">
        <v>0.175</v>
      </c>
      <c r="O45" s="6" t="n">
        <f aca="false">IF(Sheet3!N45&lt;=0.1,1,0)</f>
        <v>0</v>
      </c>
      <c r="P45" s="12" t="n">
        <v>0.3220186</v>
      </c>
      <c r="Q45" s="12" t="n">
        <v>0.013</v>
      </c>
      <c r="R45" s="12" t="n">
        <f aca="false">IF(Sheet3!Q45&lt;=0.1,1,0)</f>
        <v>1</v>
      </c>
      <c r="S45" s="6" t="n">
        <v>0.2747576</v>
      </c>
      <c r="T45" s="6" t="n">
        <v>0.015</v>
      </c>
      <c r="U45" s="6" t="n">
        <f aca="false">IF(Sheet3!T45&lt;=0.1,1,0)</f>
        <v>1</v>
      </c>
      <c r="V45" s="12" t="n">
        <v>0.221601</v>
      </c>
      <c r="W45" s="12" t="n">
        <v>0.046</v>
      </c>
      <c r="X45" s="12" t="n">
        <f aca="false">IF(Sheet3!W45&lt;=0.1,1,0)</f>
        <v>1</v>
      </c>
      <c r="Y45" s="6" t="n">
        <v>5.494689</v>
      </c>
      <c r="Z45" s="6" t="n">
        <v>0.135</v>
      </c>
      <c r="AA45" s="6" t="n">
        <f aca="false">IF(Sheet3!Z45&lt;=0.1,1,0)</f>
        <v>0</v>
      </c>
      <c r="AB45" s="9" t="n">
        <f aca="false">Sheet3!F45+Sheet3!I45+Sheet3!L45+Sheet3!O45+Sheet3!R45+Sheet3!U45+Sheet3!X45+Sheet3!AA45</f>
        <v>6</v>
      </c>
      <c r="AC45" s="6"/>
      <c r="AD45" s="6"/>
    </row>
    <row r="46" customFormat="false" ht="12.75" hidden="false" customHeight="false" outlineLevel="0" collapsed="false">
      <c r="C46" s="0" t="s">
        <v>93</v>
      </c>
      <c r="D46" s="12" t="n">
        <v>0.1141561</v>
      </c>
      <c r="E46" s="12" t="n">
        <v>0.144</v>
      </c>
      <c r="F46" s="12" t="n">
        <f aca="false">IF(Sheet3!E46&lt;=0.1,1,0)</f>
        <v>0</v>
      </c>
      <c r="G46" s="6" t="n">
        <v>181.7006</v>
      </c>
      <c r="H46" s="6" t="n">
        <v>0.288</v>
      </c>
      <c r="I46" s="6" t="n">
        <f aca="false">IF(Sheet3!H46&lt;=0.1,1,0)</f>
        <v>0</v>
      </c>
      <c r="J46" s="12" t="n">
        <v>0.0903737</v>
      </c>
      <c r="K46" s="12" t="n">
        <v>0.224</v>
      </c>
      <c r="L46" s="12" t="n">
        <f aca="false">IF(Sheet3!K46&lt;=0.1,1,0)</f>
        <v>0</v>
      </c>
      <c r="M46" s="6" t="n">
        <v>10.85566</v>
      </c>
      <c r="N46" s="6" t="n">
        <v>0.454</v>
      </c>
      <c r="O46" s="6" t="n">
        <f aca="false">IF(Sheet3!N46&lt;=0.1,1,0)</f>
        <v>0</v>
      </c>
      <c r="P46" s="12" t="n">
        <v>0.1577248</v>
      </c>
      <c r="Q46" s="12" t="n">
        <v>0.062</v>
      </c>
      <c r="R46" s="12" t="n">
        <f aca="false">IF(Sheet3!Q46&lt;=0.1,1,0)</f>
        <v>1</v>
      </c>
      <c r="S46" s="6" t="n">
        <v>0.0737156</v>
      </c>
      <c r="T46" s="6" t="n">
        <v>0.339</v>
      </c>
      <c r="U46" s="6" t="n">
        <f aca="false">IF(Sheet3!T46&lt;=0.1,1,0)</f>
        <v>0</v>
      </c>
      <c r="V46" s="12" t="n">
        <v>0.0674553</v>
      </c>
      <c r="W46" s="12" t="n">
        <v>0.335</v>
      </c>
      <c r="X46" s="12" t="n">
        <f aca="false">IF(Sheet3!W46&lt;=0.1,1,0)</f>
        <v>0</v>
      </c>
      <c r="Y46" s="6" t="n">
        <v>3.798614</v>
      </c>
      <c r="Z46" s="6" t="n">
        <v>0.131</v>
      </c>
      <c r="AA46" s="6" t="n">
        <f aca="false">IF(Sheet3!Z46&lt;=0.1,1,0)</f>
        <v>0</v>
      </c>
      <c r="AB46" s="9" t="n">
        <f aca="false">Sheet3!F46+Sheet3!I46+Sheet3!L46+Sheet3!O46+Sheet3!R46+Sheet3!U46+Sheet3!X46+Sheet3!AA46</f>
        <v>1</v>
      </c>
      <c r="AC46" s="6"/>
      <c r="AD46" s="6"/>
    </row>
    <row r="47" customFormat="false" ht="12.75" hidden="false" customHeight="false" outlineLevel="0" collapsed="false">
      <c r="C47" s="0" t="s">
        <v>94</v>
      </c>
      <c r="D47" s="12" t="n">
        <v>0.0332051</v>
      </c>
      <c r="E47" s="12" t="n">
        <v>0.705</v>
      </c>
      <c r="F47" s="12" t="n">
        <f aca="false">IF(Sheet3!E47&lt;=0.1,1,0)</f>
        <v>0</v>
      </c>
      <c r="G47" s="6" t="n">
        <v>-62.17775</v>
      </c>
      <c r="H47" s="6" t="n">
        <v>0.728</v>
      </c>
      <c r="I47" s="6" t="n">
        <f aca="false">IF(Sheet3!H47&lt;=0.1,1,0)</f>
        <v>0</v>
      </c>
      <c r="J47" s="12" t="n">
        <v>0.1087197</v>
      </c>
      <c r="K47" s="12" t="n">
        <v>0.24</v>
      </c>
      <c r="L47" s="12" t="n">
        <f aca="false">IF(Sheet3!K47&lt;=0.1,1,0)</f>
        <v>0</v>
      </c>
      <c r="M47" s="6" t="n">
        <v>7.571145</v>
      </c>
      <c r="N47" s="6" t="n">
        <v>0.65</v>
      </c>
      <c r="O47" s="6" t="n">
        <f aca="false">IF(Sheet3!N47&lt;=0.1,1,0)</f>
        <v>0</v>
      </c>
      <c r="P47" s="12" t="n">
        <v>-0.0551853</v>
      </c>
      <c r="Q47" s="12" t="n">
        <v>0.585</v>
      </c>
      <c r="R47" s="12" t="n">
        <f aca="false">IF(Sheet3!Q47&lt;=0.1,1,0)</f>
        <v>0</v>
      </c>
      <c r="S47" s="6" t="n">
        <v>0.0395908</v>
      </c>
      <c r="T47" s="6" t="n">
        <v>0.641</v>
      </c>
      <c r="U47" s="6" t="n">
        <f aca="false">IF(Sheet3!T47&lt;=0.1,1,0)</f>
        <v>0</v>
      </c>
      <c r="V47" s="12" t="n">
        <v>0.0458211</v>
      </c>
      <c r="W47" s="12" t="n">
        <v>0.6</v>
      </c>
      <c r="X47" s="12" t="n">
        <f aca="false">IF(Sheet3!W47&lt;=0.1,1,0)</f>
        <v>0</v>
      </c>
      <c r="Y47" s="6" t="n">
        <v>2.545755</v>
      </c>
      <c r="Z47" s="6" t="n">
        <v>0.36</v>
      </c>
      <c r="AA47" s="6" t="n">
        <f aca="false">IF(Sheet3!Z47&lt;=0.1,1,0)</f>
        <v>0</v>
      </c>
      <c r="AB47" s="9" t="n">
        <f aca="false">Sheet3!F47+Sheet3!I47+Sheet3!L47+Sheet3!O47+Sheet3!R47+Sheet3!U47+Sheet3!X47+Sheet3!AA47</f>
        <v>0</v>
      </c>
      <c r="AC47" s="6"/>
      <c r="AD47" s="6"/>
    </row>
    <row r="48" customFormat="false" ht="12.75" hidden="false" customHeight="false" outlineLevel="0" collapsed="false">
      <c r="C48" s="0" t="s">
        <v>95</v>
      </c>
      <c r="D48" s="12" t="n">
        <v>0.0454039</v>
      </c>
      <c r="E48" s="12" t="n">
        <v>0.769</v>
      </c>
      <c r="F48" s="12" t="n">
        <f aca="false">IF(Sheet3!E48&lt;=0.1,1,0)</f>
        <v>0</v>
      </c>
      <c r="G48" s="6" t="n">
        <v>256.6634</v>
      </c>
      <c r="H48" s="6" t="n">
        <v>0.441</v>
      </c>
      <c r="I48" s="6" t="n">
        <f aca="false">IF(Sheet3!H48&lt;=0.1,1,0)</f>
        <v>0</v>
      </c>
      <c r="J48" s="12" t="n">
        <v>0.1428611</v>
      </c>
      <c r="K48" s="12" t="n">
        <v>0.333</v>
      </c>
      <c r="L48" s="12" t="n">
        <f aca="false">IF(Sheet3!K48&lt;=0.1,1,0)</f>
        <v>0</v>
      </c>
      <c r="M48" s="6" t="n">
        <v>41.03412</v>
      </c>
      <c r="N48" s="6" t="n">
        <v>0.215</v>
      </c>
      <c r="O48" s="6" t="n">
        <f aca="false">IF(Sheet3!N48&lt;=0.1,1,0)</f>
        <v>0</v>
      </c>
      <c r="P48" s="12" t="n">
        <v>0.0271118</v>
      </c>
      <c r="Q48" s="12" t="n">
        <v>0.871</v>
      </c>
      <c r="R48" s="12" t="n">
        <f aca="false">IF(Sheet3!Q48&lt;=0.1,1,0)</f>
        <v>0</v>
      </c>
      <c r="S48" s="6" t="n">
        <v>-0.0180773</v>
      </c>
      <c r="T48" s="6" t="n">
        <v>0.898</v>
      </c>
      <c r="U48" s="6" t="n">
        <f aca="false">IF(Sheet3!T48&lt;=0.1,1,0)</f>
        <v>0</v>
      </c>
      <c r="V48" s="12" t="n">
        <v>0.205394</v>
      </c>
      <c r="W48" s="12" t="n">
        <v>0.151</v>
      </c>
      <c r="X48" s="12" t="n">
        <f aca="false">IF(Sheet3!W48&lt;=0.1,1,0)</f>
        <v>0</v>
      </c>
      <c r="Y48" s="6" t="n">
        <v>0.489566</v>
      </c>
      <c r="Z48" s="6" t="n">
        <v>0.902</v>
      </c>
      <c r="AA48" s="6" t="n">
        <f aca="false">IF(Sheet3!Z48&lt;=0.1,1,0)</f>
        <v>0</v>
      </c>
      <c r="AB48" s="9" t="n">
        <f aca="false">Sheet3!F48+Sheet3!I48+Sheet3!L48+Sheet3!O48+Sheet3!R48+Sheet3!U48+Sheet3!X48+Sheet3!AA48</f>
        <v>0</v>
      </c>
      <c r="AC48" s="6"/>
      <c r="AD48" s="6"/>
    </row>
    <row r="49" customFormat="false" ht="12.75" hidden="false" customHeight="false" outlineLevel="0" collapsed="false">
      <c r="C49" s="29" t="s">
        <v>96</v>
      </c>
      <c r="D49" s="12" t="n">
        <v>0.1822462</v>
      </c>
      <c r="E49" s="12" t="n">
        <v>0.218</v>
      </c>
      <c r="F49" s="12" t="n">
        <f aca="false">IF(Sheet3!E49&lt;=0.1,1,0)</f>
        <v>0</v>
      </c>
      <c r="G49" s="6" t="n">
        <v>394.6821</v>
      </c>
      <c r="H49" s="6" t="n">
        <v>0.321</v>
      </c>
      <c r="I49" s="6" t="n">
        <f aca="false">IF(Sheet3!H49&lt;=0.1,1,0)</f>
        <v>0</v>
      </c>
      <c r="J49" s="12" t="n">
        <v>0.4433632</v>
      </c>
      <c r="K49" s="12" t="n">
        <v>0</v>
      </c>
      <c r="L49" s="12" t="n">
        <f aca="false">IF(Sheet3!K49&lt;=0.1,1,0)</f>
        <v>1</v>
      </c>
      <c r="M49" s="6" t="n">
        <v>76.50697</v>
      </c>
      <c r="N49" s="6" t="n">
        <v>0.024</v>
      </c>
      <c r="O49" s="6" t="n">
        <f aca="false">IF(Sheet3!N49&lt;=0.1,1,0)</f>
        <v>1</v>
      </c>
      <c r="P49" s="12" t="n">
        <v>0.1147344</v>
      </c>
      <c r="Q49" s="12" t="n">
        <v>0.463</v>
      </c>
      <c r="R49" s="12" t="n">
        <f aca="false">IF(Sheet3!Q49&lt;=0.1,1,0)</f>
        <v>0</v>
      </c>
      <c r="S49" s="6" t="n">
        <v>0.2042905</v>
      </c>
      <c r="T49" s="6" t="n">
        <v>0.163</v>
      </c>
      <c r="U49" s="6" t="n">
        <f aca="false">IF(Sheet3!T49&lt;=0.1,1,0)</f>
        <v>0</v>
      </c>
      <c r="V49" s="12" t="n">
        <v>0.3846584</v>
      </c>
      <c r="W49" s="12" t="n">
        <v>0.002</v>
      </c>
      <c r="X49" s="12" t="n">
        <f aca="false">IF(Sheet3!W49&lt;=0.1,1,0)</f>
        <v>1</v>
      </c>
      <c r="Y49" s="6" t="n">
        <v>2.081474</v>
      </c>
      <c r="Z49" s="6" t="n">
        <v>0.606</v>
      </c>
      <c r="AA49" s="6" t="n">
        <f aca="false">IF(Sheet3!Z49&lt;=0.1,1,0)</f>
        <v>0</v>
      </c>
      <c r="AB49" s="9" t="n">
        <f aca="false">Sheet3!F49+Sheet3!I49+Sheet3!L49+Sheet3!O49+Sheet3!R49+Sheet3!U49+Sheet3!X49+Sheet3!AA49</f>
        <v>3</v>
      </c>
      <c r="AC49" s="6"/>
      <c r="AD49" s="6"/>
    </row>
    <row r="50" customFormat="false" ht="12.75" hidden="false" customHeight="false" outlineLevel="0" collapsed="false">
      <c r="C50" s="32" t="s">
        <v>97</v>
      </c>
      <c r="D50" s="12" t="n">
        <v>0.2604792</v>
      </c>
      <c r="E50" s="12" t="n">
        <v>0.038</v>
      </c>
      <c r="F50" s="12" t="n">
        <f aca="false">IF(Sheet3!E50&lt;=0.1,1,0)</f>
        <v>1</v>
      </c>
      <c r="G50" s="6" t="n">
        <v>582.9807</v>
      </c>
      <c r="H50" s="6" t="n">
        <v>0.055</v>
      </c>
      <c r="I50" s="6" t="n">
        <f aca="false">IF(Sheet3!H50&lt;=0.1,1,0)</f>
        <v>1</v>
      </c>
      <c r="J50" s="12" t="n">
        <v>0.3162615</v>
      </c>
      <c r="K50" s="12" t="n">
        <v>0.014</v>
      </c>
      <c r="L50" s="12" t="n">
        <f aca="false">IF(Sheet3!K50&lt;=0.1,1,0)</f>
        <v>1</v>
      </c>
      <c r="M50" s="6" t="n">
        <v>69.72622</v>
      </c>
      <c r="N50" s="6" t="n">
        <v>0.015</v>
      </c>
      <c r="O50" s="6" t="n">
        <f aca="false">IF(Sheet3!N50&lt;=0.1,1,0)</f>
        <v>1</v>
      </c>
      <c r="P50" s="12" t="n">
        <v>0.2652287</v>
      </c>
      <c r="Q50" s="12" t="n">
        <v>0.06</v>
      </c>
      <c r="R50" s="12" t="n">
        <f aca="false">IF(Sheet3!Q50&lt;=0.1,1,0)</f>
        <v>1</v>
      </c>
      <c r="S50" s="6" t="n">
        <v>0.2297715</v>
      </c>
      <c r="T50" s="6" t="n">
        <v>0.041</v>
      </c>
      <c r="U50" s="6" t="n">
        <f aca="false">IF(Sheet3!T50&lt;=0.1,1,0)</f>
        <v>1</v>
      </c>
      <c r="V50" s="12" t="n">
        <v>0.3207044</v>
      </c>
      <c r="W50" s="12" t="n">
        <v>0.009</v>
      </c>
      <c r="X50" s="12" t="n">
        <f aca="false">IF(Sheet3!W50&lt;=0.1,1,0)</f>
        <v>1</v>
      </c>
      <c r="Y50" s="6" t="n">
        <v>12.65506</v>
      </c>
      <c r="Z50" s="6" t="n">
        <v>0.056</v>
      </c>
      <c r="AA50" s="6" t="n">
        <f aca="false">IF(Sheet3!Z50&lt;=0.1,1,0)</f>
        <v>1</v>
      </c>
      <c r="AB50" s="9" t="n">
        <f aca="false">Sheet3!F50+Sheet3!I50+Sheet3!L50+Sheet3!O50+Sheet3!R50+Sheet3!U50+Sheet3!X50+Sheet3!AA50</f>
        <v>8</v>
      </c>
      <c r="AC50" s="6"/>
      <c r="AD50" s="6"/>
    </row>
    <row r="51" customFormat="false" ht="12.75" hidden="false" customHeight="false" outlineLevel="0" collapsed="false">
      <c r="C51" s="30" t="s">
        <v>98</v>
      </c>
      <c r="D51" s="12" t="n">
        <v>0.2269953</v>
      </c>
      <c r="E51" s="12" t="n">
        <v>0.047</v>
      </c>
      <c r="F51" s="12" t="n">
        <f aca="false">IF(Sheet3!E51&lt;=0.1,1,0)</f>
        <v>1</v>
      </c>
      <c r="G51" s="6" t="n">
        <v>670.1262</v>
      </c>
      <c r="H51" s="6" t="n">
        <v>0.028</v>
      </c>
      <c r="I51" s="6" t="n">
        <f aca="false">IF(Sheet3!H51&lt;=0.1,1,0)</f>
        <v>1</v>
      </c>
      <c r="J51" s="12" t="n">
        <v>0.249225</v>
      </c>
      <c r="K51" s="12" t="n">
        <v>0.02</v>
      </c>
      <c r="L51" s="12" t="n">
        <f aca="false">IF(Sheet3!K51&lt;=0.1,1,0)</f>
        <v>1</v>
      </c>
      <c r="M51" s="6" t="n">
        <v>53.13915</v>
      </c>
      <c r="N51" s="6" t="n">
        <v>0.021</v>
      </c>
      <c r="O51" s="6" t="n">
        <f aca="false">IF(Sheet3!N51&lt;=0.1,1,0)</f>
        <v>1</v>
      </c>
      <c r="P51" s="12" t="n">
        <v>0.2329291</v>
      </c>
      <c r="Q51" s="12" t="n">
        <v>0.055</v>
      </c>
      <c r="R51" s="12" t="n">
        <f aca="false">IF(Sheet3!Q51&lt;=0.1,1,0)</f>
        <v>1</v>
      </c>
      <c r="S51" s="6" t="n">
        <v>0.1801333</v>
      </c>
      <c r="T51" s="6" t="n">
        <v>0.111</v>
      </c>
      <c r="U51" s="6" t="n">
        <f aca="false">IF(Sheet3!T51&lt;=0.1,1,0)</f>
        <v>0</v>
      </c>
      <c r="V51" s="12" t="n">
        <v>0.2538454</v>
      </c>
      <c r="W51" s="12" t="n">
        <v>0.014</v>
      </c>
      <c r="X51" s="12" t="n">
        <f aca="false">IF(Sheet3!W51&lt;=0.1,1,0)</f>
        <v>1</v>
      </c>
      <c r="Y51" s="6" t="n">
        <v>13.67434</v>
      </c>
      <c r="Z51" s="6" t="n">
        <v>0.081</v>
      </c>
      <c r="AA51" s="6" t="n">
        <f aca="false">IF(Sheet3!Z51&lt;=0.1,1,0)</f>
        <v>1</v>
      </c>
      <c r="AB51" s="9" t="n">
        <f aca="false">Sheet3!F51+Sheet3!I51+Sheet3!L51+Sheet3!O51+Sheet3!R51+Sheet3!U51+Sheet3!X51+Sheet3!AA51</f>
        <v>7</v>
      </c>
      <c r="AC51" s="6"/>
      <c r="AD51" s="6"/>
    </row>
    <row r="52" customFormat="false" ht="12.75" hidden="false" customHeight="false" outlineLevel="0" collapsed="false">
      <c r="A52" s="13"/>
      <c r="B52" s="13"/>
      <c r="C52" s="52" t="s">
        <v>99</v>
      </c>
      <c r="D52" s="12" t="n">
        <v>0.131966</v>
      </c>
      <c r="E52" s="12" t="n">
        <v>0.104</v>
      </c>
      <c r="F52" s="12" t="n">
        <f aca="false">IF(Sheet3!E52&lt;=0.1,1,0)</f>
        <v>0</v>
      </c>
      <c r="G52" s="6" t="n">
        <v>157.8572</v>
      </c>
      <c r="H52" s="6" t="n">
        <v>0.393</v>
      </c>
      <c r="I52" s="6" t="n">
        <f aca="false">IF(Sheet3!H52&lt;=0.1,1,0)</f>
        <v>0</v>
      </c>
      <c r="J52" s="12" t="n">
        <v>0.198018</v>
      </c>
      <c r="K52" s="12" t="n">
        <v>0.016</v>
      </c>
      <c r="L52" s="12" t="n">
        <f aca="false">IF(Sheet3!K52&lt;=0.1,1,0)</f>
        <v>1</v>
      </c>
      <c r="M52" s="6" t="n">
        <v>26.7375</v>
      </c>
      <c r="N52" s="6" t="n">
        <v>0.117</v>
      </c>
      <c r="O52" s="6" t="n">
        <f aca="false">IF(Sheet3!N52&lt;=0.1,1,0)</f>
        <v>0</v>
      </c>
      <c r="P52" s="12" t="n">
        <v>0.1706663</v>
      </c>
      <c r="Q52" s="12" t="n">
        <v>0.054</v>
      </c>
      <c r="R52" s="12" t="n">
        <f aca="false">IF(Sheet3!Q52&lt;=0.1,1,0)</f>
        <v>1</v>
      </c>
      <c r="S52" s="6" t="n">
        <v>0.1203973</v>
      </c>
      <c r="T52" s="6" t="n">
        <v>0.149</v>
      </c>
      <c r="U52" s="6" t="n">
        <f aca="false">IF(Sheet3!T52&lt;=0.1,1,0)</f>
        <v>0</v>
      </c>
      <c r="V52" s="12" t="n">
        <v>0.139776</v>
      </c>
      <c r="W52" s="12" t="n">
        <v>0.092</v>
      </c>
      <c r="X52" s="12" t="n">
        <f aca="false">IF(Sheet3!W52&lt;=0.1,1,0)</f>
        <v>1</v>
      </c>
      <c r="Y52" s="6" t="n">
        <v>5.776943</v>
      </c>
      <c r="Z52" s="6" t="n">
        <v>0.032</v>
      </c>
      <c r="AA52" s="6" t="n">
        <f aca="false">IF(Sheet3!Z52&lt;=0.1,1,0)</f>
        <v>1</v>
      </c>
      <c r="AB52" s="9" t="n">
        <f aca="false">Sheet3!F52+Sheet3!I52+Sheet3!L52+Sheet3!O52+Sheet3!R52+Sheet3!U52+Sheet3!X52+Sheet3!AA52</f>
        <v>4</v>
      </c>
      <c r="AC52" s="6"/>
      <c r="AD52" s="6"/>
    </row>
    <row r="53" customFormat="false" ht="12.75" hidden="false" customHeight="false" outlineLevel="0" collapsed="false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customFormat="false" ht="12.75" hidden="false" customHeight="false" outlineLevel="0" collapsed="false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71" customFormat="false" ht="12.75" hidden="false" customHeight="false" outlineLevel="0" collapsed="false">
      <c r="E71" s="0" t="s">
        <v>226</v>
      </c>
    </row>
    <row r="72" customFormat="false" ht="12.75" hidden="false" customHeight="false" outlineLevel="0" collapsed="false">
      <c r="C72" s="0" t="s">
        <v>227</v>
      </c>
      <c r="D72" s="0" t="s">
        <v>228</v>
      </c>
      <c r="E72" s="0" t="s">
        <v>229</v>
      </c>
      <c r="F72" s="0" t="s">
        <v>230</v>
      </c>
      <c r="G72" s="0" t="s">
        <v>231</v>
      </c>
      <c r="H72" s="0" t="s">
        <v>118</v>
      </c>
      <c r="I72" s="0" t="s">
        <v>232</v>
      </c>
      <c r="J72" s="0" t="s">
        <v>233</v>
      </c>
      <c r="K72" s="0" t="s">
        <v>234</v>
      </c>
    </row>
    <row r="74" customFormat="false" ht="12.75" hidden="false" customHeight="false" outlineLevel="0" collapsed="false">
      <c r="C74" s="0" t="s">
        <v>235</v>
      </c>
      <c r="D74" s="0" t="n">
        <v>0.181542</v>
      </c>
      <c r="E74" s="0" t="n">
        <v>0.055667</v>
      </c>
      <c r="F74" s="0" t="n">
        <v>3.26</v>
      </c>
      <c r="G74" s="0" t="n">
        <v>0.001</v>
      </c>
      <c r="H74" s="0" t="n">
        <v>0.0723349</v>
      </c>
      <c r="I74" s="0" t="n">
        <v>0.290749</v>
      </c>
    </row>
    <row r="75" customFormat="false" ht="12.75" hidden="false" customHeight="false" outlineLevel="0" collapsed="false">
      <c r="C75" s="0" t="s">
        <v>236</v>
      </c>
      <c r="D75" s="0" t="n">
        <v>0.0500324</v>
      </c>
      <c r="E75" s="0" t="n">
        <v>0.0943153</v>
      </c>
      <c r="F75" s="0" t="n">
        <v>0.53</v>
      </c>
      <c r="G75" s="0" t="n">
        <v>0.596</v>
      </c>
      <c r="H75" s="0" t="n">
        <v>-0.1349947</v>
      </c>
      <c r="I75" s="0" t="n">
        <v>0.2350594</v>
      </c>
    </row>
    <row r="76" customFormat="false" ht="12.75" hidden="false" customHeight="false" outlineLevel="0" collapsed="false">
      <c r="C76" s="0" t="s">
        <v>237</v>
      </c>
      <c r="D76" s="0" t="n">
        <v>0.1531648</v>
      </c>
      <c r="E76" s="0" t="n">
        <v>0.0506802</v>
      </c>
      <c r="F76" s="0" t="n">
        <v>3.02</v>
      </c>
      <c r="G76" s="0" t="n">
        <v>0.003</v>
      </c>
      <c r="H76" s="0" t="n">
        <v>0.0537407</v>
      </c>
      <c r="I76" s="0" t="n">
        <v>0.2525888</v>
      </c>
    </row>
    <row r="77" customFormat="false" ht="12.75" hidden="false" customHeight="false" outlineLevel="0" collapsed="false">
      <c r="C77" s="0" t="s">
        <v>238</v>
      </c>
      <c r="D77" s="0" t="n">
        <v>0.0316736</v>
      </c>
      <c r="E77" s="0" t="n">
        <v>0.0204592</v>
      </c>
      <c r="F77" s="0" t="n">
        <v>1.55</v>
      </c>
      <c r="G77" s="0" t="n">
        <v>0.122</v>
      </c>
      <c r="H77" s="0" t="n">
        <v>-0.008463</v>
      </c>
      <c r="I77" s="0" t="n">
        <v>0.0718103</v>
      </c>
    </row>
    <row r="78" customFormat="false" ht="12.75" hidden="false" customHeight="false" outlineLevel="0" collapsed="false">
      <c r="C78" s="0" t="s">
        <v>239</v>
      </c>
      <c r="D78" s="0" t="n">
        <v>0.021012</v>
      </c>
      <c r="E78" s="0" t="n">
        <v>0.0056321</v>
      </c>
      <c r="F78" s="0" t="n">
        <v>3.73</v>
      </c>
      <c r="G78" s="0" t="n">
        <v>0</v>
      </c>
      <c r="H78" s="0" t="n">
        <v>0.009963</v>
      </c>
      <c r="I78" s="0" t="n">
        <v>0.032061</v>
      </c>
    </row>
    <row r="79" customFormat="false" ht="12.75" hidden="false" customHeight="false" outlineLevel="0" collapsed="false">
      <c r="C79" s="0" t="s">
        <v>240</v>
      </c>
      <c r="D79" s="0" t="n">
        <v>0.2178659</v>
      </c>
      <c r="E79" s="0" t="n">
        <v>0.0487115</v>
      </c>
      <c r="F79" s="0" t="n">
        <v>4.47</v>
      </c>
      <c r="G79" s="0" t="n">
        <v>0</v>
      </c>
      <c r="H79" s="0" t="n">
        <v>0.1223041</v>
      </c>
      <c r="I79" s="0" t="n">
        <v>0.3134278</v>
      </c>
    </row>
    <row r="80" customFormat="false" ht="12.75" hidden="false" customHeight="false" outlineLevel="0" collapsed="false">
      <c r="C80" s="0" t="s">
        <v>241</v>
      </c>
      <c r="D80" s="0" t="n">
        <v>3.063976</v>
      </c>
      <c r="E80" s="0" t="n">
        <v>0.0844901</v>
      </c>
      <c r="F80" s="0" t="n">
        <v>36.26</v>
      </c>
      <c r="G80" s="0" t="n">
        <v>0</v>
      </c>
      <c r="H80" s="0" t="n">
        <v>2.898224</v>
      </c>
      <c r="I80" s="0" t="n">
        <v>3.229728</v>
      </c>
    </row>
    <row r="83" customFormat="false" ht="12.75" hidden="false" customHeight="false" outlineLevel="0" collapsed="false">
      <c r="E83" s="0" t="s">
        <v>226</v>
      </c>
    </row>
    <row r="84" customFormat="false" ht="12.75" hidden="false" customHeight="false" outlineLevel="0" collapsed="false">
      <c r="C84" s="0" t="s">
        <v>242</v>
      </c>
      <c r="D84" s="0" t="s">
        <v>228</v>
      </c>
      <c r="E84" s="0" t="s">
        <v>229</v>
      </c>
      <c r="F84" s="0" t="s">
        <v>230</v>
      </c>
      <c r="G84" s="0" t="s">
        <v>231</v>
      </c>
      <c r="H84" s="0" t="s">
        <v>118</v>
      </c>
      <c r="I84" s="0" t="s">
        <v>232</v>
      </c>
      <c r="J84" s="0" t="s">
        <v>233</v>
      </c>
      <c r="K84" s="0" t="s">
        <v>234</v>
      </c>
    </row>
    <row r="86" customFormat="false" ht="12.75" hidden="false" customHeight="false" outlineLevel="0" collapsed="false">
      <c r="C86" s="0" t="s">
        <v>235</v>
      </c>
      <c r="D86" s="0" t="n">
        <v>0.1052316</v>
      </c>
      <c r="E86" s="0" t="n">
        <v>0.0547624</v>
      </c>
      <c r="F86" s="0" t="n">
        <v>1.92</v>
      </c>
      <c r="G86" s="0" t="n">
        <v>0.055</v>
      </c>
      <c r="H86" s="0" t="n">
        <v>-0.0022035</v>
      </c>
      <c r="I86" s="0" t="n">
        <v>0.2126666</v>
      </c>
    </row>
    <row r="87" customFormat="false" ht="12.75" hidden="false" customHeight="false" outlineLevel="0" collapsed="false">
      <c r="C87" s="0" t="s">
        <v>236</v>
      </c>
      <c r="D87" s="0" t="n">
        <v>0.0514643</v>
      </c>
      <c r="E87" s="0" t="n">
        <v>0.0955194</v>
      </c>
      <c r="F87" s="0" t="n">
        <v>0.54</v>
      </c>
      <c r="G87" s="0" t="n">
        <v>0.59</v>
      </c>
      <c r="H87" s="0" t="n">
        <v>-0.1359297</v>
      </c>
      <c r="I87" s="0" t="n">
        <v>0.2388582</v>
      </c>
    </row>
    <row r="88" customFormat="false" ht="12.75" hidden="false" customHeight="false" outlineLevel="0" collapsed="false">
      <c r="C88" s="0" t="s">
        <v>237</v>
      </c>
      <c r="D88" s="0" t="n">
        <v>0.2101518</v>
      </c>
      <c r="E88" s="0" t="n">
        <v>0.0502646</v>
      </c>
      <c r="F88" s="0" t="n">
        <v>4.18</v>
      </c>
      <c r="G88" s="0" t="n">
        <v>0</v>
      </c>
      <c r="H88" s="0" t="n">
        <v>0.1115406</v>
      </c>
      <c r="I88" s="0" t="n">
        <v>0.308763</v>
      </c>
    </row>
    <row r="89" customFormat="false" ht="12.75" hidden="false" customHeight="false" outlineLevel="0" collapsed="false">
      <c r="C89" s="0" t="s">
        <v>238</v>
      </c>
      <c r="D89" s="0" t="n">
        <v>0.0129798</v>
      </c>
      <c r="E89" s="0" t="n">
        <v>0.0197445</v>
      </c>
      <c r="F89" s="0" t="n">
        <v>0.66</v>
      </c>
      <c r="G89" s="0" t="n">
        <v>0.511</v>
      </c>
      <c r="H89" s="0" t="n">
        <v>-0.0257559</v>
      </c>
      <c r="I89" s="0" t="n">
        <v>0.0517154</v>
      </c>
    </row>
    <row r="90" customFormat="false" ht="12.75" hidden="false" customHeight="false" outlineLevel="0" collapsed="false">
      <c r="C90" s="0" t="s">
        <v>239</v>
      </c>
      <c r="D90" s="0" t="n">
        <v>0.0152107</v>
      </c>
      <c r="E90" s="0" t="n">
        <v>0.0036169</v>
      </c>
      <c r="F90" s="0" t="n">
        <v>4.21</v>
      </c>
      <c r="G90" s="0" t="n">
        <v>0</v>
      </c>
      <c r="H90" s="0" t="n">
        <v>0.0081149</v>
      </c>
      <c r="I90" s="0" t="n">
        <v>0.0223065</v>
      </c>
    </row>
    <row r="91" customFormat="false" ht="12.75" hidden="false" customHeight="false" outlineLevel="0" collapsed="false">
      <c r="C91" s="0" t="s">
        <v>240</v>
      </c>
      <c r="D91" s="0" t="n">
        <v>0.221444</v>
      </c>
      <c r="E91" s="0" t="n">
        <v>0.0490748</v>
      </c>
      <c r="F91" s="0" t="n">
        <v>4.51</v>
      </c>
      <c r="G91" s="0" t="n">
        <v>0</v>
      </c>
      <c r="H91" s="0" t="n">
        <v>0.1251671</v>
      </c>
      <c r="I91" s="0" t="n">
        <v>0.3177209</v>
      </c>
    </row>
    <row r="92" customFormat="false" ht="12.75" hidden="false" customHeight="false" outlineLevel="0" collapsed="false">
      <c r="C92" s="0" t="s">
        <v>241</v>
      </c>
      <c r="D92" s="0" t="n">
        <v>1.767215</v>
      </c>
      <c r="E92" s="0" t="n">
        <v>0.0670275</v>
      </c>
      <c r="F92" s="0" t="n">
        <v>26.37</v>
      </c>
      <c r="G92" s="0" t="n">
        <v>0</v>
      </c>
      <c r="H92" s="0" t="n">
        <v>1.635718</v>
      </c>
      <c r="I92" s="0" t="n">
        <v>1.898712</v>
      </c>
    </row>
    <row r="96" customFormat="false" ht="12.75" hidden="false" customHeight="false" outlineLevel="0" collapsed="false">
      <c r="E96" s="0" t="s">
        <v>226</v>
      </c>
    </row>
    <row r="97" customFormat="false" ht="12.75" hidden="false" customHeight="false" outlineLevel="0" collapsed="false">
      <c r="C97" s="0" t="s">
        <v>243</v>
      </c>
      <c r="D97" s="0" t="s">
        <v>228</v>
      </c>
      <c r="E97" s="0" t="s">
        <v>229</v>
      </c>
      <c r="F97" s="0" t="s">
        <v>230</v>
      </c>
      <c r="G97" s="0" t="s">
        <v>231</v>
      </c>
      <c r="H97" s="0" t="s">
        <v>118</v>
      </c>
      <c r="I97" s="0" t="s">
        <v>232</v>
      </c>
      <c r="J97" s="0" t="s">
        <v>233</v>
      </c>
      <c r="K97" s="0" t="s">
        <v>234</v>
      </c>
    </row>
    <row r="99" customFormat="false" ht="12.75" hidden="false" customHeight="false" outlineLevel="0" collapsed="false">
      <c r="C99" s="0" t="s">
        <v>235</v>
      </c>
      <c r="D99" s="0" t="n">
        <v>2.08584</v>
      </c>
      <c r="E99" s="0" t="n">
        <v>2.516964</v>
      </c>
      <c r="F99" s="0" t="n">
        <v>0.83</v>
      </c>
      <c r="G99" s="0" t="n">
        <v>0.407</v>
      </c>
      <c r="H99" s="0" t="n">
        <v>-2.851935</v>
      </c>
      <c r="I99" s="0" t="n">
        <v>7.023615</v>
      </c>
    </row>
    <row r="100" customFormat="false" ht="12.75" hidden="false" customHeight="false" outlineLevel="0" collapsed="false">
      <c r="C100" s="0" t="s">
        <v>236</v>
      </c>
      <c r="D100" s="0" t="n">
        <v>-0.9335424</v>
      </c>
      <c r="E100" s="0" t="n">
        <v>2.898726</v>
      </c>
      <c r="F100" s="0" t="n">
        <v>-0.32</v>
      </c>
      <c r="G100" s="0" t="n">
        <v>0.747</v>
      </c>
      <c r="H100" s="0" t="n">
        <v>-6.620256</v>
      </c>
      <c r="I100" s="0" t="n">
        <v>4.753171</v>
      </c>
    </row>
    <row r="101" customFormat="false" ht="12.75" hidden="false" customHeight="false" outlineLevel="0" collapsed="false">
      <c r="C101" s="0" t="s">
        <v>237</v>
      </c>
      <c r="D101" s="0" t="n">
        <v>8.47587</v>
      </c>
      <c r="E101" s="0" t="n">
        <v>2.174307</v>
      </c>
      <c r="F101" s="0" t="n">
        <v>3.9</v>
      </c>
      <c r="G101" s="0" t="n">
        <v>0</v>
      </c>
      <c r="H101" s="0" t="n">
        <v>4.21032</v>
      </c>
      <c r="I101" s="0" t="n">
        <v>12.74142</v>
      </c>
    </row>
    <row r="102" customFormat="false" ht="12.75" hidden="false" customHeight="false" outlineLevel="0" collapsed="false">
      <c r="C102" s="0" t="s">
        <v>238</v>
      </c>
      <c r="D102" s="0" t="n">
        <v>0.3864899</v>
      </c>
      <c r="E102" s="0" t="n">
        <v>0.9219877</v>
      </c>
      <c r="F102" s="0" t="n">
        <v>0.42</v>
      </c>
      <c r="G102" s="0" t="n">
        <v>0.675</v>
      </c>
      <c r="H102" s="0" t="n">
        <v>-1.422263</v>
      </c>
      <c r="I102" s="0" t="n">
        <v>2.195243</v>
      </c>
    </row>
    <row r="103" customFormat="false" ht="12.75" hidden="false" customHeight="false" outlineLevel="0" collapsed="false">
      <c r="C103" s="0" t="s">
        <v>239</v>
      </c>
      <c r="D103" s="0" t="n">
        <v>0.3502809</v>
      </c>
      <c r="E103" s="0" t="n">
        <v>0.1525609</v>
      </c>
      <c r="F103" s="0" t="n">
        <v>2.3</v>
      </c>
      <c r="G103" s="0" t="n">
        <v>0.022</v>
      </c>
      <c r="H103" s="0" t="n">
        <v>0.0509873</v>
      </c>
      <c r="I103" s="0" t="n">
        <v>0.6495746</v>
      </c>
    </row>
    <row r="104" customFormat="false" ht="12.75" hidden="false" customHeight="false" outlineLevel="0" collapsed="false">
      <c r="C104" s="0" t="s">
        <v>240</v>
      </c>
      <c r="D104" s="0" t="n">
        <v>2.336211</v>
      </c>
      <c r="E104" s="0" t="n">
        <v>1.842645</v>
      </c>
      <c r="F104" s="0" t="n">
        <v>1.27</v>
      </c>
      <c r="G104" s="0" t="n">
        <v>0.205</v>
      </c>
      <c r="H104" s="0" t="n">
        <v>-1.278686</v>
      </c>
      <c r="I104" s="0" t="n">
        <v>5.951108</v>
      </c>
    </row>
    <row r="105" customFormat="false" ht="12.75" hidden="false" customHeight="false" outlineLevel="0" collapsed="false">
      <c r="C105" s="0" t="s">
        <v>241</v>
      </c>
      <c r="D105" s="0" t="n">
        <v>22.0326</v>
      </c>
      <c r="E105" s="0" t="n">
        <v>2.390696</v>
      </c>
      <c r="F105" s="0" t="n">
        <v>9.22</v>
      </c>
      <c r="G105" s="0" t="n">
        <v>0</v>
      </c>
      <c r="H105" s="0" t="n">
        <v>17.34253</v>
      </c>
      <c r="I105" s="0" t="n">
        <v>26.72266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Z7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61" activeCellId="0" sqref="D61"/>
    </sheetView>
  </sheetViews>
  <sheetFormatPr defaultRowHeight="12.75" outlineLevelRow="0" outlineLevelCol="0"/>
  <cols>
    <col collapsed="false" customWidth="true" hidden="false" outlineLevel="0" max="2" min="1" style="0" width="9.42"/>
    <col collapsed="false" customWidth="true" hidden="false" outlineLevel="0" max="3" min="3" style="0" width="15.15"/>
    <col collapsed="false" customWidth="true" hidden="false" outlineLevel="0" max="4" min="4" style="0" width="15.87"/>
    <col collapsed="false" customWidth="true" hidden="false" outlineLevel="0" max="5" min="5" style="0" width="9.42"/>
    <col collapsed="false" customWidth="true" hidden="false" outlineLevel="0" max="6" min="6" style="0" width="15.42"/>
    <col collapsed="false" customWidth="true" hidden="false" outlineLevel="0" max="7" min="7" style="0" width="10.29"/>
    <col collapsed="false" customWidth="true" hidden="false" outlineLevel="0" max="8" min="8" style="0" width="8.29"/>
    <col collapsed="false" customWidth="true" hidden="false" outlineLevel="0" max="9" min="9" style="0" width="10.42"/>
    <col collapsed="false" customWidth="true" hidden="false" outlineLevel="0" max="10" min="10" style="0" width="3.42"/>
    <col collapsed="false" customWidth="true" hidden="false" outlineLevel="0" max="11" min="11" style="0" width="8.57"/>
    <col collapsed="false" customWidth="true" hidden="false" outlineLevel="0" max="12" min="12" style="0" width="8.41"/>
    <col collapsed="false" customWidth="true" hidden="false" outlineLevel="0" max="13" min="13" style="0" width="9.85"/>
    <col collapsed="false" customWidth="true" hidden="false" outlineLevel="0" max="14" min="14" style="0" width="8.29"/>
    <col collapsed="false" customWidth="true" hidden="false" outlineLevel="0" max="15" min="15" style="0" width="12.57"/>
    <col collapsed="false" customWidth="true" hidden="false" outlineLevel="0" max="16" min="16" style="0" width="9.42"/>
    <col collapsed="false" customWidth="true" hidden="false" outlineLevel="0" max="17" min="17" style="0" width="8.45"/>
    <col collapsed="false" customWidth="true" hidden="false" outlineLevel="0" max="18" min="18" style="0" width="9.71"/>
    <col collapsed="false" customWidth="true" hidden="false" outlineLevel="0" max="19" min="19" style="0" width="8.41"/>
    <col collapsed="false" customWidth="true" hidden="false" outlineLevel="0" max="20" min="20" style="0" width="15.71"/>
    <col collapsed="false" customWidth="true" hidden="false" outlineLevel="0" max="21" min="21" style="0" width="15.42"/>
    <col collapsed="false" customWidth="true" hidden="false" outlineLevel="0" max="22" min="22" style="0" width="21.86"/>
    <col collapsed="false" customWidth="true" hidden="false" outlineLevel="0" max="24" min="23" style="0" width="8.45"/>
    <col collapsed="false" customWidth="true" hidden="false" outlineLevel="0" max="25" min="25" style="0" width="20.57"/>
    <col collapsed="false" customWidth="true" hidden="false" outlineLevel="0" max="26" min="26" style="0" width="22.43"/>
    <col collapsed="false" customWidth="true" hidden="false" outlineLevel="0" max="27" min="27" style="0" width="8.41"/>
    <col collapsed="false" customWidth="true" hidden="false" outlineLevel="0" max="28" min="28" style="0" width="9"/>
    <col collapsed="false" customWidth="true" hidden="false" outlineLevel="0" max="29" min="29" style="0" width="10.99"/>
    <col collapsed="false" customWidth="true" hidden="false" outlineLevel="0" max="31" min="30" style="0" width="8.41"/>
    <col collapsed="false" customWidth="true" hidden="false" outlineLevel="0" max="32" min="32" style="0" width="8.45"/>
    <col collapsed="false" customWidth="true" hidden="false" outlineLevel="0" max="33" min="33" style="0" width="8.29"/>
    <col collapsed="false" customWidth="true" hidden="false" outlineLevel="0" max="34" min="34" style="0" width="8.41"/>
    <col collapsed="false" customWidth="true" hidden="false" outlineLevel="0" max="35" min="35" style="0" width="9.29"/>
    <col collapsed="false" customWidth="true" hidden="false" outlineLevel="0" max="36" min="36" style="0" width="8.57"/>
    <col collapsed="false" customWidth="true" hidden="false" outlineLevel="0" max="37" min="37" style="0" width="9.29"/>
    <col collapsed="false" customWidth="true" hidden="false" outlineLevel="0" max="38" min="38" style="0" width="8.57"/>
    <col collapsed="false" customWidth="true" hidden="false" outlineLevel="0" max="39" min="39" style="0" width="8.29"/>
    <col collapsed="false" customWidth="true" hidden="false" outlineLevel="0" max="41" min="40" style="0" width="8.41"/>
    <col collapsed="false" customWidth="true" hidden="false" outlineLevel="0" max="42" min="42" style="0" width="8.45"/>
    <col collapsed="false" customWidth="true" hidden="false" outlineLevel="0" max="43" min="43" style="0" width="10.13"/>
    <col collapsed="false" customWidth="true" hidden="false" outlineLevel="0" max="1025" min="44" style="0" width="8.45"/>
  </cols>
  <sheetData>
    <row r="7" customFormat="false" ht="12.75" hidden="false" customHeight="false" outlineLevel="0" collapsed="false">
      <c r="E7" s="1" t="s">
        <v>136</v>
      </c>
      <c r="M7" s="1" t="s">
        <v>244</v>
      </c>
      <c r="Q7" s="0" t="s">
        <v>245</v>
      </c>
      <c r="T7" s="1" t="s">
        <v>246</v>
      </c>
      <c r="Y7" s="1" t="s">
        <v>247</v>
      </c>
    </row>
    <row r="8" customFormat="false" ht="12.75" hidden="false" customHeight="false" outlineLevel="0" collapsed="false">
      <c r="B8" s="0" t="s">
        <v>248</v>
      </c>
      <c r="C8" s="0" t="s">
        <v>249</v>
      </c>
      <c r="D8" s="0" t="s">
        <v>250</v>
      </c>
      <c r="E8" s="0" t="s">
        <v>251</v>
      </c>
      <c r="F8" s="0" t="s">
        <v>252</v>
      </c>
      <c r="G8" s="0" t="s">
        <v>253</v>
      </c>
      <c r="H8" s="0" t="s">
        <v>254</v>
      </c>
      <c r="K8" s="0" t="s">
        <v>255</v>
      </c>
      <c r="M8" s="0" t="s">
        <v>256</v>
      </c>
      <c r="O8" s="0" t="s">
        <v>257</v>
      </c>
    </row>
    <row r="9" customFormat="false" ht="12.75" hidden="false" customHeight="false" outlineLevel="0" collapsed="false">
      <c r="B9" s="0" t="s">
        <v>258</v>
      </c>
      <c r="C9" s="0" t="s">
        <v>258</v>
      </c>
      <c r="D9" s="0" t="s">
        <v>259</v>
      </c>
      <c r="E9" s="0" t="s">
        <v>260</v>
      </c>
      <c r="F9" s="0" t="s">
        <v>261</v>
      </c>
      <c r="G9" s="0" t="s">
        <v>262</v>
      </c>
      <c r="H9" s="0" t="s">
        <v>263</v>
      </c>
      <c r="K9" s="0" t="s">
        <v>264</v>
      </c>
      <c r="M9" s="0" t="s">
        <v>265</v>
      </c>
      <c r="O9" s="0" t="s">
        <v>266</v>
      </c>
      <c r="T9" s="47" t="s">
        <v>76</v>
      </c>
      <c r="U9" s="96"/>
      <c r="V9" s="96"/>
      <c r="Y9" s="0" t="s">
        <v>267</v>
      </c>
      <c r="Z9" s="29" t="s">
        <v>268</v>
      </c>
    </row>
    <row r="10" customFormat="false" ht="12.75" hidden="false" customHeight="false" outlineLevel="0" collapsed="false">
      <c r="B10" s="0" t="s">
        <v>269</v>
      </c>
      <c r="C10" s="0" t="s">
        <v>270</v>
      </c>
      <c r="D10" s="0" t="s">
        <v>271</v>
      </c>
      <c r="E10" s="0" t="s">
        <v>272</v>
      </c>
      <c r="F10" s="0" t="s">
        <v>273</v>
      </c>
      <c r="G10" s="0" t="s">
        <v>274</v>
      </c>
      <c r="K10" s="0" t="s">
        <v>275</v>
      </c>
      <c r="M10" s="29" t="s">
        <v>276</v>
      </c>
      <c r="O10" s="0" t="s">
        <v>277</v>
      </c>
      <c r="T10" s="29" t="s">
        <v>278</v>
      </c>
      <c r="U10" s="96"/>
      <c r="Z10" s="29" t="s">
        <v>279</v>
      </c>
    </row>
    <row r="11" customFormat="false" ht="12.75" hidden="false" customHeight="false" outlineLevel="0" collapsed="false">
      <c r="T11" s="0" t="s">
        <v>79</v>
      </c>
    </row>
    <row r="12" customFormat="false" ht="12.75" hidden="false" customHeight="false" outlineLevel="0" collapsed="false">
      <c r="B12" s="96" t="s">
        <v>280</v>
      </c>
      <c r="D12" s="0" t="s">
        <v>28</v>
      </c>
      <c r="F12" s="29" t="s">
        <v>29</v>
      </c>
      <c r="G12" s="29" t="s">
        <v>281</v>
      </c>
      <c r="O12" s="0" t="s">
        <v>282</v>
      </c>
      <c r="Q12" s="29" t="s">
        <v>283</v>
      </c>
      <c r="T12" s="29" t="s">
        <v>80</v>
      </c>
    </row>
    <row r="13" customFormat="false" ht="12.75" hidden="false" customHeight="false" outlineLevel="0" collapsed="false">
      <c r="B13" s="96" t="s">
        <v>284</v>
      </c>
      <c r="D13" s="29"/>
      <c r="F13" s="0" t="s">
        <v>30</v>
      </c>
      <c r="O13" s="96" t="s">
        <v>285</v>
      </c>
      <c r="Q13" s="29" t="s">
        <v>286</v>
      </c>
      <c r="T13" s="29" t="s">
        <v>81</v>
      </c>
    </row>
    <row r="14" customFormat="false" ht="12.75" hidden="false" customHeight="false" outlineLevel="0" collapsed="false">
      <c r="F14" s="0" t="s">
        <v>287</v>
      </c>
      <c r="Q14" s="29" t="s">
        <v>288</v>
      </c>
      <c r="T14" s="0" t="s">
        <v>82</v>
      </c>
    </row>
    <row r="15" customFormat="false" ht="12.75" hidden="false" customHeight="false" outlineLevel="0" collapsed="false">
      <c r="T15" s="0" t="s">
        <v>289</v>
      </c>
    </row>
    <row r="16" customFormat="false" ht="12.75" hidden="false" customHeight="false" outlineLevel="0" collapsed="false">
      <c r="T16" s="97" t="s">
        <v>290</v>
      </c>
    </row>
    <row r="24" customFormat="false" ht="12.75" hidden="false" customHeight="false" outlineLevel="0" collapsed="false">
      <c r="E24" s="1" t="s">
        <v>291</v>
      </c>
      <c r="N24" s="1" t="s">
        <v>163</v>
      </c>
      <c r="T24" s="1" t="s">
        <v>217</v>
      </c>
      <c r="Y24" s="1" t="s">
        <v>175</v>
      </c>
    </row>
    <row r="25" customFormat="false" ht="12.75" hidden="false" customHeight="false" outlineLevel="0" collapsed="false">
      <c r="B25" s="0" t="s">
        <v>292</v>
      </c>
      <c r="C25" s="0" t="s">
        <v>293</v>
      </c>
      <c r="D25" s="0" t="s">
        <v>294</v>
      </c>
      <c r="E25" s="0" t="s">
        <v>295</v>
      </c>
      <c r="F25" s="0" t="s">
        <v>296</v>
      </c>
      <c r="G25" s="0" t="s">
        <v>297</v>
      </c>
      <c r="H25" s="0" t="s">
        <v>298</v>
      </c>
      <c r="I25" s="0" t="s">
        <v>299</v>
      </c>
      <c r="J25" s="0" t="s">
        <v>245</v>
      </c>
      <c r="K25" s="0" t="s">
        <v>300</v>
      </c>
      <c r="L25" s="0" t="s">
        <v>301</v>
      </c>
      <c r="M25" s="0" t="s">
        <v>302</v>
      </c>
      <c r="N25" s="0" t="s">
        <v>303</v>
      </c>
      <c r="O25" s="0" t="s">
        <v>304</v>
      </c>
      <c r="P25" s="0" t="s">
        <v>305</v>
      </c>
      <c r="Q25" s="0" t="s">
        <v>306</v>
      </c>
      <c r="R25" s="0" t="s">
        <v>307</v>
      </c>
    </row>
    <row r="26" customFormat="false" ht="12.75" hidden="false" customHeight="false" outlineLevel="0" collapsed="false">
      <c r="B26" s="0" t="s">
        <v>308</v>
      </c>
      <c r="C26" s="0" t="s">
        <v>309</v>
      </c>
      <c r="D26" s="0" t="s">
        <v>310</v>
      </c>
      <c r="E26" s="0" t="s">
        <v>310</v>
      </c>
      <c r="F26" s="0" t="s">
        <v>311</v>
      </c>
      <c r="G26" s="0" t="s">
        <v>312</v>
      </c>
      <c r="H26" s="0" t="s">
        <v>313</v>
      </c>
      <c r="I26" s="0" t="s">
        <v>314</v>
      </c>
      <c r="K26" s="0" t="s">
        <v>315</v>
      </c>
      <c r="L26" s="0" t="s">
        <v>316</v>
      </c>
      <c r="M26" s="0" t="s">
        <v>317</v>
      </c>
      <c r="N26" s="0" t="s">
        <v>318</v>
      </c>
      <c r="O26" s="0" t="s">
        <v>319</v>
      </c>
      <c r="P26" s="0" t="s">
        <v>320</v>
      </c>
      <c r="Q26" s="0" t="s">
        <v>320</v>
      </c>
      <c r="R26" s="0" t="s">
        <v>321</v>
      </c>
      <c r="T26" s="2" t="s">
        <v>219</v>
      </c>
      <c r="U26" s="2" t="s">
        <v>322</v>
      </c>
      <c r="V26" s="2" t="s">
        <v>218</v>
      </c>
      <c r="Y26" s="0" t="s">
        <v>177</v>
      </c>
      <c r="Z26" s="0" t="s">
        <v>197</v>
      </c>
    </row>
    <row r="27" customFormat="false" ht="12.75" hidden="false" customHeight="false" outlineLevel="0" collapsed="false">
      <c r="B27" s="0" t="s">
        <v>323</v>
      </c>
      <c r="C27" s="0" t="s">
        <v>324</v>
      </c>
      <c r="D27" s="0" t="s">
        <v>325</v>
      </c>
      <c r="E27" s="0" t="s">
        <v>326</v>
      </c>
      <c r="F27" s="0" t="s">
        <v>327</v>
      </c>
      <c r="G27" s="0" t="s">
        <v>328</v>
      </c>
      <c r="H27" s="0" t="s">
        <v>329</v>
      </c>
      <c r="I27" s="0" t="s">
        <v>330</v>
      </c>
      <c r="K27" s="0" t="s">
        <v>331</v>
      </c>
      <c r="L27" s="0" t="s">
        <v>332</v>
      </c>
      <c r="M27" s="0" t="s">
        <v>333</v>
      </c>
      <c r="N27" s="0" t="s">
        <v>334</v>
      </c>
      <c r="O27" s="0" t="s">
        <v>335</v>
      </c>
      <c r="P27" s="0" t="s">
        <v>336</v>
      </c>
      <c r="Q27" s="0" t="s">
        <v>337</v>
      </c>
      <c r="R27" s="0" t="s">
        <v>338</v>
      </c>
      <c r="T27" s="0" t="s">
        <v>86</v>
      </c>
      <c r="U27" s="0" t="s">
        <v>92</v>
      </c>
      <c r="V27" s="29" t="s">
        <v>83</v>
      </c>
      <c r="Y27" s="0" t="s">
        <v>178</v>
      </c>
      <c r="Z27" s="0" t="s">
        <v>199</v>
      </c>
    </row>
    <row r="28" customFormat="false" ht="12.75" hidden="false" customHeight="false" outlineLevel="0" collapsed="false">
      <c r="T28" s="0" t="s">
        <v>87</v>
      </c>
      <c r="U28" s="0" t="s">
        <v>93</v>
      </c>
      <c r="V28" s="0" t="s">
        <v>84</v>
      </c>
      <c r="Y28" s="0" t="s">
        <v>179</v>
      </c>
      <c r="Z28" s="0" t="s">
        <v>200</v>
      </c>
    </row>
    <row r="29" customFormat="false" ht="12.75" hidden="false" customHeight="false" outlineLevel="0" collapsed="false">
      <c r="T29" s="0" t="s">
        <v>30</v>
      </c>
      <c r="U29" s="0" t="s">
        <v>94</v>
      </c>
      <c r="V29" s="29" t="s">
        <v>85</v>
      </c>
      <c r="Y29" s="0" t="s">
        <v>180</v>
      </c>
      <c r="Z29" s="0" t="s">
        <v>201</v>
      </c>
    </row>
    <row r="30" customFormat="false" ht="12.75" hidden="false" customHeight="false" outlineLevel="0" collapsed="false">
      <c r="B30" s="96" t="s">
        <v>339</v>
      </c>
      <c r="C30" s="0" t="s">
        <v>340</v>
      </c>
      <c r="D30" s="96" t="s">
        <v>341</v>
      </c>
      <c r="G30" s="96" t="s">
        <v>342</v>
      </c>
      <c r="I30" s="0" t="s">
        <v>343</v>
      </c>
      <c r="T30" s="0" t="s">
        <v>88</v>
      </c>
      <c r="U30" s="0" t="s">
        <v>95</v>
      </c>
      <c r="Y30" s="0" t="s">
        <v>181</v>
      </c>
      <c r="Z30" s="0" t="s">
        <v>202</v>
      </c>
    </row>
    <row r="31" customFormat="false" ht="12.75" hidden="false" customHeight="false" outlineLevel="0" collapsed="false">
      <c r="B31" s="96" t="s">
        <v>344</v>
      </c>
      <c r="C31" s="96" t="s">
        <v>345</v>
      </c>
      <c r="D31" s="96" t="s">
        <v>346</v>
      </c>
      <c r="G31" s="0" t="s">
        <v>347</v>
      </c>
      <c r="I31" s="0" t="s">
        <v>348</v>
      </c>
      <c r="T31" s="0" t="s">
        <v>89</v>
      </c>
      <c r="U31" s="0" t="s">
        <v>96</v>
      </c>
      <c r="Y31" s="0" t="s">
        <v>182</v>
      </c>
      <c r="Z31" s="0" t="s">
        <v>203</v>
      </c>
    </row>
    <row r="32" customFormat="false" ht="12.75" hidden="false" customHeight="false" outlineLevel="0" collapsed="false">
      <c r="B32" s="0" t="s">
        <v>349</v>
      </c>
      <c r="C32" s="0" t="s">
        <v>350</v>
      </c>
      <c r="D32" s="29" t="s">
        <v>351</v>
      </c>
      <c r="U32" s="0" t="s">
        <v>97</v>
      </c>
      <c r="Y32" s="0" t="s">
        <v>183</v>
      </c>
      <c r="Z32" s="0" t="s">
        <v>204</v>
      </c>
    </row>
    <row r="33" customFormat="false" ht="12.75" hidden="false" customHeight="false" outlineLevel="0" collapsed="false">
      <c r="C33" s="96" t="s">
        <v>352</v>
      </c>
      <c r="T33" s="0" t="s">
        <v>90</v>
      </c>
      <c r="U33" s="0" t="s">
        <v>98</v>
      </c>
      <c r="Y33" s="0" t="s">
        <v>184</v>
      </c>
      <c r="Z33" s="0" t="s">
        <v>205</v>
      </c>
    </row>
    <row r="34" customFormat="false" ht="12.75" hidden="false" customHeight="false" outlineLevel="0" collapsed="false">
      <c r="C34" s="0" t="s">
        <v>353</v>
      </c>
      <c r="T34" s="0" t="s">
        <v>91</v>
      </c>
      <c r="U34" s="0" t="s">
        <v>99</v>
      </c>
      <c r="Y34" s="0" t="s">
        <v>185</v>
      </c>
      <c r="Z34" s="0" t="s">
        <v>206</v>
      </c>
    </row>
    <row r="35" customFormat="false" ht="12.75" hidden="false" customHeight="false" outlineLevel="0" collapsed="false">
      <c r="C35" s="96" t="s">
        <v>354</v>
      </c>
      <c r="Y35" s="0" t="s">
        <v>186</v>
      </c>
      <c r="Z35" s="0" t="s">
        <v>207</v>
      </c>
    </row>
    <row r="36" customFormat="false" ht="12.75" hidden="false" customHeight="false" outlineLevel="0" collapsed="false">
      <c r="C36" s="96" t="s">
        <v>355</v>
      </c>
      <c r="Y36" s="0" t="s">
        <v>187</v>
      </c>
      <c r="Z36" s="0" t="s">
        <v>208</v>
      </c>
    </row>
    <row r="37" customFormat="false" ht="12.75" hidden="false" customHeight="false" outlineLevel="0" collapsed="false">
      <c r="C37" s="0" t="s">
        <v>356</v>
      </c>
      <c r="Y37" s="0" t="s">
        <v>188</v>
      </c>
      <c r="Z37" s="0" t="s">
        <v>209</v>
      </c>
    </row>
    <row r="38" customFormat="false" ht="12.75" hidden="false" customHeight="false" outlineLevel="0" collapsed="false">
      <c r="C38" s="96" t="s">
        <v>357</v>
      </c>
      <c r="Y38" s="0" t="s">
        <v>189</v>
      </c>
      <c r="Z38" s="0" t="s">
        <v>210</v>
      </c>
    </row>
    <row r="39" customFormat="false" ht="12.75" hidden="false" customHeight="false" outlineLevel="0" collapsed="false">
      <c r="C39" s="96" t="s">
        <v>358</v>
      </c>
      <c r="Y39" s="0" t="s">
        <v>190</v>
      </c>
      <c r="Z39" s="0" t="s">
        <v>211</v>
      </c>
    </row>
    <row r="40" customFormat="false" ht="12.75" hidden="false" customHeight="false" outlineLevel="0" collapsed="false">
      <c r="C40" s="0" t="s">
        <v>359</v>
      </c>
      <c r="Y40" s="0" t="s">
        <v>191</v>
      </c>
      <c r="Z40" s="0" t="s">
        <v>212</v>
      </c>
    </row>
    <row r="41" customFormat="false" ht="12.75" hidden="false" customHeight="false" outlineLevel="0" collapsed="false">
      <c r="Y41" s="0" t="s">
        <v>192</v>
      </c>
      <c r="Z41" s="0" t="s">
        <v>213</v>
      </c>
    </row>
    <row r="42" customFormat="false" ht="12.75" hidden="false" customHeight="false" outlineLevel="0" collapsed="false">
      <c r="Y42" s="0" t="s">
        <v>193</v>
      </c>
      <c r="Z42" s="0" t="s">
        <v>214</v>
      </c>
    </row>
    <row r="43" customFormat="false" ht="12.75" hidden="false" customHeight="false" outlineLevel="0" collapsed="false">
      <c r="Y43" s="0" t="s">
        <v>194</v>
      </c>
      <c r="Z43" s="0" t="s">
        <v>215</v>
      </c>
    </row>
    <row r="44" customFormat="false" ht="12.75" hidden="false" customHeight="false" outlineLevel="0" collapsed="false">
      <c r="Y44" s="62" t="s">
        <v>195</v>
      </c>
      <c r="Z44" s="62" t="s">
        <v>216</v>
      </c>
    </row>
    <row r="47" customFormat="false" ht="12.75" hidden="false" customHeight="false" outlineLevel="0" collapsed="false">
      <c r="E47" s="1" t="s">
        <v>360</v>
      </c>
    </row>
    <row r="48" customFormat="false" ht="12.75" hidden="false" customHeight="false" outlineLevel="0" collapsed="false">
      <c r="G48" s="96" t="s">
        <v>361</v>
      </c>
    </row>
    <row r="49" customFormat="false" ht="12.75" hidden="false" customHeight="false" outlineLevel="0" collapsed="false">
      <c r="G49" s="96" t="s">
        <v>362</v>
      </c>
    </row>
    <row r="50" customFormat="false" ht="12.75" hidden="false" customHeight="false" outlineLevel="0" collapsed="false">
      <c r="G50" s="0" t="s">
        <v>102</v>
      </c>
    </row>
    <row r="60" customFormat="false" ht="12.75" hidden="false" customHeight="false" outlineLevel="0" collapsed="false">
      <c r="E60" s="0" t="s">
        <v>363</v>
      </c>
    </row>
    <row r="63" customFormat="false" ht="12.75" hidden="false" customHeight="false" outlineLevel="0" collapsed="false">
      <c r="E63" s="0" t="s">
        <v>364</v>
      </c>
    </row>
    <row r="65" customFormat="false" ht="12.75" hidden="false" customHeight="false" outlineLevel="0" collapsed="false">
      <c r="E65" s="0" t="s">
        <v>365</v>
      </c>
    </row>
    <row r="67" customFormat="false" ht="12.75" hidden="false" customHeight="false" outlineLevel="0" collapsed="false">
      <c r="E67" s="0" t="s">
        <v>366</v>
      </c>
      <c r="J67" s="0" t="s">
        <v>367</v>
      </c>
    </row>
    <row r="68" customFormat="false" ht="12.75" hidden="false" customHeight="false" outlineLevel="0" collapsed="false">
      <c r="E68" s="0" t="s">
        <v>368</v>
      </c>
    </row>
    <row r="70" customFormat="false" ht="12.75" hidden="false" customHeight="false" outlineLevel="0" collapsed="false">
      <c r="E70" s="0" t="s">
        <v>369</v>
      </c>
      <c r="H70" s="0" t="s">
        <v>370</v>
      </c>
      <c r="K70" s="0" t="s">
        <v>371</v>
      </c>
    </row>
    <row r="71" customFormat="false" ht="12.75" hidden="false" customHeight="false" outlineLevel="0" collapsed="false">
      <c r="E71" s="0" t="s">
        <v>372</v>
      </c>
    </row>
    <row r="74" customFormat="false" ht="12.75" hidden="false" customHeight="false" outlineLevel="0" collapsed="false">
      <c r="E74" s="0" t="s">
        <v>373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J. Rüschenpöhler</dc:creator>
  <dc:description/>
  <dc:language>en-GB</dc:language>
  <cp:lastModifiedBy/>
  <dcterms:modified xsi:type="dcterms:W3CDTF">2017-10-28T14:15:24Z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