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8.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9.xml" ContentType="application/vnd.openxmlformats-officedocument.drawing+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0.xml" ContentType="application/vnd.openxmlformats-officedocument.drawing+xml"/>
  <Override PartName="/xl/slicers/slicer1.xml" ContentType="application/vnd.ms-excel.slicer+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E:\Excel Projects\"/>
    </mc:Choice>
  </mc:AlternateContent>
  <xr:revisionPtr revIDLastSave="0" documentId="13_ncr:1_{A8E3FDB0-0D78-408C-856F-AA7D28A6FD94}" xr6:coauthVersionLast="47" xr6:coauthVersionMax="47" xr10:uidLastSave="{00000000-0000-0000-0000-000000000000}"/>
  <bookViews>
    <workbookView xWindow="-120" yWindow="-120" windowWidth="20730" windowHeight="11040" firstSheet="9" activeTab="11" xr2:uid="{B63F391E-98F2-4047-A297-B2952FAB82C9}"/>
  </bookViews>
  <sheets>
    <sheet name="Sheet1" sheetId="10" r:id="rId1"/>
    <sheet name="insurance" sheetId="2" r:id="rId2"/>
    <sheet name="Summary Table" sheetId="1" r:id="rId3"/>
    <sheet name="Gender Analysis" sheetId="6" r:id="rId4"/>
    <sheet name="Smoking Impact" sheetId="7" r:id="rId5"/>
    <sheet name="Dependents Analysis" sheetId="8" r:id="rId6"/>
    <sheet name="Cost Distribution Analysis" sheetId="9" r:id="rId7"/>
    <sheet name="BMI_classification" sheetId="11" r:id="rId8"/>
    <sheet name="Advanced Correlation Analysis" sheetId="12" r:id="rId9"/>
    <sheet name="Smoking and region interaction" sheetId="13" r:id="rId10"/>
    <sheet name="Geographical Insights" sheetId="15" r:id="rId11"/>
    <sheet name="Dashboard" sheetId="16" r:id="rId12"/>
  </sheets>
  <definedNames>
    <definedName name="_xlchart.v1.0" hidden="1">insurance!$D$2:$D$1339</definedName>
    <definedName name="_xlchart.v1.1" hidden="1">insurance!$G$1</definedName>
    <definedName name="_xlchart.v1.2" hidden="1">insurance!$G$2:$G$1339</definedName>
    <definedName name="ExternalData_1" localSheetId="1" hidden="1">insurance!$A$1:$G$1339</definedName>
    <definedName name="Slicer_region">#N/A</definedName>
    <definedName name="Slicer_sex">#N/A</definedName>
    <definedName name="Slicer_smoker">#N/A</definedName>
  </definedNames>
  <calcPr calcId="191029"/>
  <pivotCaches>
    <pivotCache cacheId="0" r:id="rId13"/>
    <pivotCache cacheId="1" r:id="rId14"/>
    <pivotCache cacheId="4" r:id="rId15"/>
    <pivotCache cacheId="3" r:id="rId16"/>
  </pivotCaches>
  <extLs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0" i="16" l="1"/>
  <c r="D59" i="16"/>
  <c r="D58" i="16"/>
  <c r="D57" i="16"/>
  <c r="E12" i="11"/>
  <c r="K34" i="16"/>
  <c r="K39" i="16"/>
  <c r="K32" i="16"/>
  <c r="K30" i="16"/>
  <c r="L5" i="15" l="1"/>
  <c r="L6" i="15"/>
  <c r="L7" i="15"/>
  <c r="L4" i="15"/>
  <c r="K6" i="15"/>
  <c r="K7" i="15"/>
  <c r="K5" i="15"/>
  <c r="K4" i="15"/>
  <c r="L4" i="13"/>
  <c r="L5" i="13"/>
  <c r="L6" i="13"/>
  <c r="L3" i="13"/>
  <c r="K3" i="13"/>
  <c r="K4" i="13"/>
  <c r="K5" i="13"/>
  <c r="K6" i="13"/>
  <c r="J21" i="12" l="1"/>
  <c r="Q1339" i="11"/>
  <c r="Q1338" i="11"/>
  <c r="Q1337" i="11"/>
  <c r="Q1336" i="11"/>
  <c r="Q1335" i="11"/>
  <c r="Q1334" i="11"/>
  <c r="Q1333" i="11"/>
  <c r="Q1332" i="11"/>
  <c r="Q1331" i="11"/>
  <c r="Q1330" i="11"/>
  <c r="Q1329" i="11"/>
  <c r="Q1328" i="11"/>
  <c r="Q1327" i="11"/>
  <c r="Q1326" i="11"/>
  <c r="Q1325" i="11"/>
  <c r="Q1324" i="11"/>
  <c r="Q1323" i="11"/>
  <c r="Q1322" i="11"/>
  <c r="Q1321" i="11"/>
  <c r="Q1320" i="11"/>
  <c r="Q1319" i="11"/>
  <c r="Q1318" i="11"/>
  <c r="Q1317" i="11"/>
  <c r="Q1316" i="11"/>
  <c r="Q1315" i="11"/>
  <c r="Q1314" i="11"/>
  <c r="Q1313" i="11"/>
  <c r="Q1312" i="11"/>
  <c r="Q1311" i="11"/>
  <c r="Q1310" i="11"/>
  <c r="Q1309" i="11"/>
  <c r="Q1308" i="11"/>
  <c r="Q1307" i="11"/>
  <c r="Q1306" i="11"/>
  <c r="Q1305" i="11"/>
  <c r="Q1304" i="11"/>
  <c r="Q1303" i="11"/>
  <c r="Q1302" i="11"/>
  <c r="Q1301" i="11"/>
  <c r="Q1300" i="11"/>
  <c r="Q1299" i="11"/>
  <c r="Q1298" i="11"/>
  <c r="Q1297" i="11"/>
  <c r="Q1296" i="11"/>
  <c r="Q1295" i="11"/>
  <c r="Q1294" i="11"/>
  <c r="Q1293" i="11"/>
  <c r="Q1292" i="11"/>
  <c r="Q1291" i="11"/>
  <c r="Q1290" i="11"/>
  <c r="Q1289" i="11"/>
  <c r="Q1288" i="11"/>
  <c r="Q1287" i="11"/>
  <c r="Q1286" i="11"/>
  <c r="Q1285" i="11"/>
  <c r="Q1284" i="11"/>
  <c r="Q1283" i="11"/>
  <c r="Q1282" i="11"/>
  <c r="Q1281" i="11"/>
  <c r="Q1280" i="11"/>
  <c r="Q1279" i="11"/>
  <c r="Q1278" i="11"/>
  <c r="Q1277" i="11"/>
  <c r="Q1276" i="11"/>
  <c r="Q1275" i="11"/>
  <c r="Q1274" i="11"/>
  <c r="Q1273" i="11"/>
  <c r="Q1272" i="11"/>
  <c r="Q1271" i="11"/>
  <c r="Q1270" i="11"/>
  <c r="Q1269" i="11"/>
  <c r="Q1268" i="11"/>
  <c r="Q1267" i="11"/>
  <c r="Q1266" i="11"/>
  <c r="Q1265" i="11"/>
  <c r="Q1264" i="11"/>
  <c r="Q1263" i="11"/>
  <c r="Q1262" i="11"/>
  <c r="Q1261" i="11"/>
  <c r="Q1260" i="11"/>
  <c r="Q1259" i="11"/>
  <c r="Q1258" i="11"/>
  <c r="Q1257" i="11"/>
  <c r="Q1256" i="11"/>
  <c r="Q1255" i="11"/>
  <c r="Q1254" i="11"/>
  <c r="Q1253" i="11"/>
  <c r="Q1252" i="11"/>
  <c r="Q1251" i="11"/>
  <c r="Q1250" i="11"/>
  <c r="Q1249" i="11"/>
  <c r="Q1248" i="11"/>
  <c r="Q1247" i="11"/>
  <c r="Q1246" i="11"/>
  <c r="Q1245" i="11"/>
  <c r="Q1244" i="11"/>
  <c r="Q1243" i="11"/>
  <c r="Q1242" i="11"/>
  <c r="Q1241" i="11"/>
  <c r="Q1240" i="11"/>
  <c r="Q1239" i="11"/>
  <c r="Q1238" i="11"/>
  <c r="Q1237" i="11"/>
  <c r="Q1236" i="11"/>
  <c r="Q1235" i="11"/>
  <c r="Q1234" i="11"/>
  <c r="Q1233" i="11"/>
  <c r="Q1232" i="11"/>
  <c r="Q1231" i="11"/>
  <c r="Q1230" i="11"/>
  <c r="Q1229" i="11"/>
  <c r="Q1228" i="11"/>
  <c r="Q1227" i="11"/>
  <c r="Q1226" i="11"/>
  <c r="Q1225" i="11"/>
  <c r="Q1224" i="11"/>
  <c r="Q1223" i="11"/>
  <c r="Q1222" i="11"/>
  <c r="Q1221" i="11"/>
  <c r="Q1220" i="11"/>
  <c r="Q1219" i="11"/>
  <c r="Q1218" i="11"/>
  <c r="Q1217" i="11"/>
  <c r="Q1216" i="11"/>
  <c r="Q1215" i="11"/>
  <c r="Q1214" i="11"/>
  <c r="Q1213" i="11"/>
  <c r="Q1212" i="11"/>
  <c r="Q1211" i="11"/>
  <c r="Q1210" i="11"/>
  <c r="Q1209" i="11"/>
  <c r="Q1208" i="11"/>
  <c r="Q1207" i="11"/>
  <c r="Q1206" i="11"/>
  <c r="Q1205" i="11"/>
  <c r="Q1204" i="11"/>
  <c r="Q1203" i="11"/>
  <c r="Q1202" i="11"/>
  <c r="Q1201" i="11"/>
  <c r="Q1200" i="11"/>
  <c r="Q1199" i="11"/>
  <c r="Q1198" i="11"/>
  <c r="Q1197" i="11"/>
  <c r="Q1196" i="11"/>
  <c r="Q1195" i="11"/>
  <c r="Q1194" i="11"/>
  <c r="Q1193" i="11"/>
  <c r="Q1192" i="11"/>
  <c r="Q1191" i="11"/>
  <c r="Q1190" i="11"/>
  <c r="Q1189" i="11"/>
  <c r="Q1188" i="11"/>
  <c r="Q1187" i="11"/>
  <c r="Q1186" i="11"/>
  <c r="Q1185" i="11"/>
  <c r="Q1184" i="11"/>
  <c r="Q1183" i="11"/>
  <c r="Q1182" i="11"/>
  <c r="Q1181" i="11"/>
  <c r="Q1180" i="11"/>
  <c r="Q1179" i="11"/>
  <c r="Q1178" i="11"/>
  <c r="Q1177" i="11"/>
  <c r="Q1176" i="11"/>
  <c r="Q1175" i="11"/>
  <c r="Q1174" i="11"/>
  <c r="Q1173" i="11"/>
  <c r="Q1172" i="11"/>
  <c r="Q1171" i="11"/>
  <c r="Q1170" i="11"/>
  <c r="Q1169" i="11"/>
  <c r="Q1168" i="11"/>
  <c r="Q1167" i="11"/>
  <c r="Q1166" i="11"/>
  <c r="Q1165" i="11"/>
  <c r="Q1164" i="11"/>
  <c r="Q1163" i="11"/>
  <c r="Q1162" i="11"/>
  <c r="Q1161" i="11"/>
  <c r="Q1160" i="11"/>
  <c r="Q1159" i="11"/>
  <c r="Q1158" i="11"/>
  <c r="Q1157" i="11"/>
  <c r="Q1156" i="11"/>
  <c r="Q1155" i="11"/>
  <c r="Q1154" i="11"/>
  <c r="Q1153" i="11"/>
  <c r="Q1152" i="11"/>
  <c r="Q1151" i="11"/>
  <c r="Q1150" i="11"/>
  <c r="Q1149" i="11"/>
  <c r="Q1148" i="11"/>
  <c r="Q1147" i="11"/>
  <c r="Q1146" i="11"/>
  <c r="Q1145" i="11"/>
  <c r="Q1144" i="11"/>
  <c r="Q1143" i="11"/>
  <c r="Q1142" i="11"/>
  <c r="Q1141" i="11"/>
  <c r="Q1140" i="11"/>
  <c r="Q1139" i="11"/>
  <c r="Q1138" i="11"/>
  <c r="Q1137" i="11"/>
  <c r="Q1136" i="11"/>
  <c r="Q1135" i="11"/>
  <c r="Q1134" i="11"/>
  <c r="Q1133" i="11"/>
  <c r="Q1132" i="11"/>
  <c r="Q1131" i="11"/>
  <c r="Q1130" i="11"/>
  <c r="Q1129" i="11"/>
  <c r="Q1128" i="11"/>
  <c r="Q1127" i="11"/>
  <c r="Q1126" i="11"/>
  <c r="Q1125" i="11"/>
  <c r="Q1124" i="11"/>
  <c r="Q1123" i="11"/>
  <c r="Q1122" i="11"/>
  <c r="Q1121" i="11"/>
  <c r="Q1120" i="11"/>
  <c r="Q1119" i="11"/>
  <c r="Q1118" i="11"/>
  <c r="Q1117" i="11"/>
  <c r="Q1116" i="11"/>
  <c r="Q1115" i="11"/>
  <c r="Q1114" i="11"/>
  <c r="Q1113" i="11"/>
  <c r="Q1112" i="11"/>
  <c r="Q1111" i="11"/>
  <c r="Q1110" i="11"/>
  <c r="Q1109" i="11"/>
  <c r="Q1108" i="11"/>
  <c r="Q1107" i="11"/>
  <c r="Q1106" i="11"/>
  <c r="Q1105" i="11"/>
  <c r="Q1104" i="11"/>
  <c r="Q1103" i="11"/>
  <c r="Q1102" i="11"/>
  <c r="Q1101" i="11"/>
  <c r="Q1100" i="11"/>
  <c r="Q1099" i="11"/>
  <c r="Q1098" i="11"/>
  <c r="Q1097" i="11"/>
  <c r="Q1096" i="11"/>
  <c r="Q1095" i="11"/>
  <c r="Q1094" i="11"/>
  <c r="Q1093" i="11"/>
  <c r="Q1092" i="11"/>
  <c r="Q1091" i="11"/>
  <c r="Q1090" i="11"/>
  <c r="Q1089" i="11"/>
  <c r="Q1088" i="11"/>
  <c r="Q1087" i="11"/>
  <c r="Q1086" i="11"/>
  <c r="Q1085" i="11"/>
  <c r="Q1084" i="11"/>
  <c r="Q1083" i="11"/>
  <c r="Q1082" i="11"/>
  <c r="Q1081" i="11"/>
  <c r="Q1080" i="11"/>
  <c r="Q1079" i="11"/>
  <c r="Q1078" i="11"/>
  <c r="Q1077" i="11"/>
  <c r="Q1076" i="11"/>
  <c r="Q1075" i="11"/>
  <c r="Q1074" i="11"/>
  <c r="Q1073" i="11"/>
  <c r="Q1072" i="11"/>
  <c r="Q1071" i="11"/>
  <c r="Q1070" i="11"/>
  <c r="Q1069" i="11"/>
  <c r="Q1068" i="11"/>
  <c r="Q1067" i="11"/>
  <c r="Q1066" i="11"/>
  <c r="Q1065" i="11"/>
  <c r="Q1064" i="11"/>
  <c r="Q1063" i="11"/>
  <c r="Q1062" i="11"/>
  <c r="Q1061" i="11"/>
  <c r="Q1060" i="11"/>
  <c r="Q1059" i="11"/>
  <c r="Q1058" i="11"/>
  <c r="Q1057" i="11"/>
  <c r="Q1056" i="11"/>
  <c r="Q1055" i="11"/>
  <c r="Q1054" i="11"/>
  <c r="Q1053" i="11"/>
  <c r="Q1052" i="11"/>
  <c r="Q1051" i="11"/>
  <c r="Q1050" i="11"/>
  <c r="Q1049" i="11"/>
  <c r="Q1048" i="11"/>
  <c r="Q1047" i="11"/>
  <c r="Q1046" i="11"/>
  <c r="Q1045" i="11"/>
  <c r="Q1044" i="11"/>
  <c r="Q1043" i="11"/>
  <c r="Q1042" i="11"/>
  <c r="Q1041" i="11"/>
  <c r="Q1040" i="11"/>
  <c r="Q1039" i="11"/>
  <c r="Q1038" i="11"/>
  <c r="Q1037" i="11"/>
  <c r="Q1036" i="11"/>
  <c r="Q1035" i="11"/>
  <c r="Q1034" i="11"/>
  <c r="Q1033" i="11"/>
  <c r="Q1032" i="11"/>
  <c r="Q1031" i="11"/>
  <c r="Q1030" i="11"/>
  <c r="Q1029" i="11"/>
  <c r="Q1028" i="11"/>
  <c r="Q1027" i="11"/>
  <c r="Q1026" i="11"/>
  <c r="Q1025" i="11"/>
  <c r="Q1024" i="11"/>
  <c r="Q1023" i="11"/>
  <c r="Q1022" i="11"/>
  <c r="Q1021" i="11"/>
  <c r="Q1020" i="11"/>
  <c r="Q1019" i="11"/>
  <c r="Q1018" i="11"/>
  <c r="Q1017" i="11"/>
  <c r="Q1016" i="11"/>
  <c r="Q1015" i="11"/>
  <c r="Q1014" i="11"/>
  <c r="Q1013" i="11"/>
  <c r="Q1012" i="11"/>
  <c r="Q1011" i="11"/>
  <c r="Q1010" i="11"/>
  <c r="Q1009" i="11"/>
  <c r="Q1008" i="11"/>
  <c r="Q1007" i="11"/>
  <c r="Q1006" i="11"/>
  <c r="Q1005" i="11"/>
  <c r="Q1004" i="11"/>
  <c r="Q1003" i="11"/>
  <c r="Q1002" i="11"/>
  <c r="Q1001" i="11"/>
  <c r="Q1000" i="11"/>
  <c r="Q999" i="11"/>
  <c r="Q998" i="11"/>
  <c r="Q997" i="11"/>
  <c r="Q996" i="11"/>
  <c r="Q995" i="11"/>
  <c r="Q994" i="11"/>
  <c r="Q993" i="11"/>
  <c r="Q992" i="11"/>
  <c r="Q991" i="11"/>
  <c r="Q990" i="11"/>
  <c r="Q989" i="11"/>
  <c r="Q988" i="11"/>
  <c r="Q987" i="11"/>
  <c r="Q986" i="11"/>
  <c r="Q985" i="11"/>
  <c r="Q984" i="11"/>
  <c r="Q983" i="11"/>
  <c r="Q982" i="11"/>
  <c r="Q981" i="11"/>
  <c r="Q980" i="11"/>
  <c r="Q979" i="11"/>
  <c r="Q978" i="11"/>
  <c r="Q977" i="11"/>
  <c r="Q976" i="11"/>
  <c r="Q975" i="11"/>
  <c r="Q974" i="11"/>
  <c r="Q973" i="11"/>
  <c r="Q972" i="11"/>
  <c r="Q971" i="11"/>
  <c r="Q970" i="11"/>
  <c r="Q969" i="11"/>
  <c r="Q968" i="11"/>
  <c r="Q967" i="11"/>
  <c r="Q966" i="11"/>
  <c r="Q965" i="11"/>
  <c r="Q964" i="11"/>
  <c r="Q963" i="11"/>
  <c r="Q962" i="11"/>
  <c r="Q961" i="11"/>
  <c r="Q960" i="11"/>
  <c r="Q959" i="11"/>
  <c r="Q958" i="11"/>
  <c r="Q957" i="11"/>
  <c r="Q956" i="11"/>
  <c r="Q955" i="11"/>
  <c r="Q954" i="11"/>
  <c r="Q953" i="11"/>
  <c r="Q952" i="11"/>
  <c r="Q951" i="11"/>
  <c r="Q950" i="11"/>
  <c r="Q949" i="11"/>
  <c r="Q948" i="11"/>
  <c r="Q947" i="11"/>
  <c r="Q946" i="11"/>
  <c r="Q945" i="11"/>
  <c r="Q944" i="11"/>
  <c r="Q943" i="11"/>
  <c r="Q942" i="11"/>
  <c r="Q941" i="11"/>
  <c r="Q940" i="11"/>
  <c r="Q939" i="11"/>
  <c r="Q938" i="11"/>
  <c r="Q937" i="11"/>
  <c r="Q936" i="11"/>
  <c r="Q935" i="11"/>
  <c r="Q934" i="11"/>
  <c r="Q933" i="11"/>
  <c r="Q932" i="11"/>
  <c r="Q931" i="11"/>
  <c r="Q930" i="11"/>
  <c r="Q929" i="11"/>
  <c r="Q928" i="11"/>
  <c r="Q927" i="11"/>
  <c r="Q926" i="11"/>
  <c r="Q925" i="11"/>
  <c r="Q924" i="11"/>
  <c r="Q923" i="11"/>
  <c r="Q922" i="11"/>
  <c r="Q921" i="11"/>
  <c r="Q920" i="11"/>
  <c r="Q919" i="11"/>
  <c r="Q918" i="11"/>
  <c r="Q917" i="11"/>
  <c r="Q916" i="11"/>
  <c r="Q915" i="11"/>
  <c r="Q914" i="11"/>
  <c r="Q913" i="11"/>
  <c r="Q912" i="11"/>
  <c r="Q911" i="11"/>
  <c r="Q910" i="11"/>
  <c r="Q909" i="11"/>
  <c r="Q908" i="11"/>
  <c r="Q907" i="11"/>
  <c r="Q906" i="11"/>
  <c r="Q905" i="11"/>
  <c r="Q904" i="11"/>
  <c r="Q903" i="11"/>
  <c r="Q902" i="11"/>
  <c r="Q901" i="11"/>
  <c r="Q900" i="11"/>
  <c r="Q899" i="11"/>
  <c r="Q898" i="11"/>
  <c r="Q897" i="11"/>
  <c r="Q896" i="11"/>
  <c r="Q895" i="11"/>
  <c r="Q894" i="11"/>
  <c r="Q893" i="11"/>
  <c r="Q892" i="11"/>
  <c r="Q891" i="11"/>
  <c r="Q890" i="11"/>
  <c r="Q889" i="11"/>
  <c r="Q888" i="11"/>
  <c r="Q887" i="11"/>
  <c r="Q886" i="11"/>
  <c r="Q885" i="11"/>
  <c r="Q884" i="11"/>
  <c r="Q883" i="11"/>
  <c r="Q882" i="11"/>
  <c r="Q881" i="11"/>
  <c r="Q880" i="11"/>
  <c r="Q879" i="11"/>
  <c r="Q878" i="11"/>
  <c r="Q877" i="11"/>
  <c r="Q876" i="11"/>
  <c r="Q875" i="11"/>
  <c r="Q874" i="11"/>
  <c r="Q873" i="11"/>
  <c r="Q872" i="11"/>
  <c r="Q871" i="11"/>
  <c r="Q870" i="11"/>
  <c r="Q869" i="11"/>
  <c r="Q868" i="11"/>
  <c r="Q867" i="11"/>
  <c r="Q866" i="11"/>
  <c r="Q865" i="11"/>
  <c r="Q864" i="11"/>
  <c r="Q863" i="11"/>
  <c r="Q862" i="11"/>
  <c r="Q861" i="11"/>
  <c r="Q860" i="11"/>
  <c r="Q859" i="11"/>
  <c r="Q858" i="11"/>
  <c r="Q857" i="11"/>
  <c r="Q856" i="11"/>
  <c r="Q855" i="11"/>
  <c r="Q854" i="11"/>
  <c r="Q853" i="11"/>
  <c r="Q852" i="11"/>
  <c r="Q851" i="11"/>
  <c r="Q850" i="11"/>
  <c r="Q849" i="11"/>
  <c r="Q848" i="11"/>
  <c r="Q847" i="11"/>
  <c r="Q846" i="11"/>
  <c r="Q845" i="11"/>
  <c r="Q844" i="11"/>
  <c r="Q843" i="11"/>
  <c r="Q842" i="11"/>
  <c r="Q841" i="11"/>
  <c r="Q840" i="11"/>
  <c r="Q839" i="11"/>
  <c r="Q838" i="11"/>
  <c r="Q837" i="11"/>
  <c r="Q836" i="11"/>
  <c r="Q835" i="11"/>
  <c r="Q834" i="11"/>
  <c r="Q833" i="11"/>
  <c r="Q832" i="11"/>
  <c r="Q831" i="11"/>
  <c r="Q830" i="11"/>
  <c r="Q829" i="11"/>
  <c r="Q828" i="11"/>
  <c r="Q827" i="11"/>
  <c r="Q826" i="11"/>
  <c r="Q825" i="11"/>
  <c r="Q824" i="11"/>
  <c r="Q823" i="11"/>
  <c r="Q822" i="11"/>
  <c r="Q821" i="11"/>
  <c r="Q820" i="11"/>
  <c r="Q819" i="11"/>
  <c r="Q818" i="11"/>
  <c r="Q817" i="11"/>
  <c r="Q816" i="11"/>
  <c r="Q815" i="11"/>
  <c r="Q814" i="11"/>
  <c r="Q813" i="11"/>
  <c r="Q812" i="11"/>
  <c r="Q811" i="11"/>
  <c r="Q810" i="11"/>
  <c r="Q809" i="11"/>
  <c r="Q808" i="11"/>
  <c r="Q807" i="11"/>
  <c r="Q806" i="11"/>
  <c r="Q805" i="11"/>
  <c r="Q804" i="11"/>
  <c r="Q803" i="11"/>
  <c r="Q802" i="11"/>
  <c r="Q801" i="11"/>
  <c r="Q800" i="11"/>
  <c r="Q799" i="11"/>
  <c r="Q798" i="11"/>
  <c r="Q797" i="11"/>
  <c r="Q796" i="11"/>
  <c r="Q795" i="11"/>
  <c r="Q794" i="11"/>
  <c r="Q793" i="11"/>
  <c r="Q792" i="11"/>
  <c r="Q791" i="11"/>
  <c r="Q790" i="11"/>
  <c r="Q789" i="11"/>
  <c r="Q788" i="11"/>
  <c r="Q787" i="11"/>
  <c r="Q786" i="11"/>
  <c r="Q785" i="11"/>
  <c r="Q784" i="11"/>
  <c r="Q783" i="11"/>
  <c r="Q782" i="11"/>
  <c r="Q781" i="11"/>
  <c r="Q780" i="11"/>
  <c r="Q779" i="11"/>
  <c r="Q778" i="11"/>
  <c r="Q777" i="11"/>
  <c r="Q776" i="11"/>
  <c r="Q775" i="11"/>
  <c r="Q774" i="11"/>
  <c r="Q773" i="11"/>
  <c r="Q772" i="11"/>
  <c r="Q771" i="11"/>
  <c r="Q770" i="11"/>
  <c r="Q769" i="11"/>
  <c r="Q768" i="11"/>
  <c r="Q767" i="11"/>
  <c r="Q766" i="11"/>
  <c r="Q765" i="11"/>
  <c r="Q764" i="11"/>
  <c r="Q763" i="11"/>
  <c r="Q762" i="11"/>
  <c r="Q761" i="11"/>
  <c r="Q760" i="11"/>
  <c r="Q759" i="11"/>
  <c r="Q758" i="11"/>
  <c r="Q757" i="11"/>
  <c r="Q756" i="11"/>
  <c r="Q755" i="11"/>
  <c r="Q754" i="11"/>
  <c r="Q753" i="11"/>
  <c r="Q752" i="11"/>
  <c r="Q751" i="11"/>
  <c r="Q750" i="11"/>
  <c r="Q749" i="11"/>
  <c r="Q748" i="11"/>
  <c r="Q747" i="11"/>
  <c r="Q746" i="11"/>
  <c r="Q745" i="11"/>
  <c r="Q744" i="11"/>
  <c r="Q743" i="11"/>
  <c r="Q742" i="11"/>
  <c r="Q741" i="11"/>
  <c r="Q740" i="11"/>
  <c r="Q739" i="11"/>
  <c r="Q738" i="11"/>
  <c r="Q737" i="11"/>
  <c r="Q736" i="11"/>
  <c r="Q735" i="11"/>
  <c r="Q734" i="11"/>
  <c r="Q733" i="11"/>
  <c r="Q732" i="11"/>
  <c r="Q731" i="11"/>
  <c r="Q730" i="11"/>
  <c r="Q729" i="11"/>
  <c r="Q728" i="11"/>
  <c r="Q727" i="11"/>
  <c r="Q726" i="11"/>
  <c r="Q725" i="11"/>
  <c r="Q724" i="11"/>
  <c r="Q723" i="11"/>
  <c r="Q722" i="11"/>
  <c r="Q721" i="11"/>
  <c r="Q720" i="11"/>
  <c r="Q719" i="11"/>
  <c r="Q718" i="11"/>
  <c r="Q717" i="11"/>
  <c r="Q716" i="11"/>
  <c r="Q715" i="11"/>
  <c r="Q714" i="11"/>
  <c r="Q713" i="11"/>
  <c r="Q712" i="11"/>
  <c r="Q711" i="11"/>
  <c r="Q710" i="11"/>
  <c r="Q709" i="11"/>
  <c r="Q708" i="11"/>
  <c r="Q707" i="11"/>
  <c r="Q706" i="11"/>
  <c r="Q705" i="11"/>
  <c r="Q704" i="11"/>
  <c r="Q703" i="11"/>
  <c r="Q702" i="11"/>
  <c r="Q701" i="11"/>
  <c r="Q700" i="11"/>
  <c r="Q699" i="11"/>
  <c r="Q698" i="11"/>
  <c r="Q697" i="11"/>
  <c r="Q696" i="11"/>
  <c r="Q695" i="11"/>
  <c r="Q694" i="11"/>
  <c r="Q693" i="11"/>
  <c r="Q692" i="11"/>
  <c r="Q691" i="11"/>
  <c r="Q690" i="11"/>
  <c r="Q689" i="11"/>
  <c r="Q688" i="11"/>
  <c r="Q687" i="11"/>
  <c r="Q686" i="11"/>
  <c r="Q685" i="11"/>
  <c r="Q684" i="11"/>
  <c r="Q683" i="11"/>
  <c r="Q682" i="11"/>
  <c r="Q681" i="11"/>
  <c r="Q680" i="11"/>
  <c r="Q679" i="11"/>
  <c r="Q678" i="11"/>
  <c r="Q677" i="11"/>
  <c r="Q676" i="11"/>
  <c r="Q675" i="11"/>
  <c r="Q674" i="11"/>
  <c r="Q673" i="11"/>
  <c r="Q672" i="11"/>
  <c r="Q671" i="11"/>
  <c r="Q670" i="11"/>
  <c r="Q669" i="11"/>
  <c r="Q668" i="11"/>
  <c r="Q667" i="11"/>
  <c r="Q666" i="11"/>
  <c r="Q665" i="11"/>
  <c r="Q664" i="11"/>
  <c r="Q663" i="11"/>
  <c r="Q662" i="11"/>
  <c r="Q661" i="11"/>
  <c r="Q660" i="11"/>
  <c r="Q659" i="11"/>
  <c r="Q658" i="11"/>
  <c r="Q657" i="11"/>
  <c r="Q656" i="11"/>
  <c r="Q655" i="11"/>
  <c r="Q654" i="11"/>
  <c r="Q653" i="11"/>
  <c r="Q652" i="11"/>
  <c r="Q651" i="11"/>
  <c r="Q650" i="11"/>
  <c r="Q649" i="11"/>
  <c r="Q648" i="11"/>
  <c r="Q647" i="11"/>
  <c r="Q646" i="11"/>
  <c r="Q645" i="11"/>
  <c r="Q644" i="11"/>
  <c r="Q643" i="11"/>
  <c r="Q642" i="11"/>
  <c r="Q641" i="11"/>
  <c r="Q640" i="11"/>
  <c r="Q639" i="11"/>
  <c r="Q638" i="11"/>
  <c r="Q637" i="11"/>
  <c r="Q636" i="11"/>
  <c r="Q635" i="11"/>
  <c r="Q634" i="11"/>
  <c r="Q633" i="11"/>
  <c r="Q632" i="11"/>
  <c r="Q631" i="11"/>
  <c r="Q630" i="11"/>
  <c r="Q629" i="11"/>
  <c r="Q628" i="11"/>
  <c r="Q627" i="11"/>
  <c r="Q626" i="11"/>
  <c r="Q625" i="11"/>
  <c r="Q624" i="11"/>
  <c r="Q623" i="11"/>
  <c r="Q622" i="11"/>
  <c r="Q621" i="11"/>
  <c r="Q620" i="11"/>
  <c r="Q619" i="11"/>
  <c r="Q618" i="11"/>
  <c r="Q617" i="11"/>
  <c r="Q616" i="11"/>
  <c r="Q615" i="11"/>
  <c r="Q614" i="11"/>
  <c r="Q613" i="11"/>
  <c r="Q612" i="11"/>
  <c r="Q611" i="11"/>
  <c r="Q610" i="11"/>
  <c r="Q609" i="11"/>
  <c r="Q608" i="11"/>
  <c r="Q607" i="11"/>
  <c r="Q606" i="11"/>
  <c r="Q605" i="11"/>
  <c r="Q604" i="11"/>
  <c r="Q603" i="11"/>
  <c r="Q602" i="11"/>
  <c r="Q601" i="11"/>
  <c r="Q600" i="11"/>
  <c r="Q599" i="11"/>
  <c r="Q598" i="11"/>
  <c r="Q597" i="11"/>
  <c r="Q596" i="11"/>
  <c r="Q595" i="11"/>
  <c r="Q594" i="11"/>
  <c r="Q593" i="11"/>
  <c r="Q592" i="11"/>
  <c r="Q591" i="11"/>
  <c r="Q590" i="11"/>
  <c r="Q589" i="11"/>
  <c r="Q588" i="11"/>
  <c r="Q587" i="11"/>
  <c r="Q586" i="11"/>
  <c r="Q585" i="11"/>
  <c r="Q584" i="11"/>
  <c r="Q583" i="11"/>
  <c r="Q582" i="11"/>
  <c r="Q581" i="11"/>
  <c r="Q580" i="11"/>
  <c r="Q579" i="11"/>
  <c r="Q578" i="11"/>
  <c r="Q577" i="11"/>
  <c r="Q576" i="11"/>
  <c r="Q575" i="11"/>
  <c r="Q574" i="11"/>
  <c r="Q573" i="11"/>
  <c r="Q572" i="11"/>
  <c r="Q571" i="11"/>
  <c r="Q570" i="11"/>
  <c r="Q569" i="11"/>
  <c r="Q568" i="11"/>
  <c r="Q567" i="11"/>
  <c r="Q566" i="11"/>
  <c r="Q565" i="11"/>
  <c r="Q564" i="11"/>
  <c r="Q563" i="11"/>
  <c r="Q562" i="11"/>
  <c r="Q561" i="11"/>
  <c r="Q560" i="11"/>
  <c r="Q559" i="11"/>
  <c r="Q558" i="11"/>
  <c r="Q557" i="11"/>
  <c r="Q556" i="11"/>
  <c r="Q555" i="11"/>
  <c r="Q554" i="11"/>
  <c r="Q553" i="11"/>
  <c r="Q552" i="11"/>
  <c r="Q551" i="11"/>
  <c r="Q550" i="11"/>
  <c r="Q549" i="11"/>
  <c r="Q548" i="11"/>
  <c r="Q547" i="11"/>
  <c r="Q546" i="11"/>
  <c r="Q545" i="11"/>
  <c r="Q544" i="11"/>
  <c r="Q543" i="11"/>
  <c r="Q542" i="11"/>
  <c r="Q541" i="11"/>
  <c r="Q540" i="11"/>
  <c r="Q539" i="11"/>
  <c r="Q538" i="11"/>
  <c r="Q537" i="11"/>
  <c r="Q536" i="11"/>
  <c r="Q535" i="11"/>
  <c r="Q534" i="11"/>
  <c r="Q533" i="11"/>
  <c r="Q532" i="11"/>
  <c r="Q531" i="11"/>
  <c r="Q530" i="11"/>
  <c r="Q529" i="11"/>
  <c r="Q528" i="11"/>
  <c r="Q527" i="11"/>
  <c r="Q526" i="11"/>
  <c r="Q525" i="11"/>
  <c r="Q524" i="11"/>
  <c r="Q523" i="11"/>
  <c r="Q522" i="11"/>
  <c r="Q521" i="11"/>
  <c r="Q520" i="11"/>
  <c r="Q519" i="11"/>
  <c r="Q518" i="11"/>
  <c r="Q517" i="11"/>
  <c r="Q516" i="11"/>
  <c r="Q515" i="11"/>
  <c r="Q514" i="11"/>
  <c r="Q513" i="11"/>
  <c r="Q512" i="11"/>
  <c r="Q511" i="11"/>
  <c r="Q510" i="11"/>
  <c r="Q509" i="11"/>
  <c r="Q508" i="11"/>
  <c r="Q507" i="11"/>
  <c r="Q506" i="11"/>
  <c r="Q505" i="11"/>
  <c r="Q504" i="11"/>
  <c r="Q503" i="11"/>
  <c r="Q502" i="11"/>
  <c r="Q501" i="11"/>
  <c r="Q500" i="11"/>
  <c r="Q499" i="11"/>
  <c r="Q498" i="11"/>
  <c r="Q497" i="11"/>
  <c r="Q496" i="11"/>
  <c r="Q495" i="11"/>
  <c r="Q494" i="11"/>
  <c r="Q493" i="11"/>
  <c r="Q492" i="11"/>
  <c r="Q491" i="11"/>
  <c r="Q490" i="11"/>
  <c r="Q489" i="11"/>
  <c r="Q488" i="11"/>
  <c r="Q487" i="11"/>
  <c r="Q486" i="11"/>
  <c r="Q485" i="11"/>
  <c r="Q484" i="11"/>
  <c r="Q483" i="11"/>
  <c r="Q482" i="11"/>
  <c r="Q481" i="11"/>
  <c r="Q480" i="11"/>
  <c r="Q479" i="11"/>
  <c r="Q478" i="11"/>
  <c r="Q477" i="11"/>
  <c r="Q476" i="11"/>
  <c r="Q475" i="11"/>
  <c r="Q474" i="11"/>
  <c r="Q473" i="11"/>
  <c r="Q472" i="11"/>
  <c r="Q471" i="11"/>
  <c r="Q470" i="11"/>
  <c r="Q469" i="11"/>
  <c r="Q468" i="11"/>
  <c r="Q467" i="11"/>
  <c r="Q466" i="11"/>
  <c r="Q465" i="11"/>
  <c r="Q464" i="11"/>
  <c r="Q463" i="11"/>
  <c r="Q462" i="11"/>
  <c r="Q461" i="11"/>
  <c r="Q460" i="11"/>
  <c r="Q459" i="11"/>
  <c r="Q458" i="11"/>
  <c r="Q457" i="11"/>
  <c r="Q456" i="11"/>
  <c r="Q455" i="11"/>
  <c r="Q454" i="11"/>
  <c r="Q453" i="11"/>
  <c r="Q452" i="11"/>
  <c r="Q451" i="11"/>
  <c r="Q450" i="11"/>
  <c r="Q449" i="11"/>
  <c r="Q448" i="11"/>
  <c r="Q447" i="11"/>
  <c r="Q446" i="11"/>
  <c r="Q445" i="11"/>
  <c r="Q444" i="11"/>
  <c r="Q443" i="11"/>
  <c r="Q442" i="11"/>
  <c r="Q441" i="11"/>
  <c r="Q440" i="11"/>
  <c r="Q439" i="11"/>
  <c r="Q438" i="11"/>
  <c r="Q437" i="11"/>
  <c r="Q436" i="11"/>
  <c r="Q435" i="11"/>
  <c r="Q434" i="11"/>
  <c r="Q433" i="11"/>
  <c r="Q432" i="11"/>
  <c r="Q431" i="11"/>
  <c r="Q430" i="11"/>
  <c r="Q429" i="11"/>
  <c r="Q428" i="11"/>
  <c r="Q427" i="11"/>
  <c r="Q426" i="11"/>
  <c r="Q425" i="11"/>
  <c r="Q424" i="11"/>
  <c r="Q423" i="11"/>
  <c r="Q422" i="11"/>
  <c r="Q421" i="11"/>
  <c r="Q420" i="11"/>
  <c r="Q419" i="11"/>
  <c r="Q418" i="11"/>
  <c r="Q417" i="11"/>
  <c r="Q416" i="11"/>
  <c r="Q415" i="11"/>
  <c r="Q414" i="11"/>
  <c r="Q413" i="11"/>
  <c r="Q412" i="11"/>
  <c r="Q411" i="11"/>
  <c r="Q410" i="11"/>
  <c r="Q409" i="11"/>
  <c r="Q408" i="11"/>
  <c r="Q407" i="11"/>
  <c r="Q406" i="11"/>
  <c r="Q405" i="11"/>
  <c r="Q404" i="11"/>
  <c r="Q403" i="11"/>
  <c r="Q402" i="11"/>
  <c r="Q401" i="11"/>
  <c r="Q400" i="11"/>
  <c r="Q399" i="11"/>
  <c r="Q398" i="11"/>
  <c r="Q397" i="11"/>
  <c r="Q396" i="11"/>
  <c r="Q395" i="11"/>
  <c r="Q394" i="11"/>
  <c r="Q393" i="11"/>
  <c r="Q392" i="11"/>
  <c r="Q391" i="11"/>
  <c r="Q390" i="11"/>
  <c r="Q389" i="11"/>
  <c r="Q388" i="11"/>
  <c r="Q387" i="11"/>
  <c r="Q386" i="11"/>
  <c r="Q385" i="11"/>
  <c r="Q384" i="11"/>
  <c r="Q383" i="11"/>
  <c r="Q382" i="11"/>
  <c r="Q381" i="11"/>
  <c r="Q380" i="11"/>
  <c r="Q379" i="11"/>
  <c r="Q378" i="11"/>
  <c r="Q377" i="11"/>
  <c r="Q376" i="11"/>
  <c r="Q375" i="11"/>
  <c r="Q374" i="11"/>
  <c r="Q373" i="11"/>
  <c r="Q372" i="11"/>
  <c r="Q371" i="11"/>
  <c r="Q370" i="11"/>
  <c r="Q369" i="11"/>
  <c r="Q368" i="11"/>
  <c r="Q367" i="11"/>
  <c r="Q366" i="11"/>
  <c r="Q365" i="11"/>
  <c r="Q364" i="11"/>
  <c r="Q363" i="11"/>
  <c r="Q362" i="11"/>
  <c r="Q361" i="11"/>
  <c r="Q360" i="11"/>
  <c r="Q359" i="11"/>
  <c r="Q358" i="11"/>
  <c r="Q357" i="11"/>
  <c r="Q356" i="11"/>
  <c r="Q355" i="11"/>
  <c r="Q354" i="11"/>
  <c r="Q353" i="11"/>
  <c r="Q352" i="11"/>
  <c r="Q351" i="11"/>
  <c r="Q350" i="11"/>
  <c r="Q349" i="11"/>
  <c r="Q348" i="11"/>
  <c r="Q347" i="11"/>
  <c r="Q346" i="11"/>
  <c r="Q345" i="11"/>
  <c r="Q344" i="11"/>
  <c r="Q343" i="11"/>
  <c r="Q342" i="11"/>
  <c r="Q341" i="11"/>
  <c r="Q340" i="11"/>
  <c r="Q339" i="11"/>
  <c r="Q338" i="11"/>
  <c r="Q337" i="11"/>
  <c r="Q336" i="11"/>
  <c r="Q335" i="11"/>
  <c r="Q334" i="11"/>
  <c r="Q333" i="11"/>
  <c r="Q332" i="11"/>
  <c r="Q331" i="11"/>
  <c r="Q330" i="11"/>
  <c r="Q329" i="11"/>
  <c r="Q328" i="11"/>
  <c r="Q327" i="11"/>
  <c r="Q326" i="11"/>
  <c r="Q325" i="11"/>
  <c r="Q324" i="11"/>
  <c r="Q323" i="11"/>
  <c r="Q322" i="11"/>
  <c r="Q321" i="11"/>
  <c r="Q320" i="11"/>
  <c r="Q319" i="11"/>
  <c r="Q318" i="11"/>
  <c r="Q317" i="11"/>
  <c r="Q316" i="11"/>
  <c r="Q315" i="11"/>
  <c r="Q314" i="11"/>
  <c r="Q313" i="11"/>
  <c r="Q312" i="11"/>
  <c r="Q311" i="11"/>
  <c r="Q310" i="11"/>
  <c r="Q309" i="11"/>
  <c r="Q308" i="11"/>
  <c r="Q307" i="11"/>
  <c r="Q306" i="11"/>
  <c r="Q305" i="11"/>
  <c r="Q304" i="11"/>
  <c r="Q303" i="11"/>
  <c r="Q302" i="11"/>
  <c r="Q301" i="11"/>
  <c r="Q300" i="11"/>
  <c r="Q299" i="11"/>
  <c r="Q298" i="11"/>
  <c r="Q297" i="11"/>
  <c r="Q296" i="11"/>
  <c r="Q295" i="11"/>
  <c r="Q294" i="11"/>
  <c r="Q293" i="11"/>
  <c r="Q292" i="11"/>
  <c r="Q291" i="11"/>
  <c r="Q290" i="11"/>
  <c r="Q289" i="11"/>
  <c r="Q288" i="11"/>
  <c r="Q287" i="11"/>
  <c r="Q286" i="11"/>
  <c r="Q285" i="11"/>
  <c r="Q284" i="11"/>
  <c r="Q283" i="11"/>
  <c r="Q282" i="11"/>
  <c r="Q281" i="11"/>
  <c r="Q280" i="11"/>
  <c r="Q279" i="11"/>
  <c r="Q278" i="11"/>
  <c r="Q277" i="11"/>
  <c r="Q276" i="11"/>
  <c r="Q275" i="11"/>
  <c r="Q274" i="11"/>
  <c r="Q273" i="11"/>
  <c r="Q272" i="11"/>
  <c r="Q271" i="11"/>
  <c r="Q270" i="11"/>
  <c r="Q269" i="11"/>
  <c r="Q268" i="11"/>
  <c r="Q267" i="11"/>
  <c r="Q266" i="11"/>
  <c r="Q265" i="11"/>
  <c r="Q264" i="11"/>
  <c r="Q263" i="11"/>
  <c r="Q262" i="11"/>
  <c r="Q261" i="11"/>
  <c r="Q260" i="11"/>
  <c r="Q259" i="11"/>
  <c r="Q258" i="11"/>
  <c r="Q257" i="11"/>
  <c r="Q256" i="11"/>
  <c r="Q255" i="11"/>
  <c r="Q254" i="11"/>
  <c r="Q253" i="11"/>
  <c r="Q252" i="11"/>
  <c r="Q251" i="11"/>
  <c r="Q250" i="11"/>
  <c r="Q249" i="11"/>
  <c r="Q248" i="11"/>
  <c r="Q247" i="11"/>
  <c r="Q246" i="11"/>
  <c r="Q245" i="11"/>
  <c r="Q244" i="11"/>
  <c r="Q243" i="11"/>
  <c r="Q242" i="11"/>
  <c r="Q241" i="11"/>
  <c r="Q240" i="11"/>
  <c r="Q239" i="11"/>
  <c r="Q238" i="11"/>
  <c r="Q237" i="11"/>
  <c r="Q236" i="11"/>
  <c r="Q235" i="11"/>
  <c r="Q234" i="11"/>
  <c r="Q233" i="11"/>
  <c r="Q232" i="11"/>
  <c r="Q231" i="11"/>
  <c r="Q230" i="11"/>
  <c r="Q229" i="11"/>
  <c r="Q228" i="11"/>
  <c r="Q227" i="11"/>
  <c r="Q226" i="11"/>
  <c r="Q225" i="11"/>
  <c r="Q224" i="11"/>
  <c r="Q223" i="11"/>
  <c r="Q222" i="11"/>
  <c r="Q221" i="11"/>
  <c r="Q220" i="11"/>
  <c r="Q219" i="11"/>
  <c r="Q218" i="11"/>
  <c r="Q217" i="11"/>
  <c r="Q216" i="11"/>
  <c r="Q215" i="11"/>
  <c r="Q214" i="11"/>
  <c r="Q213" i="11"/>
  <c r="Q212" i="11"/>
  <c r="Q211" i="11"/>
  <c r="Q210" i="11"/>
  <c r="Q209" i="11"/>
  <c r="Q208" i="11"/>
  <c r="Q207" i="11"/>
  <c r="Q206" i="11"/>
  <c r="Q205" i="11"/>
  <c r="Q204" i="11"/>
  <c r="Q203" i="11"/>
  <c r="Q202" i="11"/>
  <c r="Q201" i="11"/>
  <c r="Q200" i="11"/>
  <c r="Q199" i="11"/>
  <c r="Q198" i="11"/>
  <c r="Q197" i="11"/>
  <c r="Q196" i="11"/>
  <c r="Q195" i="11"/>
  <c r="Q194" i="11"/>
  <c r="Q193" i="11"/>
  <c r="Q192" i="11"/>
  <c r="Q191" i="11"/>
  <c r="Q190" i="11"/>
  <c r="Q189" i="11"/>
  <c r="Q188" i="11"/>
  <c r="Q187" i="11"/>
  <c r="Q186" i="11"/>
  <c r="Q185" i="11"/>
  <c r="Q184" i="11"/>
  <c r="Q183" i="11"/>
  <c r="Q182" i="11"/>
  <c r="Q181" i="11"/>
  <c r="Q180" i="11"/>
  <c r="Q179" i="11"/>
  <c r="Q178" i="11"/>
  <c r="Q177" i="11"/>
  <c r="Q176" i="11"/>
  <c r="Q175" i="11"/>
  <c r="Q174" i="11"/>
  <c r="Q173" i="11"/>
  <c r="Q172" i="11"/>
  <c r="Q171" i="11"/>
  <c r="Q170" i="11"/>
  <c r="Q169" i="11"/>
  <c r="Q168" i="11"/>
  <c r="Q167" i="11"/>
  <c r="Q166" i="11"/>
  <c r="Q165" i="11"/>
  <c r="Q164" i="11"/>
  <c r="Q163" i="11"/>
  <c r="Q162" i="11"/>
  <c r="Q161" i="11"/>
  <c r="Q160" i="11"/>
  <c r="Q159" i="11"/>
  <c r="Q158" i="11"/>
  <c r="Q157" i="11"/>
  <c r="Q156" i="11"/>
  <c r="Q155" i="11"/>
  <c r="Q154" i="11"/>
  <c r="Q153" i="11"/>
  <c r="Q152" i="11"/>
  <c r="Q151" i="11"/>
  <c r="Q150" i="11"/>
  <c r="Q149" i="11"/>
  <c r="Q148" i="11"/>
  <c r="Q147" i="11"/>
  <c r="Q146" i="11"/>
  <c r="Q145" i="11"/>
  <c r="Q144" i="11"/>
  <c r="Q143" i="11"/>
  <c r="Q142" i="11"/>
  <c r="Q141" i="11"/>
  <c r="Q140" i="11"/>
  <c r="Q139" i="11"/>
  <c r="Q138" i="11"/>
  <c r="Q137" i="11"/>
  <c r="Q136" i="11"/>
  <c r="Q135" i="11"/>
  <c r="Q134" i="11"/>
  <c r="Q133" i="11"/>
  <c r="Q132" i="11"/>
  <c r="Q131" i="11"/>
  <c r="Q130" i="11"/>
  <c r="Q129" i="11"/>
  <c r="Q128" i="11"/>
  <c r="Q127" i="11"/>
  <c r="Q126" i="11"/>
  <c r="Q125" i="11"/>
  <c r="Q124" i="11"/>
  <c r="Q123" i="11"/>
  <c r="Q122" i="11"/>
  <c r="Q121" i="11"/>
  <c r="Q120" i="11"/>
  <c r="Q119" i="11"/>
  <c r="Q118" i="11"/>
  <c r="Q117" i="11"/>
  <c r="Q116" i="11"/>
  <c r="Q115" i="11"/>
  <c r="Q114" i="11"/>
  <c r="Q113" i="11"/>
  <c r="Q112" i="11"/>
  <c r="Q111" i="11"/>
  <c r="Q110" i="11"/>
  <c r="Q109" i="11"/>
  <c r="Q108" i="11"/>
  <c r="Q107" i="11"/>
  <c r="Q106" i="11"/>
  <c r="Q105" i="11"/>
  <c r="Q104" i="11"/>
  <c r="Q103" i="11"/>
  <c r="Q102" i="11"/>
  <c r="Q101" i="11"/>
  <c r="Q100" i="11"/>
  <c r="Q99" i="11"/>
  <c r="Q98" i="11"/>
  <c r="Q97" i="11"/>
  <c r="Q96" i="11"/>
  <c r="Q95" i="11"/>
  <c r="Q94" i="11"/>
  <c r="Q93" i="11"/>
  <c r="Q92" i="11"/>
  <c r="Q91" i="11"/>
  <c r="Q90" i="11"/>
  <c r="Q89" i="11"/>
  <c r="Q88" i="11"/>
  <c r="Q87" i="11"/>
  <c r="Q86" i="11"/>
  <c r="Q85" i="11"/>
  <c r="Q84" i="11"/>
  <c r="Q83" i="11"/>
  <c r="Q82" i="11"/>
  <c r="Q81" i="11"/>
  <c r="Q80" i="11"/>
  <c r="Q79" i="11"/>
  <c r="Q78" i="11"/>
  <c r="Q77" i="11"/>
  <c r="Q76" i="11"/>
  <c r="Q75" i="11"/>
  <c r="Q74" i="11"/>
  <c r="Q73" i="11"/>
  <c r="Q72" i="11"/>
  <c r="Q71" i="11"/>
  <c r="Q70" i="11"/>
  <c r="Q69" i="11"/>
  <c r="Q68" i="11"/>
  <c r="Q67" i="11"/>
  <c r="Q66" i="11"/>
  <c r="Q65" i="11"/>
  <c r="Q64" i="11"/>
  <c r="Q63" i="11"/>
  <c r="Q62" i="11"/>
  <c r="Q61" i="11"/>
  <c r="Q60" i="11"/>
  <c r="Q59" i="11"/>
  <c r="Q58" i="11"/>
  <c r="Q57" i="11"/>
  <c r="Q56" i="11"/>
  <c r="Q55" i="11"/>
  <c r="Q54" i="11"/>
  <c r="Q53" i="11"/>
  <c r="Q52" i="11"/>
  <c r="Q51" i="11"/>
  <c r="Q50" i="11"/>
  <c r="Q49" i="11"/>
  <c r="Q48" i="11"/>
  <c r="Q47" i="11"/>
  <c r="Q46" i="11"/>
  <c r="Q45" i="11"/>
  <c r="Q44" i="11"/>
  <c r="Q43" i="11"/>
  <c r="Q42" i="11"/>
  <c r="Q41" i="11"/>
  <c r="Q40" i="11"/>
  <c r="Q39" i="11"/>
  <c r="Q38" i="11"/>
  <c r="Q37" i="11"/>
  <c r="Q36" i="11"/>
  <c r="Q35" i="11"/>
  <c r="Q34" i="11"/>
  <c r="Q33" i="11"/>
  <c r="Q32" i="11"/>
  <c r="Q31" i="11"/>
  <c r="Q30" i="11"/>
  <c r="Q29" i="11"/>
  <c r="Q28" i="11"/>
  <c r="Q27" i="11"/>
  <c r="Q26" i="11"/>
  <c r="Q25" i="11"/>
  <c r="Q24" i="11"/>
  <c r="Q23" i="11"/>
  <c r="Q22" i="11"/>
  <c r="Q21" i="11"/>
  <c r="Q20" i="11"/>
  <c r="Q19" i="11"/>
  <c r="Q18" i="11"/>
  <c r="Q17" i="11"/>
  <c r="Q16" i="11"/>
  <c r="Q15" i="11"/>
  <c r="E15" i="11"/>
  <c r="Q14" i="11"/>
  <c r="E14" i="11"/>
  <c r="Q13" i="11"/>
  <c r="E13" i="11"/>
  <c r="Q12" i="11"/>
  <c r="Q11" i="11"/>
  <c r="Q10" i="11"/>
  <c r="Q9" i="11"/>
  <c r="Q8" i="11"/>
  <c r="Q7" i="11"/>
  <c r="Q6" i="11"/>
  <c r="Q5" i="11"/>
  <c r="Q4" i="11"/>
  <c r="B4" i="11"/>
  <c r="Q3" i="11"/>
  <c r="B3" i="11"/>
  <c r="Q2" i="11"/>
  <c r="H2" i="11"/>
  <c r="B2" i="11"/>
  <c r="L13" i="8"/>
  <c r="L12" i="8"/>
  <c r="L11" i="8"/>
  <c r="L10" i="8"/>
  <c r="L9" i="8"/>
  <c r="L8" i="8"/>
  <c r="C4" i="8"/>
  <c r="C8" i="7"/>
  <c r="C5" i="7"/>
  <c r="F12" i="6"/>
  <c r="F9" i="6"/>
  <c r="F6" i="6"/>
  <c r="F3" i="6"/>
  <c r="D14" i="1"/>
  <c r="D13" i="1"/>
  <c r="D12" i="1"/>
  <c r="H6" i="1"/>
  <c r="D6" i="1"/>
  <c r="H5" i="1"/>
  <c r="D5" i="1"/>
  <c r="H4" i="1"/>
  <c r="D4" i="1"/>
  <c r="K9" i="2"/>
  <c r="K8" i="2"/>
  <c r="K7" i="2"/>
  <c r="K6" i="2"/>
  <c r="K5" i="2"/>
  <c r="K4" i="2"/>
  <c r="I4" i="2"/>
  <c r="K3" i="2"/>
  <c r="I3" i="2"/>
  <c r="K2" i="2"/>
  <c r="I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E8F742-61BE-4473-8403-DD22A0254235}" keepAlive="1" name="Query - insurance" description="Connection to the 'insurance' query in the workbook." type="5" refreshedVersion="8" background="1" saveData="1">
    <dbPr connection="Provider=Microsoft.Mashup.OleDb.1;Data Source=$Workbook$;Location=insurance;Extended Properties=&quot;&quot;" command="SELECT * FROM [insurance]"/>
  </connection>
</connections>
</file>

<file path=xl/sharedStrings.xml><?xml version="1.0" encoding="utf-8"?>
<sst xmlns="http://schemas.openxmlformats.org/spreadsheetml/2006/main" count="20292" uniqueCount="110">
  <si>
    <t>age</t>
  </si>
  <si>
    <t>sex</t>
  </si>
  <si>
    <t>bmi</t>
  </si>
  <si>
    <t>children</t>
  </si>
  <si>
    <t>smoker</t>
  </si>
  <si>
    <t>region</t>
  </si>
  <si>
    <t>charges</t>
  </si>
  <si>
    <t>female</t>
  </si>
  <si>
    <t>yes</t>
  </si>
  <si>
    <t>southwest</t>
  </si>
  <si>
    <t>male</t>
  </si>
  <si>
    <t>no</t>
  </si>
  <si>
    <t>southeast</t>
  </si>
  <si>
    <t>northwest</t>
  </si>
  <si>
    <t>northeast</t>
  </si>
  <si>
    <t xml:space="preserve">Metric </t>
  </si>
  <si>
    <t>Value</t>
  </si>
  <si>
    <t xml:space="preserve">Average </t>
  </si>
  <si>
    <t xml:space="preserve">Median </t>
  </si>
  <si>
    <t>Std Deviation</t>
  </si>
  <si>
    <t>Summary Table for Age</t>
  </si>
  <si>
    <t>Summary Table for Medical Charges</t>
  </si>
  <si>
    <t>Summary Table for BMI</t>
  </si>
  <si>
    <t>Grand Total</t>
  </si>
  <si>
    <t>Average of charges</t>
  </si>
  <si>
    <t>Average Medical charges for Male</t>
  </si>
  <si>
    <t>Average Medical Charges for Female</t>
  </si>
  <si>
    <t>BY USING AVERAGE IF FORMULA</t>
  </si>
  <si>
    <t>Average BMI for Male</t>
  </si>
  <si>
    <t>Average BMI for Female</t>
  </si>
  <si>
    <t>Average of bmi</t>
  </si>
  <si>
    <t>Answer :</t>
  </si>
  <si>
    <t>Male Gender Have Higher Average BMI and Medical Charges</t>
  </si>
  <si>
    <t>AVERAGEIFS to Calculate Average Medical Charges for Smokers and Non-Smokers</t>
  </si>
  <si>
    <t>Average Medical Charges for Smokers</t>
  </si>
  <si>
    <t>Average Medical Charges for Non-Smokers</t>
  </si>
  <si>
    <t>Answer:</t>
  </si>
  <si>
    <t>Average Medical Charges for Smokers and Non-Smokers is :</t>
  </si>
  <si>
    <t>32,050.23 and 8,434.27</t>
  </si>
  <si>
    <t>The relationship between the number of children/dependents and medical charges</t>
  </si>
  <si>
    <t>Scatter Plot</t>
  </si>
  <si>
    <t>AMC</t>
  </si>
  <si>
    <t>Dependents</t>
  </si>
  <si>
    <t>Average Medical Charges for each number of dependents.</t>
  </si>
  <si>
    <t>Correl</t>
  </si>
  <si>
    <t>beneficiaries with more dependents tend to incur Lower medical costs</t>
  </si>
  <si>
    <t>b1</t>
  </si>
  <si>
    <t>Column1</t>
  </si>
  <si>
    <t>b2</t>
  </si>
  <si>
    <t xml:space="preserve">b3 </t>
  </si>
  <si>
    <t>c1</t>
  </si>
  <si>
    <t>c2</t>
  </si>
  <si>
    <t>c3</t>
  </si>
  <si>
    <t>Creating bin labels</t>
  </si>
  <si>
    <t>Then assign it to the data</t>
  </si>
  <si>
    <t>vlkup</t>
  </si>
  <si>
    <t>Bin</t>
  </si>
  <si>
    <t>More</t>
  </si>
  <si>
    <t>Frequency</t>
  </si>
  <si>
    <t>Histogram Part</t>
  </si>
  <si>
    <t>Min</t>
  </si>
  <si>
    <t>Max</t>
  </si>
  <si>
    <t>Bins</t>
  </si>
  <si>
    <t xml:space="preserve">Lower Bound </t>
  </si>
  <si>
    <t>Category</t>
  </si>
  <si>
    <t>overweight</t>
  </si>
  <si>
    <t>underweight</t>
  </si>
  <si>
    <t>normal</t>
  </si>
  <si>
    <t>obese</t>
  </si>
  <si>
    <t>Count Beneficiaries in Each Category Using COUNTIFS</t>
  </si>
  <si>
    <t xml:space="preserve">Category </t>
  </si>
  <si>
    <t>Underweight</t>
  </si>
  <si>
    <t>Normal</t>
  </si>
  <si>
    <t>Count</t>
  </si>
  <si>
    <t>Correlation Co-efficient</t>
  </si>
  <si>
    <t>As the trendline slopes upwards there is positive relationship</t>
  </si>
  <si>
    <t>R-squared value</t>
  </si>
  <si>
    <r>
      <t xml:space="preserve">A value close to </t>
    </r>
    <r>
      <rPr>
        <b/>
        <sz val="11"/>
        <color theme="1"/>
        <rFont val="Calibri"/>
        <family val="2"/>
        <scheme val="minor"/>
      </rPr>
      <t>1</t>
    </r>
    <r>
      <rPr>
        <sz val="11"/>
        <color theme="1"/>
        <rFont val="Calibri"/>
        <family val="2"/>
        <scheme val="minor"/>
      </rPr>
      <t xml:space="preserve"> indicates a strong fit (BMI strongly predicts medical charges).</t>
    </r>
  </si>
  <si>
    <r>
      <t xml:space="preserve">A value close to </t>
    </r>
    <r>
      <rPr>
        <b/>
        <sz val="11"/>
        <color theme="1"/>
        <rFont val="Calibri"/>
        <family val="2"/>
        <scheme val="minor"/>
      </rPr>
      <t>0</t>
    </r>
    <r>
      <rPr>
        <sz val="11"/>
        <color theme="1"/>
        <rFont val="Calibri"/>
        <family val="2"/>
        <scheme val="minor"/>
      </rPr>
      <t xml:space="preserve"> suggests little to no predictive power.</t>
    </r>
  </si>
  <si>
    <t xml:space="preserve">Region </t>
  </si>
  <si>
    <t>Smoker</t>
  </si>
  <si>
    <t>Non-Smoker</t>
  </si>
  <si>
    <t>Sum of charges</t>
  </si>
  <si>
    <t>the region with the highest cost for smokers by observing the values is southeast</t>
  </si>
  <si>
    <t>Answer</t>
  </si>
  <si>
    <t xml:space="preserve">By Using Averageif Function </t>
  </si>
  <si>
    <t>As the BMI increases the Medical charge Increases</t>
  </si>
  <si>
    <t>Region</t>
  </si>
  <si>
    <t>Average Medical Cost</t>
  </si>
  <si>
    <t>Average BMI</t>
  </si>
  <si>
    <t>the US region with the highest average medical costs and BMI is southeast</t>
  </si>
  <si>
    <t>We can see here higher the average BMI then, higher the average medical cost/charge</t>
  </si>
  <si>
    <t>By using Averageifs function</t>
  </si>
  <si>
    <t>Pivot Table</t>
  </si>
  <si>
    <t>Visualization</t>
  </si>
  <si>
    <t>By using Averageifs functions</t>
  </si>
  <si>
    <t>Visualizaion</t>
  </si>
  <si>
    <t>Given</t>
  </si>
  <si>
    <t>Cost Distribution Analysis</t>
  </si>
  <si>
    <t>   - Question: Create a histogram to visualize the distribution of medical charges. Identify the most common cost bracket.</t>
  </si>
  <si>
    <t>   - Relevant Excel Functions: HISTOGRAM, FREQUENCY, DATA ANALYSIS TOOLPAK</t>
  </si>
  <si>
    <t>bins range</t>
  </si>
  <si>
    <t>1,121.87 - 8,952.94</t>
  </si>
  <si>
    <t>8.952.95 - 16,784.01</t>
  </si>
  <si>
    <t>Count of smoker</t>
  </si>
  <si>
    <t>bmi classification</t>
  </si>
  <si>
    <t>Total Count</t>
  </si>
  <si>
    <t>Percentage of Smoker</t>
  </si>
  <si>
    <t>% of smoker</t>
  </si>
  <si>
    <t xml:space="preserve">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</si>
</sst>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9"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theme="0"/>
      <name val="Calibri"/>
      <family val="2"/>
      <scheme val="minor"/>
    </font>
    <font>
      <sz val="11"/>
      <color theme="1"/>
      <name val="Calibri"/>
      <family val="2"/>
      <scheme val="minor"/>
    </font>
    <font>
      <sz val="11"/>
      <color rgb="FF000000"/>
      <name val="Arial"/>
      <family val="2"/>
    </font>
    <font>
      <b/>
      <sz val="14"/>
      <color theme="1"/>
      <name val="Calibri"/>
      <family val="2"/>
      <scheme val="minor"/>
    </font>
    <font>
      <b/>
      <sz val="12"/>
      <color theme="1"/>
      <name val="Calibri"/>
      <family val="2"/>
      <scheme val="minor"/>
    </font>
  </fonts>
  <fills count="20">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rgb="FFFF6600"/>
        <bgColor indexed="64"/>
      </patternFill>
    </fill>
    <fill>
      <patternFill patternType="solid">
        <fgColor rgb="FFDDDDDD"/>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5" tint="-0.249977111117893"/>
        <bgColor indexed="64"/>
      </patternFill>
    </fill>
    <fill>
      <patternFill patternType="solid">
        <fgColor theme="5" tint="0.79998168889431442"/>
        <bgColor indexed="64"/>
      </patternFill>
    </fill>
    <fill>
      <patternFill patternType="solid">
        <fgColor theme="9" tint="-0.249977111117893"/>
        <bgColor indexed="64"/>
      </patternFill>
    </fill>
    <fill>
      <patternFill patternType="solid">
        <fgColor theme="3" tint="0.59999389629810485"/>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9" fontId="5" fillId="0" borderId="0" applyFont="0" applyFill="0" applyBorder="0" applyAlignment="0" applyProtection="0"/>
  </cellStyleXfs>
  <cellXfs count="59">
    <xf numFmtId="0" fontId="0" fillId="0" borderId="0" xfId="0"/>
    <xf numFmtId="0" fontId="1" fillId="0" borderId="0" xfId="0" applyFont="1"/>
    <xf numFmtId="0" fontId="1" fillId="2" borderId="0" xfId="0" applyFont="1" applyFill="1" applyAlignment="1">
      <alignment vertical="center"/>
    </xf>
    <xf numFmtId="0" fontId="2" fillId="0" borderId="1" xfId="0" applyFont="1" applyBorder="1"/>
    <xf numFmtId="0" fontId="1" fillId="3" borderId="1" xfId="0" applyFont="1" applyFill="1" applyBorder="1"/>
    <xf numFmtId="0" fontId="0" fillId="0" borderId="1" xfId="0" applyBorder="1"/>
    <xf numFmtId="0" fontId="0" fillId="0" borderId="0" xfId="0" pivotButton="1"/>
    <xf numFmtId="0" fontId="3" fillId="0" borderId="0" xfId="0" applyFont="1"/>
    <xf numFmtId="0" fontId="3" fillId="5" borderId="0" xfId="0" applyFont="1" applyFill="1"/>
    <xf numFmtId="0" fontId="1" fillId="4" borderId="0" xfId="0" applyFont="1" applyFill="1"/>
    <xf numFmtId="164" fontId="0" fillId="0" borderId="0" xfId="0" applyNumberFormat="1"/>
    <xf numFmtId="0" fontId="3" fillId="6" borderId="0" xfId="0" applyFont="1" applyFill="1"/>
    <xf numFmtId="0" fontId="3" fillId="7" borderId="0" xfId="0" applyFont="1" applyFill="1"/>
    <xf numFmtId="0" fontId="0" fillId="7" borderId="0" xfId="0" applyFill="1"/>
    <xf numFmtId="0" fontId="1" fillId="8" borderId="0" xfId="0" applyFont="1" applyFill="1"/>
    <xf numFmtId="0" fontId="3" fillId="8" borderId="0" xfId="0" applyFont="1" applyFill="1"/>
    <xf numFmtId="0" fontId="0" fillId="8" borderId="0" xfId="0" applyFill="1"/>
    <xf numFmtId="0" fontId="3" fillId="10" borderId="0" xfId="0" applyFont="1" applyFill="1"/>
    <xf numFmtId="0" fontId="3" fillId="11" borderId="0" xfId="0" applyFont="1" applyFill="1"/>
    <xf numFmtId="0" fontId="3" fillId="12" borderId="0" xfId="0" applyFont="1" applyFill="1"/>
    <xf numFmtId="0" fontId="3" fillId="2" borderId="0" xfId="0" applyFont="1" applyFill="1"/>
    <xf numFmtId="0" fontId="1" fillId="9" borderId="0" xfId="0" applyFont="1" applyFill="1"/>
    <xf numFmtId="0" fontId="2" fillId="3" borderId="0" xfId="0" applyFont="1" applyFill="1"/>
    <xf numFmtId="0" fontId="4" fillId="13" borderId="2" xfId="0" applyFont="1" applyFill="1" applyBorder="1"/>
    <xf numFmtId="0" fontId="4" fillId="13" borderId="3" xfId="0" applyFont="1" applyFill="1" applyBorder="1"/>
    <xf numFmtId="0" fontId="0" fillId="14" borderId="2" xfId="0" applyFill="1" applyBorder="1"/>
    <xf numFmtId="0" fontId="0" fillId="14" borderId="3" xfId="0" applyFill="1" applyBorder="1"/>
    <xf numFmtId="0" fontId="0" fillId="0" borderId="2" xfId="0" applyBorder="1"/>
    <xf numFmtId="0" fontId="0" fillId="0" borderId="3" xfId="0" applyBorder="1"/>
    <xf numFmtId="0" fontId="0" fillId="0" borderId="4" xfId="0" applyBorder="1"/>
    <xf numFmtId="0" fontId="2" fillId="0" borderId="5" xfId="0" applyFont="1" applyBorder="1" applyAlignment="1">
      <alignment horizontal="center"/>
    </xf>
    <xf numFmtId="164" fontId="4" fillId="13" borderId="3" xfId="0" applyNumberFormat="1" applyFont="1" applyFill="1" applyBorder="1"/>
    <xf numFmtId="164" fontId="0" fillId="14" borderId="3" xfId="0" applyNumberFormat="1" applyFill="1" applyBorder="1"/>
    <xf numFmtId="164" fontId="0" fillId="0" borderId="3" xfId="0" applyNumberFormat="1" applyBorder="1"/>
    <xf numFmtId="0" fontId="4" fillId="13" borderId="0" xfId="0" applyFont="1" applyFill="1"/>
    <xf numFmtId="0" fontId="3" fillId="0" borderId="1" xfId="0" applyFont="1" applyBorder="1"/>
    <xf numFmtId="0" fontId="3" fillId="15" borderId="0" xfId="0" applyFont="1" applyFill="1"/>
    <xf numFmtId="0" fontId="3" fillId="16" borderId="0" xfId="0" applyFont="1" applyFill="1"/>
    <xf numFmtId="0" fontId="3" fillId="17" borderId="0" xfId="0" applyFont="1" applyFill="1"/>
    <xf numFmtId="0" fontId="1" fillId="18" borderId="0" xfId="0" applyFont="1" applyFill="1"/>
    <xf numFmtId="164" fontId="0" fillId="0" borderId="1" xfId="0" applyNumberFormat="1" applyBorder="1"/>
    <xf numFmtId="0" fontId="0" fillId="0" borderId="1" xfId="0" pivotButton="1" applyBorder="1"/>
    <xf numFmtId="0" fontId="3" fillId="4" borderId="1" xfId="0" applyFont="1" applyFill="1" applyBorder="1"/>
    <xf numFmtId="0" fontId="2" fillId="12" borderId="1" xfId="0" applyFont="1" applyFill="1" applyBorder="1"/>
    <xf numFmtId="0" fontId="1" fillId="19" borderId="0" xfId="0" applyFont="1" applyFill="1"/>
    <xf numFmtId="0" fontId="0" fillId="19" borderId="0" xfId="0" applyFill="1"/>
    <xf numFmtId="0" fontId="3" fillId="19" borderId="0" xfId="0" applyFont="1" applyFill="1"/>
    <xf numFmtId="0" fontId="6" fillId="0" borderId="0" xfId="0" applyFont="1" applyAlignment="1">
      <alignment vertical="center"/>
    </xf>
    <xf numFmtId="164" fontId="0" fillId="19" borderId="0" xfId="0" applyNumberFormat="1" applyFill="1"/>
    <xf numFmtId="0" fontId="1" fillId="5" borderId="0" xfId="0" applyFont="1" applyFill="1"/>
    <xf numFmtId="0" fontId="3" fillId="2" borderId="1" xfId="0" applyFont="1" applyFill="1" applyBorder="1"/>
    <xf numFmtId="164" fontId="7" fillId="0" borderId="0" xfId="0" applyNumberFormat="1" applyFont="1"/>
    <xf numFmtId="0" fontId="7" fillId="0" borderId="0" xfId="0" applyFont="1"/>
    <xf numFmtId="0" fontId="8" fillId="0" borderId="0" xfId="0" applyFont="1"/>
    <xf numFmtId="2" fontId="7" fillId="0" borderId="0" xfId="0" applyNumberFormat="1" applyFont="1"/>
    <xf numFmtId="10" fontId="7" fillId="0" borderId="0" xfId="1" applyNumberFormat="1" applyFont="1"/>
    <xf numFmtId="0" fontId="0" fillId="0" borderId="1" xfId="0" applyNumberFormat="1" applyBorder="1"/>
    <xf numFmtId="0" fontId="7" fillId="0" borderId="0" xfId="0" applyNumberFormat="1" applyFont="1"/>
    <xf numFmtId="10" fontId="0" fillId="0" borderId="0" xfId="0" applyNumberFormat="1"/>
  </cellXfs>
  <cellStyles count="2">
    <cellStyle name="Normal" xfId="0" builtinId="0"/>
    <cellStyle name="Percent" xfId="1" builtinId="5"/>
  </cellStyles>
  <dxfs count="65">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sz val="14"/>
      </font>
    </dxf>
    <dxf>
      <font>
        <sz val="14"/>
      </font>
    </dxf>
    <dxf>
      <font>
        <b/>
      </font>
    </dxf>
    <dxf>
      <numFmt numFmtId="2" formatCode="0.00"/>
    </dxf>
    <dxf>
      <font>
        <b/>
      </font>
    </dxf>
    <dxf>
      <font>
        <sz val="14"/>
      </font>
    </dxf>
    <dxf>
      <font>
        <i val="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quot;\ #,##0.00"/>
    </dxf>
    <dxf>
      <numFmt numFmtId="164" formatCode="&quot;₹&quot;\ #,##0.00"/>
    </dxf>
    <dxf>
      <numFmt numFmtId="164" formatCode="&quot;₹&quot;\ #,##0.00"/>
    </dxf>
    <dxf>
      <numFmt numFmtId="164" formatCode="&quot;₹&quot;\ #,##0.00"/>
    </dxf>
    <dxf>
      <numFmt numFmtId="164" formatCode="&quot;₹&quot;\ #,##0.00"/>
    </dxf>
    <dxf>
      <numFmt numFmtId="0" formatCode="General"/>
    </dxf>
    <dxf>
      <numFmt numFmtId="0" formatCode="General"/>
    </dxf>
    <dxf>
      <numFmt numFmtId="0" formatCode="General"/>
    </dxf>
  </dxfs>
  <tableStyles count="0" defaultTableStyle="TableStyleMedium2" defaultPivotStyle="PivotStyleLight16"/>
  <colors>
    <mruColors>
      <color rgb="FFB6B7C2"/>
      <color rgb="FFCCFF33"/>
      <color rgb="FFFF66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Sheet1!$A$1</c:f>
              <c:strCache>
                <c:ptCount val="1"/>
                <c:pt idx="0">
                  <c:v>Bin</c:v>
                </c:pt>
              </c:strCache>
            </c:strRef>
          </c:tx>
          <c:spPr>
            <a:solidFill>
              <a:schemeClr val="accent1"/>
            </a:solidFill>
            <a:ln>
              <a:noFill/>
            </a:ln>
            <a:effectLst/>
          </c:spPr>
          <c:invertIfNegative val="0"/>
          <c:val>
            <c:numRef>
              <c:f>Sheet1!$A$2:$A$9</c:f>
              <c:numCache>
                <c:formatCode>"₹"\ #,##0.00</c:formatCode>
                <c:ptCount val="8"/>
                <c:pt idx="0">
                  <c:v>8952.9431637500002</c:v>
                </c:pt>
                <c:pt idx="1">
                  <c:v>16784.012427500002</c:v>
                </c:pt>
                <c:pt idx="2">
                  <c:v>24615.081691250001</c:v>
                </c:pt>
                <c:pt idx="3">
                  <c:v>32446.150955000001</c:v>
                </c:pt>
                <c:pt idx="4">
                  <c:v>40277.220218750001</c:v>
                </c:pt>
                <c:pt idx="5">
                  <c:v>48108.289482500004</c:v>
                </c:pt>
                <c:pt idx="6">
                  <c:v>55939.358746250007</c:v>
                </c:pt>
                <c:pt idx="7">
                  <c:v>63770.428010000011</c:v>
                </c:pt>
              </c:numCache>
            </c:numRef>
          </c:val>
          <c:extLst>
            <c:ext xmlns:c16="http://schemas.microsoft.com/office/drawing/2014/chart" uri="{C3380CC4-5D6E-409C-BE32-E72D297353CC}">
              <c16:uniqueId val="{00000000-38AE-46B3-9CB2-3C41D9C145FC}"/>
            </c:ext>
          </c:extLst>
        </c:ser>
        <c:ser>
          <c:idx val="1"/>
          <c:order val="1"/>
          <c:tx>
            <c:strRef>
              <c:f>Sheet1!$B$1</c:f>
              <c:strCache>
                <c:ptCount val="1"/>
                <c:pt idx="0">
                  <c:v>Frequency</c:v>
                </c:pt>
              </c:strCache>
            </c:strRef>
          </c:tx>
          <c:spPr>
            <a:solidFill>
              <a:schemeClr val="accent2"/>
            </a:solidFill>
            <a:ln>
              <a:noFill/>
            </a:ln>
            <a:effectLst/>
          </c:spPr>
          <c:invertIfNegative val="0"/>
          <c:val>
            <c:numRef>
              <c:f>Sheet1!$B$2:$B$9</c:f>
              <c:numCache>
                <c:formatCode>General</c:formatCode>
                <c:ptCount val="8"/>
                <c:pt idx="0">
                  <c:v>643</c:v>
                </c:pt>
                <c:pt idx="1">
                  <c:v>362</c:v>
                </c:pt>
                <c:pt idx="2">
                  <c:v>126</c:v>
                </c:pt>
                <c:pt idx="3">
                  <c:v>53</c:v>
                </c:pt>
                <c:pt idx="4">
                  <c:v>79</c:v>
                </c:pt>
                <c:pt idx="5">
                  <c:v>59</c:v>
                </c:pt>
                <c:pt idx="6">
                  <c:v>12</c:v>
                </c:pt>
                <c:pt idx="7">
                  <c:v>4</c:v>
                </c:pt>
              </c:numCache>
            </c:numRef>
          </c:val>
          <c:extLst>
            <c:ext xmlns:c16="http://schemas.microsoft.com/office/drawing/2014/chart" uri="{C3380CC4-5D6E-409C-BE32-E72D297353CC}">
              <c16:uniqueId val="{00000001-38AE-46B3-9CB2-3C41D9C145FC}"/>
            </c:ext>
          </c:extLst>
        </c:ser>
        <c:dLbls>
          <c:showLegendKey val="0"/>
          <c:showVal val="0"/>
          <c:showCatName val="0"/>
          <c:showSerName val="0"/>
          <c:showPercent val="0"/>
          <c:showBubbleSize val="0"/>
        </c:dLbls>
        <c:gapWidth val="219"/>
        <c:overlap val="-27"/>
        <c:axId val="457639711"/>
        <c:axId val="457617631"/>
      </c:barChart>
      <c:catAx>
        <c:axId val="457639711"/>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617631"/>
        <c:crosses val="autoZero"/>
        <c:auto val="1"/>
        <c:lblAlgn val="ctr"/>
        <c:lblOffset val="100"/>
        <c:noMultiLvlLbl val="0"/>
      </c:catAx>
      <c:valAx>
        <c:axId val="4576176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639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yVal>
            <c:numRef>
              <c:f>insurance!$G$1</c:f>
              <c:numCache>
                <c:formatCode>"₹"\ #,##0.00</c:formatCode>
                <c:ptCount val="1"/>
                <c:pt idx="0">
                  <c:v>0</c:v>
                </c:pt>
              </c:numCache>
            </c:numRef>
          </c:yVal>
          <c:smooth val="0"/>
          <c:extLst>
            <c:ext xmlns:c16="http://schemas.microsoft.com/office/drawing/2014/chart" uri="{C3380CC4-5D6E-409C-BE32-E72D297353CC}">
              <c16:uniqueId val="{00000000-3DAA-4B5A-BC01-D5F044E55C3F}"/>
            </c:ext>
          </c:extLst>
        </c:ser>
        <c:ser>
          <c:idx val="1"/>
          <c:order val="1"/>
          <c:spPr>
            <a:ln w="19050" cap="rnd">
              <a:noFill/>
              <a:round/>
            </a:ln>
            <a:effectLst/>
          </c:spPr>
          <c:marker>
            <c:symbol val="circle"/>
            <c:size val="5"/>
            <c:spPr>
              <a:solidFill>
                <a:schemeClr val="accent2"/>
              </a:solidFill>
              <a:ln w="9525">
                <a:solidFill>
                  <a:schemeClr val="accent2"/>
                </a:solidFill>
              </a:ln>
              <a:effectLst/>
            </c:spPr>
          </c:marker>
          <c:yVal>
            <c:numRef>
              <c:f>insurance!$G$1:$G$1339</c:f>
              <c:numCache>
                <c:formatCode>"₹"\ #,##0.00</c:formatCode>
                <c:ptCount val="1339"/>
                <c:pt idx="0">
                  <c:v>0</c:v>
                </c:pt>
                <c:pt idx="1">
                  <c:v>16884.923999999999</c:v>
                </c:pt>
                <c:pt idx="2">
                  <c:v>1725.5523000000001</c:v>
                </c:pt>
                <c:pt idx="3">
                  <c:v>4449.4620000000004</c:v>
                </c:pt>
                <c:pt idx="4">
                  <c:v>21984.47061</c:v>
                </c:pt>
                <c:pt idx="5">
                  <c:v>3866.8552</c:v>
                </c:pt>
                <c:pt idx="6">
                  <c:v>3756.6215999999999</c:v>
                </c:pt>
                <c:pt idx="7">
                  <c:v>8240.5895999999993</c:v>
                </c:pt>
                <c:pt idx="8">
                  <c:v>7281.5056000000004</c:v>
                </c:pt>
                <c:pt idx="9">
                  <c:v>6406.4107000000004</c:v>
                </c:pt>
                <c:pt idx="10">
                  <c:v>28923.136920000001</c:v>
                </c:pt>
                <c:pt idx="11">
                  <c:v>2721.3208</c:v>
                </c:pt>
                <c:pt idx="12">
                  <c:v>27808.7251</c:v>
                </c:pt>
                <c:pt idx="13">
                  <c:v>1826.8430000000001</c:v>
                </c:pt>
                <c:pt idx="14">
                  <c:v>11090.7178</c:v>
                </c:pt>
                <c:pt idx="15">
                  <c:v>39611.757700000002</c:v>
                </c:pt>
                <c:pt idx="16">
                  <c:v>1837.2370000000001</c:v>
                </c:pt>
                <c:pt idx="17">
                  <c:v>10797.3362</c:v>
                </c:pt>
                <c:pt idx="18">
                  <c:v>2395.17155</c:v>
                </c:pt>
                <c:pt idx="19">
                  <c:v>10602.385</c:v>
                </c:pt>
                <c:pt idx="20">
                  <c:v>36837.466999999997</c:v>
                </c:pt>
                <c:pt idx="21">
                  <c:v>13228.846949999999</c:v>
                </c:pt>
                <c:pt idx="22">
                  <c:v>4149.7359999999999</c:v>
                </c:pt>
                <c:pt idx="23">
                  <c:v>1137.011</c:v>
                </c:pt>
                <c:pt idx="24">
                  <c:v>37701.876799999998</c:v>
                </c:pt>
                <c:pt idx="25">
                  <c:v>6203.90175</c:v>
                </c:pt>
                <c:pt idx="26">
                  <c:v>14001.1338</c:v>
                </c:pt>
                <c:pt idx="27">
                  <c:v>14451.835150000001</c:v>
                </c:pt>
                <c:pt idx="28">
                  <c:v>12268.632250000001</c:v>
                </c:pt>
                <c:pt idx="29">
                  <c:v>2775.1921499999999</c:v>
                </c:pt>
                <c:pt idx="30">
                  <c:v>38711</c:v>
                </c:pt>
                <c:pt idx="31">
                  <c:v>35585.576000000001</c:v>
                </c:pt>
                <c:pt idx="32">
                  <c:v>2198.1898500000002</c:v>
                </c:pt>
                <c:pt idx="33">
                  <c:v>4687.7969999999996</c:v>
                </c:pt>
                <c:pt idx="34">
                  <c:v>13770.097900000001</c:v>
                </c:pt>
                <c:pt idx="35">
                  <c:v>51194.559139999998</c:v>
                </c:pt>
                <c:pt idx="36">
                  <c:v>1625.4337499999999</c:v>
                </c:pt>
                <c:pt idx="37">
                  <c:v>15612.19335</c:v>
                </c:pt>
                <c:pt idx="38">
                  <c:v>2302.3000000000002</c:v>
                </c:pt>
                <c:pt idx="39">
                  <c:v>39774.276299999998</c:v>
                </c:pt>
                <c:pt idx="40">
                  <c:v>48173.360999999997</c:v>
                </c:pt>
                <c:pt idx="41">
                  <c:v>3046.0619999999999</c:v>
                </c:pt>
                <c:pt idx="42">
                  <c:v>4949.7587000000003</c:v>
                </c:pt>
                <c:pt idx="43">
                  <c:v>6272.4772000000003</c:v>
                </c:pt>
                <c:pt idx="44">
                  <c:v>6313.759</c:v>
                </c:pt>
                <c:pt idx="45">
                  <c:v>6079.6715000000004</c:v>
                </c:pt>
                <c:pt idx="46">
                  <c:v>20630.283510000001</c:v>
                </c:pt>
                <c:pt idx="47">
                  <c:v>3393.35635</c:v>
                </c:pt>
                <c:pt idx="48">
                  <c:v>3556.9223000000002</c:v>
                </c:pt>
                <c:pt idx="49">
                  <c:v>12629.896699999999</c:v>
                </c:pt>
                <c:pt idx="50">
                  <c:v>38709.175999999999</c:v>
                </c:pt>
                <c:pt idx="51">
                  <c:v>2211.1307499999998</c:v>
                </c:pt>
                <c:pt idx="52">
                  <c:v>3579.8287</c:v>
                </c:pt>
                <c:pt idx="53">
                  <c:v>23568.272000000001</c:v>
                </c:pt>
                <c:pt idx="54">
                  <c:v>37742.575700000001</c:v>
                </c:pt>
                <c:pt idx="55">
                  <c:v>8059.6791000000003</c:v>
                </c:pt>
                <c:pt idx="56">
                  <c:v>47496.494449999998</c:v>
                </c:pt>
                <c:pt idx="57">
                  <c:v>13607.36875</c:v>
                </c:pt>
                <c:pt idx="58">
                  <c:v>34303.167200000004</c:v>
                </c:pt>
                <c:pt idx="59">
                  <c:v>23244.790199999999</c:v>
                </c:pt>
                <c:pt idx="60">
                  <c:v>5989.5236500000001</c:v>
                </c:pt>
                <c:pt idx="61">
                  <c:v>8606.2173999999995</c:v>
                </c:pt>
                <c:pt idx="62">
                  <c:v>4504.6624000000002</c:v>
                </c:pt>
                <c:pt idx="63">
                  <c:v>30166.618170000002</c:v>
                </c:pt>
                <c:pt idx="64">
                  <c:v>4133.6416499999996</c:v>
                </c:pt>
                <c:pt idx="65">
                  <c:v>14711.7438</c:v>
                </c:pt>
                <c:pt idx="66">
                  <c:v>1743.2139999999999</c:v>
                </c:pt>
                <c:pt idx="67">
                  <c:v>14235.072</c:v>
                </c:pt>
                <c:pt idx="68">
                  <c:v>6389.3778499999999</c:v>
                </c:pt>
                <c:pt idx="69">
                  <c:v>5920.1040999999996</c:v>
                </c:pt>
                <c:pt idx="70">
                  <c:v>17663.144199999999</c:v>
                </c:pt>
                <c:pt idx="71">
                  <c:v>16577.779500000001</c:v>
                </c:pt>
                <c:pt idx="72">
                  <c:v>6799.4579999999996</c:v>
                </c:pt>
                <c:pt idx="73">
                  <c:v>11741.726000000001</c:v>
                </c:pt>
                <c:pt idx="74">
                  <c:v>11946.625899999999</c:v>
                </c:pt>
                <c:pt idx="75">
                  <c:v>7726.8540000000003</c:v>
                </c:pt>
                <c:pt idx="76">
                  <c:v>11356.660900000001</c:v>
                </c:pt>
                <c:pt idx="77">
                  <c:v>3947.4131000000002</c:v>
                </c:pt>
                <c:pt idx="78">
                  <c:v>1532.4697000000001</c:v>
                </c:pt>
                <c:pt idx="79">
                  <c:v>2755.0209500000001</c:v>
                </c:pt>
                <c:pt idx="80">
                  <c:v>6571.0243499999997</c:v>
                </c:pt>
                <c:pt idx="81">
                  <c:v>4441.2131499999996</c:v>
                </c:pt>
                <c:pt idx="82">
                  <c:v>7935.29115</c:v>
                </c:pt>
                <c:pt idx="83">
                  <c:v>37165.163800000002</c:v>
                </c:pt>
                <c:pt idx="84">
                  <c:v>11033.661700000001</c:v>
                </c:pt>
                <c:pt idx="85">
                  <c:v>39836.519</c:v>
                </c:pt>
                <c:pt idx="86">
                  <c:v>21098.554049999999</c:v>
                </c:pt>
                <c:pt idx="87">
                  <c:v>43578.939400000003</c:v>
                </c:pt>
                <c:pt idx="88">
                  <c:v>11073.175999999999</c:v>
                </c:pt>
                <c:pt idx="89">
                  <c:v>8026.6665999999996</c:v>
                </c:pt>
                <c:pt idx="90">
                  <c:v>11082.5772</c:v>
                </c:pt>
                <c:pt idx="91">
                  <c:v>2026.9740999999999</c:v>
                </c:pt>
                <c:pt idx="92">
                  <c:v>10942.13205</c:v>
                </c:pt>
                <c:pt idx="93">
                  <c:v>30184.936699999998</c:v>
                </c:pt>
                <c:pt idx="94">
                  <c:v>5729.0052999999998</c:v>
                </c:pt>
                <c:pt idx="95">
                  <c:v>47291.055</c:v>
                </c:pt>
                <c:pt idx="96">
                  <c:v>3766.8838000000001</c:v>
                </c:pt>
                <c:pt idx="97">
                  <c:v>12105.32</c:v>
                </c:pt>
                <c:pt idx="98">
                  <c:v>10226.2842</c:v>
                </c:pt>
                <c:pt idx="99">
                  <c:v>22412.648499999999</c:v>
                </c:pt>
                <c:pt idx="100">
                  <c:v>15820.699000000001</c:v>
                </c:pt>
                <c:pt idx="101">
                  <c:v>6186.1270000000004</c:v>
                </c:pt>
                <c:pt idx="102">
                  <c:v>3645.0893999999998</c:v>
                </c:pt>
                <c:pt idx="103">
                  <c:v>21344.846699999998</c:v>
                </c:pt>
                <c:pt idx="104">
                  <c:v>30942.191800000001</c:v>
                </c:pt>
                <c:pt idx="105">
                  <c:v>5003.8530000000001</c:v>
                </c:pt>
                <c:pt idx="106">
                  <c:v>17560.37975</c:v>
                </c:pt>
                <c:pt idx="107">
                  <c:v>2331.5189999999998</c:v>
                </c:pt>
                <c:pt idx="108">
                  <c:v>3877.3042500000001</c:v>
                </c:pt>
                <c:pt idx="109">
                  <c:v>2867.1196</c:v>
                </c:pt>
                <c:pt idx="110">
                  <c:v>47055.532099999997</c:v>
                </c:pt>
                <c:pt idx="111">
                  <c:v>10825.253699999999</c:v>
                </c:pt>
                <c:pt idx="112">
                  <c:v>11881.358</c:v>
                </c:pt>
                <c:pt idx="113">
                  <c:v>4646.759</c:v>
                </c:pt>
                <c:pt idx="114">
                  <c:v>2404.7338</c:v>
                </c:pt>
                <c:pt idx="115">
                  <c:v>11488.31695</c:v>
                </c:pt>
                <c:pt idx="116">
                  <c:v>30259.995559999999</c:v>
                </c:pt>
                <c:pt idx="117">
                  <c:v>11381.3254</c:v>
                </c:pt>
                <c:pt idx="118">
                  <c:v>19107.779600000002</c:v>
                </c:pt>
                <c:pt idx="119">
                  <c:v>8601.3292999999994</c:v>
                </c:pt>
                <c:pt idx="120">
                  <c:v>6686.4313000000002</c:v>
                </c:pt>
                <c:pt idx="121">
                  <c:v>7740.3370000000004</c:v>
                </c:pt>
                <c:pt idx="122">
                  <c:v>1705.6244999999999</c:v>
                </c:pt>
                <c:pt idx="123">
                  <c:v>2257.47525</c:v>
                </c:pt>
                <c:pt idx="124">
                  <c:v>39556.494500000001</c:v>
                </c:pt>
                <c:pt idx="125">
                  <c:v>10115.00885</c:v>
                </c:pt>
                <c:pt idx="126">
                  <c:v>3385.3991500000002</c:v>
                </c:pt>
                <c:pt idx="127">
                  <c:v>17081.080000000002</c:v>
                </c:pt>
                <c:pt idx="128">
                  <c:v>9634.5380000000005</c:v>
                </c:pt>
                <c:pt idx="129">
                  <c:v>32734.186300000001</c:v>
                </c:pt>
                <c:pt idx="130">
                  <c:v>6082.4049999999997</c:v>
                </c:pt>
                <c:pt idx="131">
                  <c:v>12815.444949999999</c:v>
                </c:pt>
                <c:pt idx="132">
                  <c:v>13616.3586</c:v>
                </c:pt>
                <c:pt idx="133">
                  <c:v>11163.567999999999</c:v>
                </c:pt>
                <c:pt idx="134">
                  <c:v>1632.5644500000001</c:v>
                </c:pt>
                <c:pt idx="135">
                  <c:v>2457.2111500000001</c:v>
                </c:pt>
                <c:pt idx="136">
                  <c:v>2155.6815000000001</c:v>
                </c:pt>
                <c:pt idx="137">
                  <c:v>1261.442</c:v>
                </c:pt>
                <c:pt idx="138">
                  <c:v>2045.68525</c:v>
                </c:pt>
                <c:pt idx="139">
                  <c:v>27322.73386</c:v>
                </c:pt>
                <c:pt idx="140">
                  <c:v>2166.732</c:v>
                </c:pt>
                <c:pt idx="141">
                  <c:v>27375.904780000001</c:v>
                </c:pt>
                <c:pt idx="142">
                  <c:v>3490.5491000000002</c:v>
                </c:pt>
                <c:pt idx="143">
                  <c:v>18972.494999999999</c:v>
                </c:pt>
                <c:pt idx="144">
                  <c:v>18157.876</c:v>
                </c:pt>
                <c:pt idx="145">
                  <c:v>20745.989099999999</c:v>
                </c:pt>
                <c:pt idx="146">
                  <c:v>5138.2566999999999</c:v>
                </c:pt>
                <c:pt idx="147">
                  <c:v>40720.551050000002</c:v>
                </c:pt>
                <c:pt idx="148">
                  <c:v>9877.6077000000005</c:v>
                </c:pt>
                <c:pt idx="149">
                  <c:v>10959.6947</c:v>
                </c:pt>
                <c:pt idx="150">
                  <c:v>1842.519</c:v>
                </c:pt>
                <c:pt idx="151">
                  <c:v>5125.2156999999997</c:v>
                </c:pt>
                <c:pt idx="152">
                  <c:v>7789.6350000000002</c:v>
                </c:pt>
                <c:pt idx="153">
                  <c:v>6334.3435499999996</c:v>
                </c:pt>
                <c:pt idx="154">
                  <c:v>19964.746299999999</c:v>
                </c:pt>
                <c:pt idx="155">
                  <c:v>7077.1894000000002</c:v>
                </c:pt>
                <c:pt idx="156">
                  <c:v>6948.7007999999996</c:v>
                </c:pt>
                <c:pt idx="157">
                  <c:v>21223.675800000001</c:v>
                </c:pt>
                <c:pt idx="158">
                  <c:v>15518.180249999999</c:v>
                </c:pt>
                <c:pt idx="159">
                  <c:v>36950.256699999998</c:v>
                </c:pt>
                <c:pt idx="160">
                  <c:v>19749.383379999999</c:v>
                </c:pt>
                <c:pt idx="161">
                  <c:v>21348.705999999998</c:v>
                </c:pt>
                <c:pt idx="162">
                  <c:v>36149.483500000002</c:v>
                </c:pt>
                <c:pt idx="163">
                  <c:v>10450.552</c:v>
                </c:pt>
                <c:pt idx="164">
                  <c:v>5152.134</c:v>
                </c:pt>
                <c:pt idx="165">
                  <c:v>5028.1466</c:v>
                </c:pt>
                <c:pt idx="166">
                  <c:v>10407.085849999999</c:v>
                </c:pt>
                <c:pt idx="167">
                  <c:v>4830.63</c:v>
                </c:pt>
                <c:pt idx="168">
                  <c:v>6128.79745</c:v>
                </c:pt>
                <c:pt idx="169">
                  <c:v>2719.2797500000001</c:v>
                </c:pt>
                <c:pt idx="170">
                  <c:v>4827.9049500000001</c:v>
                </c:pt>
                <c:pt idx="171">
                  <c:v>13405.390299999999</c:v>
                </c:pt>
                <c:pt idx="172">
                  <c:v>8116.68</c:v>
                </c:pt>
                <c:pt idx="173">
                  <c:v>1694.7963999999999</c:v>
                </c:pt>
                <c:pt idx="174">
                  <c:v>5246.0469999999996</c:v>
                </c:pt>
                <c:pt idx="175">
                  <c:v>2855.4375500000001</c:v>
                </c:pt>
                <c:pt idx="176">
                  <c:v>48824.45</c:v>
                </c:pt>
                <c:pt idx="177">
                  <c:v>6455.86265</c:v>
                </c:pt>
                <c:pt idx="178">
                  <c:v>10436.096</c:v>
                </c:pt>
                <c:pt idx="179">
                  <c:v>8823.2790000000005</c:v>
                </c:pt>
                <c:pt idx="180">
                  <c:v>8538.28845</c:v>
                </c:pt>
                <c:pt idx="181">
                  <c:v>11735.87905</c:v>
                </c:pt>
                <c:pt idx="182">
                  <c:v>1631.8212000000001</c:v>
                </c:pt>
                <c:pt idx="183">
                  <c:v>4005.4225000000001</c:v>
                </c:pt>
                <c:pt idx="184">
                  <c:v>7419.4778999999999</c:v>
                </c:pt>
                <c:pt idx="185">
                  <c:v>7731.4270999999999</c:v>
                </c:pt>
                <c:pt idx="186">
                  <c:v>43753.337050000002</c:v>
                </c:pt>
                <c:pt idx="187">
                  <c:v>3981.9767999999999</c:v>
                </c:pt>
                <c:pt idx="188">
                  <c:v>5325.6509999999998</c:v>
                </c:pt>
                <c:pt idx="189">
                  <c:v>6775.9610000000002</c:v>
                </c:pt>
                <c:pt idx="190">
                  <c:v>4922.9159</c:v>
                </c:pt>
                <c:pt idx="191">
                  <c:v>12557.605299999999</c:v>
                </c:pt>
                <c:pt idx="192">
                  <c:v>4883.866</c:v>
                </c:pt>
                <c:pt idx="193">
                  <c:v>2137.6536000000001</c:v>
                </c:pt>
                <c:pt idx="194">
                  <c:v>12044.342000000001</c:v>
                </c:pt>
                <c:pt idx="195">
                  <c:v>1137.4697000000001</c:v>
                </c:pt>
                <c:pt idx="196">
                  <c:v>1639.5631000000001</c:v>
                </c:pt>
                <c:pt idx="197">
                  <c:v>5649.7150000000001</c:v>
                </c:pt>
                <c:pt idx="198">
                  <c:v>8516.8289999999997</c:v>
                </c:pt>
                <c:pt idx="199">
                  <c:v>9644.2525000000005</c:v>
                </c:pt>
                <c:pt idx="200">
                  <c:v>14901.5167</c:v>
                </c:pt>
                <c:pt idx="201">
                  <c:v>2130.6759000000002</c:v>
                </c:pt>
                <c:pt idx="202">
                  <c:v>8871.1517000000003</c:v>
                </c:pt>
                <c:pt idx="203">
                  <c:v>13012.20865</c:v>
                </c:pt>
                <c:pt idx="204">
                  <c:v>37133.898200000003</c:v>
                </c:pt>
                <c:pt idx="205">
                  <c:v>7147.1049999999996</c:v>
                </c:pt>
                <c:pt idx="206">
                  <c:v>4337.7352000000001</c:v>
                </c:pt>
                <c:pt idx="207">
                  <c:v>11743.299000000001</c:v>
                </c:pt>
                <c:pt idx="208">
                  <c:v>20984.0936</c:v>
                </c:pt>
                <c:pt idx="209">
                  <c:v>13880.949000000001</c:v>
                </c:pt>
                <c:pt idx="210">
                  <c:v>6610.1097</c:v>
                </c:pt>
                <c:pt idx="211">
                  <c:v>1980.07</c:v>
                </c:pt>
                <c:pt idx="212">
                  <c:v>8162.7162500000004</c:v>
                </c:pt>
                <c:pt idx="213">
                  <c:v>3537.703</c:v>
                </c:pt>
                <c:pt idx="214">
                  <c:v>5002.7826999999997</c:v>
                </c:pt>
                <c:pt idx="215">
                  <c:v>8520.0259999999998</c:v>
                </c:pt>
                <c:pt idx="216">
                  <c:v>7371.7719999999999</c:v>
                </c:pt>
                <c:pt idx="217">
                  <c:v>10355.641</c:v>
                </c:pt>
                <c:pt idx="218">
                  <c:v>2483.7359999999999</c:v>
                </c:pt>
                <c:pt idx="219">
                  <c:v>3392.9767999999999</c:v>
                </c:pt>
                <c:pt idx="220">
                  <c:v>25081.76784</c:v>
                </c:pt>
                <c:pt idx="221">
                  <c:v>5012.4709999999995</c:v>
                </c:pt>
                <c:pt idx="222">
                  <c:v>10564.8845</c:v>
                </c:pt>
                <c:pt idx="223">
                  <c:v>5253.5240000000003</c:v>
                </c:pt>
                <c:pt idx="224">
                  <c:v>34779.614999999998</c:v>
                </c:pt>
                <c:pt idx="225">
                  <c:v>19515.5416</c:v>
                </c:pt>
                <c:pt idx="226">
                  <c:v>11987.1682</c:v>
                </c:pt>
                <c:pt idx="227">
                  <c:v>2689.4953999999998</c:v>
                </c:pt>
                <c:pt idx="228">
                  <c:v>24227.337240000001</c:v>
                </c:pt>
                <c:pt idx="229">
                  <c:v>7358.1756500000001</c:v>
                </c:pt>
                <c:pt idx="230">
                  <c:v>9225.2564000000002</c:v>
                </c:pt>
                <c:pt idx="231">
                  <c:v>7443.6430499999997</c:v>
                </c:pt>
                <c:pt idx="232">
                  <c:v>14001.286700000001</c:v>
                </c:pt>
                <c:pt idx="233">
                  <c:v>1727.7850000000001</c:v>
                </c:pt>
                <c:pt idx="234">
                  <c:v>12333.828</c:v>
                </c:pt>
                <c:pt idx="235">
                  <c:v>6710.1918999999998</c:v>
                </c:pt>
                <c:pt idx="236">
                  <c:v>19444.265800000001</c:v>
                </c:pt>
                <c:pt idx="237">
                  <c:v>1615.7666999999999</c:v>
                </c:pt>
                <c:pt idx="238">
                  <c:v>4463.2051000000001</c:v>
                </c:pt>
                <c:pt idx="239">
                  <c:v>17352.6803</c:v>
                </c:pt>
                <c:pt idx="240">
                  <c:v>7152.6714000000002</c:v>
                </c:pt>
                <c:pt idx="241">
                  <c:v>38511.628299999997</c:v>
                </c:pt>
                <c:pt idx="242">
                  <c:v>5354.0746499999996</c:v>
                </c:pt>
                <c:pt idx="243">
                  <c:v>35160.134570000002</c:v>
                </c:pt>
                <c:pt idx="244">
                  <c:v>7196.8670000000002</c:v>
                </c:pt>
                <c:pt idx="245">
                  <c:v>29523.1656</c:v>
                </c:pt>
                <c:pt idx="246">
                  <c:v>24476.478510000001</c:v>
                </c:pt>
                <c:pt idx="247">
                  <c:v>12648.7034</c:v>
                </c:pt>
                <c:pt idx="248">
                  <c:v>1986.9333999999999</c:v>
                </c:pt>
                <c:pt idx="249">
                  <c:v>1832.0940000000001</c:v>
                </c:pt>
                <c:pt idx="250">
                  <c:v>4040.55825</c:v>
                </c:pt>
                <c:pt idx="251">
                  <c:v>12829.455099999999</c:v>
                </c:pt>
                <c:pt idx="252">
                  <c:v>47305.305</c:v>
                </c:pt>
                <c:pt idx="253">
                  <c:v>44260.749900000003</c:v>
                </c:pt>
                <c:pt idx="254">
                  <c:v>4260.7439999999997</c:v>
                </c:pt>
                <c:pt idx="255">
                  <c:v>41097.161749999999</c:v>
                </c:pt>
                <c:pt idx="256">
                  <c:v>13047.332350000001</c:v>
                </c:pt>
                <c:pt idx="257">
                  <c:v>43921.183700000001</c:v>
                </c:pt>
                <c:pt idx="258">
                  <c:v>5400.9804999999997</c:v>
                </c:pt>
                <c:pt idx="259">
                  <c:v>11520.099850000001</c:v>
                </c:pt>
                <c:pt idx="260">
                  <c:v>33750.291799999999</c:v>
                </c:pt>
                <c:pt idx="261">
                  <c:v>11837.16</c:v>
                </c:pt>
                <c:pt idx="262">
                  <c:v>17085.267599999999</c:v>
                </c:pt>
                <c:pt idx="263">
                  <c:v>24869.836800000001</c:v>
                </c:pt>
                <c:pt idx="264">
                  <c:v>36219.405449999998</c:v>
                </c:pt>
                <c:pt idx="265">
                  <c:v>20462.997660000001</c:v>
                </c:pt>
                <c:pt idx="266">
                  <c:v>46151.124499999998</c:v>
                </c:pt>
                <c:pt idx="267">
                  <c:v>17179.522000000001</c:v>
                </c:pt>
                <c:pt idx="268">
                  <c:v>14590.63205</c:v>
                </c:pt>
                <c:pt idx="269">
                  <c:v>7441.0529999999999</c:v>
                </c:pt>
                <c:pt idx="270">
                  <c:v>9282.4806000000008</c:v>
                </c:pt>
                <c:pt idx="271">
                  <c:v>1719.4363000000001</c:v>
                </c:pt>
                <c:pt idx="272">
                  <c:v>42856.838000000003</c:v>
                </c:pt>
                <c:pt idx="273">
                  <c:v>7265.7025000000003</c:v>
                </c:pt>
                <c:pt idx="274">
                  <c:v>9617.6624499999998</c:v>
                </c:pt>
                <c:pt idx="275">
                  <c:v>2523.1695</c:v>
                </c:pt>
                <c:pt idx="276">
                  <c:v>9715.8410000000003</c:v>
                </c:pt>
                <c:pt idx="277">
                  <c:v>2803.69785</c:v>
                </c:pt>
                <c:pt idx="278">
                  <c:v>2150.4690000000001</c:v>
                </c:pt>
                <c:pt idx="279">
                  <c:v>12928.7911</c:v>
                </c:pt>
                <c:pt idx="280">
                  <c:v>9855.1314000000002</c:v>
                </c:pt>
                <c:pt idx="281">
                  <c:v>22331.566800000001</c:v>
                </c:pt>
                <c:pt idx="282">
                  <c:v>48549.178350000002</c:v>
                </c:pt>
                <c:pt idx="283">
                  <c:v>4237.12655</c:v>
                </c:pt>
                <c:pt idx="284">
                  <c:v>11879.10405</c:v>
                </c:pt>
                <c:pt idx="285">
                  <c:v>9625.92</c:v>
                </c:pt>
                <c:pt idx="286">
                  <c:v>7742.1098000000002</c:v>
                </c:pt>
                <c:pt idx="287">
                  <c:v>9432.9253000000008</c:v>
                </c:pt>
                <c:pt idx="288">
                  <c:v>14256.192800000001</c:v>
                </c:pt>
                <c:pt idx="289">
                  <c:v>47896.79135</c:v>
                </c:pt>
                <c:pt idx="290">
                  <c:v>25992.821039999999</c:v>
                </c:pt>
                <c:pt idx="291">
                  <c:v>3172.018</c:v>
                </c:pt>
                <c:pt idx="292">
                  <c:v>20277.807509999999</c:v>
                </c:pt>
                <c:pt idx="293">
                  <c:v>42112.2356</c:v>
                </c:pt>
                <c:pt idx="294">
                  <c:v>2156.7518</c:v>
                </c:pt>
                <c:pt idx="295">
                  <c:v>3906.127</c:v>
                </c:pt>
                <c:pt idx="296">
                  <c:v>1704.5681</c:v>
                </c:pt>
                <c:pt idx="297">
                  <c:v>16297.846</c:v>
                </c:pt>
                <c:pt idx="298">
                  <c:v>21978.676899999999</c:v>
                </c:pt>
                <c:pt idx="299">
                  <c:v>38746.355100000001</c:v>
                </c:pt>
                <c:pt idx="300">
                  <c:v>9249.4951999999994</c:v>
                </c:pt>
                <c:pt idx="301">
                  <c:v>6746.7425000000003</c:v>
                </c:pt>
                <c:pt idx="302">
                  <c:v>24873.384900000001</c:v>
                </c:pt>
                <c:pt idx="303">
                  <c:v>12265.5069</c:v>
                </c:pt>
                <c:pt idx="304">
                  <c:v>4349.4620000000004</c:v>
                </c:pt>
                <c:pt idx="305">
                  <c:v>12646.207</c:v>
                </c:pt>
                <c:pt idx="306">
                  <c:v>19442.353500000001</c:v>
                </c:pt>
                <c:pt idx="307">
                  <c:v>20177.671129999999</c:v>
                </c:pt>
                <c:pt idx="308">
                  <c:v>4151.0286999999998</c:v>
                </c:pt>
                <c:pt idx="309">
                  <c:v>11944.594349999999</c:v>
                </c:pt>
                <c:pt idx="310">
                  <c:v>7749.1563999999998</c:v>
                </c:pt>
                <c:pt idx="311">
                  <c:v>8444.4740000000002</c:v>
                </c:pt>
                <c:pt idx="312">
                  <c:v>1737.376</c:v>
                </c:pt>
                <c:pt idx="313">
                  <c:v>42124.515299999999</c:v>
                </c:pt>
                <c:pt idx="314">
                  <c:v>8124.4084000000003</c:v>
                </c:pt>
                <c:pt idx="315">
                  <c:v>34838.873</c:v>
                </c:pt>
                <c:pt idx="316">
                  <c:v>9722.7695000000003</c:v>
                </c:pt>
                <c:pt idx="317">
                  <c:v>8835.2649500000007</c:v>
                </c:pt>
                <c:pt idx="318">
                  <c:v>10435.06525</c:v>
                </c:pt>
                <c:pt idx="319">
                  <c:v>7421.1945500000002</c:v>
                </c:pt>
                <c:pt idx="320">
                  <c:v>4667.6076499999999</c:v>
                </c:pt>
                <c:pt idx="321">
                  <c:v>4894.7533000000003</c:v>
                </c:pt>
                <c:pt idx="322">
                  <c:v>24671.663339999999</c:v>
                </c:pt>
                <c:pt idx="323">
                  <c:v>35491.64</c:v>
                </c:pt>
                <c:pt idx="324">
                  <c:v>11566.30055</c:v>
                </c:pt>
                <c:pt idx="325">
                  <c:v>2866.0909999999999</c:v>
                </c:pt>
                <c:pt idx="326">
                  <c:v>6600.2059499999996</c:v>
                </c:pt>
                <c:pt idx="327">
                  <c:v>3561.8888999999999</c:v>
                </c:pt>
                <c:pt idx="328">
                  <c:v>42760.502200000003</c:v>
                </c:pt>
                <c:pt idx="329">
                  <c:v>47928.03</c:v>
                </c:pt>
                <c:pt idx="330">
                  <c:v>9144.5650000000005</c:v>
                </c:pt>
                <c:pt idx="331">
                  <c:v>48517.563150000002</c:v>
                </c:pt>
                <c:pt idx="332">
                  <c:v>24393.6224</c:v>
                </c:pt>
                <c:pt idx="333">
                  <c:v>13429.035400000001</c:v>
                </c:pt>
                <c:pt idx="334">
                  <c:v>11658.379150000001</c:v>
                </c:pt>
                <c:pt idx="335">
                  <c:v>19144.576519999999</c:v>
                </c:pt>
                <c:pt idx="336">
                  <c:v>13822.803</c:v>
                </c:pt>
                <c:pt idx="337">
                  <c:v>12142.578600000001</c:v>
                </c:pt>
                <c:pt idx="338">
                  <c:v>13937.666499999999</c:v>
                </c:pt>
                <c:pt idx="339">
                  <c:v>41919.097000000002</c:v>
                </c:pt>
                <c:pt idx="340">
                  <c:v>8232.6388000000006</c:v>
                </c:pt>
                <c:pt idx="341">
                  <c:v>18955.220170000001</c:v>
                </c:pt>
                <c:pt idx="342">
                  <c:v>13352.0998</c:v>
                </c:pt>
                <c:pt idx="343">
                  <c:v>13217.094499999999</c:v>
                </c:pt>
                <c:pt idx="344">
                  <c:v>13981.850350000001</c:v>
                </c:pt>
                <c:pt idx="345">
                  <c:v>10977.2063</c:v>
                </c:pt>
                <c:pt idx="346">
                  <c:v>6184.2993999999999</c:v>
                </c:pt>
                <c:pt idx="347">
                  <c:v>4889.9994999999999</c:v>
                </c:pt>
                <c:pt idx="348">
                  <c:v>8334.4575499999992</c:v>
                </c:pt>
                <c:pt idx="349">
                  <c:v>5478.0367999999999</c:v>
                </c:pt>
                <c:pt idx="350">
                  <c:v>1635.7336499999999</c:v>
                </c:pt>
                <c:pt idx="351">
                  <c:v>11830.6072</c:v>
                </c:pt>
                <c:pt idx="352">
                  <c:v>8932.0840000000007</c:v>
                </c:pt>
                <c:pt idx="353">
                  <c:v>3554.203</c:v>
                </c:pt>
                <c:pt idx="354">
                  <c:v>12404.8791</c:v>
                </c:pt>
                <c:pt idx="355">
                  <c:v>14133.03775</c:v>
                </c:pt>
                <c:pt idx="356">
                  <c:v>24603.04837</c:v>
                </c:pt>
                <c:pt idx="357">
                  <c:v>8944.1151000000009</c:v>
                </c:pt>
                <c:pt idx="358">
                  <c:v>9620.3307000000004</c:v>
                </c:pt>
                <c:pt idx="359">
                  <c:v>1837.2819</c:v>
                </c:pt>
                <c:pt idx="360">
                  <c:v>1607.5101</c:v>
                </c:pt>
                <c:pt idx="361">
                  <c:v>10043.249</c:v>
                </c:pt>
                <c:pt idx="362">
                  <c:v>4751.07</c:v>
                </c:pt>
                <c:pt idx="363">
                  <c:v>13844.505999999999</c:v>
                </c:pt>
                <c:pt idx="364">
                  <c:v>2597.779</c:v>
                </c:pt>
                <c:pt idx="365">
                  <c:v>3180.5101</c:v>
                </c:pt>
                <c:pt idx="366">
                  <c:v>9778.3472000000002</c:v>
                </c:pt>
                <c:pt idx="367">
                  <c:v>13430.264999999999</c:v>
                </c:pt>
                <c:pt idx="368">
                  <c:v>8017.0611500000005</c:v>
                </c:pt>
                <c:pt idx="369">
                  <c:v>8116.2688500000004</c:v>
                </c:pt>
                <c:pt idx="370">
                  <c:v>3481.8679999999999</c:v>
                </c:pt>
                <c:pt idx="371">
                  <c:v>13415.0381</c:v>
                </c:pt>
                <c:pt idx="372">
                  <c:v>12029.286700000001</c:v>
                </c:pt>
                <c:pt idx="373">
                  <c:v>7639.4174499999999</c:v>
                </c:pt>
                <c:pt idx="374">
                  <c:v>36085.218999999997</c:v>
                </c:pt>
                <c:pt idx="375">
                  <c:v>1391.5287000000001</c:v>
                </c:pt>
                <c:pt idx="376">
                  <c:v>18033.9679</c:v>
                </c:pt>
                <c:pt idx="377">
                  <c:v>21659.930100000001</c:v>
                </c:pt>
                <c:pt idx="378">
                  <c:v>38126.246500000001</c:v>
                </c:pt>
                <c:pt idx="379">
                  <c:v>16455.707849999999</c:v>
                </c:pt>
                <c:pt idx="380">
                  <c:v>27000.98473</c:v>
                </c:pt>
                <c:pt idx="381">
                  <c:v>15006.579449999999</c:v>
                </c:pt>
                <c:pt idx="382">
                  <c:v>42303.692150000003</c:v>
                </c:pt>
                <c:pt idx="383">
                  <c:v>20781.48892</c:v>
                </c:pt>
                <c:pt idx="384">
                  <c:v>5846.9175999999998</c:v>
                </c:pt>
                <c:pt idx="385">
                  <c:v>8302.5356499999998</c:v>
                </c:pt>
                <c:pt idx="386">
                  <c:v>1261.8589999999999</c:v>
                </c:pt>
                <c:pt idx="387">
                  <c:v>11856.4115</c:v>
                </c:pt>
                <c:pt idx="388">
                  <c:v>30284.642940000002</c:v>
                </c:pt>
                <c:pt idx="389">
                  <c:v>3176.8159000000001</c:v>
                </c:pt>
                <c:pt idx="390">
                  <c:v>4618.0798999999997</c:v>
                </c:pt>
                <c:pt idx="391">
                  <c:v>10736.87075</c:v>
                </c:pt>
                <c:pt idx="392">
                  <c:v>2138.0707000000002</c:v>
                </c:pt>
                <c:pt idx="393">
                  <c:v>8964.0605500000001</c:v>
                </c:pt>
                <c:pt idx="394">
                  <c:v>9290.1394999999993</c:v>
                </c:pt>
                <c:pt idx="395">
                  <c:v>9411.0049999999992</c:v>
                </c:pt>
                <c:pt idx="396">
                  <c:v>7526.7064499999997</c:v>
                </c:pt>
                <c:pt idx="397">
                  <c:v>8522.0030000000006</c:v>
                </c:pt>
                <c:pt idx="398">
                  <c:v>16586.49771</c:v>
                </c:pt>
                <c:pt idx="399">
                  <c:v>14988.432000000001</c:v>
                </c:pt>
                <c:pt idx="400">
                  <c:v>1631.6683</c:v>
                </c:pt>
                <c:pt idx="401">
                  <c:v>9264.7970000000005</c:v>
                </c:pt>
                <c:pt idx="402">
                  <c:v>8083.9197999999997</c:v>
                </c:pt>
                <c:pt idx="403">
                  <c:v>14692.66935</c:v>
                </c:pt>
                <c:pt idx="404">
                  <c:v>10269.459999999999</c:v>
                </c:pt>
                <c:pt idx="405">
                  <c:v>3260.1990000000001</c:v>
                </c:pt>
                <c:pt idx="406">
                  <c:v>11396.9002</c:v>
                </c:pt>
                <c:pt idx="407">
                  <c:v>4185.0978999999998</c:v>
                </c:pt>
                <c:pt idx="408">
                  <c:v>8539.6710000000003</c:v>
                </c:pt>
                <c:pt idx="409">
                  <c:v>6652.5288</c:v>
                </c:pt>
                <c:pt idx="410">
                  <c:v>4074.4537</c:v>
                </c:pt>
                <c:pt idx="411">
                  <c:v>1621.3402000000001</c:v>
                </c:pt>
                <c:pt idx="412">
                  <c:v>19594.809649999999</c:v>
                </c:pt>
                <c:pt idx="413">
                  <c:v>14455.644050000001</c:v>
                </c:pt>
                <c:pt idx="414">
                  <c:v>5080.0959999999995</c:v>
                </c:pt>
                <c:pt idx="415">
                  <c:v>2134.9014999999999</c:v>
                </c:pt>
                <c:pt idx="416">
                  <c:v>7345.7266</c:v>
                </c:pt>
                <c:pt idx="417">
                  <c:v>9140.9509999999991</c:v>
                </c:pt>
                <c:pt idx="418">
                  <c:v>18608.261999999999</c:v>
                </c:pt>
                <c:pt idx="419">
                  <c:v>14418.2804</c:v>
                </c:pt>
                <c:pt idx="420">
                  <c:v>28950.4692</c:v>
                </c:pt>
                <c:pt idx="421">
                  <c:v>46889.261200000001</c:v>
                </c:pt>
                <c:pt idx="422">
                  <c:v>46599.108399999997</c:v>
                </c:pt>
                <c:pt idx="423">
                  <c:v>39125.332249999999</c:v>
                </c:pt>
                <c:pt idx="424">
                  <c:v>2727.3951000000002</c:v>
                </c:pt>
                <c:pt idx="425">
                  <c:v>8968.33</c:v>
                </c:pt>
                <c:pt idx="426">
                  <c:v>9788.8659000000007</c:v>
                </c:pt>
                <c:pt idx="427">
                  <c:v>6555.07035</c:v>
                </c:pt>
                <c:pt idx="428">
                  <c:v>7323.7348190000002</c:v>
                </c:pt>
                <c:pt idx="429">
                  <c:v>3167.4558499999998</c:v>
                </c:pt>
                <c:pt idx="430">
                  <c:v>18804.752400000001</c:v>
                </c:pt>
                <c:pt idx="431">
                  <c:v>23082.955330000001</c:v>
                </c:pt>
                <c:pt idx="432">
                  <c:v>4906.4096499999996</c:v>
                </c:pt>
                <c:pt idx="433">
                  <c:v>5969.723</c:v>
                </c:pt>
                <c:pt idx="434">
                  <c:v>12638.195</c:v>
                </c:pt>
                <c:pt idx="435">
                  <c:v>4243.5900499999998</c:v>
                </c:pt>
                <c:pt idx="436">
                  <c:v>13919.822899999999</c:v>
                </c:pt>
                <c:pt idx="437">
                  <c:v>2254.7966999999999</c:v>
                </c:pt>
                <c:pt idx="438">
                  <c:v>5926.8459999999995</c:v>
                </c:pt>
                <c:pt idx="439">
                  <c:v>12592.5345</c:v>
                </c:pt>
                <c:pt idx="440">
                  <c:v>2897.3235</c:v>
                </c:pt>
                <c:pt idx="441">
                  <c:v>4738.2682000000004</c:v>
                </c:pt>
                <c:pt idx="442">
                  <c:v>37079.372000000003</c:v>
                </c:pt>
                <c:pt idx="443">
                  <c:v>1149.3959</c:v>
                </c:pt>
                <c:pt idx="444">
                  <c:v>28287.897659999999</c:v>
                </c:pt>
                <c:pt idx="445">
                  <c:v>26109.32905</c:v>
                </c:pt>
                <c:pt idx="446">
                  <c:v>7345.0839999999998</c:v>
                </c:pt>
                <c:pt idx="447">
                  <c:v>12730.999599999999</c:v>
                </c:pt>
                <c:pt idx="448">
                  <c:v>11454.021500000001</c:v>
                </c:pt>
                <c:pt idx="449">
                  <c:v>5910.9440000000004</c:v>
                </c:pt>
                <c:pt idx="450">
                  <c:v>4762.3289999999997</c:v>
                </c:pt>
                <c:pt idx="451">
                  <c:v>7512.2669999999998</c:v>
                </c:pt>
                <c:pt idx="452">
                  <c:v>4032.2406999999998</c:v>
                </c:pt>
                <c:pt idx="453">
                  <c:v>1969.614</c:v>
                </c:pt>
                <c:pt idx="454">
                  <c:v>1769.5316499999999</c:v>
                </c:pt>
                <c:pt idx="455">
                  <c:v>4686.3887000000004</c:v>
                </c:pt>
                <c:pt idx="456">
                  <c:v>21797.000400000001</c:v>
                </c:pt>
                <c:pt idx="457">
                  <c:v>11881.9696</c:v>
                </c:pt>
                <c:pt idx="458">
                  <c:v>11840.77505</c:v>
                </c:pt>
                <c:pt idx="459">
                  <c:v>10601.412</c:v>
                </c:pt>
                <c:pt idx="460">
                  <c:v>7682.67</c:v>
                </c:pt>
                <c:pt idx="461">
                  <c:v>10381.4787</c:v>
                </c:pt>
                <c:pt idx="462">
                  <c:v>22144.031999999999</c:v>
                </c:pt>
                <c:pt idx="463">
                  <c:v>15230.324049999999</c:v>
                </c:pt>
                <c:pt idx="464">
                  <c:v>11165.417649999999</c:v>
                </c:pt>
                <c:pt idx="465">
                  <c:v>1632.0362500000001</c:v>
                </c:pt>
                <c:pt idx="466">
                  <c:v>19521.968199999999</c:v>
                </c:pt>
                <c:pt idx="467">
                  <c:v>13224.692999999999</c:v>
                </c:pt>
                <c:pt idx="468">
                  <c:v>12643.3778</c:v>
                </c:pt>
                <c:pt idx="469">
                  <c:v>23288.928400000001</c:v>
                </c:pt>
                <c:pt idx="470">
                  <c:v>2201.0971</c:v>
                </c:pt>
                <c:pt idx="471">
                  <c:v>2497.0383000000002</c:v>
                </c:pt>
                <c:pt idx="472">
                  <c:v>2203.4718499999999</c:v>
                </c:pt>
                <c:pt idx="473">
                  <c:v>1744.4649999999999</c:v>
                </c:pt>
                <c:pt idx="474">
                  <c:v>20878.78443</c:v>
                </c:pt>
                <c:pt idx="475">
                  <c:v>25382.296999999999</c:v>
                </c:pt>
                <c:pt idx="476">
                  <c:v>28868.6639</c:v>
                </c:pt>
                <c:pt idx="477">
                  <c:v>35147.528480000001</c:v>
                </c:pt>
                <c:pt idx="478">
                  <c:v>2534.3937500000002</c:v>
                </c:pt>
                <c:pt idx="479">
                  <c:v>1534.3045</c:v>
                </c:pt>
                <c:pt idx="480">
                  <c:v>1824.2854</c:v>
                </c:pt>
                <c:pt idx="481">
                  <c:v>15555.188749999999</c:v>
                </c:pt>
                <c:pt idx="482">
                  <c:v>9304.7019</c:v>
                </c:pt>
                <c:pt idx="483">
                  <c:v>1622.1885</c:v>
                </c:pt>
                <c:pt idx="484">
                  <c:v>9880.0679999999993</c:v>
                </c:pt>
                <c:pt idx="485">
                  <c:v>9563.0290000000005</c:v>
                </c:pt>
                <c:pt idx="486">
                  <c:v>4347.0233500000004</c:v>
                </c:pt>
                <c:pt idx="487">
                  <c:v>12475.3513</c:v>
                </c:pt>
                <c:pt idx="488">
                  <c:v>1253.9359999999999</c:v>
                </c:pt>
                <c:pt idx="489">
                  <c:v>48885.135609999998</c:v>
                </c:pt>
                <c:pt idx="490">
                  <c:v>10461.9794</c:v>
                </c:pt>
                <c:pt idx="491">
                  <c:v>1748.7739999999999</c:v>
                </c:pt>
                <c:pt idx="492">
                  <c:v>24513.091260000001</c:v>
                </c:pt>
                <c:pt idx="493">
                  <c:v>2196.4731999999999</c:v>
                </c:pt>
                <c:pt idx="494">
                  <c:v>12574.049000000001</c:v>
                </c:pt>
                <c:pt idx="495">
                  <c:v>17942.106</c:v>
                </c:pt>
                <c:pt idx="496">
                  <c:v>1967.0227</c:v>
                </c:pt>
                <c:pt idx="497">
                  <c:v>4931.6469999999999</c:v>
                </c:pt>
                <c:pt idx="498">
                  <c:v>8027.9679999999998</c:v>
                </c:pt>
                <c:pt idx="499">
                  <c:v>8211.1002000000008</c:v>
                </c:pt>
                <c:pt idx="500">
                  <c:v>13470.86</c:v>
                </c:pt>
                <c:pt idx="501">
                  <c:v>36197.699000000001</c:v>
                </c:pt>
                <c:pt idx="502">
                  <c:v>6837.3687</c:v>
                </c:pt>
                <c:pt idx="503">
                  <c:v>22218.1149</c:v>
                </c:pt>
                <c:pt idx="504">
                  <c:v>32548.340499999998</c:v>
                </c:pt>
                <c:pt idx="505">
                  <c:v>5974.3846999999996</c:v>
                </c:pt>
                <c:pt idx="506">
                  <c:v>6796.8632500000003</c:v>
                </c:pt>
                <c:pt idx="507">
                  <c:v>2643.2685000000001</c:v>
                </c:pt>
                <c:pt idx="508">
                  <c:v>3077.0954999999999</c:v>
                </c:pt>
                <c:pt idx="509">
                  <c:v>3044.2132999999999</c:v>
                </c:pt>
                <c:pt idx="510">
                  <c:v>11455.28</c:v>
                </c:pt>
                <c:pt idx="511">
                  <c:v>11763.000899999999</c:v>
                </c:pt>
                <c:pt idx="512">
                  <c:v>2498.4144000000001</c:v>
                </c:pt>
                <c:pt idx="513">
                  <c:v>9361.3268000000007</c:v>
                </c:pt>
                <c:pt idx="514">
                  <c:v>1256.299</c:v>
                </c:pt>
                <c:pt idx="515">
                  <c:v>21082.16</c:v>
                </c:pt>
                <c:pt idx="516">
                  <c:v>11362.754999999999</c:v>
                </c:pt>
                <c:pt idx="517">
                  <c:v>27724.28875</c:v>
                </c:pt>
                <c:pt idx="518">
                  <c:v>8413.4630500000003</c:v>
                </c:pt>
                <c:pt idx="519">
                  <c:v>5240.7650000000003</c:v>
                </c:pt>
                <c:pt idx="520">
                  <c:v>3857.7592500000001</c:v>
                </c:pt>
                <c:pt idx="521">
                  <c:v>25656.575260000001</c:v>
                </c:pt>
                <c:pt idx="522">
                  <c:v>3994.1777999999999</c:v>
                </c:pt>
                <c:pt idx="523">
                  <c:v>9866.3048500000004</c:v>
                </c:pt>
                <c:pt idx="524">
                  <c:v>5397.6166999999996</c:v>
                </c:pt>
                <c:pt idx="525">
                  <c:v>38245.593269999998</c:v>
                </c:pt>
                <c:pt idx="526">
                  <c:v>11482.63485</c:v>
                </c:pt>
                <c:pt idx="527">
                  <c:v>24059.680189999999</c:v>
                </c:pt>
                <c:pt idx="528">
                  <c:v>9861.0249999999996</c:v>
                </c:pt>
                <c:pt idx="529">
                  <c:v>8342.9087500000005</c:v>
                </c:pt>
                <c:pt idx="530">
                  <c:v>1708.0014000000001</c:v>
                </c:pt>
                <c:pt idx="531">
                  <c:v>48675.517699999997</c:v>
                </c:pt>
                <c:pt idx="532">
                  <c:v>14043.476699999999</c:v>
                </c:pt>
                <c:pt idx="533">
                  <c:v>12925.886</c:v>
                </c:pt>
                <c:pt idx="534">
                  <c:v>19214.705529999999</c:v>
                </c:pt>
                <c:pt idx="535">
                  <c:v>13831.1152</c:v>
                </c:pt>
                <c:pt idx="536">
                  <c:v>6067.1267500000004</c:v>
                </c:pt>
                <c:pt idx="537">
                  <c:v>5972.3779999999997</c:v>
                </c:pt>
                <c:pt idx="538">
                  <c:v>8825.0859999999993</c:v>
                </c:pt>
                <c:pt idx="539">
                  <c:v>8233.0974999999999</c:v>
                </c:pt>
                <c:pt idx="540">
                  <c:v>27346.04207</c:v>
                </c:pt>
                <c:pt idx="541">
                  <c:v>6196.4480000000003</c:v>
                </c:pt>
                <c:pt idx="542">
                  <c:v>3056.3881000000001</c:v>
                </c:pt>
                <c:pt idx="543">
                  <c:v>13887.204</c:v>
                </c:pt>
                <c:pt idx="544">
                  <c:v>63770.428010000003</c:v>
                </c:pt>
                <c:pt idx="545">
                  <c:v>10231.499900000001</c:v>
                </c:pt>
                <c:pt idx="546">
                  <c:v>23807.240600000001</c:v>
                </c:pt>
                <c:pt idx="547">
                  <c:v>3268.84665</c:v>
                </c:pt>
                <c:pt idx="548">
                  <c:v>11538.421</c:v>
                </c:pt>
                <c:pt idx="549">
                  <c:v>3213.6220499999999</c:v>
                </c:pt>
                <c:pt idx="550">
                  <c:v>45863.205000000002</c:v>
                </c:pt>
                <c:pt idx="551">
                  <c:v>13390.558999999999</c:v>
                </c:pt>
                <c:pt idx="552">
                  <c:v>3972.9247</c:v>
                </c:pt>
                <c:pt idx="553">
                  <c:v>12957.118</c:v>
                </c:pt>
                <c:pt idx="554">
                  <c:v>11187.6567</c:v>
                </c:pt>
                <c:pt idx="555">
                  <c:v>17878.900679999999</c:v>
                </c:pt>
                <c:pt idx="556">
                  <c:v>3847.674</c:v>
                </c:pt>
                <c:pt idx="557">
                  <c:v>8334.5895999999993</c:v>
                </c:pt>
                <c:pt idx="558">
                  <c:v>3935.1799000000001</c:v>
                </c:pt>
                <c:pt idx="559">
                  <c:v>39983.425949999997</c:v>
                </c:pt>
                <c:pt idx="560">
                  <c:v>1646.4296999999999</c:v>
                </c:pt>
                <c:pt idx="561">
                  <c:v>9193.8384999999998</c:v>
                </c:pt>
                <c:pt idx="562">
                  <c:v>10923.933199999999</c:v>
                </c:pt>
                <c:pt idx="563">
                  <c:v>2494.0219999999999</c:v>
                </c:pt>
                <c:pt idx="564">
                  <c:v>9058.7302999999993</c:v>
                </c:pt>
                <c:pt idx="565">
                  <c:v>2801.2588000000001</c:v>
                </c:pt>
                <c:pt idx="566">
                  <c:v>2128.4310500000001</c:v>
                </c:pt>
                <c:pt idx="567">
                  <c:v>6373.55735</c:v>
                </c:pt>
                <c:pt idx="568">
                  <c:v>7256.7231000000002</c:v>
                </c:pt>
                <c:pt idx="569">
                  <c:v>11552.904</c:v>
                </c:pt>
                <c:pt idx="570">
                  <c:v>45702.022349999999</c:v>
                </c:pt>
                <c:pt idx="571">
                  <c:v>3761.2919999999999</c:v>
                </c:pt>
                <c:pt idx="572">
                  <c:v>2219.4450999999999</c:v>
                </c:pt>
                <c:pt idx="573">
                  <c:v>4753.6368000000002</c:v>
                </c:pt>
                <c:pt idx="574">
                  <c:v>31620.001059999999</c:v>
                </c:pt>
                <c:pt idx="575">
                  <c:v>13224.057049999999</c:v>
                </c:pt>
                <c:pt idx="576">
                  <c:v>12222.898300000001</c:v>
                </c:pt>
                <c:pt idx="577">
                  <c:v>1664.9996000000001</c:v>
                </c:pt>
                <c:pt idx="578">
                  <c:v>58571.074480000003</c:v>
                </c:pt>
                <c:pt idx="579">
                  <c:v>9724.5300000000007</c:v>
                </c:pt>
                <c:pt idx="580">
                  <c:v>3206.4913499999998</c:v>
                </c:pt>
                <c:pt idx="581">
                  <c:v>12913.992399999999</c:v>
                </c:pt>
                <c:pt idx="582">
                  <c:v>1639.5631000000001</c:v>
                </c:pt>
                <c:pt idx="583">
                  <c:v>6356.2707</c:v>
                </c:pt>
                <c:pt idx="584">
                  <c:v>17626.239509999999</c:v>
                </c:pt>
                <c:pt idx="585">
                  <c:v>1242.816</c:v>
                </c:pt>
                <c:pt idx="586">
                  <c:v>4779.6022999999996</c:v>
                </c:pt>
                <c:pt idx="587">
                  <c:v>3861.2096499999998</c:v>
                </c:pt>
                <c:pt idx="588">
                  <c:v>43943.876100000001</c:v>
                </c:pt>
                <c:pt idx="589">
                  <c:v>13635.6379</c:v>
                </c:pt>
                <c:pt idx="590">
                  <c:v>5976.8311000000003</c:v>
                </c:pt>
                <c:pt idx="591">
                  <c:v>11842.441999999999</c:v>
                </c:pt>
                <c:pt idx="592">
                  <c:v>8428.0692999999992</c:v>
                </c:pt>
                <c:pt idx="593">
                  <c:v>2566.4706999999999</c:v>
                </c:pt>
                <c:pt idx="594">
                  <c:v>15359.104499999999</c:v>
                </c:pt>
                <c:pt idx="595">
                  <c:v>5709.1643999999997</c:v>
                </c:pt>
                <c:pt idx="596">
                  <c:v>8823.9857499999998</c:v>
                </c:pt>
                <c:pt idx="597">
                  <c:v>7640.3091999999997</c:v>
                </c:pt>
                <c:pt idx="598">
                  <c:v>5594.8455000000004</c:v>
                </c:pt>
                <c:pt idx="599">
                  <c:v>7441.5010000000002</c:v>
                </c:pt>
                <c:pt idx="600">
                  <c:v>33471.971890000001</c:v>
                </c:pt>
                <c:pt idx="601">
                  <c:v>1633.0444</c:v>
                </c:pt>
                <c:pt idx="602">
                  <c:v>9174.1356500000002</c:v>
                </c:pt>
                <c:pt idx="603">
                  <c:v>11070.535</c:v>
                </c:pt>
                <c:pt idx="604">
                  <c:v>16085.127500000001</c:v>
                </c:pt>
                <c:pt idx="605">
                  <c:v>17468.983899999999</c:v>
                </c:pt>
                <c:pt idx="606">
                  <c:v>9283.5619999999999</c:v>
                </c:pt>
                <c:pt idx="607">
                  <c:v>3558.6202499999999</c:v>
                </c:pt>
                <c:pt idx="608">
                  <c:v>25678.778450000002</c:v>
                </c:pt>
                <c:pt idx="609">
                  <c:v>4435.0941999999995</c:v>
                </c:pt>
                <c:pt idx="610">
                  <c:v>39241.442000000003</c:v>
                </c:pt>
                <c:pt idx="611">
                  <c:v>8547.6913000000004</c:v>
                </c:pt>
                <c:pt idx="612">
                  <c:v>6571.5439999999999</c:v>
                </c:pt>
                <c:pt idx="613">
                  <c:v>2207.6974500000001</c:v>
                </c:pt>
                <c:pt idx="614">
                  <c:v>6753.0379999999996</c:v>
                </c:pt>
                <c:pt idx="615">
                  <c:v>1880.07</c:v>
                </c:pt>
                <c:pt idx="616">
                  <c:v>42969.852700000003</c:v>
                </c:pt>
                <c:pt idx="617">
                  <c:v>11658.11505</c:v>
                </c:pt>
                <c:pt idx="618">
                  <c:v>23306.546999999999</c:v>
                </c:pt>
                <c:pt idx="619">
                  <c:v>34439.855900000002</c:v>
                </c:pt>
                <c:pt idx="620">
                  <c:v>10713.644</c:v>
                </c:pt>
                <c:pt idx="621">
                  <c:v>3659.346</c:v>
                </c:pt>
                <c:pt idx="622">
                  <c:v>40182.245999999999</c:v>
                </c:pt>
                <c:pt idx="623">
                  <c:v>9182.17</c:v>
                </c:pt>
                <c:pt idx="624">
                  <c:v>34617.840649999998</c:v>
                </c:pt>
                <c:pt idx="625">
                  <c:v>12129.614149999999</c:v>
                </c:pt>
                <c:pt idx="626">
                  <c:v>3736.4647</c:v>
                </c:pt>
                <c:pt idx="627">
                  <c:v>6748.5911999999998</c:v>
                </c:pt>
                <c:pt idx="628">
                  <c:v>11326.71487</c:v>
                </c:pt>
                <c:pt idx="629">
                  <c:v>11365.951999999999</c:v>
                </c:pt>
                <c:pt idx="630">
                  <c:v>42983.458500000001</c:v>
                </c:pt>
                <c:pt idx="631">
                  <c:v>10085.846</c:v>
                </c:pt>
                <c:pt idx="632">
                  <c:v>1977.8150000000001</c:v>
                </c:pt>
                <c:pt idx="633">
                  <c:v>3366.6696999999999</c:v>
                </c:pt>
                <c:pt idx="634">
                  <c:v>7173.35995</c:v>
                </c:pt>
                <c:pt idx="635">
                  <c:v>9391.3459999999995</c:v>
                </c:pt>
                <c:pt idx="636">
                  <c:v>14410.9321</c:v>
                </c:pt>
                <c:pt idx="637">
                  <c:v>2709.1118999999999</c:v>
                </c:pt>
                <c:pt idx="638">
                  <c:v>24915.046259999999</c:v>
                </c:pt>
                <c:pt idx="639">
                  <c:v>20149.322899999999</c:v>
                </c:pt>
                <c:pt idx="640">
                  <c:v>12949.1554</c:v>
                </c:pt>
                <c:pt idx="641">
                  <c:v>6666.2430000000004</c:v>
                </c:pt>
                <c:pt idx="642">
                  <c:v>32787.458590000002</c:v>
                </c:pt>
                <c:pt idx="643">
                  <c:v>13143.86485</c:v>
                </c:pt>
                <c:pt idx="644">
                  <c:v>4466.6214</c:v>
                </c:pt>
                <c:pt idx="645">
                  <c:v>18806.145469999999</c:v>
                </c:pt>
                <c:pt idx="646">
                  <c:v>10141.136200000001</c:v>
                </c:pt>
                <c:pt idx="647">
                  <c:v>6123.5688</c:v>
                </c:pt>
                <c:pt idx="648">
                  <c:v>8252.2842999999993</c:v>
                </c:pt>
                <c:pt idx="649">
                  <c:v>1712.2270000000001</c:v>
                </c:pt>
                <c:pt idx="650">
                  <c:v>12430.95335</c:v>
                </c:pt>
                <c:pt idx="651">
                  <c:v>9800.8881999999994</c:v>
                </c:pt>
                <c:pt idx="652">
                  <c:v>10579.710999999999</c:v>
                </c:pt>
                <c:pt idx="653">
                  <c:v>8280.6226999999999</c:v>
                </c:pt>
                <c:pt idx="654">
                  <c:v>8527.5319999999992</c:v>
                </c:pt>
                <c:pt idx="655">
                  <c:v>12244.531000000001</c:v>
                </c:pt>
                <c:pt idx="656">
                  <c:v>24667.419000000002</c:v>
                </c:pt>
                <c:pt idx="657">
                  <c:v>3410.3240000000001</c:v>
                </c:pt>
                <c:pt idx="658">
                  <c:v>4058.71245</c:v>
                </c:pt>
                <c:pt idx="659">
                  <c:v>26392.260289999998</c:v>
                </c:pt>
                <c:pt idx="660">
                  <c:v>14394.398150000001</c:v>
                </c:pt>
                <c:pt idx="661">
                  <c:v>6435.6237000000001</c:v>
                </c:pt>
                <c:pt idx="662">
                  <c:v>22192.437109999999</c:v>
                </c:pt>
                <c:pt idx="663">
                  <c:v>5148.5526</c:v>
                </c:pt>
                <c:pt idx="664">
                  <c:v>1136.3994</c:v>
                </c:pt>
                <c:pt idx="665">
                  <c:v>27037.914100000002</c:v>
                </c:pt>
                <c:pt idx="666">
                  <c:v>42560.430399999997</c:v>
                </c:pt>
                <c:pt idx="667">
                  <c:v>8703.4560000000001</c:v>
                </c:pt>
                <c:pt idx="668">
                  <c:v>40003.332249999999</c:v>
                </c:pt>
                <c:pt idx="669">
                  <c:v>45710.207849999999</c:v>
                </c:pt>
                <c:pt idx="670">
                  <c:v>6500.2358999999997</c:v>
                </c:pt>
                <c:pt idx="671">
                  <c:v>4837.5823</c:v>
                </c:pt>
                <c:pt idx="672">
                  <c:v>3943.5954000000002</c:v>
                </c:pt>
                <c:pt idx="673">
                  <c:v>4399.7309999999998</c:v>
                </c:pt>
                <c:pt idx="674">
                  <c:v>6185.3208000000004</c:v>
                </c:pt>
                <c:pt idx="675">
                  <c:v>46200.985099999998</c:v>
                </c:pt>
                <c:pt idx="676">
                  <c:v>7222.7862500000001</c:v>
                </c:pt>
                <c:pt idx="677">
                  <c:v>12485.8009</c:v>
                </c:pt>
                <c:pt idx="678">
                  <c:v>46130.5265</c:v>
                </c:pt>
                <c:pt idx="679">
                  <c:v>12363.547</c:v>
                </c:pt>
                <c:pt idx="680">
                  <c:v>10156.7832</c:v>
                </c:pt>
                <c:pt idx="681">
                  <c:v>2585.2689999999998</c:v>
                </c:pt>
                <c:pt idx="682">
                  <c:v>1242.26</c:v>
                </c:pt>
                <c:pt idx="683">
                  <c:v>40103.89</c:v>
                </c:pt>
                <c:pt idx="684">
                  <c:v>9863.4717999999993</c:v>
                </c:pt>
                <c:pt idx="685">
                  <c:v>4766.0219999999999</c:v>
                </c:pt>
                <c:pt idx="686">
                  <c:v>11244.376899999999</c:v>
                </c:pt>
                <c:pt idx="687">
                  <c:v>7729.6457499999997</c:v>
                </c:pt>
                <c:pt idx="688">
                  <c:v>5438.7491</c:v>
                </c:pt>
                <c:pt idx="689">
                  <c:v>26236.579969999999</c:v>
                </c:pt>
                <c:pt idx="690">
                  <c:v>34806.467700000001</c:v>
                </c:pt>
                <c:pt idx="691">
                  <c:v>2104.1134000000002</c:v>
                </c:pt>
                <c:pt idx="692">
                  <c:v>8068.1850000000004</c:v>
                </c:pt>
                <c:pt idx="693">
                  <c:v>2362.2290499999999</c:v>
                </c:pt>
                <c:pt idx="694">
                  <c:v>2352.9684499999998</c:v>
                </c:pt>
                <c:pt idx="695">
                  <c:v>3577.9989999999998</c:v>
                </c:pt>
                <c:pt idx="696">
                  <c:v>3201.2451500000002</c:v>
                </c:pt>
                <c:pt idx="697">
                  <c:v>29186.482360000002</c:v>
                </c:pt>
                <c:pt idx="698">
                  <c:v>40273.645499999999</c:v>
                </c:pt>
                <c:pt idx="699">
                  <c:v>10976.24575</c:v>
                </c:pt>
                <c:pt idx="700">
                  <c:v>3500.6122999999998</c:v>
                </c:pt>
                <c:pt idx="701">
                  <c:v>2020.5523000000001</c:v>
                </c:pt>
                <c:pt idx="702">
                  <c:v>9541.6955500000004</c:v>
                </c:pt>
                <c:pt idx="703">
                  <c:v>9504.3102999999992</c:v>
                </c:pt>
                <c:pt idx="704">
                  <c:v>5385.3379000000004</c:v>
                </c:pt>
                <c:pt idx="705">
                  <c:v>8930.9345499999999</c:v>
                </c:pt>
                <c:pt idx="706">
                  <c:v>5375.0379999999996</c:v>
                </c:pt>
                <c:pt idx="707">
                  <c:v>44400.4064</c:v>
                </c:pt>
                <c:pt idx="708">
                  <c:v>10264.4421</c:v>
                </c:pt>
                <c:pt idx="709">
                  <c:v>6113.2310500000003</c:v>
                </c:pt>
                <c:pt idx="710">
                  <c:v>5469.0065999999997</c:v>
                </c:pt>
                <c:pt idx="711">
                  <c:v>1727.54</c:v>
                </c:pt>
                <c:pt idx="712">
                  <c:v>10107.220600000001</c:v>
                </c:pt>
                <c:pt idx="713">
                  <c:v>8310.8391499999998</c:v>
                </c:pt>
                <c:pt idx="714">
                  <c:v>1984.4532999999999</c:v>
                </c:pt>
                <c:pt idx="715">
                  <c:v>2457.502</c:v>
                </c:pt>
                <c:pt idx="716">
                  <c:v>12146.971</c:v>
                </c:pt>
                <c:pt idx="717">
                  <c:v>9566.9909000000007</c:v>
                </c:pt>
                <c:pt idx="718">
                  <c:v>13112.604799999999</c:v>
                </c:pt>
                <c:pt idx="719">
                  <c:v>10848.1343</c:v>
                </c:pt>
                <c:pt idx="720">
                  <c:v>12231.613600000001</c:v>
                </c:pt>
                <c:pt idx="721">
                  <c:v>9875.6803999999993</c:v>
                </c:pt>
                <c:pt idx="722">
                  <c:v>11264.540999999999</c:v>
                </c:pt>
                <c:pt idx="723">
                  <c:v>12979.358</c:v>
                </c:pt>
                <c:pt idx="724">
                  <c:v>1263.249</c:v>
                </c:pt>
                <c:pt idx="725">
                  <c:v>10106.134249999999</c:v>
                </c:pt>
                <c:pt idx="726">
                  <c:v>40932.429499999998</c:v>
                </c:pt>
                <c:pt idx="727">
                  <c:v>6664.68595</c:v>
                </c:pt>
                <c:pt idx="728">
                  <c:v>16657.71745</c:v>
                </c:pt>
                <c:pt idx="729">
                  <c:v>2217.6012000000001</c:v>
                </c:pt>
                <c:pt idx="730">
                  <c:v>6781.3541999999998</c:v>
                </c:pt>
                <c:pt idx="731">
                  <c:v>19361.998800000001</c:v>
                </c:pt>
                <c:pt idx="732">
                  <c:v>10065.413</c:v>
                </c:pt>
                <c:pt idx="733">
                  <c:v>4234.9269999999997</c:v>
                </c:pt>
                <c:pt idx="734">
                  <c:v>9447.2503500000003</c:v>
                </c:pt>
                <c:pt idx="735">
                  <c:v>14007.222</c:v>
                </c:pt>
                <c:pt idx="736">
                  <c:v>9583.8932999999997</c:v>
                </c:pt>
                <c:pt idx="737">
                  <c:v>40419.019099999998</c:v>
                </c:pt>
                <c:pt idx="738">
                  <c:v>3484.3310000000001</c:v>
                </c:pt>
                <c:pt idx="739">
                  <c:v>36189.101699999999</c:v>
                </c:pt>
                <c:pt idx="740">
                  <c:v>44585.455869999998</c:v>
                </c:pt>
                <c:pt idx="741">
                  <c:v>8604.4836500000001</c:v>
                </c:pt>
                <c:pt idx="742">
                  <c:v>18246.495500000001</c:v>
                </c:pt>
                <c:pt idx="743">
                  <c:v>43254.417950000003</c:v>
                </c:pt>
                <c:pt idx="744">
                  <c:v>3757.8447999999999</c:v>
                </c:pt>
                <c:pt idx="745">
                  <c:v>8827.2098999999998</c:v>
                </c:pt>
                <c:pt idx="746">
                  <c:v>9910.3598500000007</c:v>
                </c:pt>
                <c:pt idx="747">
                  <c:v>11737.848840000001</c:v>
                </c:pt>
                <c:pt idx="748">
                  <c:v>1627.2824499999999</c:v>
                </c:pt>
                <c:pt idx="749">
                  <c:v>8556.9069999999992</c:v>
                </c:pt>
                <c:pt idx="750">
                  <c:v>3062.5082499999999</c:v>
                </c:pt>
                <c:pt idx="751">
                  <c:v>19539.242999999999</c:v>
                </c:pt>
                <c:pt idx="752">
                  <c:v>1906.35825</c:v>
                </c:pt>
                <c:pt idx="753">
                  <c:v>14210.53595</c:v>
                </c:pt>
                <c:pt idx="754">
                  <c:v>11833.782300000001</c:v>
                </c:pt>
                <c:pt idx="755">
                  <c:v>17128.426080000001</c:v>
                </c:pt>
                <c:pt idx="756">
                  <c:v>5031.26955</c:v>
                </c:pt>
                <c:pt idx="757">
                  <c:v>7985.8149999999996</c:v>
                </c:pt>
                <c:pt idx="758">
                  <c:v>23065.420699999999</c:v>
                </c:pt>
                <c:pt idx="759">
                  <c:v>5428.7277000000004</c:v>
                </c:pt>
                <c:pt idx="760">
                  <c:v>36307.798300000002</c:v>
                </c:pt>
                <c:pt idx="761">
                  <c:v>3925.7582000000002</c:v>
                </c:pt>
                <c:pt idx="762">
                  <c:v>2416.9549999999999</c:v>
                </c:pt>
                <c:pt idx="763">
                  <c:v>19040.876</c:v>
                </c:pt>
                <c:pt idx="764">
                  <c:v>3070.8087</c:v>
                </c:pt>
                <c:pt idx="765">
                  <c:v>9095.0682500000003</c:v>
                </c:pt>
                <c:pt idx="766">
                  <c:v>11842.623750000001</c:v>
                </c:pt>
                <c:pt idx="767">
                  <c:v>8062.7640000000001</c:v>
                </c:pt>
                <c:pt idx="768">
                  <c:v>7050.6419999999998</c:v>
                </c:pt>
                <c:pt idx="769">
                  <c:v>14319.031000000001</c:v>
                </c:pt>
                <c:pt idx="770">
                  <c:v>6933.2422500000002</c:v>
                </c:pt>
                <c:pt idx="771">
                  <c:v>27941.28758</c:v>
                </c:pt>
                <c:pt idx="772">
                  <c:v>11150.78</c:v>
                </c:pt>
                <c:pt idx="773">
                  <c:v>12797.20962</c:v>
                </c:pt>
                <c:pt idx="774">
                  <c:v>17748.5062</c:v>
                </c:pt>
                <c:pt idx="775">
                  <c:v>7261.741</c:v>
                </c:pt>
                <c:pt idx="776">
                  <c:v>10560.4917</c:v>
                </c:pt>
                <c:pt idx="777">
                  <c:v>6986.6970000000001</c:v>
                </c:pt>
                <c:pt idx="778">
                  <c:v>7448.4039499999999</c:v>
                </c:pt>
                <c:pt idx="779">
                  <c:v>5934.3797999999997</c:v>
                </c:pt>
                <c:pt idx="780">
                  <c:v>9869.8101999999999</c:v>
                </c:pt>
                <c:pt idx="781">
                  <c:v>18259.216</c:v>
                </c:pt>
                <c:pt idx="782">
                  <c:v>1146.7965999999999</c:v>
                </c:pt>
                <c:pt idx="783">
                  <c:v>9386.1612999999998</c:v>
                </c:pt>
                <c:pt idx="784">
                  <c:v>24520.263999999999</c:v>
                </c:pt>
                <c:pt idx="785">
                  <c:v>4350.5144</c:v>
                </c:pt>
                <c:pt idx="786">
                  <c:v>6414.1779999999999</c:v>
                </c:pt>
                <c:pt idx="787">
                  <c:v>12741.167450000001</c:v>
                </c:pt>
                <c:pt idx="788">
                  <c:v>1917.3184000000001</c:v>
                </c:pt>
                <c:pt idx="789">
                  <c:v>5209.5788499999999</c:v>
                </c:pt>
                <c:pt idx="790">
                  <c:v>13457.960800000001</c:v>
                </c:pt>
                <c:pt idx="791">
                  <c:v>5662.2250000000004</c:v>
                </c:pt>
                <c:pt idx="792">
                  <c:v>1252.4069999999999</c:v>
                </c:pt>
                <c:pt idx="793">
                  <c:v>2731.9122000000002</c:v>
                </c:pt>
                <c:pt idx="794">
                  <c:v>21195.817999999999</c:v>
                </c:pt>
                <c:pt idx="795">
                  <c:v>7209.4917999999998</c:v>
                </c:pt>
                <c:pt idx="796">
                  <c:v>18310.741999999998</c:v>
                </c:pt>
                <c:pt idx="797">
                  <c:v>4266.1657999999998</c:v>
                </c:pt>
                <c:pt idx="798">
                  <c:v>4719.52405</c:v>
                </c:pt>
                <c:pt idx="799">
                  <c:v>11848.141</c:v>
                </c:pt>
                <c:pt idx="800">
                  <c:v>17904.527050000001</c:v>
                </c:pt>
                <c:pt idx="801">
                  <c:v>7046.7222000000002</c:v>
                </c:pt>
                <c:pt idx="802">
                  <c:v>14313.846299999999</c:v>
                </c:pt>
                <c:pt idx="803">
                  <c:v>2103.08</c:v>
                </c:pt>
                <c:pt idx="804">
                  <c:v>38792.685599999997</c:v>
                </c:pt>
                <c:pt idx="805">
                  <c:v>1815.8759</c:v>
                </c:pt>
                <c:pt idx="806">
                  <c:v>7731.8578500000003</c:v>
                </c:pt>
                <c:pt idx="807">
                  <c:v>28476.734990000001</c:v>
                </c:pt>
                <c:pt idx="808">
                  <c:v>2136.8822500000001</c:v>
                </c:pt>
                <c:pt idx="809">
                  <c:v>1131.5065999999999</c:v>
                </c:pt>
                <c:pt idx="810">
                  <c:v>3309.7926000000002</c:v>
                </c:pt>
                <c:pt idx="811">
                  <c:v>9414.92</c:v>
                </c:pt>
                <c:pt idx="812">
                  <c:v>6360.9935999999998</c:v>
                </c:pt>
                <c:pt idx="813">
                  <c:v>11013.7119</c:v>
                </c:pt>
                <c:pt idx="814">
                  <c:v>4428.8878500000001</c:v>
                </c:pt>
                <c:pt idx="815">
                  <c:v>5584.3056999999999</c:v>
                </c:pt>
                <c:pt idx="816">
                  <c:v>1877.9294</c:v>
                </c:pt>
                <c:pt idx="817">
                  <c:v>2842.7607499999999</c:v>
                </c:pt>
                <c:pt idx="818">
                  <c:v>3597.596</c:v>
                </c:pt>
                <c:pt idx="819">
                  <c:v>23401.30575</c:v>
                </c:pt>
                <c:pt idx="820">
                  <c:v>55135.402090000003</c:v>
                </c:pt>
                <c:pt idx="821">
                  <c:v>7445.9179999999997</c:v>
                </c:pt>
                <c:pt idx="822">
                  <c:v>2680.9493000000002</c:v>
                </c:pt>
                <c:pt idx="823">
                  <c:v>1621.8827000000001</c:v>
                </c:pt>
                <c:pt idx="824">
                  <c:v>8219.2039000000004</c:v>
                </c:pt>
                <c:pt idx="825">
                  <c:v>12523.604799999999</c:v>
                </c:pt>
                <c:pt idx="826">
                  <c:v>16069.08475</c:v>
                </c:pt>
                <c:pt idx="827">
                  <c:v>43813.866099999999</c:v>
                </c:pt>
                <c:pt idx="828">
                  <c:v>20773.62775</c:v>
                </c:pt>
                <c:pt idx="829">
                  <c:v>39597.407200000001</c:v>
                </c:pt>
                <c:pt idx="830">
                  <c:v>6117.4944999999998</c:v>
                </c:pt>
                <c:pt idx="831">
                  <c:v>13393.755999999999</c:v>
                </c:pt>
                <c:pt idx="832">
                  <c:v>5266.3656000000001</c:v>
                </c:pt>
                <c:pt idx="833">
                  <c:v>4719.7365499999996</c:v>
                </c:pt>
                <c:pt idx="834">
                  <c:v>11743.9341</c:v>
                </c:pt>
                <c:pt idx="835">
                  <c:v>5377.4578000000001</c:v>
                </c:pt>
                <c:pt idx="836">
                  <c:v>7160.3302999999996</c:v>
                </c:pt>
                <c:pt idx="837">
                  <c:v>4402.2330000000002</c:v>
                </c:pt>
                <c:pt idx="838">
                  <c:v>11657.7189</c:v>
                </c:pt>
                <c:pt idx="839">
                  <c:v>6402.2913500000004</c:v>
                </c:pt>
                <c:pt idx="840">
                  <c:v>12622.1795</c:v>
                </c:pt>
                <c:pt idx="841">
                  <c:v>1526.3119999999999</c:v>
                </c:pt>
                <c:pt idx="842">
                  <c:v>12323.936</c:v>
                </c:pt>
                <c:pt idx="843">
                  <c:v>36021.011200000001</c:v>
                </c:pt>
                <c:pt idx="844">
                  <c:v>27533.912899999999</c:v>
                </c:pt>
                <c:pt idx="845">
                  <c:v>10072.055050000001</c:v>
                </c:pt>
                <c:pt idx="846">
                  <c:v>45008.955499999996</c:v>
                </c:pt>
                <c:pt idx="847">
                  <c:v>9872.7009999999991</c:v>
                </c:pt>
                <c:pt idx="848">
                  <c:v>2438.0551999999998</c:v>
                </c:pt>
                <c:pt idx="849">
                  <c:v>2974.1260000000002</c:v>
                </c:pt>
                <c:pt idx="850">
                  <c:v>10601.632250000001</c:v>
                </c:pt>
                <c:pt idx="851">
                  <c:v>37270.1512</c:v>
                </c:pt>
                <c:pt idx="852">
                  <c:v>14119.62</c:v>
                </c:pt>
                <c:pt idx="853">
                  <c:v>42111.664700000001</c:v>
                </c:pt>
                <c:pt idx="854">
                  <c:v>11729.6795</c:v>
                </c:pt>
                <c:pt idx="855">
                  <c:v>24106.912550000001</c:v>
                </c:pt>
                <c:pt idx="856">
                  <c:v>1875.3440000000001</c:v>
                </c:pt>
                <c:pt idx="857">
                  <c:v>40974.164900000003</c:v>
                </c:pt>
                <c:pt idx="858">
                  <c:v>15817.985699999999</c:v>
                </c:pt>
                <c:pt idx="859">
                  <c:v>18218.161390000001</c:v>
                </c:pt>
                <c:pt idx="860">
                  <c:v>10965.446</c:v>
                </c:pt>
                <c:pt idx="861">
                  <c:v>46113.510999999999</c:v>
                </c:pt>
                <c:pt idx="862">
                  <c:v>7151.0919999999996</c:v>
                </c:pt>
                <c:pt idx="863">
                  <c:v>12269.68865</c:v>
                </c:pt>
                <c:pt idx="864">
                  <c:v>5458.0464499999998</c:v>
                </c:pt>
                <c:pt idx="865">
                  <c:v>8782.4689999999991</c:v>
                </c:pt>
                <c:pt idx="866">
                  <c:v>6600.3609999999999</c:v>
                </c:pt>
                <c:pt idx="867">
                  <c:v>1141.4450999999999</c:v>
                </c:pt>
                <c:pt idx="868">
                  <c:v>11576.13</c:v>
                </c:pt>
                <c:pt idx="869">
                  <c:v>13129.603450000001</c:v>
                </c:pt>
                <c:pt idx="870">
                  <c:v>4391.652</c:v>
                </c:pt>
                <c:pt idx="871">
                  <c:v>8457.8179999999993</c:v>
                </c:pt>
                <c:pt idx="872">
                  <c:v>3392.3652000000002</c:v>
                </c:pt>
                <c:pt idx="873">
                  <c:v>5966.8873999999996</c:v>
                </c:pt>
                <c:pt idx="874">
                  <c:v>6849.0259999999998</c:v>
                </c:pt>
                <c:pt idx="875">
                  <c:v>8891.1394999999993</c:v>
                </c:pt>
                <c:pt idx="876">
                  <c:v>2690.1138000000001</c:v>
                </c:pt>
                <c:pt idx="877">
                  <c:v>26140.3603</c:v>
                </c:pt>
                <c:pt idx="878">
                  <c:v>6653.7885999999999</c:v>
                </c:pt>
                <c:pt idx="879">
                  <c:v>6282.2349999999997</c:v>
                </c:pt>
                <c:pt idx="880">
                  <c:v>6311.9520000000002</c:v>
                </c:pt>
                <c:pt idx="881">
                  <c:v>3443.0639999999999</c:v>
                </c:pt>
                <c:pt idx="882">
                  <c:v>2789.0574000000001</c:v>
                </c:pt>
                <c:pt idx="883">
                  <c:v>2585.8506499999999</c:v>
                </c:pt>
                <c:pt idx="884">
                  <c:v>46255.112500000003</c:v>
                </c:pt>
                <c:pt idx="885">
                  <c:v>4877.9810500000003</c:v>
                </c:pt>
                <c:pt idx="886">
                  <c:v>19719.6947</c:v>
                </c:pt>
                <c:pt idx="887">
                  <c:v>27218.437249999999</c:v>
                </c:pt>
                <c:pt idx="888">
                  <c:v>5272.1758</c:v>
                </c:pt>
                <c:pt idx="889">
                  <c:v>1682.597</c:v>
                </c:pt>
                <c:pt idx="890">
                  <c:v>11945.1327</c:v>
                </c:pt>
                <c:pt idx="891">
                  <c:v>29330.98315</c:v>
                </c:pt>
                <c:pt idx="892">
                  <c:v>7243.8136000000004</c:v>
                </c:pt>
                <c:pt idx="893">
                  <c:v>10422.916649999999</c:v>
                </c:pt>
                <c:pt idx="894">
                  <c:v>44202.653599999998</c:v>
                </c:pt>
                <c:pt idx="895">
                  <c:v>13555.0049</c:v>
                </c:pt>
                <c:pt idx="896">
                  <c:v>13063.883</c:v>
                </c:pt>
                <c:pt idx="897">
                  <c:v>19798.054550000001</c:v>
                </c:pt>
                <c:pt idx="898">
                  <c:v>2221.5644499999999</c:v>
                </c:pt>
                <c:pt idx="899">
                  <c:v>1634.5734</c:v>
                </c:pt>
                <c:pt idx="900">
                  <c:v>2117.3388500000001</c:v>
                </c:pt>
                <c:pt idx="901">
                  <c:v>8688.8588500000005</c:v>
                </c:pt>
                <c:pt idx="902">
                  <c:v>48673.558799999999</c:v>
                </c:pt>
                <c:pt idx="903">
                  <c:v>4661.2863500000003</c:v>
                </c:pt>
                <c:pt idx="904">
                  <c:v>8125.7844999999998</c:v>
                </c:pt>
                <c:pt idx="905">
                  <c:v>12644.589</c:v>
                </c:pt>
                <c:pt idx="906">
                  <c:v>4564.1914500000003</c:v>
                </c:pt>
                <c:pt idx="907">
                  <c:v>4846.9201499999999</c:v>
                </c:pt>
                <c:pt idx="908">
                  <c:v>7633.7205999999996</c:v>
                </c:pt>
                <c:pt idx="909">
                  <c:v>15170.069</c:v>
                </c:pt>
                <c:pt idx="910">
                  <c:v>17496.306</c:v>
                </c:pt>
                <c:pt idx="911">
                  <c:v>2639.0428999999999</c:v>
                </c:pt>
                <c:pt idx="912">
                  <c:v>33732.686699999998</c:v>
                </c:pt>
                <c:pt idx="913">
                  <c:v>14382.709049999999</c:v>
                </c:pt>
                <c:pt idx="914">
                  <c:v>7626.9930000000004</c:v>
                </c:pt>
                <c:pt idx="915">
                  <c:v>5257.5079500000002</c:v>
                </c:pt>
                <c:pt idx="916">
                  <c:v>2473.3341</c:v>
                </c:pt>
                <c:pt idx="917">
                  <c:v>21774.32215</c:v>
                </c:pt>
                <c:pt idx="918">
                  <c:v>35069.374519999998</c:v>
                </c:pt>
                <c:pt idx="919">
                  <c:v>13041.921</c:v>
                </c:pt>
                <c:pt idx="920">
                  <c:v>5245.2268999999997</c:v>
                </c:pt>
                <c:pt idx="921">
                  <c:v>13451.121999999999</c:v>
                </c:pt>
                <c:pt idx="922">
                  <c:v>13462.52</c:v>
                </c:pt>
                <c:pt idx="923">
                  <c:v>5488.2619999999997</c:v>
                </c:pt>
                <c:pt idx="924">
                  <c:v>4320.4108500000002</c:v>
                </c:pt>
                <c:pt idx="925">
                  <c:v>6250.4350000000004</c:v>
                </c:pt>
                <c:pt idx="926">
                  <c:v>25333.332839999999</c:v>
                </c:pt>
                <c:pt idx="927">
                  <c:v>2913.569</c:v>
                </c:pt>
                <c:pt idx="928">
                  <c:v>12032.325999999999</c:v>
                </c:pt>
                <c:pt idx="929">
                  <c:v>13470.804400000001</c:v>
                </c:pt>
                <c:pt idx="930">
                  <c:v>6289.7548999999999</c:v>
                </c:pt>
                <c:pt idx="931">
                  <c:v>2927.0646999999999</c:v>
                </c:pt>
                <c:pt idx="932">
                  <c:v>6238.2979999999998</c:v>
                </c:pt>
                <c:pt idx="933">
                  <c:v>10096.969999999999</c:v>
                </c:pt>
                <c:pt idx="934">
                  <c:v>7348.1419999999998</c:v>
                </c:pt>
                <c:pt idx="935">
                  <c:v>4673.3922000000002</c:v>
                </c:pt>
                <c:pt idx="936">
                  <c:v>12233.828</c:v>
                </c:pt>
                <c:pt idx="937">
                  <c:v>32108.662820000001</c:v>
                </c:pt>
                <c:pt idx="938">
                  <c:v>8965.7957499999993</c:v>
                </c:pt>
                <c:pt idx="939">
                  <c:v>2304.0021999999999</c:v>
                </c:pt>
                <c:pt idx="940">
                  <c:v>9487.6442000000006</c:v>
                </c:pt>
                <c:pt idx="941">
                  <c:v>1121.8739</c:v>
                </c:pt>
                <c:pt idx="942">
                  <c:v>9549.5650999999998</c:v>
                </c:pt>
                <c:pt idx="943">
                  <c:v>2217.4691499999999</c:v>
                </c:pt>
                <c:pt idx="944">
                  <c:v>1628.4709</c:v>
                </c:pt>
                <c:pt idx="945">
                  <c:v>12982.8747</c:v>
                </c:pt>
                <c:pt idx="946">
                  <c:v>11674.13</c:v>
                </c:pt>
                <c:pt idx="947">
                  <c:v>7160.0940000000001</c:v>
                </c:pt>
                <c:pt idx="948">
                  <c:v>39047.285000000003</c:v>
                </c:pt>
                <c:pt idx="949">
                  <c:v>6358.7764500000003</c:v>
                </c:pt>
                <c:pt idx="950">
                  <c:v>19933.457999999999</c:v>
                </c:pt>
                <c:pt idx="951">
                  <c:v>11534.872649999999</c:v>
                </c:pt>
                <c:pt idx="952">
                  <c:v>47462.894</c:v>
                </c:pt>
                <c:pt idx="953">
                  <c:v>4527.1829500000003</c:v>
                </c:pt>
                <c:pt idx="954">
                  <c:v>38998.546000000002</c:v>
                </c:pt>
                <c:pt idx="955">
                  <c:v>20009.63365</c:v>
                </c:pt>
                <c:pt idx="956">
                  <c:v>3875.7341000000001</c:v>
                </c:pt>
                <c:pt idx="957">
                  <c:v>41999.519999999997</c:v>
                </c:pt>
                <c:pt idx="958">
                  <c:v>12609.88702</c:v>
                </c:pt>
                <c:pt idx="959">
                  <c:v>41034.221400000002</c:v>
                </c:pt>
                <c:pt idx="960">
                  <c:v>28468.919010000001</c:v>
                </c:pt>
                <c:pt idx="961">
                  <c:v>2730.1078499999999</c:v>
                </c:pt>
                <c:pt idx="962">
                  <c:v>3353.2840000000001</c:v>
                </c:pt>
                <c:pt idx="963">
                  <c:v>14474.674999999999</c:v>
                </c:pt>
                <c:pt idx="964">
                  <c:v>9500.5730500000009</c:v>
                </c:pt>
                <c:pt idx="965">
                  <c:v>26467.09737</c:v>
                </c:pt>
                <c:pt idx="966">
                  <c:v>4746.3440000000001</c:v>
                </c:pt>
                <c:pt idx="967">
                  <c:v>23967.38305</c:v>
                </c:pt>
                <c:pt idx="968">
                  <c:v>7518.0253499999999</c:v>
                </c:pt>
                <c:pt idx="969">
                  <c:v>3279.8685500000001</c:v>
                </c:pt>
                <c:pt idx="970">
                  <c:v>8596.8277999999991</c:v>
                </c:pt>
                <c:pt idx="971">
                  <c:v>10702.642400000001</c:v>
                </c:pt>
                <c:pt idx="972">
                  <c:v>4992.3764000000001</c:v>
                </c:pt>
                <c:pt idx="973">
                  <c:v>2527.8186500000002</c:v>
                </c:pt>
                <c:pt idx="974">
                  <c:v>1759.338</c:v>
                </c:pt>
                <c:pt idx="975">
                  <c:v>2322.6217999999999</c:v>
                </c:pt>
                <c:pt idx="976">
                  <c:v>16138.762049999999</c:v>
                </c:pt>
                <c:pt idx="977">
                  <c:v>7804.1605</c:v>
                </c:pt>
                <c:pt idx="978">
                  <c:v>2902.9065000000001</c:v>
                </c:pt>
                <c:pt idx="979">
                  <c:v>9704.6680500000002</c:v>
                </c:pt>
                <c:pt idx="980">
                  <c:v>4889.0367999999999</c:v>
                </c:pt>
                <c:pt idx="981">
                  <c:v>25517.11363</c:v>
                </c:pt>
                <c:pt idx="982">
                  <c:v>4500.33925</c:v>
                </c:pt>
                <c:pt idx="983">
                  <c:v>19199.944</c:v>
                </c:pt>
                <c:pt idx="984">
                  <c:v>16796.411940000002</c:v>
                </c:pt>
                <c:pt idx="985">
                  <c:v>4915.0598499999996</c:v>
                </c:pt>
                <c:pt idx="986">
                  <c:v>7624.63</c:v>
                </c:pt>
                <c:pt idx="987">
                  <c:v>8410.0468500000006</c:v>
                </c:pt>
                <c:pt idx="988">
                  <c:v>28340.188849999999</c:v>
                </c:pt>
                <c:pt idx="989">
                  <c:v>4518.8262500000001</c:v>
                </c:pt>
                <c:pt idx="990">
                  <c:v>14571.890799999999</c:v>
                </c:pt>
                <c:pt idx="991">
                  <c:v>3378.91</c:v>
                </c:pt>
                <c:pt idx="992">
                  <c:v>7144.86265</c:v>
                </c:pt>
                <c:pt idx="993">
                  <c:v>10118.424000000001</c:v>
                </c:pt>
                <c:pt idx="994">
                  <c:v>5484.4673000000003</c:v>
                </c:pt>
                <c:pt idx="995">
                  <c:v>16420.494549999999</c:v>
                </c:pt>
                <c:pt idx="996">
                  <c:v>7986.4752500000004</c:v>
                </c:pt>
                <c:pt idx="997">
                  <c:v>7418.5219999999999</c:v>
                </c:pt>
                <c:pt idx="998">
                  <c:v>13887.968500000001</c:v>
                </c:pt>
                <c:pt idx="999">
                  <c:v>6551.7501000000002</c:v>
                </c:pt>
                <c:pt idx="1000">
                  <c:v>5267.8181500000001</c:v>
                </c:pt>
                <c:pt idx="1001">
                  <c:v>17361.766100000001</c:v>
                </c:pt>
                <c:pt idx="1002">
                  <c:v>34472.841</c:v>
                </c:pt>
                <c:pt idx="1003">
                  <c:v>1972.95</c:v>
                </c:pt>
                <c:pt idx="1004">
                  <c:v>21232.182260000001</c:v>
                </c:pt>
                <c:pt idx="1005">
                  <c:v>8627.5411000000004</c:v>
                </c:pt>
                <c:pt idx="1006">
                  <c:v>4433.3877000000002</c:v>
                </c:pt>
                <c:pt idx="1007">
                  <c:v>4438.2633999999998</c:v>
                </c:pt>
                <c:pt idx="1008">
                  <c:v>24915.220850000002</c:v>
                </c:pt>
                <c:pt idx="1009">
                  <c:v>23241.47453</c:v>
                </c:pt>
                <c:pt idx="1010">
                  <c:v>9957.7216000000008</c:v>
                </c:pt>
                <c:pt idx="1011">
                  <c:v>8269.0439999999999</c:v>
                </c:pt>
                <c:pt idx="1012">
                  <c:v>18767.737700000001</c:v>
                </c:pt>
                <c:pt idx="1013">
                  <c:v>36580.282160000002</c:v>
                </c:pt>
                <c:pt idx="1014">
                  <c:v>8765.2489999999998</c:v>
                </c:pt>
                <c:pt idx="1015">
                  <c:v>5383.5360000000001</c:v>
                </c:pt>
                <c:pt idx="1016">
                  <c:v>12124.992399999999</c:v>
                </c:pt>
                <c:pt idx="1017">
                  <c:v>2709.24395</c:v>
                </c:pt>
                <c:pt idx="1018">
                  <c:v>3987.9259999999999</c:v>
                </c:pt>
                <c:pt idx="1019">
                  <c:v>12495.290849999999</c:v>
                </c:pt>
                <c:pt idx="1020">
                  <c:v>26018.950519999999</c:v>
                </c:pt>
                <c:pt idx="1021">
                  <c:v>8798.5930000000008</c:v>
                </c:pt>
                <c:pt idx="1022">
                  <c:v>35595.589800000002</c:v>
                </c:pt>
                <c:pt idx="1023">
                  <c:v>42211.138200000001</c:v>
                </c:pt>
                <c:pt idx="1024">
                  <c:v>1711.0268000000001</c:v>
                </c:pt>
                <c:pt idx="1025">
                  <c:v>8569.8618000000006</c:v>
                </c:pt>
                <c:pt idx="1026">
                  <c:v>2020.1769999999999</c:v>
                </c:pt>
                <c:pt idx="1027">
                  <c:v>16450.894700000001</c:v>
                </c:pt>
                <c:pt idx="1028">
                  <c:v>21595.382290000001</c:v>
                </c:pt>
                <c:pt idx="1029">
                  <c:v>9850.4320000000007</c:v>
                </c:pt>
                <c:pt idx="1030">
                  <c:v>6877.9800999999998</c:v>
                </c:pt>
                <c:pt idx="1031">
                  <c:v>21677.283449999999</c:v>
                </c:pt>
                <c:pt idx="1032">
                  <c:v>44423.803</c:v>
                </c:pt>
                <c:pt idx="1033">
                  <c:v>4137.5227000000004</c:v>
                </c:pt>
                <c:pt idx="1034">
                  <c:v>13747.87235</c:v>
                </c:pt>
                <c:pt idx="1035">
                  <c:v>12950.0712</c:v>
                </c:pt>
                <c:pt idx="1036">
                  <c:v>12094.477999999999</c:v>
                </c:pt>
                <c:pt idx="1037">
                  <c:v>37484.4493</c:v>
                </c:pt>
                <c:pt idx="1038">
                  <c:v>39725.518049999999</c:v>
                </c:pt>
                <c:pt idx="1039">
                  <c:v>2250.8352</c:v>
                </c:pt>
                <c:pt idx="1040">
                  <c:v>22493.659640000002</c:v>
                </c:pt>
                <c:pt idx="1041">
                  <c:v>20234.854749999999</c:v>
                </c:pt>
                <c:pt idx="1042">
                  <c:v>1704.7001499999999</c:v>
                </c:pt>
                <c:pt idx="1043">
                  <c:v>33475.817150000003</c:v>
                </c:pt>
                <c:pt idx="1044">
                  <c:v>3161.4540000000002</c:v>
                </c:pt>
                <c:pt idx="1045">
                  <c:v>11394.065549999999</c:v>
                </c:pt>
                <c:pt idx="1046">
                  <c:v>21880.82</c:v>
                </c:pt>
                <c:pt idx="1047">
                  <c:v>7325.0482000000002</c:v>
                </c:pt>
                <c:pt idx="1048">
                  <c:v>44501.398200000003</c:v>
                </c:pt>
                <c:pt idx="1049">
                  <c:v>3594.17085</c:v>
                </c:pt>
                <c:pt idx="1050">
                  <c:v>39727.614000000001</c:v>
                </c:pt>
                <c:pt idx="1051">
                  <c:v>8023.1354499999998</c:v>
                </c:pt>
                <c:pt idx="1052">
                  <c:v>14394.5579</c:v>
                </c:pt>
                <c:pt idx="1053">
                  <c:v>9288.0267000000003</c:v>
                </c:pt>
                <c:pt idx="1054">
                  <c:v>25309.489000000001</c:v>
                </c:pt>
                <c:pt idx="1055">
                  <c:v>3353.4703</c:v>
                </c:pt>
                <c:pt idx="1056">
                  <c:v>10594.501550000001</c:v>
                </c:pt>
                <c:pt idx="1057">
                  <c:v>8277.5229999999992</c:v>
                </c:pt>
                <c:pt idx="1058">
                  <c:v>17929.303370000001</c:v>
                </c:pt>
                <c:pt idx="1059">
                  <c:v>2480.9791</c:v>
                </c:pt>
                <c:pt idx="1060">
                  <c:v>4462.7218000000003</c:v>
                </c:pt>
                <c:pt idx="1061">
                  <c:v>1981.5818999999999</c:v>
                </c:pt>
                <c:pt idx="1062">
                  <c:v>11554.223599999999</c:v>
                </c:pt>
                <c:pt idx="1063">
                  <c:v>48970.247600000002</c:v>
                </c:pt>
                <c:pt idx="1064">
                  <c:v>6548.1950500000003</c:v>
                </c:pt>
                <c:pt idx="1065">
                  <c:v>5708.8670000000002</c:v>
                </c:pt>
                <c:pt idx="1066">
                  <c:v>7045.4989999999998</c:v>
                </c:pt>
                <c:pt idx="1067">
                  <c:v>8978.1851000000006</c:v>
                </c:pt>
                <c:pt idx="1068">
                  <c:v>5757.41345</c:v>
                </c:pt>
                <c:pt idx="1069">
                  <c:v>14349.8544</c:v>
                </c:pt>
                <c:pt idx="1070">
                  <c:v>10928.849</c:v>
                </c:pt>
                <c:pt idx="1071">
                  <c:v>39871.704299999998</c:v>
                </c:pt>
                <c:pt idx="1072">
                  <c:v>13974.455550000001</c:v>
                </c:pt>
                <c:pt idx="1073">
                  <c:v>1909.52745</c:v>
                </c:pt>
                <c:pt idx="1074">
                  <c:v>12096.6512</c:v>
                </c:pt>
                <c:pt idx="1075">
                  <c:v>13204.28565</c:v>
                </c:pt>
                <c:pt idx="1076">
                  <c:v>4562.8420999999998</c:v>
                </c:pt>
                <c:pt idx="1077">
                  <c:v>8551.3469999999998</c:v>
                </c:pt>
                <c:pt idx="1078">
                  <c:v>2102.2647000000002</c:v>
                </c:pt>
                <c:pt idx="1079">
                  <c:v>34672.147199999999</c:v>
                </c:pt>
                <c:pt idx="1080">
                  <c:v>15161.5344</c:v>
                </c:pt>
                <c:pt idx="1081">
                  <c:v>11884.048580000001</c:v>
                </c:pt>
                <c:pt idx="1082">
                  <c:v>4454.40265</c:v>
                </c:pt>
                <c:pt idx="1083">
                  <c:v>5855.9025000000001</c:v>
                </c:pt>
                <c:pt idx="1084">
                  <c:v>4076.4969999999998</c:v>
                </c:pt>
                <c:pt idx="1085">
                  <c:v>15019.760050000001</c:v>
                </c:pt>
                <c:pt idx="1086">
                  <c:v>19023.259999999998</c:v>
                </c:pt>
                <c:pt idx="1087">
                  <c:v>10796.35025</c:v>
                </c:pt>
                <c:pt idx="1088">
                  <c:v>11353.2276</c:v>
                </c:pt>
                <c:pt idx="1089">
                  <c:v>9748.9105999999992</c:v>
                </c:pt>
                <c:pt idx="1090">
                  <c:v>10577.087</c:v>
                </c:pt>
                <c:pt idx="1091">
                  <c:v>41676.081100000003</c:v>
                </c:pt>
                <c:pt idx="1092">
                  <c:v>11286.538699999999</c:v>
                </c:pt>
                <c:pt idx="1093">
                  <c:v>3591.48</c:v>
                </c:pt>
                <c:pt idx="1094">
                  <c:v>33907.548000000003</c:v>
                </c:pt>
                <c:pt idx="1095">
                  <c:v>11299.343000000001</c:v>
                </c:pt>
                <c:pt idx="1096">
                  <c:v>4561.1885000000002</c:v>
                </c:pt>
                <c:pt idx="1097">
                  <c:v>44641.197399999997</c:v>
                </c:pt>
                <c:pt idx="1098">
                  <c:v>1674.6323</c:v>
                </c:pt>
                <c:pt idx="1099">
                  <c:v>23045.566159999998</c:v>
                </c:pt>
                <c:pt idx="1100">
                  <c:v>3227.1210999999998</c:v>
                </c:pt>
                <c:pt idx="1101">
                  <c:v>16776.304049999999</c:v>
                </c:pt>
                <c:pt idx="1102">
                  <c:v>11253.421</c:v>
                </c:pt>
                <c:pt idx="1103">
                  <c:v>3471.4096</c:v>
                </c:pt>
                <c:pt idx="1104">
                  <c:v>11363.2832</c:v>
                </c:pt>
                <c:pt idx="1105">
                  <c:v>20420.604650000001</c:v>
                </c:pt>
                <c:pt idx="1106">
                  <c:v>10338.9316</c:v>
                </c:pt>
                <c:pt idx="1107">
                  <c:v>8988.1587500000005</c:v>
                </c:pt>
                <c:pt idx="1108">
                  <c:v>10493.9458</c:v>
                </c:pt>
                <c:pt idx="1109">
                  <c:v>2904.0880000000002</c:v>
                </c:pt>
                <c:pt idx="1110">
                  <c:v>8605.3615000000009</c:v>
                </c:pt>
                <c:pt idx="1111">
                  <c:v>11512.405000000001</c:v>
                </c:pt>
                <c:pt idx="1112">
                  <c:v>41949.244100000004</c:v>
                </c:pt>
                <c:pt idx="1113">
                  <c:v>24180.933499999999</c:v>
                </c:pt>
                <c:pt idx="1114">
                  <c:v>5312.1698500000002</c:v>
                </c:pt>
                <c:pt idx="1115">
                  <c:v>2396.0958999999998</c:v>
                </c:pt>
                <c:pt idx="1116">
                  <c:v>10807.4863</c:v>
                </c:pt>
                <c:pt idx="1117">
                  <c:v>9222.4025999999994</c:v>
                </c:pt>
                <c:pt idx="1118">
                  <c:v>36124.573700000001</c:v>
                </c:pt>
                <c:pt idx="1119">
                  <c:v>38282.749499999998</c:v>
                </c:pt>
                <c:pt idx="1120">
                  <c:v>5693.4305000000004</c:v>
                </c:pt>
                <c:pt idx="1121">
                  <c:v>34166.273000000001</c:v>
                </c:pt>
                <c:pt idx="1122">
                  <c:v>8347.1643000000004</c:v>
                </c:pt>
                <c:pt idx="1123">
                  <c:v>46661.4424</c:v>
                </c:pt>
                <c:pt idx="1124">
                  <c:v>18903.491409999999</c:v>
                </c:pt>
                <c:pt idx="1125">
                  <c:v>40904.199500000002</c:v>
                </c:pt>
                <c:pt idx="1126">
                  <c:v>14254.608200000001</c:v>
                </c:pt>
                <c:pt idx="1127">
                  <c:v>10214.636</c:v>
                </c:pt>
                <c:pt idx="1128">
                  <c:v>5836.5204000000003</c:v>
                </c:pt>
                <c:pt idx="1129">
                  <c:v>14358.364369999999</c:v>
                </c:pt>
                <c:pt idx="1130">
                  <c:v>1728.8969999999999</c:v>
                </c:pt>
                <c:pt idx="1131">
                  <c:v>8582.3022999999994</c:v>
                </c:pt>
                <c:pt idx="1132">
                  <c:v>3693.4279999999999</c:v>
                </c:pt>
                <c:pt idx="1133">
                  <c:v>20709.020339999999</c:v>
                </c:pt>
                <c:pt idx="1134">
                  <c:v>9991.0376500000002</c:v>
                </c:pt>
                <c:pt idx="1135">
                  <c:v>19673.335729999999</c:v>
                </c:pt>
                <c:pt idx="1136">
                  <c:v>11085.586799999999</c:v>
                </c:pt>
                <c:pt idx="1137">
                  <c:v>7623.518</c:v>
                </c:pt>
                <c:pt idx="1138">
                  <c:v>3176.2876999999999</c:v>
                </c:pt>
                <c:pt idx="1139">
                  <c:v>3704.3544999999999</c:v>
                </c:pt>
                <c:pt idx="1140">
                  <c:v>36898.733079999998</c:v>
                </c:pt>
                <c:pt idx="1141">
                  <c:v>9048.0272999999997</c:v>
                </c:pt>
                <c:pt idx="1142">
                  <c:v>7954.5169999999998</c:v>
                </c:pt>
                <c:pt idx="1143">
                  <c:v>27117.993780000001</c:v>
                </c:pt>
                <c:pt idx="1144">
                  <c:v>6338.0756000000001</c:v>
                </c:pt>
                <c:pt idx="1145">
                  <c:v>9630.3970000000008</c:v>
                </c:pt>
                <c:pt idx="1146">
                  <c:v>11289.10925</c:v>
                </c:pt>
                <c:pt idx="1147">
                  <c:v>52590.829389999999</c:v>
                </c:pt>
                <c:pt idx="1148">
                  <c:v>2261.5688</c:v>
                </c:pt>
                <c:pt idx="1149">
                  <c:v>10791.96</c:v>
                </c:pt>
                <c:pt idx="1150">
                  <c:v>5979.7309999999998</c:v>
                </c:pt>
                <c:pt idx="1151">
                  <c:v>2203.7359499999998</c:v>
                </c:pt>
                <c:pt idx="1152">
                  <c:v>12235.8392</c:v>
                </c:pt>
                <c:pt idx="1153">
                  <c:v>40941.285400000001</c:v>
                </c:pt>
                <c:pt idx="1154">
                  <c:v>5630.4578499999998</c:v>
                </c:pt>
                <c:pt idx="1155">
                  <c:v>11015.1747</c:v>
                </c:pt>
                <c:pt idx="1156">
                  <c:v>7228.2156500000001</c:v>
                </c:pt>
                <c:pt idx="1157">
                  <c:v>39722.746200000001</c:v>
                </c:pt>
                <c:pt idx="1158">
                  <c:v>14426.073850000001</c:v>
                </c:pt>
                <c:pt idx="1159">
                  <c:v>2459.7201</c:v>
                </c:pt>
                <c:pt idx="1160">
                  <c:v>3989.8409999999999</c:v>
                </c:pt>
                <c:pt idx="1161">
                  <c:v>7727.2532000000001</c:v>
                </c:pt>
                <c:pt idx="1162">
                  <c:v>5124.1886999999997</c:v>
                </c:pt>
                <c:pt idx="1163">
                  <c:v>18963.171920000001</c:v>
                </c:pt>
                <c:pt idx="1164">
                  <c:v>2200.8308499999998</c:v>
                </c:pt>
                <c:pt idx="1165">
                  <c:v>7153.5538999999999</c:v>
                </c:pt>
                <c:pt idx="1166">
                  <c:v>5227.9887500000004</c:v>
                </c:pt>
                <c:pt idx="1167">
                  <c:v>10982.5013</c:v>
                </c:pt>
                <c:pt idx="1168">
                  <c:v>4529.4769999999999</c:v>
                </c:pt>
                <c:pt idx="1169">
                  <c:v>4670.6400000000003</c:v>
                </c:pt>
                <c:pt idx="1170">
                  <c:v>6112.3529500000004</c:v>
                </c:pt>
                <c:pt idx="1171">
                  <c:v>17178.682400000002</c:v>
                </c:pt>
                <c:pt idx="1172">
                  <c:v>22478.6</c:v>
                </c:pt>
                <c:pt idx="1173">
                  <c:v>11093.6229</c:v>
                </c:pt>
                <c:pt idx="1174">
                  <c:v>6457.8433999999997</c:v>
                </c:pt>
                <c:pt idx="1175">
                  <c:v>4433.9159</c:v>
                </c:pt>
                <c:pt idx="1176">
                  <c:v>2154.3609999999999</c:v>
                </c:pt>
                <c:pt idx="1177">
                  <c:v>23887.662700000001</c:v>
                </c:pt>
                <c:pt idx="1178">
                  <c:v>6496.8860000000004</c:v>
                </c:pt>
                <c:pt idx="1179">
                  <c:v>2899.4893499999998</c:v>
                </c:pt>
                <c:pt idx="1180">
                  <c:v>19350.368900000001</c:v>
                </c:pt>
                <c:pt idx="1181">
                  <c:v>7650.7737500000003</c:v>
                </c:pt>
                <c:pt idx="1182">
                  <c:v>2850.6837500000001</c:v>
                </c:pt>
                <c:pt idx="1183">
                  <c:v>2632.9920000000002</c:v>
                </c:pt>
                <c:pt idx="1184">
                  <c:v>9447.3824000000004</c:v>
                </c:pt>
                <c:pt idx="1185">
                  <c:v>18328.238099999999</c:v>
                </c:pt>
                <c:pt idx="1186">
                  <c:v>8603.8233999999993</c:v>
                </c:pt>
                <c:pt idx="1187">
                  <c:v>37465.34375</c:v>
                </c:pt>
                <c:pt idx="1188">
                  <c:v>13844.797200000001</c:v>
                </c:pt>
                <c:pt idx="1189">
                  <c:v>21771.3423</c:v>
                </c:pt>
                <c:pt idx="1190">
                  <c:v>13126.677449999999</c:v>
                </c:pt>
                <c:pt idx="1191">
                  <c:v>5327.4002499999997</c:v>
                </c:pt>
                <c:pt idx="1192">
                  <c:v>13725.47184</c:v>
                </c:pt>
                <c:pt idx="1193">
                  <c:v>13019.161050000001</c:v>
                </c:pt>
                <c:pt idx="1194">
                  <c:v>8671.1912499999999</c:v>
                </c:pt>
                <c:pt idx="1195">
                  <c:v>4134.0824499999999</c:v>
                </c:pt>
                <c:pt idx="1196">
                  <c:v>18838.703659999999</c:v>
                </c:pt>
                <c:pt idx="1197">
                  <c:v>33307.550799999997</c:v>
                </c:pt>
                <c:pt idx="1198">
                  <c:v>5699.8374999999996</c:v>
                </c:pt>
                <c:pt idx="1199">
                  <c:v>6393.6034499999996</c:v>
                </c:pt>
                <c:pt idx="1200">
                  <c:v>4934.7049999999999</c:v>
                </c:pt>
                <c:pt idx="1201">
                  <c:v>6198.7518</c:v>
                </c:pt>
                <c:pt idx="1202">
                  <c:v>8733.2292500000003</c:v>
                </c:pt>
                <c:pt idx="1203">
                  <c:v>2055.3249000000001</c:v>
                </c:pt>
                <c:pt idx="1204">
                  <c:v>9964.06</c:v>
                </c:pt>
                <c:pt idx="1205">
                  <c:v>18223.4512</c:v>
                </c:pt>
                <c:pt idx="1206">
                  <c:v>5116.5003999999999</c:v>
                </c:pt>
                <c:pt idx="1207">
                  <c:v>36910.608030000003</c:v>
                </c:pt>
                <c:pt idx="1208">
                  <c:v>38415.474000000002</c:v>
                </c:pt>
                <c:pt idx="1209">
                  <c:v>20296.863450000001</c:v>
                </c:pt>
                <c:pt idx="1210">
                  <c:v>12347.172</c:v>
                </c:pt>
                <c:pt idx="1211">
                  <c:v>5373.3642499999996</c:v>
                </c:pt>
                <c:pt idx="1212">
                  <c:v>23563.016179999999</c:v>
                </c:pt>
                <c:pt idx="1213">
                  <c:v>1702.4553000000001</c:v>
                </c:pt>
                <c:pt idx="1214">
                  <c:v>10806.839</c:v>
                </c:pt>
                <c:pt idx="1215">
                  <c:v>3956.0714499999999</c:v>
                </c:pt>
                <c:pt idx="1216">
                  <c:v>12890.057650000001</c:v>
                </c:pt>
                <c:pt idx="1217">
                  <c:v>5415.6611999999996</c:v>
                </c:pt>
                <c:pt idx="1218">
                  <c:v>4058.1161000000002</c:v>
                </c:pt>
                <c:pt idx="1219">
                  <c:v>41661.601999999999</c:v>
                </c:pt>
                <c:pt idx="1220">
                  <c:v>7537.1638999999996</c:v>
                </c:pt>
                <c:pt idx="1221">
                  <c:v>4718.2035500000002</c:v>
                </c:pt>
                <c:pt idx="1222">
                  <c:v>6593.5083000000004</c:v>
                </c:pt>
                <c:pt idx="1223">
                  <c:v>8442.6669999999995</c:v>
                </c:pt>
                <c:pt idx="1224">
                  <c:v>26125.674770000001</c:v>
                </c:pt>
                <c:pt idx="1225">
                  <c:v>6858.4795999999997</c:v>
                </c:pt>
                <c:pt idx="1226">
                  <c:v>4795.6567999999997</c:v>
                </c:pt>
                <c:pt idx="1227">
                  <c:v>6640.5448500000002</c:v>
                </c:pt>
                <c:pt idx="1228">
                  <c:v>7162.0122000000001</c:v>
                </c:pt>
                <c:pt idx="1229">
                  <c:v>10594.225700000001</c:v>
                </c:pt>
                <c:pt idx="1230">
                  <c:v>11938.255950000001</c:v>
                </c:pt>
                <c:pt idx="1231">
                  <c:v>60021.398970000002</c:v>
                </c:pt>
                <c:pt idx="1232">
                  <c:v>20167.336029999999</c:v>
                </c:pt>
                <c:pt idx="1233">
                  <c:v>12479.70895</c:v>
                </c:pt>
                <c:pt idx="1234">
                  <c:v>11345.519</c:v>
                </c:pt>
                <c:pt idx="1235">
                  <c:v>8515.7587000000003</c:v>
                </c:pt>
                <c:pt idx="1236">
                  <c:v>2699.56835</c:v>
                </c:pt>
                <c:pt idx="1237">
                  <c:v>14449.8544</c:v>
                </c:pt>
                <c:pt idx="1238">
                  <c:v>12224.350850000001</c:v>
                </c:pt>
                <c:pt idx="1239">
                  <c:v>6985.50695</c:v>
                </c:pt>
                <c:pt idx="1240">
                  <c:v>3238.4357</c:v>
                </c:pt>
                <c:pt idx="1241">
                  <c:v>47269.853999999999</c:v>
                </c:pt>
                <c:pt idx="1242">
                  <c:v>49577.662400000001</c:v>
                </c:pt>
                <c:pt idx="1243">
                  <c:v>4296.2712000000001</c:v>
                </c:pt>
                <c:pt idx="1244">
                  <c:v>3171.6149</c:v>
                </c:pt>
                <c:pt idx="1245">
                  <c:v>1135.9407000000001</c:v>
                </c:pt>
                <c:pt idx="1246">
                  <c:v>5615.3689999999997</c:v>
                </c:pt>
                <c:pt idx="1247">
                  <c:v>9101.7980000000007</c:v>
                </c:pt>
                <c:pt idx="1248">
                  <c:v>6059.1729999999998</c:v>
                </c:pt>
                <c:pt idx="1249">
                  <c:v>1633.9618</c:v>
                </c:pt>
                <c:pt idx="1250">
                  <c:v>37607.527699999999</c:v>
                </c:pt>
                <c:pt idx="1251">
                  <c:v>18648.421699999999</c:v>
                </c:pt>
                <c:pt idx="1252">
                  <c:v>1241.5650000000001</c:v>
                </c:pt>
                <c:pt idx="1253">
                  <c:v>16232.847</c:v>
                </c:pt>
                <c:pt idx="1254">
                  <c:v>15828.82173</c:v>
                </c:pt>
                <c:pt idx="1255">
                  <c:v>4415.1588000000002</c:v>
                </c:pt>
                <c:pt idx="1256">
                  <c:v>6474.0129999999999</c:v>
                </c:pt>
                <c:pt idx="1257">
                  <c:v>11436.738149999999</c:v>
                </c:pt>
                <c:pt idx="1258">
                  <c:v>11305.93455</c:v>
                </c:pt>
                <c:pt idx="1259">
                  <c:v>30063.580549999999</c:v>
                </c:pt>
                <c:pt idx="1260">
                  <c:v>10197.772199999999</c:v>
                </c:pt>
                <c:pt idx="1261">
                  <c:v>4544.2348000000002</c:v>
                </c:pt>
                <c:pt idx="1262">
                  <c:v>3277.1610000000001</c:v>
                </c:pt>
                <c:pt idx="1263">
                  <c:v>6770.1925000000001</c:v>
                </c:pt>
                <c:pt idx="1264">
                  <c:v>7337.7479999999996</c:v>
                </c:pt>
                <c:pt idx="1265">
                  <c:v>10370.912549999999</c:v>
                </c:pt>
                <c:pt idx="1266">
                  <c:v>26926.5144</c:v>
                </c:pt>
                <c:pt idx="1267">
                  <c:v>10704.47</c:v>
                </c:pt>
                <c:pt idx="1268">
                  <c:v>34254.053350000002</c:v>
                </c:pt>
                <c:pt idx="1269">
                  <c:v>1880.4870000000001</c:v>
                </c:pt>
                <c:pt idx="1270">
                  <c:v>8615.2999999999993</c:v>
                </c:pt>
                <c:pt idx="1271">
                  <c:v>3292.5298499999999</c:v>
                </c:pt>
                <c:pt idx="1272">
                  <c:v>3021.80915</c:v>
                </c:pt>
                <c:pt idx="1273">
                  <c:v>14478.33015</c:v>
                </c:pt>
                <c:pt idx="1274">
                  <c:v>4747.0528999999997</c:v>
                </c:pt>
                <c:pt idx="1275">
                  <c:v>17043.341400000001</c:v>
                </c:pt>
                <c:pt idx="1276">
                  <c:v>10959.33</c:v>
                </c:pt>
                <c:pt idx="1277">
                  <c:v>2741.9479999999999</c:v>
                </c:pt>
                <c:pt idx="1278">
                  <c:v>4357.0436499999996</c:v>
                </c:pt>
                <c:pt idx="1279">
                  <c:v>22462.043750000001</c:v>
                </c:pt>
                <c:pt idx="1280">
                  <c:v>4189.1130999999996</c:v>
                </c:pt>
                <c:pt idx="1281">
                  <c:v>8283.6807000000008</c:v>
                </c:pt>
                <c:pt idx="1282">
                  <c:v>24535.698550000001</c:v>
                </c:pt>
                <c:pt idx="1283">
                  <c:v>14283.4594</c:v>
                </c:pt>
                <c:pt idx="1284">
                  <c:v>1720.3536999999999</c:v>
                </c:pt>
                <c:pt idx="1285">
                  <c:v>47403.88</c:v>
                </c:pt>
                <c:pt idx="1286">
                  <c:v>8534.6718000000001</c:v>
                </c:pt>
                <c:pt idx="1287">
                  <c:v>3732.6251000000002</c:v>
                </c:pt>
                <c:pt idx="1288">
                  <c:v>5472.4489999999996</c:v>
                </c:pt>
                <c:pt idx="1289">
                  <c:v>38344.565999999999</c:v>
                </c:pt>
                <c:pt idx="1290">
                  <c:v>7147.4727999999996</c:v>
                </c:pt>
                <c:pt idx="1291">
                  <c:v>7133.9025000000001</c:v>
                </c:pt>
                <c:pt idx="1292">
                  <c:v>34828.654000000002</c:v>
                </c:pt>
                <c:pt idx="1293">
                  <c:v>1515.3449000000001</c:v>
                </c:pt>
                <c:pt idx="1294">
                  <c:v>9301.8935500000007</c:v>
                </c:pt>
                <c:pt idx="1295">
                  <c:v>11931.125249999999</c:v>
                </c:pt>
                <c:pt idx="1296">
                  <c:v>1964.78</c:v>
                </c:pt>
                <c:pt idx="1297">
                  <c:v>1708.9257500000001</c:v>
                </c:pt>
                <c:pt idx="1298">
                  <c:v>4340.4408999999996</c:v>
                </c:pt>
                <c:pt idx="1299">
                  <c:v>5261.4694499999996</c:v>
                </c:pt>
                <c:pt idx="1300">
                  <c:v>2710.8285500000002</c:v>
                </c:pt>
                <c:pt idx="1301">
                  <c:v>62592.873090000001</c:v>
                </c:pt>
                <c:pt idx="1302">
                  <c:v>46718.163249999998</c:v>
                </c:pt>
                <c:pt idx="1303">
                  <c:v>3208.7869999999998</c:v>
                </c:pt>
                <c:pt idx="1304">
                  <c:v>37829.724199999997</c:v>
                </c:pt>
                <c:pt idx="1305">
                  <c:v>21259.377949999998</c:v>
                </c:pt>
                <c:pt idx="1306">
                  <c:v>2464.6188000000002</c:v>
                </c:pt>
                <c:pt idx="1307">
                  <c:v>16115.3045</c:v>
                </c:pt>
                <c:pt idx="1308">
                  <c:v>21472.478800000001</c:v>
                </c:pt>
                <c:pt idx="1309">
                  <c:v>33900.652999999998</c:v>
                </c:pt>
                <c:pt idx="1310">
                  <c:v>6875.9610000000002</c:v>
                </c:pt>
                <c:pt idx="1311">
                  <c:v>6940.90985</c:v>
                </c:pt>
                <c:pt idx="1312">
                  <c:v>4571.4130500000001</c:v>
                </c:pt>
                <c:pt idx="1313">
                  <c:v>4536.259</c:v>
                </c:pt>
                <c:pt idx="1314">
                  <c:v>36397.576000000001</c:v>
                </c:pt>
                <c:pt idx="1315">
                  <c:v>18765.87545</c:v>
                </c:pt>
                <c:pt idx="1316">
                  <c:v>11272.331389999999</c:v>
                </c:pt>
                <c:pt idx="1317">
                  <c:v>1731.6769999999999</c:v>
                </c:pt>
                <c:pt idx="1318">
                  <c:v>1163.4627</c:v>
                </c:pt>
                <c:pt idx="1319">
                  <c:v>19496.71917</c:v>
                </c:pt>
                <c:pt idx="1320">
                  <c:v>7201.7008500000002</c:v>
                </c:pt>
                <c:pt idx="1321">
                  <c:v>5425.0233500000004</c:v>
                </c:pt>
                <c:pt idx="1322">
                  <c:v>28101.333050000001</c:v>
                </c:pt>
                <c:pt idx="1323">
                  <c:v>12981.3457</c:v>
                </c:pt>
                <c:pt idx="1324">
                  <c:v>43896.376300000004</c:v>
                </c:pt>
                <c:pt idx="1325">
                  <c:v>4239.8926499999998</c:v>
                </c:pt>
                <c:pt idx="1326">
                  <c:v>13143.336649999999</c:v>
                </c:pt>
                <c:pt idx="1327">
                  <c:v>7050.0213000000003</c:v>
                </c:pt>
                <c:pt idx="1328">
                  <c:v>9377.9046999999991</c:v>
                </c:pt>
                <c:pt idx="1329">
                  <c:v>22395.74424</c:v>
                </c:pt>
                <c:pt idx="1330">
                  <c:v>10325.206</c:v>
                </c:pt>
                <c:pt idx="1331">
                  <c:v>12629.1656</c:v>
                </c:pt>
                <c:pt idx="1332">
                  <c:v>10795.937330000001</c:v>
                </c:pt>
                <c:pt idx="1333">
                  <c:v>11411.684999999999</c:v>
                </c:pt>
                <c:pt idx="1334">
                  <c:v>10600.5483</c:v>
                </c:pt>
                <c:pt idx="1335">
                  <c:v>2205.9807999999998</c:v>
                </c:pt>
                <c:pt idx="1336">
                  <c:v>1629.8335</c:v>
                </c:pt>
                <c:pt idx="1337">
                  <c:v>2007.9449999999999</c:v>
                </c:pt>
                <c:pt idx="1338">
                  <c:v>29141.3603</c:v>
                </c:pt>
              </c:numCache>
            </c:numRef>
          </c:yVal>
          <c:smooth val="0"/>
          <c:extLst>
            <c:ext xmlns:c16="http://schemas.microsoft.com/office/drawing/2014/chart" uri="{C3380CC4-5D6E-409C-BE32-E72D297353CC}">
              <c16:uniqueId val="{00000001-3DAA-4B5A-BC01-D5F044E55C3F}"/>
            </c:ext>
          </c:extLst>
        </c:ser>
        <c:ser>
          <c:idx val="2"/>
          <c:order val="2"/>
          <c:spPr>
            <a:ln w="19050" cap="rnd">
              <a:noFill/>
              <a:round/>
            </a:ln>
            <a:effectLst/>
          </c:spPr>
          <c:marker>
            <c:symbol val="circle"/>
            <c:size val="5"/>
            <c:spPr>
              <a:solidFill>
                <a:schemeClr val="accent3"/>
              </a:solidFill>
              <a:ln w="9525">
                <a:solidFill>
                  <a:schemeClr val="accent3"/>
                </a:solidFill>
              </a:ln>
              <a:effectLst/>
            </c:spPr>
          </c:marker>
          <c:yVal>
            <c:numRef>
              <c:f>insurance!$D$1:$D$1339</c:f>
              <c:numCache>
                <c:formatCode>General</c:formatCode>
                <c:ptCount val="1339"/>
                <c:pt idx="0">
                  <c:v>0</c:v>
                </c:pt>
                <c:pt idx="1">
                  <c:v>0</c:v>
                </c:pt>
                <c:pt idx="2">
                  <c:v>1</c:v>
                </c:pt>
                <c:pt idx="3">
                  <c:v>3</c:v>
                </c:pt>
                <c:pt idx="4">
                  <c:v>0</c:v>
                </c:pt>
                <c:pt idx="5">
                  <c:v>0</c:v>
                </c:pt>
                <c:pt idx="6">
                  <c:v>0</c:v>
                </c:pt>
                <c:pt idx="7">
                  <c:v>1</c:v>
                </c:pt>
                <c:pt idx="8">
                  <c:v>3</c:v>
                </c:pt>
                <c:pt idx="9">
                  <c:v>2</c:v>
                </c:pt>
                <c:pt idx="10">
                  <c:v>0</c:v>
                </c:pt>
                <c:pt idx="11">
                  <c:v>0</c:v>
                </c:pt>
                <c:pt idx="12">
                  <c:v>0</c:v>
                </c:pt>
                <c:pt idx="13">
                  <c:v>0</c:v>
                </c:pt>
                <c:pt idx="14">
                  <c:v>0</c:v>
                </c:pt>
                <c:pt idx="15">
                  <c:v>0</c:v>
                </c:pt>
                <c:pt idx="16">
                  <c:v>1</c:v>
                </c:pt>
                <c:pt idx="17">
                  <c:v>1</c:v>
                </c:pt>
                <c:pt idx="18">
                  <c:v>0</c:v>
                </c:pt>
                <c:pt idx="19">
                  <c:v>0</c:v>
                </c:pt>
                <c:pt idx="20">
                  <c:v>0</c:v>
                </c:pt>
                <c:pt idx="21">
                  <c:v>0</c:v>
                </c:pt>
                <c:pt idx="22">
                  <c:v>1</c:v>
                </c:pt>
                <c:pt idx="23">
                  <c:v>0</c:v>
                </c:pt>
                <c:pt idx="24">
                  <c:v>1</c:v>
                </c:pt>
                <c:pt idx="25">
                  <c:v>2</c:v>
                </c:pt>
                <c:pt idx="26">
                  <c:v>3</c:v>
                </c:pt>
                <c:pt idx="27">
                  <c:v>0</c:v>
                </c:pt>
                <c:pt idx="28">
                  <c:v>2</c:v>
                </c:pt>
                <c:pt idx="29">
                  <c:v>1</c:v>
                </c:pt>
                <c:pt idx="30">
                  <c:v>2</c:v>
                </c:pt>
                <c:pt idx="31">
                  <c:v>0</c:v>
                </c:pt>
                <c:pt idx="32">
                  <c:v>0</c:v>
                </c:pt>
                <c:pt idx="33">
                  <c:v>5</c:v>
                </c:pt>
                <c:pt idx="34">
                  <c:v>0</c:v>
                </c:pt>
                <c:pt idx="35">
                  <c:v>1</c:v>
                </c:pt>
                <c:pt idx="36">
                  <c:v>0</c:v>
                </c:pt>
                <c:pt idx="37">
                  <c:v>3</c:v>
                </c:pt>
                <c:pt idx="38">
                  <c:v>0</c:v>
                </c:pt>
                <c:pt idx="39">
                  <c:v>1</c:v>
                </c:pt>
                <c:pt idx="40">
                  <c:v>0</c:v>
                </c:pt>
                <c:pt idx="41">
                  <c:v>0</c:v>
                </c:pt>
                <c:pt idx="42">
                  <c:v>2</c:v>
                </c:pt>
                <c:pt idx="43">
                  <c:v>1</c:v>
                </c:pt>
                <c:pt idx="44">
                  <c:v>2</c:v>
                </c:pt>
                <c:pt idx="45">
                  <c:v>1</c:v>
                </c:pt>
                <c:pt idx="46">
                  <c:v>0</c:v>
                </c:pt>
                <c:pt idx="47">
                  <c:v>2</c:v>
                </c:pt>
                <c:pt idx="48">
                  <c:v>0</c:v>
                </c:pt>
                <c:pt idx="49">
                  <c:v>0</c:v>
                </c:pt>
                <c:pt idx="50">
                  <c:v>1</c:v>
                </c:pt>
                <c:pt idx="51">
                  <c:v>0</c:v>
                </c:pt>
                <c:pt idx="52">
                  <c:v>2</c:v>
                </c:pt>
                <c:pt idx="53">
                  <c:v>1</c:v>
                </c:pt>
                <c:pt idx="54">
                  <c:v>0</c:v>
                </c:pt>
                <c:pt idx="55">
                  <c:v>3</c:v>
                </c:pt>
                <c:pt idx="56">
                  <c:v>2</c:v>
                </c:pt>
                <c:pt idx="57">
                  <c:v>2</c:v>
                </c:pt>
                <c:pt idx="58">
                  <c:v>2</c:v>
                </c:pt>
                <c:pt idx="59">
                  <c:v>1</c:v>
                </c:pt>
                <c:pt idx="60">
                  <c:v>2</c:v>
                </c:pt>
                <c:pt idx="61">
                  <c:v>3</c:v>
                </c:pt>
                <c:pt idx="62">
                  <c:v>4</c:v>
                </c:pt>
                <c:pt idx="63">
                  <c:v>1</c:v>
                </c:pt>
                <c:pt idx="64">
                  <c:v>1</c:v>
                </c:pt>
                <c:pt idx="65">
                  <c:v>0</c:v>
                </c:pt>
                <c:pt idx="66">
                  <c:v>0</c:v>
                </c:pt>
                <c:pt idx="67">
                  <c:v>2</c:v>
                </c:pt>
                <c:pt idx="68">
                  <c:v>1</c:v>
                </c:pt>
                <c:pt idx="69">
                  <c:v>0</c:v>
                </c:pt>
                <c:pt idx="70">
                  <c:v>3</c:v>
                </c:pt>
                <c:pt idx="71">
                  <c:v>0</c:v>
                </c:pt>
                <c:pt idx="72">
                  <c:v>5</c:v>
                </c:pt>
                <c:pt idx="73">
                  <c:v>3</c:v>
                </c:pt>
                <c:pt idx="74">
                  <c:v>1</c:v>
                </c:pt>
                <c:pt idx="75">
                  <c:v>2</c:v>
                </c:pt>
                <c:pt idx="76">
                  <c:v>0</c:v>
                </c:pt>
                <c:pt idx="77">
                  <c:v>1</c:v>
                </c:pt>
                <c:pt idx="78">
                  <c:v>0</c:v>
                </c:pt>
                <c:pt idx="79">
                  <c:v>0</c:v>
                </c:pt>
                <c:pt idx="80">
                  <c:v>0</c:v>
                </c:pt>
                <c:pt idx="81">
                  <c:v>1</c:v>
                </c:pt>
                <c:pt idx="82">
                  <c:v>0</c:v>
                </c:pt>
                <c:pt idx="83">
                  <c:v>1</c:v>
                </c:pt>
                <c:pt idx="84">
                  <c:v>4</c:v>
                </c:pt>
                <c:pt idx="85">
                  <c:v>2</c:v>
                </c:pt>
                <c:pt idx="86">
                  <c:v>2</c:v>
                </c:pt>
                <c:pt idx="87">
                  <c:v>0</c:v>
                </c:pt>
                <c:pt idx="88">
                  <c:v>0</c:v>
                </c:pt>
                <c:pt idx="89">
                  <c:v>0</c:v>
                </c:pt>
                <c:pt idx="90">
                  <c:v>0</c:v>
                </c:pt>
                <c:pt idx="91">
                  <c:v>0</c:v>
                </c:pt>
                <c:pt idx="92">
                  <c:v>1</c:v>
                </c:pt>
                <c:pt idx="93">
                  <c:v>3</c:v>
                </c:pt>
                <c:pt idx="94">
                  <c:v>2</c:v>
                </c:pt>
                <c:pt idx="95">
                  <c:v>2</c:v>
                </c:pt>
                <c:pt idx="96">
                  <c:v>1</c:v>
                </c:pt>
                <c:pt idx="97">
                  <c:v>3</c:v>
                </c:pt>
                <c:pt idx="98">
                  <c:v>0</c:v>
                </c:pt>
                <c:pt idx="99">
                  <c:v>0</c:v>
                </c:pt>
                <c:pt idx="100">
                  <c:v>0</c:v>
                </c:pt>
                <c:pt idx="101">
                  <c:v>0</c:v>
                </c:pt>
                <c:pt idx="102">
                  <c:v>0</c:v>
                </c:pt>
                <c:pt idx="103">
                  <c:v>0</c:v>
                </c:pt>
                <c:pt idx="104">
                  <c:v>3</c:v>
                </c:pt>
                <c:pt idx="105">
                  <c:v>1</c:v>
                </c:pt>
                <c:pt idx="106">
                  <c:v>1</c:v>
                </c:pt>
                <c:pt idx="107">
                  <c:v>1</c:v>
                </c:pt>
                <c:pt idx="108">
                  <c:v>2</c:v>
                </c:pt>
                <c:pt idx="109">
                  <c:v>0</c:v>
                </c:pt>
                <c:pt idx="110">
                  <c:v>0</c:v>
                </c:pt>
                <c:pt idx="111">
                  <c:v>1</c:v>
                </c:pt>
                <c:pt idx="112">
                  <c:v>2</c:v>
                </c:pt>
                <c:pt idx="113">
                  <c:v>0</c:v>
                </c:pt>
                <c:pt idx="114">
                  <c:v>0</c:v>
                </c:pt>
                <c:pt idx="115">
                  <c:v>3</c:v>
                </c:pt>
                <c:pt idx="116">
                  <c:v>0</c:v>
                </c:pt>
                <c:pt idx="117">
                  <c:v>0</c:v>
                </c:pt>
                <c:pt idx="118">
                  <c:v>1</c:v>
                </c:pt>
                <c:pt idx="119">
                  <c:v>0</c:v>
                </c:pt>
                <c:pt idx="120">
                  <c:v>2</c:v>
                </c:pt>
                <c:pt idx="121">
                  <c:v>2</c:v>
                </c:pt>
                <c:pt idx="122">
                  <c:v>0</c:v>
                </c:pt>
                <c:pt idx="123">
                  <c:v>0</c:v>
                </c:pt>
                <c:pt idx="124">
                  <c:v>1</c:v>
                </c:pt>
                <c:pt idx="125">
                  <c:v>3</c:v>
                </c:pt>
                <c:pt idx="126">
                  <c:v>0</c:v>
                </c:pt>
                <c:pt idx="127">
                  <c:v>0</c:v>
                </c:pt>
                <c:pt idx="128">
                  <c:v>0</c:v>
                </c:pt>
                <c:pt idx="129">
                  <c:v>2</c:v>
                </c:pt>
                <c:pt idx="130">
                  <c:v>2</c:v>
                </c:pt>
                <c:pt idx="131">
                  <c:v>0</c:v>
                </c:pt>
                <c:pt idx="132">
                  <c:v>0</c:v>
                </c:pt>
                <c:pt idx="133">
                  <c:v>2</c:v>
                </c:pt>
                <c:pt idx="134">
                  <c:v>0</c:v>
                </c:pt>
                <c:pt idx="135">
                  <c:v>0</c:v>
                </c:pt>
                <c:pt idx="136">
                  <c:v>0</c:v>
                </c:pt>
                <c:pt idx="137">
                  <c:v>0</c:v>
                </c:pt>
                <c:pt idx="138">
                  <c:v>0</c:v>
                </c:pt>
                <c:pt idx="139">
                  <c:v>3</c:v>
                </c:pt>
                <c:pt idx="140">
                  <c:v>0</c:v>
                </c:pt>
                <c:pt idx="141">
                  <c:v>2</c:v>
                </c:pt>
                <c:pt idx="142">
                  <c:v>1</c:v>
                </c:pt>
                <c:pt idx="143">
                  <c:v>2</c:v>
                </c:pt>
                <c:pt idx="144">
                  <c:v>2</c:v>
                </c:pt>
                <c:pt idx="145">
                  <c:v>3</c:v>
                </c:pt>
                <c:pt idx="146">
                  <c:v>3</c:v>
                </c:pt>
                <c:pt idx="147">
                  <c:v>3</c:v>
                </c:pt>
                <c:pt idx="148">
                  <c:v>1</c:v>
                </c:pt>
                <c:pt idx="149">
                  <c:v>1</c:v>
                </c:pt>
                <c:pt idx="150">
                  <c:v>1</c:v>
                </c:pt>
                <c:pt idx="151">
                  <c:v>1</c:v>
                </c:pt>
                <c:pt idx="152">
                  <c:v>0</c:v>
                </c:pt>
                <c:pt idx="153">
                  <c:v>3</c:v>
                </c:pt>
                <c:pt idx="154">
                  <c:v>0</c:v>
                </c:pt>
                <c:pt idx="155">
                  <c:v>1</c:v>
                </c:pt>
                <c:pt idx="156">
                  <c:v>0</c:v>
                </c:pt>
                <c:pt idx="157">
                  <c:v>0</c:v>
                </c:pt>
                <c:pt idx="158">
                  <c:v>0</c:v>
                </c:pt>
                <c:pt idx="159">
                  <c:v>0</c:v>
                </c:pt>
                <c:pt idx="160">
                  <c:v>3</c:v>
                </c:pt>
                <c:pt idx="161">
                  <c:v>0</c:v>
                </c:pt>
                <c:pt idx="162">
                  <c:v>0</c:v>
                </c:pt>
                <c:pt idx="163">
                  <c:v>1</c:v>
                </c:pt>
                <c:pt idx="164">
                  <c:v>2</c:v>
                </c:pt>
                <c:pt idx="165">
                  <c:v>0</c:v>
                </c:pt>
                <c:pt idx="166">
                  <c:v>4</c:v>
                </c:pt>
                <c:pt idx="167">
                  <c:v>5</c:v>
                </c:pt>
                <c:pt idx="168">
                  <c:v>3</c:v>
                </c:pt>
                <c:pt idx="169">
                  <c:v>1</c:v>
                </c:pt>
                <c:pt idx="170">
                  <c:v>3</c:v>
                </c:pt>
                <c:pt idx="171">
                  <c:v>0</c:v>
                </c:pt>
                <c:pt idx="172">
                  <c:v>0</c:v>
                </c:pt>
                <c:pt idx="173">
                  <c:v>0</c:v>
                </c:pt>
                <c:pt idx="174">
                  <c:v>1</c:v>
                </c:pt>
                <c:pt idx="175">
                  <c:v>0</c:v>
                </c:pt>
                <c:pt idx="176">
                  <c:v>0</c:v>
                </c:pt>
                <c:pt idx="177">
                  <c:v>2</c:v>
                </c:pt>
                <c:pt idx="178">
                  <c:v>1</c:v>
                </c:pt>
                <c:pt idx="179">
                  <c:v>2</c:v>
                </c:pt>
                <c:pt idx="180">
                  <c:v>3</c:v>
                </c:pt>
                <c:pt idx="181">
                  <c:v>0</c:v>
                </c:pt>
                <c:pt idx="182">
                  <c:v>0</c:v>
                </c:pt>
                <c:pt idx="183">
                  <c:v>3</c:v>
                </c:pt>
                <c:pt idx="184">
                  <c:v>0</c:v>
                </c:pt>
                <c:pt idx="185">
                  <c:v>2</c:v>
                </c:pt>
                <c:pt idx="186">
                  <c:v>3</c:v>
                </c:pt>
                <c:pt idx="187">
                  <c:v>2</c:v>
                </c:pt>
                <c:pt idx="188">
                  <c:v>3</c:v>
                </c:pt>
                <c:pt idx="189">
                  <c:v>1</c:v>
                </c:pt>
                <c:pt idx="190">
                  <c:v>2</c:v>
                </c:pt>
                <c:pt idx="191">
                  <c:v>0</c:v>
                </c:pt>
                <c:pt idx="192">
                  <c:v>0</c:v>
                </c:pt>
                <c:pt idx="193">
                  <c:v>0</c:v>
                </c:pt>
                <c:pt idx="194">
                  <c:v>1</c:v>
                </c:pt>
                <c:pt idx="195">
                  <c:v>0</c:v>
                </c:pt>
                <c:pt idx="196">
                  <c:v>0</c:v>
                </c:pt>
                <c:pt idx="197">
                  <c:v>0</c:v>
                </c:pt>
                <c:pt idx="198">
                  <c:v>2</c:v>
                </c:pt>
                <c:pt idx="199">
                  <c:v>0</c:v>
                </c:pt>
                <c:pt idx="200">
                  <c:v>0</c:v>
                </c:pt>
                <c:pt idx="201">
                  <c:v>0</c:v>
                </c:pt>
                <c:pt idx="202">
                  <c:v>1</c:v>
                </c:pt>
                <c:pt idx="203">
                  <c:v>0</c:v>
                </c:pt>
                <c:pt idx="204">
                  <c:v>0</c:v>
                </c:pt>
                <c:pt idx="205">
                  <c:v>0</c:v>
                </c:pt>
                <c:pt idx="206">
                  <c:v>1</c:v>
                </c:pt>
                <c:pt idx="207">
                  <c:v>0</c:v>
                </c:pt>
                <c:pt idx="208">
                  <c:v>2</c:v>
                </c:pt>
                <c:pt idx="209">
                  <c:v>0</c:v>
                </c:pt>
                <c:pt idx="210">
                  <c:v>1</c:v>
                </c:pt>
                <c:pt idx="211">
                  <c:v>1</c:v>
                </c:pt>
                <c:pt idx="212">
                  <c:v>4</c:v>
                </c:pt>
                <c:pt idx="213">
                  <c:v>2</c:v>
                </c:pt>
                <c:pt idx="214">
                  <c:v>1</c:v>
                </c:pt>
                <c:pt idx="215">
                  <c:v>2</c:v>
                </c:pt>
                <c:pt idx="216">
                  <c:v>2</c:v>
                </c:pt>
                <c:pt idx="217">
                  <c:v>0</c:v>
                </c:pt>
                <c:pt idx="218">
                  <c:v>0</c:v>
                </c:pt>
                <c:pt idx="219">
                  <c:v>1</c:v>
                </c:pt>
                <c:pt idx="220">
                  <c:v>0</c:v>
                </c:pt>
                <c:pt idx="221">
                  <c:v>1</c:v>
                </c:pt>
                <c:pt idx="222">
                  <c:v>0</c:v>
                </c:pt>
                <c:pt idx="223">
                  <c:v>3</c:v>
                </c:pt>
                <c:pt idx="224">
                  <c:v>0</c:v>
                </c:pt>
                <c:pt idx="225">
                  <c:v>0</c:v>
                </c:pt>
                <c:pt idx="226">
                  <c:v>3</c:v>
                </c:pt>
                <c:pt idx="227">
                  <c:v>0</c:v>
                </c:pt>
                <c:pt idx="228">
                  <c:v>0</c:v>
                </c:pt>
                <c:pt idx="229">
                  <c:v>1</c:v>
                </c:pt>
                <c:pt idx="230">
                  <c:v>2</c:v>
                </c:pt>
                <c:pt idx="231">
                  <c:v>1</c:v>
                </c:pt>
                <c:pt idx="232">
                  <c:v>3</c:v>
                </c:pt>
                <c:pt idx="233">
                  <c:v>0</c:v>
                </c:pt>
                <c:pt idx="234">
                  <c:v>1</c:v>
                </c:pt>
                <c:pt idx="235">
                  <c:v>2</c:v>
                </c:pt>
                <c:pt idx="236">
                  <c:v>2</c:v>
                </c:pt>
                <c:pt idx="237">
                  <c:v>0</c:v>
                </c:pt>
                <c:pt idx="238">
                  <c:v>2</c:v>
                </c:pt>
                <c:pt idx="239">
                  <c:v>0</c:v>
                </c:pt>
                <c:pt idx="240">
                  <c:v>1</c:v>
                </c:pt>
                <c:pt idx="241">
                  <c:v>2</c:v>
                </c:pt>
                <c:pt idx="242">
                  <c:v>1</c:v>
                </c:pt>
                <c:pt idx="243">
                  <c:v>1</c:v>
                </c:pt>
                <c:pt idx="244">
                  <c:v>3</c:v>
                </c:pt>
                <c:pt idx="245">
                  <c:v>0</c:v>
                </c:pt>
                <c:pt idx="246">
                  <c:v>0</c:v>
                </c:pt>
                <c:pt idx="247">
                  <c:v>0</c:v>
                </c:pt>
                <c:pt idx="248">
                  <c:v>0</c:v>
                </c:pt>
                <c:pt idx="249">
                  <c:v>1</c:v>
                </c:pt>
                <c:pt idx="250">
                  <c:v>1</c:v>
                </c:pt>
                <c:pt idx="251">
                  <c:v>2</c:v>
                </c:pt>
                <c:pt idx="252">
                  <c:v>2</c:v>
                </c:pt>
                <c:pt idx="253">
                  <c:v>2</c:v>
                </c:pt>
                <c:pt idx="254">
                  <c:v>3</c:v>
                </c:pt>
                <c:pt idx="255">
                  <c:v>0</c:v>
                </c:pt>
                <c:pt idx="256">
                  <c:v>3</c:v>
                </c:pt>
                <c:pt idx="257">
                  <c:v>0</c:v>
                </c:pt>
                <c:pt idx="258">
                  <c:v>0</c:v>
                </c:pt>
                <c:pt idx="259">
                  <c:v>4</c:v>
                </c:pt>
                <c:pt idx="260">
                  <c:v>0</c:v>
                </c:pt>
                <c:pt idx="261">
                  <c:v>0</c:v>
                </c:pt>
                <c:pt idx="262">
                  <c:v>1</c:v>
                </c:pt>
                <c:pt idx="263">
                  <c:v>3</c:v>
                </c:pt>
                <c:pt idx="264">
                  <c:v>0</c:v>
                </c:pt>
                <c:pt idx="265">
                  <c:v>3</c:v>
                </c:pt>
                <c:pt idx="266">
                  <c:v>3</c:v>
                </c:pt>
                <c:pt idx="267">
                  <c:v>1</c:v>
                </c:pt>
                <c:pt idx="268">
                  <c:v>3</c:v>
                </c:pt>
                <c:pt idx="269">
                  <c:v>1</c:v>
                </c:pt>
                <c:pt idx="270">
                  <c:v>1</c:v>
                </c:pt>
                <c:pt idx="271">
                  <c:v>1</c:v>
                </c:pt>
                <c:pt idx="272">
                  <c:v>2</c:v>
                </c:pt>
                <c:pt idx="273">
                  <c:v>2</c:v>
                </c:pt>
                <c:pt idx="274">
                  <c:v>1</c:v>
                </c:pt>
                <c:pt idx="275">
                  <c:v>0</c:v>
                </c:pt>
                <c:pt idx="276">
                  <c:v>2</c:v>
                </c:pt>
                <c:pt idx="277">
                  <c:v>2</c:v>
                </c:pt>
                <c:pt idx="278">
                  <c:v>0</c:v>
                </c:pt>
                <c:pt idx="279">
                  <c:v>2</c:v>
                </c:pt>
                <c:pt idx="280">
                  <c:v>1</c:v>
                </c:pt>
                <c:pt idx="281">
                  <c:v>1</c:v>
                </c:pt>
                <c:pt idx="282">
                  <c:v>3</c:v>
                </c:pt>
                <c:pt idx="283">
                  <c:v>1</c:v>
                </c:pt>
                <c:pt idx="284">
                  <c:v>1</c:v>
                </c:pt>
                <c:pt idx="285">
                  <c:v>0</c:v>
                </c:pt>
                <c:pt idx="286">
                  <c:v>1</c:v>
                </c:pt>
                <c:pt idx="287">
                  <c:v>2</c:v>
                </c:pt>
                <c:pt idx="288">
                  <c:v>0</c:v>
                </c:pt>
                <c:pt idx="289">
                  <c:v>1</c:v>
                </c:pt>
                <c:pt idx="290">
                  <c:v>3</c:v>
                </c:pt>
                <c:pt idx="291">
                  <c:v>0</c:v>
                </c:pt>
                <c:pt idx="292">
                  <c:v>1</c:v>
                </c:pt>
                <c:pt idx="293">
                  <c:v>2</c:v>
                </c:pt>
                <c:pt idx="294">
                  <c:v>0</c:v>
                </c:pt>
                <c:pt idx="295">
                  <c:v>3</c:v>
                </c:pt>
                <c:pt idx="296">
                  <c:v>0</c:v>
                </c:pt>
                <c:pt idx="297">
                  <c:v>0</c:v>
                </c:pt>
                <c:pt idx="298">
                  <c:v>1</c:v>
                </c:pt>
                <c:pt idx="299">
                  <c:v>3</c:v>
                </c:pt>
                <c:pt idx="300">
                  <c:v>1</c:v>
                </c:pt>
                <c:pt idx="301">
                  <c:v>3</c:v>
                </c:pt>
                <c:pt idx="302">
                  <c:v>3</c:v>
                </c:pt>
                <c:pt idx="303">
                  <c:v>2</c:v>
                </c:pt>
                <c:pt idx="304">
                  <c:v>2</c:v>
                </c:pt>
                <c:pt idx="305">
                  <c:v>2</c:v>
                </c:pt>
                <c:pt idx="306">
                  <c:v>2</c:v>
                </c:pt>
                <c:pt idx="307">
                  <c:v>2</c:v>
                </c:pt>
                <c:pt idx="308">
                  <c:v>1</c:v>
                </c:pt>
                <c:pt idx="309">
                  <c:v>0</c:v>
                </c:pt>
                <c:pt idx="310">
                  <c:v>2</c:v>
                </c:pt>
                <c:pt idx="311">
                  <c:v>0</c:v>
                </c:pt>
                <c:pt idx="312">
                  <c:v>0</c:v>
                </c:pt>
                <c:pt idx="313">
                  <c:v>3</c:v>
                </c:pt>
                <c:pt idx="314">
                  <c:v>0</c:v>
                </c:pt>
                <c:pt idx="315">
                  <c:v>0</c:v>
                </c:pt>
                <c:pt idx="316">
                  <c:v>0</c:v>
                </c:pt>
                <c:pt idx="317">
                  <c:v>0</c:v>
                </c:pt>
                <c:pt idx="318">
                  <c:v>0</c:v>
                </c:pt>
                <c:pt idx="319">
                  <c:v>0</c:v>
                </c:pt>
                <c:pt idx="320">
                  <c:v>1</c:v>
                </c:pt>
                <c:pt idx="321">
                  <c:v>1</c:v>
                </c:pt>
                <c:pt idx="322">
                  <c:v>4</c:v>
                </c:pt>
                <c:pt idx="323">
                  <c:v>0</c:v>
                </c:pt>
                <c:pt idx="324">
                  <c:v>0</c:v>
                </c:pt>
                <c:pt idx="325">
                  <c:v>0</c:v>
                </c:pt>
                <c:pt idx="326">
                  <c:v>1</c:v>
                </c:pt>
                <c:pt idx="327">
                  <c:v>1</c:v>
                </c:pt>
                <c:pt idx="328">
                  <c:v>2</c:v>
                </c:pt>
                <c:pt idx="329">
                  <c:v>1</c:v>
                </c:pt>
                <c:pt idx="330">
                  <c:v>0</c:v>
                </c:pt>
                <c:pt idx="331">
                  <c:v>1</c:v>
                </c:pt>
                <c:pt idx="332">
                  <c:v>0</c:v>
                </c:pt>
                <c:pt idx="333">
                  <c:v>0</c:v>
                </c:pt>
                <c:pt idx="334">
                  <c:v>0</c:v>
                </c:pt>
                <c:pt idx="335">
                  <c:v>2</c:v>
                </c:pt>
                <c:pt idx="336">
                  <c:v>0</c:v>
                </c:pt>
                <c:pt idx="337">
                  <c:v>0</c:v>
                </c:pt>
                <c:pt idx="338">
                  <c:v>1</c:v>
                </c:pt>
                <c:pt idx="339">
                  <c:v>1</c:v>
                </c:pt>
                <c:pt idx="340">
                  <c:v>1</c:v>
                </c:pt>
                <c:pt idx="341">
                  <c:v>0</c:v>
                </c:pt>
                <c:pt idx="342">
                  <c:v>0</c:v>
                </c:pt>
                <c:pt idx="343">
                  <c:v>0</c:v>
                </c:pt>
                <c:pt idx="344">
                  <c:v>0</c:v>
                </c:pt>
                <c:pt idx="345">
                  <c:v>4</c:v>
                </c:pt>
                <c:pt idx="346">
                  <c:v>3</c:v>
                </c:pt>
                <c:pt idx="347">
                  <c:v>2</c:v>
                </c:pt>
                <c:pt idx="348">
                  <c:v>1</c:v>
                </c:pt>
                <c:pt idx="349">
                  <c:v>1</c:v>
                </c:pt>
                <c:pt idx="350">
                  <c:v>0</c:v>
                </c:pt>
                <c:pt idx="351">
                  <c:v>0</c:v>
                </c:pt>
                <c:pt idx="352">
                  <c:v>0</c:v>
                </c:pt>
                <c:pt idx="353">
                  <c:v>0</c:v>
                </c:pt>
                <c:pt idx="354">
                  <c:v>0</c:v>
                </c:pt>
                <c:pt idx="355">
                  <c:v>0</c:v>
                </c:pt>
                <c:pt idx="356">
                  <c:v>0</c:v>
                </c:pt>
                <c:pt idx="357">
                  <c:v>3</c:v>
                </c:pt>
                <c:pt idx="358">
                  <c:v>3</c:v>
                </c:pt>
                <c:pt idx="359">
                  <c:v>0</c:v>
                </c:pt>
                <c:pt idx="360">
                  <c:v>0</c:v>
                </c:pt>
                <c:pt idx="361">
                  <c:v>2</c:v>
                </c:pt>
                <c:pt idx="362">
                  <c:v>1</c:v>
                </c:pt>
                <c:pt idx="363">
                  <c:v>0</c:v>
                </c:pt>
                <c:pt idx="364">
                  <c:v>1</c:v>
                </c:pt>
                <c:pt idx="365">
                  <c:v>2</c:v>
                </c:pt>
                <c:pt idx="366">
                  <c:v>1</c:v>
                </c:pt>
                <c:pt idx="367">
                  <c:v>3</c:v>
                </c:pt>
                <c:pt idx="368">
                  <c:v>2</c:v>
                </c:pt>
                <c:pt idx="369">
                  <c:v>2</c:v>
                </c:pt>
                <c:pt idx="370">
                  <c:v>3</c:v>
                </c:pt>
                <c:pt idx="371">
                  <c:v>0</c:v>
                </c:pt>
                <c:pt idx="372">
                  <c:v>0</c:v>
                </c:pt>
                <c:pt idx="373">
                  <c:v>1</c:v>
                </c:pt>
                <c:pt idx="374">
                  <c:v>2</c:v>
                </c:pt>
                <c:pt idx="375">
                  <c:v>0</c:v>
                </c:pt>
                <c:pt idx="376">
                  <c:v>0</c:v>
                </c:pt>
                <c:pt idx="377">
                  <c:v>3</c:v>
                </c:pt>
                <c:pt idx="378">
                  <c:v>0</c:v>
                </c:pt>
                <c:pt idx="379">
                  <c:v>3</c:v>
                </c:pt>
                <c:pt idx="380">
                  <c:v>1</c:v>
                </c:pt>
                <c:pt idx="381">
                  <c:v>2</c:v>
                </c:pt>
                <c:pt idx="382">
                  <c:v>0</c:v>
                </c:pt>
                <c:pt idx="383">
                  <c:v>0</c:v>
                </c:pt>
                <c:pt idx="384">
                  <c:v>2</c:v>
                </c:pt>
                <c:pt idx="385">
                  <c:v>2</c:v>
                </c:pt>
                <c:pt idx="386">
                  <c:v>0</c:v>
                </c:pt>
                <c:pt idx="387">
                  <c:v>0</c:v>
                </c:pt>
                <c:pt idx="388">
                  <c:v>2</c:v>
                </c:pt>
                <c:pt idx="389">
                  <c:v>0</c:v>
                </c:pt>
                <c:pt idx="390">
                  <c:v>3</c:v>
                </c:pt>
                <c:pt idx="391">
                  <c:v>4</c:v>
                </c:pt>
                <c:pt idx="392">
                  <c:v>0</c:v>
                </c:pt>
                <c:pt idx="393">
                  <c:v>1</c:v>
                </c:pt>
                <c:pt idx="394">
                  <c:v>1</c:v>
                </c:pt>
                <c:pt idx="395">
                  <c:v>2</c:v>
                </c:pt>
                <c:pt idx="396">
                  <c:v>0</c:v>
                </c:pt>
                <c:pt idx="397">
                  <c:v>3</c:v>
                </c:pt>
                <c:pt idx="398">
                  <c:v>0</c:v>
                </c:pt>
                <c:pt idx="399">
                  <c:v>2</c:v>
                </c:pt>
                <c:pt idx="400">
                  <c:v>0</c:v>
                </c:pt>
                <c:pt idx="401">
                  <c:v>0</c:v>
                </c:pt>
                <c:pt idx="402">
                  <c:v>1</c:v>
                </c:pt>
                <c:pt idx="403">
                  <c:v>0</c:v>
                </c:pt>
                <c:pt idx="404">
                  <c:v>3</c:v>
                </c:pt>
                <c:pt idx="405">
                  <c:v>0</c:v>
                </c:pt>
                <c:pt idx="406">
                  <c:v>2</c:v>
                </c:pt>
                <c:pt idx="407">
                  <c:v>0</c:v>
                </c:pt>
                <c:pt idx="408">
                  <c:v>1</c:v>
                </c:pt>
                <c:pt idx="409">
                  <c:v>3</c:v>
                </c:pt>
                <c:pt idx="410">
                  <c:v>1</c:v>
                </c:pt>
                <c:pt idx="411">
                  <c:v>0</c:v>
                </c:pt>
                <c:pt idx="412">
                  <c:v>1</c:v>
                </c:pt>
                <c:pt idx="413">
                  <c:v>2</c:v>
                </c:pt>
                <c:pt idx="414">
                  <c:v>5</c:v>
                </c:pt>
                <c:pt idx="415">
                  <c:v>0</c:v>
                </c:pt>
                <c:pt idx="416">
                  <c:v>1</c:v>
                </c:pt>
                <c:pt idx="417">
                  <c:v>0</c:v>
                </c:pt>
                <c:pt idx="418">
                  <c:v>2</c:v>
                </c:pt>
                <c:pt idx="419">
                  <c:v>1</c:v>
                </c:pt>
                <c:pt idx="420">
                  <c:v>0</c:v>
                </c:pt>
                <c:pt idx="421">
                  <c:v>0</c:v>
                </c:pt>
                <c:pt idx="422">
                  <c:v>0</c:v>
                </c:pt>
                <c:pt idx="423">
                  <c:v>1</c:v>
                </c:pt>
                <c:pt idx="424">
                  <c:v>0</c:v>
                </c:pt>
                <c:pt idx="425">
                  <c:v>2</c:v>
                </c:pt>
                <c:pt idx="426">
                  <c:v>5</c:v>
                </c:pt>
                <c:pt idx="427">
                  <c:v>1</c:v>
                </c:pt>
                <c:pt idx="428">
                  <c:v>0</c:v>
                </c:pt>
                <c:pt idx="429">
                  <c:v>1</c:v>
                </c:pt>
                <c:pt idx="430">
                  <c:v>3</c:v>
                </c:pt>
                <c:pt idx="431">
                  <c:v>0</c:v>
                </c:pt>
                <c:pt idx="432">
                  <c:v>2</c:v>
                </c:pt>
                <c:pt idx="433">
                  <c:v>0</c:v>
                </c:pt>
                <c:pt idx="434">
                  <c:v>0</c:v>
                </c:pt>
                <c:pt idx="435">
                  <c:v>1</c:v>
                </c:pt>
                <c:pt idx="436">
                  <c:v>3</c:v>
                </c:pt>
                <c:pt idx="437">
                  <c:v>0</c:v>
                </c:pt>
                <c:pt idx="438">
                  <c:v>3</c:v>
                </c:pt>
                <c:pt idx="439">
                  <c:v>5</c:v>
                </c:pt>
                <c:pt idx="440">
                  <c:v>0</c:v>
                </c:pt>
                <c:pt idx="441">
                  <c:v>1</c:v>
                </c:pt>
                <c:pt idx="442">
                  <c:v>0</c:v>
                </c:pt>
                <c:pt idx="443">
                  <c:v>0</c:v>
                </c:pt>
                <c:pt idx="444">
                  <c:v>1</c:v>
                </c:pt>
                <c:pt idx="445">
                  <c:v>1</c:v>
                </c:pt>
                <c:pt idx="446">
                  <c:v>0</c:v>
                </c:pt>
                <c:pt idx="447">
                  <c:v>0</c:v>
                </c:pt>
                <c:pt idx="448">
                  <c:v>0</c:v>
                </c:pt>
                <c:pt idx="449">
                  <c:v>0</c:v>
                </c:pt>
                <c:pt idx="450">
                  <c:v>1</c:v>
                </c:pt>
                <c:pt idx="451">
                  <c:v>4</c:v>
                </c:pt>
                <c:pt idx="452">
                  <c:v>1</c:v>
                </c:pt>
                <c:pt idx="453">
                  <c:v>0</c:v>
                </c:pt>
                <c:pt idx="454">
                  <c:v>0</c:v>
                </c:pt>
                <c:pt idx="455">
                  <c:v>2</c:v>
                </c:pt>
                <c:pt idx="456">
                  <c:v>0</c:v>
                </c:pt>
                <c:pt idx="457">
                  <c:v>2</c:v>
                </c:pt>
                <c:pt idx="458">
                  <c:v>0</c:v>
                </c:pt>
                <c:pt idx="459">
                  <c:v>0</c:v>
                </c:pt>
                <c:pt idx="460">
                  <c:v>3</c:v>
                </c:pt>
                <c:pt idx="461">
                  <c:v>3</c:v>
                </c:pt>
                <c:pt idx="462">
                  <c:v>0</c:v>
                </c:pt>
                <c:pt idx="463">
                  <c:v>2</c:v>
                </c:pt>
                <c:pt idx="464">
                  <c:v>0</c:v>
                </c:pt>
                <c:pt idx="465">
                  <c:v>0</c:v>
                </c:pt>
                <c:pt idx="466">
                  <c:v>1</c:v>
                </c:pt>
                <c:pt idx="467">
                  <c:v>1</c:v>
                </c:pt>
                <c:pt idx="468">
                  <c:v>2</c:v>
                </c:pt>
                <c:pt idx="469">
                  <c:v>1</c:v>
                </c:pt>
                <c:pt idx="470">
                  <c:v>1</c:v>
                </c:pt>
                <c:pt idx="471">
                  <c:v>0</c:v>
                </c:pt>
                <c:pt idx="472">
                  <c:v>0</c:v>
                </c:pt>
                <c:pt idx="473">
                  <c:v>0</c:v>
                </c:pt>
                <c:pt idx="474">
                  <c:v>0</c:v>
                </c:pt>
                <c:pt idx="475">
                  <c:v>3</c:v>
                </c:pt>
                <c:pt idx="476">
                  <c:v>1</c:v>
                </c:pt>
                <c:pt idx="477">
                  <c:v>0</c:v>
                </c:pt>
                <c:pt idx="478">
                  <c:v>0</c:v>
                </c:pt>
                <c:pt idx="479">
                  <c:v>0</c:v>
                </c:pt>
                <c:pt idx="480">
                  <c:v>0</c:v>
                </c:pt>
                <c:pt idx="481">
                  <c:v>3</c:v>
                </c:pt>
                <c:pt idx="482">
                  <c:v>2</c:v>
                </c:pt>
                <c:pt idx="483">
                  <c:v>0</c:v>
                </c:pt>
                <c:pt idx="484">
                  <c:v>1</c:v>
                </c:pt>
                <c:pt idx="485">
                  <c:v>3</c:v>
                </c:pt>
                <c:pt idx="486">
                  <c:v>0</c:v>
                </c:pt>
                <c:pt idx="487">
                  <c:v>3</c:v>
                </c:pt>
                <c:pt idx="488">
                  <c:v>0</c:v>
                </c:pt>
                <c:pt idx="489">
                  <c:v>0</c:v>
                </c:pt>
                <c:pt idx="490">
                  <c:v>1</c:v>
                </c:pt>
                <c:pt idx="491">
                  <c:v>0</c:v>
                </c:pt>
                <c:pt idx="492">
                  <c:v>0</c:v>
                </c:pt>
                <c:pt idx="493">
                  <c:v>0</c:v>
                </c:pt>
                <c:pt idx="494">
                  <c:v>0</c:v>
                </c:pt>
                <c:pt idx="495">
                  <c:v>4</c:v>
                </c:pt>
                <c:pt idx="496">
                  <c:v>0</c:v>
                </c:pt>
                <c:pt idx="497">
                  <c:v>2</c:v>
                </c:pt>
                <c:pt idx="498">
                  <c:v>2</c:v>
                </c:pt>
                <c:pt idx="499">
                  <c:v>2</c:v>
                </c:pt>
                <c:pt idx="500">
                  <c:v>0</c:v>
                </c:pt>
                <c:pt idx="501">
                  <c:v>0</c:v>
                </c:pt>
                <c:pt idx="502">
                  <c:v>0</c:v>
                </c:pt>
                <c:pt idx="503">
                  <c:v>1</c:v>
                </c:pt>
                <c:pt idx="504">
                  <c:v>0</c:v>
                </c:pt>
                <c:pt idx="505">
                  <c:v>1</c:v>
                </c:pt>
                <c:pt idx="506">
                  <c:v>3</c:v>
                </c:pt>
                <c:pt idx="507">
                  <c:v>1</c:v>
                </c:pt>
                <c:pt idx="508">
                  <c:v>2</c:v>
                </c:pt>
                <c:pt idx="509">
                  <c:v>0</c:v>
                </c:pt>
                <c:pt idx="510">
                  <c:v>0</c:v>
                </c:pt>
                <c:pt idx="511">
                  <c:v>1</c:v>
                </c:pt>
                <c:pt idx="512">
                  <c:v>0</c:v>
                </c:pt>
                <c:pt idx="513">
                  <c:v>0</c:v>
                </c:pt>
                <c:pt idx="514">
                  <c:v>0</c:v>
                </c:pt>
                <c:pt idx="515">
                  <c:v>1</c:v>
                </c:pt>
                <c:pt idx="516">
                  <c:v>0</c:v>
                </c:pt>
                <c:pt idx="517">
                  <c:v>1</c:v>
                </c:pt>
                <c:pt idx="518">
                  <c:v>2</c:v>
                </c:pt>
                <c:pt idx="519">
                  <c:v>1</c:v>
                </c:pt>
                <c:pt idx="520">
                  <c:v>0</c:v>
                </c:pt>
                <c:pt idx="521">
                  <c:v>0</c:v>
                </c:pt>
                <c:pt idx="522">
                  <c:v>0</c:v>
                </c:pt>
                <c:pt idx="523">
                  <c:v>0</c:v>
                </c:pt>
                <c:pt idx="524">
                  <c:v>0</c:v>
                </c:pt>
                <c:pt idx="525">
                  <c:v>1</c:v>
                </c:pt>
                <c:pt idx="526">
                  <c:v>0</c:v>
                </c:pt>
                <c:pt idx="527">
                  <c:v>2</c:v>
                </c:pt>
                <c:pt idx="528">
                  <c:v>1</c:v>
                </c:pt>
                <c:pt idx="529">
                  <c:v>1</c:v>
                </c:pt>
                <c:pt idx="530">
                  <c:v>0</c:v>
                </c:pt>
                <c:pt idx="531">
                  <c:v>1</c:v>
                </c:pt>
                <c:pt idx="532">
                  <c:v>0</c:v>
                </c:pt>
                <c:pt idx="533">
                  <c:v>2</c:v>
                </c:pt>
                <c:pt idx="534">
                  <c:v>0</c:v>
                </c:pt>
                <c:pt idx="535">
                  <c:v>0</c:v>
                </c:pt>
                <c:pt idx="536">
                  <c:v>1</c:v>
                </c:pt>
                <c:pt idx="537">
                  <c:v>3</c:v>
                </c:pt>
                <c:pt idx="538">
                  <c:v>2</c:v>
                </c:pt>
                <c:pt idx="539">
                  <c:v>1</c:v>
                </c:pt>
                <c:pt idx="540">
                  <c:v>0</c:v>
                </c:pt>
                <c:pt idx="541">
                  <c:v>3</c:v>
                </c:pt>
                <c:pt idx="542">
                  <c:v>2</c:v>
                </c:pt>
                <c:pt idx="543">
                  <c:v>0</c:v>
                </c:pt>
                <c:pt idx="544">
                  <c:v>0</c:v>
                </c:pt>
                <c:pt idx="545">
                  <c:v>0</c:v>
                </c:pt>
                <c:pt idx="546">
                  <c:v>2</c:v>
                </c:pt>
                <c:pt idx="547">
                  <c:v>0</c:v>
                </c:pt>
                <c:pt idx="548">
                  <c:v>2</c:v>
                </c:pt>
                <c:pt idx="549">
                  <c:v>0</c:v>
                </c:pt>
                <c:pt idx="550">
                  <c:v>0</c:v>
                </c:pt>
                <c:pt idx="551">
                  <c:v>0</c:v>
                </c:pt>
                <c:pt idx="552">
                  <c:v>0</c:v>
                </c:pt>
                <c:pt idx="553">
                  <c:v>0</c:v>
                </c:pt>
                <c:pt idx="554">
                  <c:v>2</c:v>
                </c:pt>
                <c:pt idx="555">
                  <c:v>0</c:v>
                </c:pt>
                <c:pt idx="556">
                  <c:v>2</c:v>
                </c:pt>
                <c:pt idx="557">
                  <c:v>1</c:v>
                </c:pt>
                <c:pt idx="558">
                  <c:v>0</c:v>
                </c:pt>
                <c:pt idx="559">
                  <c:v>3</c:v>
                </c:pt>
                <c:pt idx="560">
                  <c:v>0</c:v>
                </c:pt>
                <c:pt idx="561">
                  <c:v>2</c:v>
                </c:pt>
                <c:pt idx="562">
                  <c:v>0</c:v>
                </c:pt>
                <c:pt idx="563">
                  <c:v>0</c:v>
                </c:pt>
                <c:pt idx="564">
                  <c:v>1</c:v>
                </c:pt>
                <c:pt idx="565">
                  <c:v>2</c:v>
                </c:pt>
                <c:pt idx="566">
                  <c:v>0</c:v>
                </c:pt>
                <c:pt idx="567">
                  <c:v>1</c:v>
                </c:pt>
                <c:pt idx="568">
                  <c:v>2</c:v>
                </c:pt>
                <c:pt idx="569">
                  <c:v>5</c:v>
                </c:pt>
                <c:pt idx="570">
                  <c:v>2</c:v>
                </c:pt>
                <c:pt idx="571">
                  <c:v>0</c:v>
                </c:pt>
                <c:pt idx="572">
                  <c:v>1</c:v>
                </c:pt>
                <c:pt idx="573">
                  <c:v>2</c:v>
                </c:pt>
                <c:pt idx="574">
                  <c:v>1</c:v>
                </c:pt>
                <c:pt idx="575">
                  <c:v>2</c:v>
                </c:pt>
                <c:pt idx="576">
                  <c:v>0</c:v>
                </c:pt>
                <c:pt idx="577">
                  <c:v>0</c:v>
                </c:pt>
                <c:pt idx="578">
                  <c:v>1</c:v>
                </c:pt>
                <c:pt idx="579">
                  <c:v>1</c:v>
                </c:pt>
                <c:pt idx="580">
                  <c:v>0</c:v>
                </c:pt>
                <c:pt idx="581">
                  <c:v>1</c:v>
                </c:pt>
                <c:pt idx="582">
                  <c:v>0</c:v>
                </c:pt>
                <c:pt idx="583">
                  <c:v>2</c:v>
                </c:pt>
                <c:pt idx="584">
                  <c:v>1</c:v>
                </c:pt>
                <c:pt idx="585">
                  <c:v>0</c:v>
                </c:pt>
                <c:pt idx="586">
                  <c:v>1</c:v>
                </c:pt>
                <c:pt idx="587">
                  <c:v>3</c:v>
                </c:pt>
                <c:pt idx="588">
                  <c:v>1</c:v>
                </c:pt>
                <c:pt idx="589">
                  <c:v>0</c:v>
                </c:pt>
                <c:pt idx="590">
                  <c:v>1</c:v>
                </c:pt>
                <c:pt idx="591">
                  <c:v>0</c:v>
                </c:pt>
                <c:pt idx="592">
                  <c:v>1</c:v>
                </c:pt>
                <c:pt idx="593">
                  <c:v>2</c:v>
                </c:pt>
                <c:pt idx="594">
                  <c:v>1</c:v>
                </c:pt>
                <c:pt idx="595">
                  <c:v>0</c:v>
                </c:pt>
                <c:pt idx="596">
                  <c:v>1</c:v>
                </c:pt>
                <c:pt idx="597">
                  <c:v>2</c:v>
                </c:pt>
                <c:pt idx="598">
                  <c:v>1</c:v>
                </c:pt>
                <c:pt idx="599">
                  <c:v>2</c:v>
                </c:pt>
                <c:pt idx="600">
                  <c:v>2</c:v>
                </c:pt>
                <c:pt idx="601">
                  <c:v>0</c:v>
                </c:pt>
                <c:pt idx="602">
                  <c:v>0</c:v>
                </c:pt>
                <c:pt idx="603">
                  <c:v>0</c:v>
                </c:pt>
                <c:pt idx="604">
                  <c:v>3</c:v>
                </c:pt>
                <c:pt idx="605">
                  <c:v>0</c:v>
                </c:pt>
                <c:pt idx="606">
                  <c:v>0</c:v>
                </c:pt>
                <c:pt idx="607">
                  <c:v>0</c:v>
                </c:pt>
                <c:pt idx="608">
                  <c:v>0</c:v>
                </c:pt>
                <c:pt idx="609">
                  <c:v>2</c:v>
                </c:pt>
                <c:pt idx="610">
                  <c:v>2</c:v>
                </c:pt>
                <c:pt idx="611">
                  <c:v>1</c:v>
                </c:pt>
                <c:pt idx="612">
                  <c:v>2</c:v>
                </c:pt>
                <c:pt idx="613">
                  <c:v>0</c:v>
                </c:pt>
                <c:pt idx="614">
                  <c:v>3</c:v>
                </c:pt>
                <c:pt idx="615">
                  <c:v>0</c:v>
                </c:pt>
                <c:pt idx="616">
                  <c:v>1</c:v>
                </c:pt>
                <c:pt idx="617">
                  <c:v>0</c:v>
                </c:pt>
                <c:pt idx="618">
                  <c:v>2</c:v>
                </c:pt>
                <c:pt idx="619">
                  <c:v>0</c:v>
                </c:pt>
                <c:pt idx="620">
                  <c:v>0</c:v>
                </c:pt>
                <c:pt idx="621">
                  <c:v>1</c:v>
                </c:pt>
                <c:pt idx="622">
                  <c:v>4</c:v>
                </c:pt>
                <c:pt idx="623">
                  <c:v>1</c:v>
                </c:pt>
                <c:pt idx="624">
                  <c:v>0</c:v>
                </c:pt>
                <c:pt idx="625">
                  <c:v>0</c:v>
                </c:pt>
                <c:pt idx="626">
                  <c:v>0</c:v>
                </c:pt>
                <c:pt idx="627">
                  <c:v>3</c:v>
                </c:pt>
                <c:pt idx="628">
                  <c:v>1</c:v>
                </c:pt>
                <c:pt idx="629">
                  <c:v>0</c:v>
                </c:pt>
                <c:pt idx="630">
                  <c:v>0</c:v>
                </c:pt>
                <c:pt idx="631">
                  <c:v>1</c:v>
                </c:pt>
                <c:pt idx="632">
                  <c:v>0</c:v>
                </c:pt>
                <c:pt idx="633">
                  <c:v>0</c:v>
                </c:pt>
                <c:pt idx="634">
                  <c:v>2</c:v>
                </c:pt>
                <c:pt idx="635">
                  <c:v>1</c:v>
                </c:pt>
                <c:pt idx="636">
                  <c:v>0</c:v>
                </c:pt>
                <c:pt idx="637">
                  <c:v>1</c:v>
                </c:pt>
                <c:pt idx="638">
                  <c:v>2</c:v>
                </c:pt>
                <c:pt idx="639">
                  <c:v>0</c:v>
                </c:pt>
                <c:pt idx="640">
                  <c:v>4</c:v>
                </c:pt>
                <c:pt idx="641">
                  <c:v>5</c:v>
                </c:pt>
                <c:pt idx="642">
                  <c:v>3</c:v>
                </c:pt>
                <c:pt idx="643">
                  <c:v>0</c:v>
                </c:pt>
                <c:pt idx="644">
                  <c:v>3</c:v>
                </c:pt>
                <c:pt idx="645">
                  <c:v>2</c:v>
                </c:pt>
                <c:pt idx="646">
                  <c:v>3</c:v>
                </c:pt>
                <c:pt idx="647">
                  <c:v>1</c:v>
                </c:pt>
                <c:pt idx="648">
                  <c:v>3</c:v>
                </c:pt>
                <c:pt idx="649">
                  <c:v>0</c:v>
                </c:pt>
                <c:pt idx="650">
                  <c:v>0</c:v>
                </c:pt>
                <c:pt idx="651">
                  <c:v>2</c:v>
                </c:pt>
                <c:pt idx="652">
                  <c:v>1</c:v>
                </c:pt>
                <c:pt idx="653">
                  <c:v>0</c:v>
                </c:pt>
                <c:pt idx="654">
                  <c:v>2</c:v>
                </c:pt>
                <c:pt idx="655">
                  <c:v>0</c:v>
                </c:pt>
                <c:pt idx="656">
                  <c:v>2</c:v>
                </c:pt>
                <c:pt idx="657">
                  <c:v>1</c:v>
                </c:pt>
                <c:pt idx="658">
                  <c:v>2</c:v>
                </c:pt>
                <c:pt idx="659">
                  <c:v>1</c:v>
                </c:pt>
                <c:pt idx="660">
                  <c:v>4</c:v>
                </c:pt>
                <c:pt idx="661">
                  <c:v>3</c:v>
                </c:pt>
                <c:pt idx="662">
                  <c:v>1</c:v>
                </c:pt>
                <c:pt idx="663">
                  <c:v>1</c:v>
                </c:pt>
                <c:pt idx="664">
                  <c:v>0</c:v>
                </c:pt>
                <c:pt idx="665">
                  <c:v>0</c:v>
                </c:pt>
                <c:pt idx="666">
                  <c:v>2</c:v>
                </c:pt>
                <c:pt idx="667">
                  <c:v>1</c:v>
                </c:pt>
                <c:pt idx="668">
                  <c:v>2</c:v>
                </c:pt>
                <c:pt idx="669">
                  <c:v>0</c:v>
                </c:pt>
                <c:pt idx="670">
                  <c:v>1</c:v>
                </c:pt>
                <c:pt idx="671">
                  <c:v>3</c:v>
                </c:pt>
                <c:pt idx="672">
                  <c:v>0</c:v>
                </c:pt>
                <c:pt idx="673">
                  <c:v>0</c:v>
                </c:pt>
                <c:pt idx="674">
                  <c:v>0</c:v>
                </c:pt>
                <c:pt idx="675">
                  <c:v>2</c:v>
                </c:pt>
                <c:pt idx="676">
                  <c:v>0</c:v>
                </c:pt>
                <c:pt idx="677">
                  <c:v>3</c:v>
                </c:pt>
                <c:pt idx="678">
                  <c:v>3</c:v>
                </c:pt>
                <c:pt idx="679">
                  <c:v>3</c:v>
                </c:pt>
                <c:pt idx="680">
                  <c:v>2</c:v>
                </c:pt>
                <c:pt idx="681">
                  <c:v>1</c:v>
                </c:pt>
                <c:pt idx="682">
                  <c:v>0</c:v>
                </c:pt>
                <c:pt idx="683">
                  <c:v>2</c:v>
                </c:pt>
                <c:pt idx="684">
                  <c:v>0</c:v>
                </c:pt>
                <c:pt idx="685">
                  <c:v>1</c:v>
                </c:pt>
                <c:pt idx="686">
                  <c:v>2</c:v>
                </c:pt>
                <c:pt idx="687">
                  <c:v>2</c:v>
                </c:pt>
                <c:pt idx="688">
                  <c:v>0</c:v>
                </c:pt>
                <c:pt idx="689">
                  <c:v>1</c:v>
                </c:pt>
                <c:pt idx="690">
                  <c:v>1</c:v>
                </c:pt>
                <c:pt idx="691">
                  <c:v>0</c:v>
                </c:pt>
                <c:pt idx="692">
                  <c:v>1</c:v>
                </c:pt>
                <c:pt idx="693">
                  <c:v>1</c:v>
                </c:pt>
                <c:pt idx="694">
                  <c:v>0</c:v>
                </c:pt>
                <c:pt idx="695">
                  <c:v>1</c:v>
                </c:pt>
                <c:pt idx="696">
                  <c:v>0</c:v>
                </c:pt>
                <c:pt idx="697">
                  <c:v>2</c:v>
                </c:pt>
                <c:pt idx="698">
                  <c:v>1</c:v>
                </c:pt>
                <c:pt idx="699">
                  <c:v>0</c:v>
                </c:pt>
                <c:pt idx="700">
                  <c:v>2</c:v>
                </c:pt>
                <c:pt idx="701">
                  <c:v>0</c:v>
                </c:pt>
                <c:pt idx="702">
                  <c:v>0</c:v>
                </c:pt>
                <c:pt idx="703">
                  <c:v>0</c:v>
                </c:pt>
                <c:pt idx="704">
                  <c:v>1</c:v>
                </c:pt>
                <c:pt idx="705">
                  <c:v>1</c:v>
                </c:pt>
                <c:pt idx="706">
                  <c:v>2</c:v>
                </c:pt>
                <c:pt idx="707">
                  <c:v>0</c:v>
                </c:pt>
                <c:pt idx="708">
                  <c:v>3</c:v>
                </c:pt>
                <c:pt idx="709">
                  <c:v>3</c:v>
                </c:pt>
                <c:pt idx="710">
                  <c:v>0</c:v>
                </c:pt>
                <c:pt idx="711">
                  <c:v>1</c:v>
                </c:pt>
                <c:pt idx="712">
                  <c:v>2</c:v>
                </c:pt>
                <c:pt idx="713">
                  <c:v>2</c:v>
                </c:pt>
                <c:pt idx="714">
                  <c:v>0</c:v>
                </c:pt>
                <c:pt idx="715">
                  <c:v>0</c:v>
                </c:pt>
                <c:pt idx="716">
                  <c:v>0</c:v>
                </c:pt>
                <c:pt idx="717">
                  <c:v>1</c:v>
                </c:pt>
                <c:pt idx="718">
                  <c:v>1</c:v>
                </c:pt>
                <c:pt idx="719">
                  <c:v>2</c:v>
                </c:pt>
                <c:pt idx="720">
                  <c:v>0</c:v>
                </c:pt>
                <c:pt idx="721">
                  <c:v>0</c:v>
                </c:pt>
                <c:pt idx="722">
                  <c:v>3</c:v>
                </c:pt>
                <c:pt idx="723">
                  <c:v>0</c:v>
                </c:pt>
                <c:pt idx="724">
                  <c:v>0</c:v>
                </c:pt>
                <c:pt idx="725">
                  <c:v>1</c:v>
                </c:pt>
                <c:pt idx="726">
                  <c:v>3</c:v>
                </c:pt>
                <c:pt idx="727">
                  <c:v>1</c:v>
                </c:pt>
                <c:pt idx="728">
                  <c:v>1</c:v>
                </c:pt>
                <c:pt idx="729">
                  <c:v>0</c:v>
                </c:pt>
                <c:pt idx="730">
                  <c:v>1</c:v>
                </c:pt>
                <c:pt idx="731">
                  <c:v>3</c:v>
                </c:pt>
                <c:pt idx="732">
                  <c:v>1</c:v>
                </c:pt>
                <c:pt idx="733">
                  <c:v>3</c:v>
                </c:pt>
                <c:pt idx="734">
                  <c:v>1</c:v>
                </c:pt>
                <c:pt idx="735">
                  <c:v>3</c:v>
                </c:pt>
                <c:pt idx="736">
                  <c:v>1</c:v>
                </c:pt>
                <c:pt idx="737">
                  <c:v>0</c:v>
                </c:pt>
                <c:pt idx="738">
                  <c:v>2</c:v>
                </c:pt>
                <c:pt idx="739">
                  <c:v>3</c:v>
                </c:pt>
                <c:pt idx="740">
                  <c:v>2</c:v>
                </c:pt>
                <c:pt idx="741">
                  <c:v>2</c:v>
                </c:pt>
                <c:pt idx="742">
                  <c:v>0</c:v>
                </c:pt>
                <c:pt idx="743">
                  <c:v>0</c:v>
                </c:pt>
                <c:pt idx="744">
                  <c:v>0</c:v>
                </c:pt>
                <c:pt idx="745">
                  <c:v>0</c:v>
                </c:pt>
                <c:pt idx="746">
                  <c:v>1</c:v>
                </c:pt>
                <c:pt idx="747">
                  <c:v>2</c:v>
                </c:pt>
                <c:pt idx="748">
                  <c:v>0</c:v>
                </c:pt>
                <c:pt idx="749">
                  <c:v>1</c:v>
                </c:pt>
                <c:pt idx="750">
                  <c:v>0</c:v>
                </c:pt>
                <c:pt idx="751">
                  <c:v>0</c:v>
                </c:pt>
                <c:pt idx="752">
                  <c:v>0</c:v>
                </c:pt>
                <c:pt idx="753">
                  <c:v>0</c:v>
                </c:pt>
                <c:pt idx="754">
                  <c:v>0</c:v>
                </c:pt>
                <c:pt idx="755">
                  <c:v>4</c:v>
                </c:pt>
                <c:pt idx="756">
                  <c:v>2</c:v>
                </c:pt>
                <c:pt idx="757">
                  <c:v>3</c:v>
                </c:pt>
                <c:pt idx="758">
                  <c:v>0</c:v>
                </c:pt>
                <c:pt idx="759">
                  <c:v>3</c:v>
                </c:pt>
                <c:pt idx="760">
                  <c:v>0</c:v>
                </c:pt>
                <c:pt idx="761">
                  <c:v>2</c:v>
                </c:pt>
                <c:pt idx="762">
                  <c:v>1</c:v>
                </c:pt>
                <c:pt idx="763">
                  <c:v>1</c:v>
                </c:pt>
                <c:pt idx="764">
                  <c:v>0</c:v>
                </c:pt>
                <c:pt idx="765">
                  <c:v>2</c:v>
                </c:pt>
                <c:pt idx="766">
                  <c:v>0</c:v>
                </c:pt>
                <c:pt idx="767">
                  <c:v>1</c:v>
                </c:pt>
                <c:pt idx="768">
                  <c:v>1</c:v>
                </c:pt>
                <c:pt idx="769">
                  <c:v>0</c:v>
                </c:pt>
                <c:pt idx="770">
                  <c:v>2</c:v>
                </c:pt>
                <c:pt idx="771">
                  <c:v>3</c:v>
                </c:pt>
                <c:pt idx="772">
                  <c:v>2</c:v>
                </c:pt>
                <c:pt idx="773">
                  <c:v>0</c:v>
                </c:pt>
                <c:pt idx="774">
                  <c:v>0</c:v>
                </c:pt>
                <c:pt idx="775">
                  <c:v>2</c:v>
                </c:pt>
                <c:pt idx="776">
                  <c:v>3</c:v>
                </c:pt>
                <c:pt idx="777">
                  <c:v>2</c:v>
                </c:pt>
                <c:pt idx="778">
                  <c:v>0</c:v>
                </c:pt>
                <c:pt idx="779">
                  <c:v>3</c:v>
                </c:pt>
                <c:pt idx="780">
                  <c:v>0</c:v>
                </c:pt>
                <c:pt idx="781">
                  <c:v>3</c:v>
                </c:pt>
                <c:pt idx="782">
                  <c:v>0</c:v>
                </c:pt>
                <c:pt idx="783">
                  <c:v>1</c:v>
                </c:pt>
                <c:pt idx="784">
                  <c:v>1</c:v>
                </c:pt>
                <c:pt idx="785">
                  <c:v>1</c:v>
                </c:pt>
                <c:pt idx="786">
                  <c:v>3</c:v>
                </c:pt>
                <c:pt idx="787">
                  <c:v>0</c:v>
                </c:pt>
                <c:pt idx="788">
                  <c:v>0</c:v>
                </c:pt>
                <c:pt idx="789">
                  <c:v>3</c:v>
                </c:pt>
                <c:pt idx="790">
                  <c:v>0</c:v>
                </c:pt>
                <c:pt idx="791">
                  <c:v>0</c:v>
                </c:pt>
                <c:pt idx="792">
                  <c:v>0</c:v>
                </c:pt>
                <c:pt idx="793">
                  <c:v>0</c:v>
                </c:pt>
                <c:pt idx="794">
                  <c:v>0</c:v>
                </c:pt>
                <c:pt idx="795">
                  <c:v>2</c:v>
                </c:pt>
                <c:pt idx="796">
                  <c:v>0</c:v>
                </c:pt>
                <c:pt idx="797">
                  <c:v>2</c:v>
                </c:pt>
                <c:pt idx="798">
                  <c:v>1</c:v>
                </c:pt>
                <c:pt idx="799">
                  <c:v>0</c:v>
                </c:pt>
                <c:pt idx="800">
                  <c:v>0</c:v>
                </c:pt>
                <c:pt idx="801">
                  <c:v>1</c:v>
                </c:pt>
                <c:pt idx="802">
                  <c:v>0</c:v>
                </c:pt>
                <c:pt idx="803">
                  <c:v>1</c:v>
                </c:pt>
                <c:pt idx="804">
                  <c:v>0</c:v>
                </c:pt>
                <c:pt idx="805">
                  <c:v>0</c:v>
                </c:pt>
                <c:pt idx="806">
                  <c:v>0</c:v>
                </c:pt>
                <c:pt idx="807">
                  <c:v>1</c:v>
                </c:pt>
                <c:pt idx="808">
                  <c:v>0</c:v>
                </c:pt>
                <c:pt idx="809">
                  <c:v>0</c:v>
                </c:pt>
                <c:pt idx="810">
                  <c:v>1</c:v>
                </c:pt>
                <c:pt idx="811">
                  <c:v>3</c:v>
                </c:pt>
                <c:pt idx="812">
                  <c:v>3</c:v>
                </c:pt>
                <c:pt idx="813">
                  <c:v>2</c:v>
                </c:pt>
                <c:pt idx="814">
                  <c:v>2</c:v>
                </c:pt>
                <c:pt idx="815">
                  <c:v>2</c:v>
                </c:pt>
                <c:pt idx="816">
                  <c:v>0</c:v>
                </c:pt>
                <c:pt idx="817">
                  <c:v>0</c:v>
                </c:pt>
                <c:pt idx="818">
                  <c:v>3</c:v>
                </c:pt>
                <c:pt idx="819">
                  <c:v>1</c:v>
                </c:pt>
                <c:pt idx="820">
                  <c:v>0</c:v>
                </c:pt>
                <c:pt idx="821">
                  <c:v>1</c:v>
                </c:pt>
                <c:pt idx="822">
                  <c:v>0</c:v>
                </c:pt>
                <c:pt idx="823">
                  <c:v>0</c:v>
                </c:pt>
                <c:pt idx="824">
                  <c:v>2</c:v>
                </c:pt>
                <c:pt idx="825">
                  <c:v>0</c:v>
                </c:pt>
                <c:pt idx="826">
                  <c:v>2</c:v>
                </c:pt>
                <c:pt idx="827">
                  <c:v>2</c:v>
                </c:pt>
                <c:pt idx="828">
                  <c:v>1</c:v>
                </c:pt>
                <c:pt idx="829">
                  <c:v>3</c:v>
                </c:pt>
                <c:pt idx="830">
                  <c:v>1</c:v>
                </c:pt>
                <c:pt idx="831">
                  <c:v>0</c:v>
                </c:pt>
                <c:pt idx="832">
                  <c:v>0</c:v>
                </c:pt>
                <c:pt idx="833">
                  <c:v>2</c:v>
                </c:pt>
                <c:pt idx="834">
                  <c:v>0</c:v>
                </c:pt>
                <c:pt idx="835">
                  <c:v>1</c:v>
                </c:pt>
                <c:pt idx="836">
                  <c:v>2</c:v>
                </c:pt>
                <c:pt idx="837">
                  <c:v>0</c:v>
                </c:pt>
                <c:pt idx="838">
                  <c:v>0</c:v>
                </c:pt>
                <c:pt idx="839">
                  <c:v>2</c:v>
                </c:pt>
                <c:pt idx="840">
                  <c:v>0</c:v>
                </c:pt>
                <c:pt idx="841">
                  <c:v>0</c:v>
                </c:pt>
                <c:pt idx="842">
                  <c:v>0</c:v>
                </c:pt>
                <c:pt idx="843">
                  <c:v>2</c:v>
                </c:pt>
                <c:pt idx="844">
                  <c:v>0</c:v>
                </c:pt>
                <c:pt idx="845">
                  <c:v>0</c:v>
                </c:pt>
                <c:pt idx="846">
                  <c:v>0</c:v>
                </c:pt>
                <c:pt idx="847">
                  <c:v>1</c:v>
                </c:pt>
                <c:pt idx="848">
                  <c:v>1</c:v>
                </c:pt>
                <c:pt idx="849">
                  <c:v>0</c:v>
                </c:pt>
                <c:pt idx="850">
                  <c:v>0</c:v>
                </c:pt>
                <c:pt idx="851">
                  <c:v>0</c:v>
                </c:pt>
                <c:pt idx="852">
                  <c:v>2</c:v>
                </c:pt>
                <c:pt idx="853">
                  <c:v>0</c:v>
                </c:pt>
                <c:pt idx="854">
                  <c:v>2</c:v>
                </c:pt>
                <c:pt idx="855">
                  <c:v>3</c:v>
                </c:pt>
                <c:pt idx="856">
                  <c:v>0</c:v>
                </c:pt>
                <c:pt idx="857">
                  <c:v>0</c:v>
                </c:pt>
                <c:pt idx="858">
                  <c:v>0</c:v>
                </c:pt>
                <c:pt idx="859">
                  <c:v>1</c:v>
                </c:pt>
                <c:pt idx="860">
                  <c:v>0</c:v>
                </c:pt>
                <c:pt idx="861">
                  <c:v>2</c:v>
                </c:pt>
                <c:pt idx="862">
                  <c:v>3</c:v>
                </c:pt>
                <c:pt idx="863">
                  <c:v>2</c:v>
                </c:pt>
                <c:pt idx="864">
                  <c:v>0</c:v>
                </c:pt>
                <c:pt idx="865">
                  <c:v>0</c:v>
                </c:pt>
                <c:pt idx="866">
                  <c:v>2</c:v>
                </c:pt>
                <c:pt idx="867">
                  <c:v>0</c:v>
                </c:pt>
                <c:pt idx="868">
                  <c:v>1</c:v>
                </c:pt>
                <c:pt idx="869">
                  <c:v>0</c:v>
                </c:pt>
                <c:pt idx="870">
                  <c:v>3</c:v>
                </c:pt>
                <c:pt idx="871">
                  <c:v>0</c:v>
                </c:pt>
                <c:pt idx="872">
                  <c:v>1</c:v>
                </c:pt>
                <c:pt idx="873">
                  <c:v>0</c:v>
                </c:pt>
                <c:pt idx="874">
                  <c:v>1</c:v>
                </c:pt>
                <c:pt idx="875">
                  <c:v>3</c:v>
                </c:pt>
                <c:pt idx="876">
                  <c:v>0</c:v>
                </c:pt>
                <c:pt idx="877">
                  <c:v>1</c:v>
                </c:pt>
                <c:pt idx="878">
                  <c:v>5</c:v>
                </c:pt>
                <c:pt idx="879">
                  <c:v>1</c:v>
                </c:pt>
                <c:pt idx="880">
                  <c:v>2</c:v>
                </c:pt>
                <c:pt idx="881">
                  <c:v>3</c:v>
                </c:pt>
                <c:pt idx="882">
                  <c:v>1</c:v>
                </c:pt>
                <c:pt idx="883">
                  <c:v>0</c:v>
                </c:pt>
                <c:pt idx="884">
                  <c:v>3</c:v>
                </c:pt>
                <c:pt idx="885">
                  <c:v>4</c:v>
                </c:pt>
                <c:pt idx="886">
                  <c:v>1</c:v>
                </c:pt>
                <c:pt idx="887">
                  <c:v>0</c:v>
                </c:pt>
                <c:pt idx="888">
                  <c:v>0</c:v>
                </c:pt>
                <c:pt idx="889">
                  <c:v>0</c:v>
                </c:pt>
                <c:pt idx="890">
                  <c:v>1</c:v>
                </c:pt>
                <c:pt idx="891">
                  <c:v>0</c:v>
                </c:pt>
                <c:pt idx="892">
                  <c:v>4</c:v>
                </c:pt>
                <c:pt idx="893">
                  <c:v>0</c:v>
                </c:pt>
                <c:pt idx="894">
                  <c:v>2</c:v>
                </c:pt>
                <c:pt idx="895">
                  <c:v>0</c:v>
                </c:pt>
                <c:pt idx="896">
                  <c:v>0</c:v>
                </c:pt>
                <c:pt idx="897">
                  <c:v>2</c:v>
                </c:pt>
                <c:pt idx="898">
                  <c:v>1</c:v>
                </c:pt>
                <c:pt idx="899">
                  <c:v>0</c:v>
                </c:pt>
                <c:pt idx="900">
                  <c:v>0</c:v>
                </c:pt>
                <c:pt idx="901">
                  <c:v>0</c:v>
                </c:pt>
                <c:pt idx="902">
                  <c:v>0</c:v>
                </c:pt>
                <c:pt idx="903">
                  <c:v>3</c:v>
                </c:pt>
                <c:pt idx="904">
                  <c:v>0</c:v>
                </c:pt>
                <c:pt idx="905">
                  <c:v>0</c:v>
                </c:pt>
                <c:pt idx="906">
                  <c:v>2</c:v>
                </c:pt>
                <c:pt idx="907">
                  <c:v>3</c:v>
                </c:pt>
                <c:pt idx="908">
                  <c:v>1</c:v>
                </c:pt>
                <c:pt idx="909">
                  <c:v>3</c:v>
                </c:pt>
                <c:pt idx="910">
                  <c:v>0</c:v>
                </c:pt>
                <c:pt idx="911">
                  <c:v>1</c:v>
                </c:pt>
                <c:pt idx="912">
                  <c:v>0</c:v>
                </c:pt>
                <c:pt idx="913">
                  <c:v>3</c:v>
                </c:pt>
                <c:pt idx="914">
                  <c:v>1</c:v>
                </c:pt>
                <c:pt idx="915">
                  <c:v>2</c:v>
                </c:pt>
                <c:pt idx="916">
                  <c:v>0</c:v>
                </c:pt>
                <c:pt idx="917">
                  <c:v>0</c:v>
                </c:pt>
                <c:pt idx="918">
                  <c:v>0</c:v>
                </c:pt>
                <c:pt idx="919">
                  <c:v>0</c:v>
                </c:pt>
                <c:pt idx="920">
                  <c:v>1</c:v>
                </c:pt>
                <c:pt idx="921">
                  <c:v>0</c:v>
                </c:pt>
                <c:pt idx="922">
                  <c:v>0</c:v>
                </c:pt>
                <c:pt idx="923">
                  <c:v>1</c:v>
                </c:pt>
                <c:pt idx="924">
                  <c:v>0</c:v>
                </c:pt>
                <c:pt idx="925">
                  <c:v>0</c:v>
                </c:pt>
                <c:pt idx="926">
                  <c:v>2</c:v>
                </c:pt>
                <c:pt idx="927">
                  <c:v>2</c:v>
                </c:pt>
                <c:pt idx="928">
                  <c:v>1</c:v>
                </c:pt>
                <c:pt idx="929">
                  <c:v>0</c:v>
                </c:pt>
                <c:pt idx="930">
                  <c:v>1</c:v>
                </c:pt>
                <c:pt idx="931">
                  <c:v>1</c:v>
                </c:pt>
                <c:pt idx="932">
                  <c:v>1</c:v>
                </c:pt>
                <c:pt idx="933">
                  <c:v>5</c:v>
                </c:pt>
                <c:pt idx="934">
                  <c:v>0</c:v>
                </c:pt>
                <c:pt idx="935">
                  <c:v>2</c:v>
                </c:pt>
                <c:pt idx="936">
                  <c:v>0</c:v>
                </c:pt>
                <c:pt idx="937">
                  <c:v>2</c:v>
                </c:pt>
                <c:pt idx="938">
                  <c:v>5</c:v>
                </c:pt>
                <c:pt idx="939">
                  <c:v>2</c:v>
                </c:pt>
                <c:pt idx="940">
                  <c:v>0</c:v>
                </c:pt>
                <c:pt idx="941">
                  <c:v>0</c:v>
                </c:pt>
                <c:pt idx="942">
                  <c:v>1</c:v>
                </c:pt>
                <c:pt idx="943">
                  <c:v>0</c:v>
                </c:pt>
                <c:pt idx="944">
                  <c:v>0</c:v>
                </c:pt>
                <c:pt idx="945">
                  <c:v>0</c:v>
                </c:pt>
                <c:pt idx="946">
                  <c:v>1</c:v>
                </c:pt>
                <c:pt idx="947">
                  <c:v>2</c:v>
                </c:pt>
                <c:pt idx="948">
                  <c:v>1</c:v>
                </c:pt>
                <c:pt idx="949">
                  <c:v>0</c:v>
                </c:pt>
                <c:pt idx="950">
                  <c:v>3</c:v>
                </c:pt>
                <c:pt idx="951">
                  <c:v>0</c:v>
                </c:pt>
                <c:pt idx="952">
                  <c:v>2</c:v>
                </c:pt>
                <c:pt idx="953">
                  <c:v>1</c:v>
                </c:pt>
                <c:pt idx="954">
                  <c:v>2</c:v>
                </c:pt>
                <c:pt idx="955">
                  <c:v>1</c:v>
                </c:pt>
                <c:pt idx="956">
                  <c:v>1</c:v>
                </c:pt>
                <c:pt idx="957">
                  <c:v>1</c:v>
                </c:pt>
                <c:pt idx="958">
                  <c:v>1</c:v>
                </c:pt>
                <c:pt idx="959">
                  <c:v>1</c:v>
                </c:pt>
                <c:pt idx="960">
                  <c:v>1</c:v>
                </c:pt>
                <c:pt idx="961">
                  <c:v>1</c:v>
                </c:pt>
                <c:pt idx="962">
                  <c:v>0</c:v>
                </c:pt>
                <c:pt idx="963">
                  <c:v>1</c:v>
                </c:pt>
                <c:pt idx="964">
                  <c:v>3</c:v>
                </c:pt>
                <c:pt idx="965">
                  <c:v>2</c:v>
                </c:pt>
                <c:pt idx="966">
                  <c:v>1</c:v>
                </c:pt>
                <c:pt idx="967">
                  <c:v>2</c:v>
                </c:pt>
                <c:pt idx="968">
                  <c:v>1</c:v>
                </c:pt>
                <c:pt idx="969">
                  <c:v>2</c:v>
                </c:pt>
                <c:pt idx="970">
                  <c:v>5</c:v>
                </c:pt>
                <c:pt idx="971">
                  <c:v>3</c:v>
                </c:pt>
                <c:pt idx="972">
                  <c:v>0</c:v>
                </c:pt>
                <c:pt idx="973">
                  <c:v>0</c:v>
                </c:pt>
                <c:pt idx="974">
                  <c:v>0</c:v>
                </c:pt>
                <c:pt idx="975">
                  <c:v>0</c:v>
                </c:pt>
                <c:pt idx="976">
                  <c:v>0</c:v>
                </c:pt>
                <c:pt idx="977">
                  <c:v>0</c:v>
                </c:pt>
                <c:pt idx="978">
                  <c:v>1</c:v>
                </c:pt>
                <c:pt idx="979">
                  <c:v>3</c:v>
                </c:pt>
                <c:pt idx="980">
                  <c:v>0</c:v>
                </c:pt>
                <c:pt idx="981">
                  <c:v>1</c:v>
                </c:pt>
                <c:pt idx="982">
                  <c:v>0</c:v>
                </c:pt>
                <c:pt idx="983">
                  <c:v>3</c:v>
                </c:pt>
                <c:pt idx="984">
                  <c:v>1</c:v>
                </c:pt>
                <c:pt idx="985">
                  <c:v>5</c:v>
                </c:pt>
                <c:pt idx="986">
                  <c:v>1</c:v>
                </c:pt>
                <c:pt idx="987">
                  <c:v>3</c:v>
                </c:pt>
                <c:pt idx="988">
                  <c:v>1</c:v>
                </c:pt>
                <c:pt idx="989">
                  <c:v>0</c:v>
                </c:pt>
                <c:pt idx="990">
                  <c:v>0</c:v>
                </c:pt>
                <c:pt idx="991">
                  <c:v>1</c:v>
                </c:pt>
                <c:pt idx="992">
                  <c:v>2</c:v>
                </c:pt>
                <c:pt idx="993">
                  <c:v>2</c:v>
                </c:pt>
                <c:pt idx="994">
                  <c:v>1</c:v>
                </c:pt>
                <c:pt idx="995">
                  <c:v>3</c:v>
                </c:pt>
                <c:pt idx="996">
                  <c:v>3</c:v>
                </c:pt>
                <c:pt idx="997">
                  <c:v>3</c:v>
                </c:pt>
                <c:pt idx="998">
                  <c:v>0</c:v>
                </c:pt>
                <c:pt idx="999">
                  <c:v>3</c:v>
                </c:pt>
                <c:pt idx="1000">
                  <c:v>0</c:v>
                </c:pt>
                <c:pt idx="1001">
                  <c:v>2</c:v>
                </c:pt>
                <c:pt idx="1002">
                  <c:v>0</c:v>
                </c:pt>
                <c:pt idx="1003">
                  <c:v>0</c:v>
                </c:pt>
                <c:pt idx="1004">
                  <c:v>0</c:v>
                </c:pt>
                <c:pt idx="1005">
                  <c:v>1</c:v>
                </c:pt>
                <c:pt idx="1006">
                  <c:v>2</c:v>
                </c:pt>
                <c:pt idx="1007">
                  <c:v>2</c:v>
                </c:pt>
                <c:pt idx="1008">
                  <c:v>3</c:v>
                </c:pt>
                <c:pt idx="1009">
                  <c:v>2</c:v>
                </c:pt>
                <c:pt idx="1010">
                  <c:v>1</c:v>
                </c:pt>
                <c:pt idx="1011">
                  <c:v>0</c:v>
                </c:pt>
                <c:pt idx="1012">
                  <c:v>2</c:v>
                </c:pt>
                <c:pt idx="1013">
                  <c:v>4</c:v>
                </c:pt>
                <c:pt idx="1014">
                  <c:v>1</c:v>
                </c:pt>
                <c:pt idx="1015">
                  <c:v>0</c:v>
                </c:pt>
                <c:pt idx="1016">
                  <c:v>0</c:v>
                </c:pt>
                <c:pt idx="1017">
                  <c:v>1</c:v>
                </c:pt>
                <c:pt idx="1018">
                  <c:v>2</c:v>
                </c:pt>
                <c:pt idx="1019">
                  <c:v>3</c:v>
                </c:pt>
                <c:pt idx="1020">
                  <c:v>2</c:v>
                </c:pt>
                <c:pt idx="1021">
                  <c:v>0</c:v>
                </c:pt>
                <c:pt idx="1022">
                  <c:v>3</c:v>
                </c:pt>
                <c:pt idx="1023">
                  <c:v>1</c:v>
                </c:pt>
                <c:pt idx="1024">
                  <c:v>1</c:v>
                </c:pt>
                <c:pt idx="1025">
                  <c:v>1</c:v>
                </c:pt>
                <c:pt idx="1026">
                  <c:v>0</c:v>
                </c:pt>
                <c:pt idx="1027">
                  <c:v>1</c:v>
                </c:pt>
                <c:pt idx="1028">
                  <c:v>0</c:v>
                </c:pt>
                <c:pt idx="1029">
                  <c:v>0</c:v>
                </c:pt>
                <c:pt idx="1030">
                  <c:v>2</c:v>
                </c:pt>
                <c:pt idx="1031">
                  <c:v>1</c:v>
                </c:pt>
                <c:pt idx="1032">
                  <c:v>0</c:v>
                </c:pt>
                <c:pt idx="1033">
                  <c:v>0</c:v>
                </c:pt>
                <c:pt idx="1034">
                  <c:v>0</c:v>
                </c:pt>
                <c:pt idx="1035">
                  <c:v>0</c:v>
                </c:pt>
                <c:pt idx="1036">
                  <c:v>3</c:v>
                </c:pt>
                <c:pt idx="1037">
                  <c:v>2</c:v>
                </c:pt>
                <c:pt idx="1038">
                  <c:v>1</c:v>
                </c:pt>
                <c:pt idx="1039">
                  <c:v>0</c:v>
                </c:pt>
                <c:pt idx="1040">
                  <c:v>2</c:v>
                </c:pt>
                <c:pt idx="1041">
                  <c:v>0</c:v>
                </c:pt>
                <c:pt idx="1042">
                  <c:v>0</c:v>
                </c:pt>
                <c:pt idx="1043">
                  <c:v>0</c:v>
                </c:pt>
                <c:pt idx="1044">
                  <c:v>0</c:v>
                </c:pt>
                <c:pt idx="1045">
                  <c:v>1</c:v>
                </c:pt>
                <c:pt idx="1046">
                  <c:v>2</c:v>
                </c:pt>
                <c:pt idx="1047">
                  <c:v>0</c:v>
                </c:pt>
                <c:pt idx="1048">
                  <c:v>1</c:v>
                </c:pt>
                <c:pt idx="1049">
                  <c:v>1</c:v>
                </c:pt>
                <c:pt idx="1050">
                  <c:v>0</c:v>
                </c:pt>
                <c:pt idx="1051">
                  <c:v>1</c:v>
                </c:pt>
                <c:pt idx="1052">
                  <c:v>0</c:v>
                </c:pt>
                <c:pt idx="1053">
                  <c:v>1</c:v>
                </c:pt>
                <c:pt idx="1054">
                  <c:v>3</c:v>
                </c:pt>
                <c:pt idx="1055">
                  <c:v>0</c:v>
                </c:pt>
                <c:pt idx="1056">
                  <c:v>0</c:v>
                </c:pt>
                <c:pt idx="1057">
                  <c:v>0</c:v>
                </c:pt>
                <c:pt idx="1058">
                  <c:v>0</c:v>
                </c:pt>
                <c:pt idx="1059">
                  <c:v>0</c:v>
                </c:pt>
                <c:pt idx="1060">
                  <c:v>1</c:v>
                </c:pt>
                <c:pt idx="1061">
                  <c:v>0</c:v>
                </c:pt>
                <c:pt idx="1062">
                  <c:v>1</c:v>
                </c:pt>
                <c:pt idx="1063">
                  <c:v>1</c:v>
                </c:pt>
                <c:pt idx="1064">
                  <c:v>3</c:v>
                </c:pt>
                <c:pt idx="1065">
                  <c:v>4</c:v>
                </c:pt>
                <c:pt idx="1066">
                  <c:v>1</c:v>
                </c:pt>
                <c:pt idx="1067">
                  <c:v>2</c:v>
                </c:pt>
                <c:pt idx="1068">
                  <c:v>0</c:v>
                </c:pt>
                <c:pt idx="1069">
                  <c:v>1</c:v>
                </c:pt>
                <c:pt idx="1070">
                  <c:v>1</c:v>
                </c:pt>
                <c:pt idx="1071">
                  <c:v>1</c:v>
                </c:pt>
                <c:pt idx="1072">
                  <c:v>0</c:v>
                </c:pt>
                <c:pt idx="1073">
                  <c:v>0</c:v>
                </c:pt>
                <c:pt idx="1074">
                  <c:v>2</c:v>
                </c:pt>
                <c:pt idx="1075">
                  <c:v>0</c:v>
                </c:pt>
                <c:pt idx="1076">
                  <c:v>1</c:v>
                </c:pt>
                <c:pt idx="1077">
                  <c:v>1</c:v>
                </c:pt>
                <c:pt idx="1078">
                  <c:v>0</c:v>
                </c:pt>
                <c:pt idx="1079">
                  <c:v>0</c:v>
                </c:pt>
                <c:pt idx="1080">
                  <c:v>3</c:v>
                </c:pt>
                <c:pt idx="1081">
                  <c:v>2</c:v>
                </c:pt>
                <c:pt idx="1082">
                  <c:v>1</c:v>
                </c:pt>
                <c:pt idx="1083">
                  <c:v>1</c:v>
                </c:pt>
                <c:pt idx="1084">
                  <c:v>1</c:v>
                </c:pt>
                <c:pt idx="1085">
                  <c:v>2</c:v>
                </c:pt>
                <c:pt idx="1086">
                  <c:v>5</c:v>
                </c:pt>
                <c:pt idx="1087">
                  <c:v>0</c:v>
                </c:pt>
                <c:pt idx="1088">
                  <c:v>0</c:v>
                </c:pt>
                <c:pt idx="1089">
                  <c:v>1</c:v>
                </c:pt>
                <c:pt idx="1090">
                  <c:v>0</c:v>
                </c:pt>
                <c:pt idx="1091">
                  <c:v>0</c:v>
                </c:pt>
                <c:pt idx="1092">
                  <c:v>0</c:v>
                </c:pt>
                <c:pt idx="1093">
                  <c:v>3</c:v>
                </c:pt>
                <c:pt idx="1094">
                  <c:v>0</c:v>
                </c:pt>
                <c:pt idx="1095">
                  <c:v>4</c:v>
                </c:pt>
                <c:pt idx="1096">
                  <c:v>4</c:v>
                </c:pt>
                <c:pt idx="1097">
                  <c:v>2</c:v>
                </c:pt>
                <c:pt idx="1098">
                  <c:v>0</c:v>
                </c:pt>
                <c:pt idx="1099">
                  <c:v>0</c:v>
                </c:pt>
                <c:pt idx="1100">
                  <c:v>1</c:v>
                </c:pt>
                <c:pt idx="1101">
                  <c:v>2</c:v>
                </c:pt>
                <c:pt idx="1102">
                  <c:v>3</c:v>
                </c:pt>
                <c:pt idx="1103">
                  <c:v>1</c:v>
                </c:pt>
                <c:pt idx="1104">
                  <c:v>0</c:v>
                </c:pt>
                <c:pt idx="1105">
                  <c:v>0</c:v>
                </c:pt>
                <c:pt idx="1106">
                  <c:v>0</c:v>
                </c:pt>
                <c:pt idx="1107">
                  <c:v>0</c:v>
                </c:pt>
                <c:pt idx="1108">
                  <c:v>2</c:v>
                </c:pt>
                <c:pt idx="1109">
                  <c:v>1</c:v>
                </c:pt>
                <c:pt idx="1110">
                  <c:v>3</c:v>
                </c:pt>
                <c:pt idx="1111">
                  <c:v>1</c:v>
                </c:pt>
                <c:pt idx="1112">
                  <c:v>3</c:v>
                </c:pt>
                <c:pt idx="1113">
                  <c:v>3</c:v>
                </c:pt>
                <c:pt idx="1114">
                  <c:v>3</c:v>
                </c:pt>
                <c:pt idx="1115">
                  <c:v>0</c:v>
                </c:pt>
                <c:pt idx="1116">
                  <c:v>1</c:v>
                </c:pt>
                <c:pt idx="1117">
                  <c:v>5</c:v>
                </c:pt>
                <c:pt idx="1118">
                  <c:v>2</c:v>
                </c:pt>
                <c:pt idx="1119">
                  <c:v>1</c:v>
                </c:pt>
                <c:pt idx="1120">
                  <c:v>3</c:v>
                </c:pt>
                <c:pt idx="1121">
                  <c:v>0</c:v>
                </c:pt>
                <c:pt idx="1122">
                  <c:v>2</c:v>
                </c:pt>
                <c:pt idx="1123">
                  <c:v>3</c:v>
                </c:pt>
                <c:pt idx="1124">
                  <c:v>1</c:v>
                </c:pt>
                <c:pt idx="1125">
                  <c:v>1</c:v>
                </c:pt>
                <c:pt idx="1126">
                  <c:v>0</c:v>
                </c:pt>
                <c:pt idx="1127">
                  <c:v>0</c:v>
                </c:pt>
                <c:pt idx="1128">
                  <c:v>2</c:v>
                </c:pt>
                <c:pt idx="1129">
                  <c:v>1</c:v>
                </c:pt>
                <c:pt idx="1130">
                  <c:v>0</c:v>
                </c:pt>
                <c:pt idx="1131">
                  <c:v>5</c:v>
                </c:pt>
                <c:pt idx="1132">
                  <c:v>2</c:v>
                </c:pt>
                <c:pt idx="1133">
                  <c:v>0</c:v>
                </c:pt>
                <c:pt idx="1134">
                  <c:v>0</c:v>
                </c:pt>
                <c:pt idx="1135">
                  <c:v>0</c:v>
                </c:pt>
                <c:pt idx="1136">
                  <c:v>3</c:v>
                </c:pt>
                <c:pt idx="1137">
                  <c:v>1</c:v>
                </c:pt>
                <c:pt idx="1138">
                  <c:v>0</c:v>
                </c:pt>
                <c:pt idx="1139">
                  <c:v>0</c:v>
                </c:pt>
                <c:pt idx="1140">
                  <c:v>0</c:v>
                </c:pt>
                <c:pt idx="1141">
                  <c:v>1</c:v>
                </c:pt>
                <c:pt idx="1142">
                  <c:v>3</c:v>
                </c:pt>
                <c:pt idx="1143">
                  <c:v>0</c:v>
                </c:pt>
                <c:pt idx="1144">
                  <c:v>2</c:v>
                </c:pt>
                <c:pt idx="1145">
                  <c:v>2</c:v>
                </c:pt>
                <c:pt idx="1146">
                  <c:v>3</c:v>
                </c:pt>
                <c:pt idx="1147">
                  <c:v>0</c:v>
                </c:pt>
                <c:pt idx="1148">
                  <c:v>0</c:v>
                </c:pt>
                <c:pt idx="1149">
                  <c:v>1</c:v>
                </c:pt>
                <c:pt idx="1150">
                  <c:v>0</c:v>
                </c:pt>
                <c:pt idx="1151">
                  <c:v>0</c:v>
                </c:pt>
                <c:pt idx="1152">
                  <c:v>0</c:v>
                </c:pt>
                <c:pt idx="1153">
                  <c:v>3</c:v>
                </c:pt>
                <c:pt idx="1154">
                  <c:v>1</c:v>
                </c:pt>
                <c:pt idx="1155">
                  <c:v>4</c:v>
                </c:pt>
                <c:pt idx="1156">
                  <c:v>3</c:v>
                </c:pt>
                <c:pt idx="1157">
                  <c:v>0</c:v>
                </c:pt>
                <c:pt idx="1158">
                  <c:v>2</c:v>
                </c:pt>
                <c:pt idx="1159">
                  <c:v>0</c:v>
                </c:pt>
                <c:pt idx="1160">
                  <c:v>0</c:v>
                </c:pt>
                <c:pt idx="1161">
                  <c:v>1</c:v>
                </c:pt>
                <c:pt idx="1162">
                  <c:v>2</c:v>
                </c:pt>
                <c:pt idx="1163">
                  <c:v>1</c:v>
                </c:pt>
                <c:pt idx="1164">
                  <c:v>0</c:v>
                </c:pt>
                <c:pt idx="1165">
                  <c:v>1</c:v>
                </c:pt>
                <c:pt idx="1166">
                  <c:v>0</c:v>
                </c:pt>
                <c:pt idx="1167">
                  <c:v>0</c:v>
                </c:pt>
                <c:pt idx="1168">
                  <c:v>2</c:v>
                </c:pt>
                <c:pt idx="1169">
                  <c:v>2</c:v>
                </c:pt>
                <c:pt idx="1170">
                  <c:v>1</c:v>
                </c:pt>
                <c:pt idx="1171">
                  <c:v>1</c:v>
                </c:pt>
                <c:pt idx="1172">
                  <c:v>2</c:v>
                </c:pt>
                <c:pt idx="1173">
                  <c:v>0</c:v>
                </c:pt>
                <c:pt idx="1174">
                  <c:v>2</c:v>
                </c:pt>
                <c:pt idx="1175">
                  <c:v>2</c:v>
                </c:pt>
                <c:pt idx="1176">
                  <c:v>0</c:v>
                </c:pt>
                <c:pt idx="1177">
                  <c:v>1</c:v>
                </c:pt>
                <c:pt idx="1178">
                  <c:v>1</c:v>
                </c:pt>
                <c:pt idx="1179">
                  <c:v>0</c:v>
                </c:pt>
                <c:pt idx="1180">
                  <c:v>0</c:v>
                </c:pt>
                <c:pt idx="1181">
                  <c:v>1</c:v>
                </c:pt>
                <c:pt idx="1182">
                  <c:v>0</c:v>
                </c:pt>
                <c:pt idx="1183">
                  <c:v>0</c:v>
                </c:pt>
                <c:pt idx="1184">
                  <c:v>1</c:v>
                </c:pt>
                <c:pt idx="1185">
                  <c:v>1</c:v>
                </c:pt>
                <c:pt idx="1186">
                  <c:v>2</c:v>
                </c:pt>
                <c:pt idx="1187">
                  <c:v>3</c:v>
                </c:pt>
                <c:pt idx="1188">
                  <c:v>0</c:v>
                </c:pt>
                <c:pt idx="1189">
                  <c:v>1</c:v>
                </c:pt>
                <c:pt idx="1190">
                  <c:v>0</c:v>
                </c:pt>
                <c:pt idx="1191">
                  <c:v>2</c:v>
                </c:pt>
                <c:pt idx="1192">
                  <c:v>1</c:v>
                </c:pt>
                <c:pt idx="1193">
                  <c:v>1</c:v>
                </c:pt>
                <c:pt idx="1194">
                  <c:v>0</c:v>
                </c:pt>
                <c:pt idx="1195">
                  <c:v>0</c:v>
                </c:pt>
                <c:pt idx="1196">
                  <c:v>3</c:v>
                </c:pt>
                <c:pt idx="1197">
                  <c:v>0</c:v>
                </c:pt>
                <c:pt idx="1198">
                  <c:v>0</c:v>
                </c:pt>
                <c:pt idx="1199">
                  <c:v>1</c:v>
                </c:pt>
                <c:pt idx="1200">
                  <c:v>2</c:v>
                </c:pt>
                <c:pt idx="1201">
                  <c:v>2</c:v>
                </c:pt>
                <c:pt idx="1202">
                  <c:v>2</c:v>
                </c:pt>
                <c:pt idx="1203">
                  <c:v>0</c:v>
                </c:pt>
                <c:pt idx="1204">
                  <c:v>1</c:v>
                </c:pt>
                <c:pt idx="1205">
                  <c:v>3</c:v>
                </c:pt>
                <c:pt idx="1206">
                  <c:v>1</c:v>
                </c:pt>
                <c:pt idx="1207">
                  <c:v>2</c:v>
                </c:pt>
                <c:pt idx="1208">
                  <c:v>2</c:v>
                </c:pt>
                <c:pt idx="1209">
                  <c:v>1</c:v>
                </c:pt>
                <c:pt idx="1210">
                  <c:v>1</c:v>
                </c:pt>
                <c:pt idx="1211">
                  <c:v>1</c:v>
                </c:pt>
                <c:pt idx="1212">
                  <c:v>2</c:v>
                </c:pt>
                <c:pt idx="1213">
                  <c:v>0</c:v>
                </c:pt>
                <c:pt idx="1214">
                  <c:v>2</c:v>
                </c:pt>
                <c:pt idx="1215">
                  <c:v>1</c:v>
                </c:pt>
                <c:pt idx="1216">
                  <c:v>0</c:v>
                </c:pt>
                <c:pt idx="1217">
                  <c:v>0</c:v>
                </c:pt>
                <c:pt idx="1218">
                  <c:v>2</c:v>
                </c:pt>
                <c:pt idx="1219">
                  <c:v>1</c:v>
                </c:pt>
                <c:pt idx="1220">
                  <c:v>3</c:v>
                </c:pt>
                <c:pt idx="1221">
                  <c:v>1</c:v>
                </c:pt>
                <c:pt idx="1222">
                  <c:v>2</c:v>
                </c:pt>
                <c:pt idx="1223">
                  <c:v>0</c:v>
                </c:pt>
                <c:pt idx="1224">
                  <c:v>0</c:v>
                </c:pt>
                <c:pt idx="1225">
                  <c:v>1</c:v>
                </c:pt>
                <c:pt idx="1226">
                  <c:v>1</c:v>
                </c:pt>
                <c:pt idx="1227">
                  <c:v>2</c:v>
                </c:pt>
                <c:pt idx="1228">
                  <c:v>2</c:v>
                </c:pt>
                <c:pt idx="1229">
                  <c:v>0</c:v>
                </c:pt>
                <c:pt idx="1230">
                  <c:v>0</c:v>
                </c:pt>
                <c:pt idx="1231">
                  <c:v>3</c:v>
                </c:pt>
                <c:pt idx="1232">
                  <c:v>0</c:v>
                </c:pt>
                <c:pt idx="1233">
                  <c:v>3</c:v>
                </c:pt>
                <c:pt idx="1234">
                  <c:v>0</c:v>
                </c:pt>
                <c:pt idx="1235">
                  <c:v>2</c:v>
                </c:pt>
                <c:pt idx="1236">
                  <c:v>0</c:v>
                </c:pt>
                <c:pt idx="1237">
                  <c:v>0</c:v>
                </c:pt>
                <c:pt idx="1238">
                  <c:v>0</c:v>
                </c:pt>
                <c:pt idx="1239">
                  <c:v>3</c:v>
                </c:pt>
                <c:pt idx="1240">
                  <c:v>1</c:v>
                </c:pt>
                <c:pt idx="1241">
                  <c:v>2</c:v>
                </c:pt>
                <c:pt idx="1242">
                  <c:v>2</c:v>
                </c:pt>
                <c:pt idx="1243">
                  <c:v>3</c:v>
                </c:pt>
                <c:pt idx="1244">
                  <c:v>0</c:v>
                </c:pt>
                <c:pt idx="1245">
                  <c:v>0</c:v>
                </c:pt>
                <c:pt idx="1246">
                  <c:v>5</c:v>
                </c:pt>
                <c:pt idx="1247">
                  <c:v>3</c:v>
                </c:pt>
                <c:pt idx="1248">
                  <c:v>4</c:v>
                </c:pt>
                <c:pt idx="1249">
                  <c:v>0</c:v>
                </c:pt>
                <c:pt idx="1250">
                  <c:v>1</c:v>
                </c:pt>
                <c:pt idx="1251">
                  <c:v>0</c:v>
                </c:pt>
                <c:pt idx="1252">
                  <c:v>0</c:v>
                </c:pt>
                <c:pt idx="1253">
                  <c:v>0</c:v>
                </c:pt>
                <c:pt idx="1254">
                  <c:v>4</c:v>
                </c:pt>
                <c:pt idx="1255">
                  <c:v>0</c:v>
                </c:pt>
                <c:pt idx="1256">
                  <c:v>0</c:v>
                </c:pt>
                <c:pt idx="1257">
                  <c:v>3</c:v>
                </c:pt>
                <c:pt idx="1258">
                  <c:v>1</c:v>
                </c:pt>
                <c:pt idx="1259">
                  <c:v>3</c:v>
                </c:pt>
                <c:pt idx="1260">
                  <c:v>0</c:v>
                </c:pt>
                <c:pt idx="1261">
                  <c:v>0</c:v>
                </c:pt>
                <c:pt idx="1262">
                  <c:v>1</c:v>
                </c:pt>
                <c:pt idx="1263">
                  <c:v>1</c:v>
                </c:pt>
                <c:pt idx="1264">
                  <c:v>1</c:v>
                </c:pt>
                <c:pt idx="1265">
                  <c:v>2</c:v>
                </c:pt>
                <c:pt idx="1266">
                  <c:v>0</c:v>
                </c:pt>
                <c:pt idx="1267">
                  <c:v>0</c:v>
                </c:pt>
                <c:pt idx="1268">
                  <c:v>0</c:v>
                </c:pt>
                <c:pt idx="1269">
                  <c:v>0</c:v>
                </c:pt>
                <c:pt idx="1270">
                  <c:v>3</c:v>
                </c:pt>
                <c:pt idx="1271">
                  <c:v>1</c:v>
                </c:pt>
                <c:pt idx="1272">
                  <c:v>0</c:v>
                </c:pt>
                <c:pt idx="1273">
                  <c:v>5</c:v>
                </c:pt>
                <c:pt idx="1274">
                  <c:v>1</c:v>
                </c:pt>
                <c:pt idx="1275">
                  <c:v>0</c:v>
                </c:pt>
                <c:pt idx="1276">
                  <c:v>0</c:v>
                </c:pt>
                <c:pt idx="1277">
                  <c:v>0</c:v>
                </c:pt>
                <c:pt idx="1278">
                  <c:v>0</c:v>
                </c:pt>
                <c:pt idx="1279">
                  <c:v>1</c:v>
                </c:pt>
                <c:pt idx="1280">
                  <c:v>2</c:v>
                </c:pt>
                <c:pt idx="1281">
                  <c:v>0</c:v>
                </c:pt>
                <c:pt idx="1282">
                  <c:v>2</c:v>
                </c:pt>
                <c:pt idx="1283">
                  <c:v>0</c:v>
                </c:pt>
                <c:pt idx="1284">
                  <c:v>1</c:v>
                </c:pt>
                <c:pt idx="1285">
                  <c:v>1</c:v>
                </c:pt>
                <c:pt idx="1286">
                  <c:v>0</c:v>
                </c:pt>
                <c:pt idx="1287">
                  <c:v>0</c:v>
                </c:pt>
                <c:pt idx="1288">
                  <c:v>1</c:v>
                </c:pt>
                <c:pt idx="1289">
                  <c:v>2</c:v>
                </c:pt>
                <c:pt idx="1290">
                  <c:v>1</c:v>
                </c:pt>
                <c:pt idx="1291">
                  <c:v>2</c:v>
                </c:pt>
                <c:pt idx="1292">
                  <c:v>0</c:v>
                </c:pt>
                <c:pt idx="1293">
                  <c:v>0</c:v>
                </c:pt>
                <c:pt idx="1294">
                  <c:v>3</c:v>
                </c:pt>
                <c:pt idx="1295">
                  <c:v>0</c:v>
                </c:pt>
                <c:pt idx="1296">
                  <c:v>1</c:v>
                </c:pt>
                <c:pt idx="1297">
                  <c:v>0</c:v>
                </c:pt>
                <c:pt idx="1298">
                  <c:v>2</c:v>
                </c:pt>
                <c:pt idx="1299">
                  <c:v>2</c:v>
                </c:pt>
                <c:pt idx="1300">
                  <c:v>1</c:v>
                </c:pt>
                <c:pt idx="1301">
                  <c:v>0</c:v>
                </c:pt>
                <c:pt idx="1302">
                  <c:v>3</c:v>
                </c:pt>
                <c:pt idx="1303">
                  <c:v>1</c:v>
                </c:pt>
                <c:pt idx="1304">
                  <c:v>0</c:v>
                </c:pt>
                <c:pt idx="1305">
                  <c:v>2</c:v>
                </c:pt>
                <c:pt idx="1306">
                  <c:v>0</c:v>
                </c:pt>
                <c:pt idx="1307">
                  <c:v>0</c:v>
                </c:pt>
                <c:pt idx="1308">
                  <c:v>4</c:v>
                </c:pt>
                <c:pt idx="1309">
                  <c:v>0</c:v>
                </c:pt>
                <c:pt idx="1310">
                  <c:v>2</c:v>
                </c:pt>
                <c:pt idx="1311">
                  <c:v>1</c:v>
                </c:pt>
                <c:pt idx="1312">
                  <c:v>0</c:v>
                </c:pt>
                <c:pt idx="1313">
                  <c:v>1</c:v>
                </c:pt>
                <c:pt idx="1314">
                  <c:v>2</c:v>
                </c:pt>
                <c:pt idx="1315">
                  <c:v>3</c:v>
                </c:pt>
                <c:pt idx="1316">
                  <c:v>1</c:v>
                </c:pt>
                <c:pt idx="1317">
                  <c:v>0</c:v>
                </c:pt>
                <c:pt idx="1318">
                  <c:v>0</c:v>
                </c:pt>
                <c:pt idx="1319">
                  <c:v>4</c:v>
                </c:pt>
                <c:pt idx="1320">
                  <c:v>2</c:v>
                </c:pt>
                <c:pt idx="1321">
                  <c:v>3</c:v>
                </c:pt>
                <c:pt idx="1322">
                  <c:v>0</c:v>
                </c:pt>
                <c:pt idx="1323">
                  <c:v>0</c:v>
                </c:pt>
                <c:pt idx="1324">
                  <c:v>2</c:v>
                </c:pt>
                <c:pt idx="1325">
                  <c:v>1</c:v>
                </c:pt>
                <c:pt idx="1326">
                  <c:v>0</c:v>
                </c:pt>
                <c:pt idx="1327">
                  <c:v>0</c:v>
                </c:pt>
                <c:pt idx="1328">
                  <c:v>1</c:v>
                </c:pt>
                <c:pt idx="1329">
                  <c:v>2</c:v>
                </c:pt>
                <c:pt idx="1330">
                  <c:v>2</c:v>
                </c:pt>
                <c:pt idx="1331">
                  <c:v>2</c:v>
                </c:pt>
                <c:pt idx="1332">
                  <c:v>0</c:v>
                </c:pt>
                <c:pt idx="1333">
                  <c:v>3</c:v>
                </c:pt>
                <c:pt idx="1334">
                  <c:v>3</c:v>
                </c:pt>
                <c:pt idx="1335">
                  <c:v>0</c:v>
                </c:pt>
                <c:pt idx="1336">
                  <c:v>0</c:v>
                </c:pt>
                <c:pt idx="1337">
                  <c:v>0</c:v>
                </c:pt>
                <c:pt idx="1338">
                  <c:v>0</c:v>
                </c:pt>
              </c:numCache>
            </c:numRef>
          </c:yVal>
          <c:smooth val="0"/>
          <c:extLst>
            <c:ext xmlns:c16="http://schemas.microsoft.com/office/drawing/2014/chart" uri="{C3380CC4-5D6E-409C-BE32-E72D297353CC}">
              <c16:uniqueId val="{00000002-3DAA-4B5A-BC01-D5F044E55C3F}"/>
            </c:ext>
          </c:extLst>
        </c:ser>
        <c:dLbls>
          <c:showLegendKey val="0"/>
          <c:showVal val="0"/>
          <c:showCatName val="0"/>
          <c:showSerName val="0"/>
          <c:showPercent val="0"/>
          <c:showBubbleSize val="0"/>
        </c:dLbls>
        <c:axId val="2071968975"/>
        <c:axId val="2071966095"/>
      </c:scatterChart>
      <c:valAx>
        <c:axId val="2071968975"/>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966095"/>
        <c:crosses val="autoZero"/>
        <c:crossBetween val="midCat"/>
      </c:valAx>
      <c:valAx>
        <c:axId val="207196609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196897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2.xlsx]Gender Analysis!Gender Analysis</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Analysis'!$B$3</c:f>
              <c:strCache>
                <c:ptCount val="1"/>
                <c:pt idx="0">
                  <c:v>Average of charges</c:v>
                </c:pt>
              </c:strCache>
            </c:strRef>
          </c:tx>
          <c:spPr>
            <a:solidFill>
              <a:schemeClr val="accent1"/>
            </a:solidFill>
            <a:ln>
              <a:noFill/>
            </a:ln>
            <a:effectLst/>
          </c:spPr>
          <c:invertIfNegative val="0"/>
          <c:cat>
            <c:strRef>
              <c:f>'Gender Analysis'!$A$4:$A$6</c:f>
              <c:strCache>
                <c:ptCount val="2"/>
                <c:pt idx="0">
                  <c:v>female</c:v>
                </c:pt>
                <c:pt idx="1">
                  <c:v>male</c:v>
                </c:pt>
              </c:strCache>
            </c:strRef>
          </c:cat>
          <c:val>
            <c:numRef>
              <c:f>'Gender Analysis'!$B$4:$B$6</c:f>
              <c:numCache>
                <c:formatCode>"₹"\ #,##0.00</c:formatCode>
                <c:ptCount val="2"/>
                <c:pt idx="0">
                  <c:v>12569.578843835339</c:v>
                </c:pt>
                <c:pt idx="1">
                  <c:v>13956.751177721886</c:v>
                </c:pt>
              </c:numCache>
            </c:numRef>
          </c:val>
          <c:extLst>
            <c:ext xmlns:c16="http://schemas.microsoft.com/office/drawing/2014/chart" uri="{C3380CC4-5D6E-409C-BE32-E72D297353CC}">
              <c16:uniqueId val="{00000000-76F0-4EC3-B33A-A72B7FD7E134}"/>
            </c:ext>
          </c:extLst>
        </c:ser>
        <c:ser>
          <c:idx val="1"/>
          <c:order val="1"/>
          <c:tx>
            <c:strRef>
              <c:f>'Gender Analysis'!$C$3</c:f>
              <c:strCache>
                <c:ptCount val="1"/>
                <c:pt idx="0">
                  <c:v>Average of bmi</c:v>
                </c:pt>
              </c:strCache>
            </c:strRef>
          </c:tx>
          <c:spPr>
            <a:solidFill>
              <a:schemeClr val="accent2"/>
            </a:solidFill>
            <a:ln>
              <a:noFill/>
            </a:ln>
            <a:effectLst/>
          </c:spPr>
          <c:invertIfNegative val="0"/>
          <c:cat>
            <c:strRef>
              <c:f>'Gender Analysis'!$A$4:$A$6</c:f>
              <c:strCache>
                <c:ptCount val="2"/>
                <c:pt idx="0">
                  <c:v>female</c:v>
                </c:pt>
                <c:pt idx="1">
                  <c:v>male</c:v>
                </c:pt>
              </c:strCache>
            </c:strRef>
          </c:cat>
          <c:val>
            <c:numRef>
              <c:f>'Gender Analysis'!$C$4:$C$6</c:f>
              <c:numCache>
                <c:formatCode>General</c:formatCode>
                <c:ptCount val="2"/>
                <c:pt idx="0">
                  <c:v>30.377749244713023</c:v>
                </c:pt>
                <c:pt idx="1">
                  <c:v>30.943128698224832</c:v>
                </c:pt>
              </c:numCache>
            </c:numRef>
          </c:val>
          <c:extLst>
            <c:ext xmlns:c16="http://schemas.microsoft.com/office/drawing/2014/chart" uri="{C3380CC4-5D6E-409C-BE32-E72D297353CC}">
              <c16:uniqueId val="{00000001-76F0-4EC3-B33A-A72B7FD7E134}"/>
            </c:ext>
          </c:extLst>
        </c:ser>
        <c:dLbls>
          <c:showLegendKey val="0"/>
          <c:showVal val="0"/>
          <c:showCatName val="0"/>
          <c:showSerName val="0"/>
          <c:showPercent val="0"/>
          <c:showBubbleSize val="0"/>
        </c:dLbls>
        <c:gapWidth val="219"/>
        <c:overlap val="-27"/>
        <c:axId val="647584288"/>
        <c:axId val="647574208"/>
      </c:barChart>
      <c:catAx>
        <c:axId val="647584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74208"/>
        <c:crosses val="autoZero"/>
        <c:auto val="1"/>
        <c:lblAlgn val="ctr"/>
        <c:lblOffset val="100"/>
        <c:noMultiLvlLbl val="0"/>
      </c:catAx>
      <c:valAx>
        <c:axId val="6475742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5842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2.xlsx]Smoking Impact!Smoking Impact</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sz="1600" b="1" i="0" u="none" strike="noStrike" baseline="0"/>
              <a:t>Average Medical Charges: Smokers vs. Non-Smokers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'Smoking Impact'!$D$10</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'Smoking Impact'!$C$11:$C$13</c:f>
              <c:strCache>
                <c:ptCount val="2"/>
                <c:pt idx="0">
                  <c:v>no</c:v>
                </c:pt>
                <c:pt idx="1">
                  <c:v>yes</c:v>
                </c:pt>
              </c:strCache>
            </c:strRef>
          </c:cat>
          <c:val>
            <c:numRef>
              <c:f>'Smoking Impact'!$D$11:$D$13</c:f>
              <c:numCache>
                <c:formatCode>"₹"\ #,##0.00</c:formatCode>
                <c:ptCount val="2"/>
                <c:pt idx="0">
                  <c:v>8434.2682978561988</c:v>
                </c:pt>
                <c:pt idx="1">
                  <c:v>32050.231831532848</c:v>
                </c:pt>
              </c:numCache>
            </c:numRef>
          </c:val>
          <c:extLst>
            <c:ext xmlns:c16="http://schemas.microsoft.com/office/drawing/2014/chart" uri="{C3380CC4-5D6E-409C-BE32-E72D297353CC}">
              <c16:uniqueId val="{00000000-5CD4-4BC3-BBAC-C51B8BC2030A}"/>
            </c:ext>
          </c:extLst>
        </c:ser>
        <c:dLbls>
          <c:dLblPos val="outEnd"/>
          <c:showLegendKey val="0"/>
          <c:showVal val="1"/>
          <c:showCatName val="0"/>
          <c:showSerName val="0"/>
          <c:showPercent val="0"/>
          <c:showBubbleSize val="0"/>
        </c:dLbls>
        <c:gapWidth val="100"/>
        <c:overlap val="-24"/>
        <c:axId val="647573248"/>
        <c:axId val="647588608"/>
      </c:barChart>
      <c:catAx>
        <c:axId val="647573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7588608"/>
        <c:crosses val="autoZero"/>
        <c:auto val="1"/>
        <c:lblAlgn val="ctr"/>
        <c:lblOffset val="100"/>
        <c:noMultiLvlLbl val="0"/>
      </c:catAx>
      <c:valAx>
        <c:axId val="647588608"/>
        <c:scaling>
          <c:orientation val="minMax"/>
        </c:scaling>
        <c:delete val="0"/>
        <c:axPos val="l"/>
        <c:majorGridlines>
          <c:spPr>
            <a:ln w="9525" cap="flat" cmpd="sng" algn="ctr">
              <a:solidFill>
                <a:schemeClr val="tx2">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475732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1" u="none" strike="noStrike" baseline="0"/>
              <a:t>Relationship Between Dependents and Medical Charges</a:t>
            </a:r>
            <a:endParaRPr lang="en-US"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insurance!$G$1</c:f>
              <c:strCache>
                <c:ptCount val="1"/>
                <c:pt idx="0">
                  <c:v>charges</c:v>
                </c:pt>
              </c:strCache>
            </c:strRef>
          </c:tx>
          <c:spPr>
            <a:ln w="19050" cap="rnd">
              <a:noFill/>
              <a:round/>
            </a:ln>
            <a:effectLst/>
          </c:spPr>
          <c:marker>
            <c:symbol val="circle"/>
            <c:size val="5"/>
            <c:spPr>
              <a:solidFill>
                <a:schemeClr val="accent1"/>
              </a:solidFill>
              <a:ln w="9525">
                <a:solidFill>
                  <a:schemeClr val="accent1"/>
                </a:solidFill>
              </a:ln>
              <a:effectLst/>
            </c:spPr>
          </c:marker>
          <c:xVal>
            <c:numRef>
              <c:f>insurance!$D$2:$D$1339</c:f>
              <c:numCache>
                <c:formatCode>General</c:formatCode>
                <c:ptCount val="1338"/>
                <c:pt idx="0">
                  <c:v>0</c:v>
                </c:pt>
                <c:pt idx="1">
                  <c:v>1</c:v>
                </c:pt>
                <c:pt idx="2">
                  <c:v>3</c:v>
                </c:pt>
                <c:pt idx="3">
                  <c:v>0</c:v>
                </c:pt>
                <c:pt idx="4">
                  <c:v>0</c:v>
                </c:pt>
                <c:pt idx="5">
                  <c:v>0</c:v>
                </c:pt>
                <c:pt idx="6">
                  <c:v>1</c:v>
                </c:pt>
                <c:pt idx="7">
                  <c:v>3</c:v>
                </c:pt>
                <c:pt idx="8">
                  <c:v>2</c:v>
                </c:pt>
                <c:pt idx="9">
                  <c:v>0</c:v>
                </c:pt>
                <c:pt idx="10">
                  <c:v>0</c:v>
                </c:pt>
                <c:pt idx="11">
                  <c:v>0</c:v>
                </c:pt>
                <c:pt idx="12">
                  <c:v>0</c:v>
                </c:pt>
                <c:pt idx="13">
                  <c:v>0</c:v>
                </c:pt>
                <c:pt idx="14">
                  <c:v>0</c:v>
                </c:pt>
                <c:pt idx="15">
                  <c:v>1</c:v>
                </c:pt>
                <c:pt idx="16">
                  <c:v>1</c:v>
                </c:pt>
                <c:pt idx="17">
                  <c:v>0</c:v>
                </c:pt>
                <c:pt idx="18">
                  <c:v>0</c:v>
                </c:pt>
                <c:pt idx="19">
                  <c:v>0</c:v>
                </c:pt>
                <c:pt idx="20">
                  <c:v>0</c:v>
                </c:pt>
                <c:pt idx="21">
                  <c:v>1</c:v>
                </c:pt>
                <c:pt idx="22">
                  <c:v>0</c:v>
                </c:pt>
                <c:pt idx="23">
                  <c:v>1</c:v>
                </c:pt>
                <c:pt idx="24">
                  <c:v>2</c:v>
                </c:pt>
                <c:pt idx="25">
                  <c:v>3</c:v>
                </c:pt>
                <c:pt idx="26">
                  <c:v>0</c:v>
                </c:pt>
                <c:pt idx="27">
                  <c:v>2</c:v>
                </c:pt>
                <c:pt idx="28">
                  <c:v>1</c:v>
                </c:pt>
                <c:pt idx="29">
                  <c:v>2</c:v>
                </c:pt>
                <c:pt idx="30">
                  <c:v>0</c:v>
                </c:pt>
                <c:pt idx="31">
                  <c:v>0</c:v>
                </c:pt>
                <c:pt idx="32">
                  <c:v>5</c:v>
                </c:pt>
                <c:pt idx="33">
                  <c:v>0</c:v>
                </c:pt>
                <c:pt idx="34">
                  <c:v>1</c:v>
                </c:pt>
                <c:pt idx="35">
                  <c:v>0</c:v>
                </c:pt>
                <c:pt idx="36">
                  <c:v>3</c:v>
                </c:pt>
                <c:pt idx="37">
                  <c:v>0</c:v>
                </c:pt>
                <c:pt idx="38">
                  <c:v>1</c:v>
                </c:pt>
                <c:pt idx="39">
                  <c:v>0</c:v>
                </c:pt>
                <c:pt idx="40">
                  <c:v>0</c:v>
                </c:pt>
                <c:pt idx="41">
                  <c:v>2</c:v>
                </c:pt>
                <c:pt idx="42">
                  <c:v>1</c:v>
                </c:pt>
                <c:pt idx="43">
                  <c:v>2</c:v>
                </c:pt>
                <c:pt idx="44">
                  <c:v>1</c:v>
                </c:pt>
                <c:pt idx="45">
                  <c:v>0</c:v>
                </c:pt>
                <c:pt idx="46">
                  <c:v>2</c:v>
                </c:pt>
                <c:pt idx="47">
                  <c:v>0</c:v>
                </c:pt>
                <c:pt idx="48">
                  <c:v>0</c:v>
                </c:pt>
                <c:pt idx="49">
                  <c:v>1</c:v>
                </c:pt>
                <c:pt idx="50">
                  <c:v>0</c:v>
                </c:pt>
                <c:pt idx="51">
                  <c:v>2</c:v>
                </c:pt>
                <c:pt idx="52">
                  <c:v>1</c:v>
                </c:pt>
                <c:pt idx="53">
                  <c:v>0</c:v>
                </c:pt>
                <c:pt idx="54">
                  <c:v>3</c:v>
                </c:pt>
                <c:pt idx="55">
                  <c:v>2</c:v>
                </c:pt>
                <c:pt idx="56">
                  <c:v>2</c:v>
                </c:pt>
                <c:pt idx="57">
                  <c:v>2</c:v>
                </c:pt>
                <c:pt idx="58">
                  <c:v>1</c:v>
                </c:pt>
                <c:pt idx="59">
                  <c:v>2</c:v>
                </c:pt>
                <c:pt idx="60">
                  <c:v>3</c:v>
                </c:pt>
                <c:pt idx="61">
                  <c:v>4</c:v>
                </c:pt>
                <c:pt idx="62">
                  <c:v>1</c:v>
                </c:pt>
                <c:pt idx="63">
                  <c:v>1</c:v>
                </c:pt>
                <c:pt idx="64">
                  <c:v>0</c:v>
                </c:pt>
                <c:pt idx="65">
                  <c:v>0</c:v>
                </c:pt>
                <c:pt idx="66">
                  <c:v>2</c:v>
                </c:pt>
                <c:pt idx="67">
                  <c:v>1</c:v>
                </c:pt>
                <c:pt idx="68">
                  <c:v>0</c:v>
                </c:pt>
                <c:pt idx="69">
                  <c:v>3</c:v>
                </c:pt>
                <c:pt idx="70">
                  <c:v>0</c:v>
                </c:pt>
                <c:pt idx="71">
                  <c:v>5</c:v>
                </c:pt>
                <c:pt idx="72">
                  <c:v>3</c:v>
                </c:pt>
                <c:pt idx="73">
                  <c:v>1</c:v>
                </c:pt>
                <c:pt idx="74">
                  <c:v>2</c:v>
                </c:pt>
                <c:pt idx="75">
                  <c:v>0</c:v>
                </c:pt>
                <c:pt idx="76">
                  <c:v>1</c:v>
                </c:pt>
                <c:pt idx="77">
                  <c:v>0</c:v>
                </c:pt>
                <c:pt idx="78">
                  <c:v>0</c:v>
                </c:pt>
                <c:pt idx="79">
                  <c:v>0</c:v>
                </c:pt>
                <c:pt idx="80">
                  <c:v>1</c:v>
                </c:pt>
                <c:pt idx="81">
                  <c:v>0</c:v>
                </c:pt>
                <c:pt idx="82">
                  <c:v>1</c:v>
                </c:pt>
                <c:pt idx="83">
                  <c:v>4</c:v>
                </c:pt>
                <c:pt idx="84">
                  <c:v>2</c:v>
                </c:pt>
                <c:pt idx="85">
                  <c:v>2</c:v>
                </c:pt>
                <c:pt idx="86">
                  <c:v>0</c:v>
                </c:pt>
                <c:pt idx="87">
                  <c:v>0</c:v>
                </c:pt>
                <c:pt idx="88">
                  <c:v>0</c:v>
                </c:pt>
                <c:pt idx="89">
                  <c:v>0</c:v>
                </c:pt>
                <c:pt idx="90">
                  <c:v>0</c:v>
                </c:pt>
                <c:pt idx="91">
                  <c:v>1</c:v>
                </c:pt>
                <c:pt idx="92">
                  <c:v>3</c:v>
                </c:pt>
                <c:pt idx="93">
                  <c:v>2</c:v>
                </c:pt>
                <c:pt idx="94">
                  <c:v>2</c:v>
                </c:pt>
                <c:pt idx="95">
                  <c:v>1</c:v>
                </c:pt>
                <c:pt idx="96">
                  <c:v>3</c:v>
                </c:pt>
                <c:pt idx="97">
                  <c:v>0</c:v>
                </c:pt>
                <c:pt idx="98">
                  <c:v>0</c:v>
                </c:pt>
                <c:pt idx="99">
                  <c:v>0</c:v>
                </c:pt>
                <c:pt idx="100">
                  <c:v>0</c:v>
                </c:pt>
                <c:pt idx="101">
                  <c:v>0</c:v>
                </c:pt>
                <c:pt idx="102">
                  <c:v>0</c:v>
                </c:pt>
                <c:pt idx="103">
                  <c:v>3</c:v>
                </c:pt>
                <c:pt idx="104">
                  <c:v>1</c:v>
                </c:pt>
                <c:pt idx="105">
                  <c:v>1</c:v>
                </c:pt>
                <c:pt idx="106">
                  <c:v>1</c:v>
                </c:pt>
                <c:pt idx="107">
                  <c:v>2</c:v>
                </c:pt>
                <c:pt idx="108">
                  <c:v>0</c:v>
                </c:pt>
                <c:pt idx="109">
                  <c:v>0</c:v>
                </c:pt>
                <c:pt idx="110">
                  <c:v>1</c:v>
                </c:pt>
                <c:pt idx="111">
                  <c:v>2</c:v>
                </c:pt>
                <c:pt idx="112">
                  <c:v>0</c:v>
                </c:pt>
                <c:pt idx="113">
                  <c:v>0</c:v>
                </c:pt>
                <c:pt idx="114">
                  <c:v>3</c:v>
                </c:pt>
                <c:pt idx="115">
                  <c:v>0</c:v>
                </c:pt>
                <c:pt idx="116">
                  <c:v>0</c:v>
                </c:pt>
                <c:pt idx="117">
                  <c:v>1</c:v>
                </c:pt>
                <c:pt idx="118">
                  <c:v>0</c:v>
                </c:pt>
                <c:pt idx="119">
                  <c:v>2</c:v>
                </c:pt>
                <c:pt idx="120">
                  <c:v>2</c:v>
                </c:pt>
                <c:pt idx="121">
                  <c:v>0</c:v>
                </c:pt>
                <c:pt idx="122">
                  <c:v>0</c:v>
                </c:pt>
                <c:pt idx="123">
                  <c:v>1</c:v>
                </c:pt>
                <c:pt idx="124">
                  <c:v>3</c:v>
                </c:pt>
                <c:pt idx="125">
                  <c:v>0</c:v>
                </c:pt>
                <c:pt idx="126">
                  <c:v>0</c:v>
                </c:pt>
                <c:pt idx="127">
                  <c:v>0</c:v>
                </c:pt>
                <c:pt idx="128">
                  <c:v>2</c:v>
                </c:pt>
                <c:pt idx="129">
                  <c:v>2</c:v>
                </c:pt>
                <c:pt idx="130">
                  <c:v>0</c:v>
                </c:pt>
                <c:pt idx="131">
                  <c:v>0</c:v>
                </c:pt>
                <c:pt idx="132">
                  <c:v>2</c:v>
                </c:pt>
                <c:pt idx="133">
                  <c:v>0</c:v>
                </c:pt>
                <c:pt idx="134">
                  <c:v>0</c:v>
                </c:pt>
                <c:pt idx="135">
                  <c:v>0</c:v>
                </c:pt>
                <c:pt idx="136">
                  <c:v>0</c:v>
                </c:pt>
                <c:pt idx="137">
                  <c:v>0</c:v>
                </c:pt>
                <c:pt idx="138">
                  <c:v>3</c:v>
                </c:pt>
                <c:pt idx="139">
                  <c:v>0</c:v>
                </c:pt>
                <c:pt idx="140">
                  <c:v>2</c:v>
                </c:pt>
                <c:pt idx="141">
                  <c:v>1</c:v>
                </c:pt>
                <c:pt idx="142">
                  <c:v>2</c:v>
                </c:pt>
                <c:pt idx="143">
                  <c:v>2</c:v>
                </c:pt>
                <c:pt idx="144">
                  <c:v>3</c:v>
                </c:pt>
                <c:pt idx="145">
                  <c:v>3</c:v>
                </c:pt>
                <c:pt idx="146">
                  <c:v>3</c:v>
                </c:pt>
                <c:pt idx="147">
                  <c:v>1</c:v>
                </c:pt>
                <c:pt idx="148">
                  <c:v>1</c:v>
                </c:pt>
                <c:pt idx="149">
                  <c:v>1</c:v>
                </c:pt>
                <c:pt idx="150">
                  <c:v>1</c:v>
                </c:pt>
                <c:pt idx="151">
                  <c:v>0</c:v>
                </c:pt>
                <c:pt idx="152">
                  <c:v>3</c:v>
                </c:pt>
                <c:pt idx="153">
                  <c:v>0</c:v>
                </c:pt>
                <c:pt idx="154">
                  <c:v>1</c:v>
                </c:pt>
                <c:pt idx="155">
                  <c:v>0</c:v>
                </c:pt>
                <c:pt idx="156">
                  <c:v>0</c:v>
                </c:pt>
                <c:pt idx="157">
                  <c:v>0</c:v>
                </c:pt>
                <c:pt idx="158">
                  <c:v>0</c:v>
                </c:pt>
                <c:pt idx="159">
                  <c:v>3</c:v>
                </c:pt>
                <c:pt idx="160">
                  <c:v>0</c:v>
                </c:pt>
                <c:pt idx="161">
                  <c:v>0</c:v>
                </c:pt>
                <c:pt idx="162">
                  <c:v>1</c:v>
                </c:pt>
                <c:pt idx="163">
                  <c:v>2</c:v>
                </c:pt>
                <c:pt idx="164">
                  <c:v>0</c:v>
                </c:pt>
                <c:pt idx="165">
                  <c:v>4</c:v>
                </c:pt>
                <c:pt idx="166">
                  <c:v>5</c:v>
                </c:pt>
                <c:pt idx="167">
                  <c:v>3</c:v>
                </c:pt>
                <c:pt idx="168">
                  <c:v>1</c:v>
                </c:pt>
                <c:pt idx="169">
                  <c:v>3</c:v>
                </c:pt>
                <c:pt idx="170">
                  <c:v>0</c:v>
                </c:pt>
                <c:pt idx="171">
                  <c:v>0</c:v>
                </c:pt>
                <c:pt idx="172">
                  <c:v>0</c:v>
                </c:pt>
                <c:pt idx="173">
                  <c:v>1</c:v>
                </c:pt>
                <c:pt idx="174">
                  <c:v>0</c:v>
                </c:pt>
                <c:pt idx="175">
                  <c:v>0</c:v>
                </c:pt>
                <c:pt idx="176">
                  <c:v>2</c:v>
                </c:pt>
                <c:pt idx="177">
                  <c:v>1</c:v>
                </c:pt>
                <c:pt idx="178">
                  <c:v>2</c:v>
                </c:pt>
                <c:pt idx="179">
                  <c:v>3</c:v>
                </c:pt>
                <c:pt idx="180">
                  <c:v>0</c:v>
                </c:pt>
                <c:pt idx="181">
                  <c:v>0</c:v>
                </c:pt>
                <c:pt idx="182">
                  <c:v>3</c:v>
                </c:pt>
                <c:pt idx="183">
                  <c:v>0</c:v>
                </c:pt>
                <c:pt idx="184">
                  <c:v>2</c:v>
                </c:pt>
                <c:pt idx="185">
                  <c:v>3</c:v>
                </c:pt>
                <c:pt idx="186">
                  <c:v>2</c:v>
                </c:pt>
                <c:pt idx="187">
                  <c:v>3</c:v>
                </c:pt>
                <c:pt idx="188">
                  <c:v>1</c:v>
                </c:pt>
                <c:pt idx="189">
                  <c:v>2</c:v>
                </c:pt>
                <c:pt idx="190">
                  <c:v>0</c:v>
                </c:pt>
                <c:pt idx="191">
                  <c:v>0</c:v>
                </c:pt>
                <c:pt idx="192">
                  <c:v>0</c:v>
                </c:pt>
                <c:pt idx="193">
                  <c:v>1</c:v>
                </c:pt>
                <c:pt idx="194">
                  <c:v>0</c:v>
                </c:pt>
                <c:pt idx="195">
                  <c:v>0</c:v>
                </c:pt>
                <c:pt idx="196">
                  <c:v>0</c:v>
                </c:pt>
                <c:pt idx="197">
                  <c:v>2</c:v>
                </c:pt>
                <c:pt idx="198">
                  <c:v>0</c:v>
                </c:pt>
                <c:pt idx="199">
                  <c:v>0</c:v>
                </c:pt>
                <c:pt idx="200">
                  <c:v>0</c:v>
                </c:pt>
                <c:pt idx="201">
                  <c:v>1</c:v>
                </c:pt>
                <c:pt idx="202">
                  <c:v>0</c:v>
                </c:pt>
                <c:pt idx="203">
                  <c:v>0</c:v>
                </c:pt>
                <c:pt idx="204">
                  <c:v>0</c:v>
                </c:pt>
                <c:pt idx="205">
                  <c:v>1</c:v>
                </c:pt>
                <c:pt idx="206">
                  <c:v>0</c:v>
                </c:pt>
                <c:pt idx="207">
                  <c:v>2</c:v>
                </c:pt>
                <c:pt idx="208">
                  <c:v>0</c:v>
                </c:pt>
                <c:pt idx="209">
                  <c:v>1</c:v>
                </c:pt>
                <c:pt idx="210">
                  <c:v>1</c:v>
                </c:pt>
                <c:pt idx="211">
                  <c:v>4</c:v>
                </c:pt>
                <c:pt idx="212">
                  <c:v>2</c:v>
                </c:pt>
                <c:pt idx="213">
                  <c:v>1</c:v>
                </c:pt>
                <c:pt idx="214">
                  <c:v>2</c:v>
                </c:pt>
                <c:pt idx="215">
                  <c:v>2</c:v>
                </c:pt>
                <c:pt idx="216">
                  <c:v>0</c:v>
                </c:pt>
                <c:pt idx="217">
                  <c:v>0</c:v>
                </c:pt>
                <c:pt idx="218">
                  <c:v>1</c:v>
                </c:pt>
                <c:pt idx="219">
                  <c:v>0</c:v>
                </c:pt>
                <c:pt idx="220">
                  <c:v>1</c:v>
                </c:pt>
                <c:pt idx="221">
                  <c:v>0</c:v>
                </c:pt>
                <c:pt idx="222">
                  <c:v>3</c:v>
                </c:pt>
                <c:pt idx="223">
                  <c:v>0</c:v>
                </c:pt>
                <c:pt idx="224">
                  <c:v>0</c:v>
                </c:pt>
                <c:pt idx="225">
                  <c:v>3</c:v>
                </c:pt>
                <c:pt idx="226">
                  <c:v>0</c:v>
                </c:pt>
                <c:pt idx="227">
                  <c:v>0</c:v>
                </c:pt>
                <c:pt idx="228">
                  <c:v>1</c:v>
                </c:pt>
                <c:pt idx="229">
                  <c:v>2</c:v>
                </c:pt>
                <c:pt idx="230">
                  <c:v>1</c:v>
                </c:pt>
                <c:pt idx="231">
                  <c:v>3</c:v>
                </c:pt>
                <c:pt idx="232">
                  <c:v>0</c:v>
                </c:pt>
                <c:pt idx="233">
                  <c:v>1</c:v>
                </c:pt>
                <c:pt idx="234">
                  <c:v>2</c:v>
                </c:pt>
                <c:pt idx="235">
                  <c:v>2</c:v>
                </c:pt>
                <c:pt idx="236">
                  <c:v>0</c:v>
                </c:pt>
                <c:pt idx="237">
                  <c:v>2</c:v>
                </c:pt>
                <c:pt idx="238">
                  <c:v>0</c:v>
                </c:pt>
                <c:pt idx="239">
                  <c:v>1</c:v>
                </c:pt>
                <c:pt idx="240">
                  <c:v>2</c:v>
                </c:pt>
                <c:pt idx="241">
                  <c:v>1</c:v>
                </c:pt>
                <c:pt idx="242">
                  <c:v>1</c:v>
                </c:pt>
                <c:pt idx="243">
                  <c:v>3</c:v>
                </c:pt>
                <c:pt idx="244">
                  <c:v>0</c:v>
                </c:pt>
                <c:pt idx="245">
                  <c:v>0</c:v>
                </c:pt>
                <c:pt idx="246">
                  <c:v>0</c:v>
                </c:pt>
                <c:pt idx="247">
                  <c:v>0</c:v>
                </c:pt>
                <c:pt idx="248">
                  <c:v>1</c:v>
                </c:pt>
                <c:pt idx="249">
                  <c:v>1</c:v>
                </c:pt>
                <c:pt idx="250">
                  <c:v>2</c:v>
                </c:pt>
                <c:pt idx="251">
                  <c:v>2</c:v>
                </c:pt>
                <c:pt idx="252">
                  <c:v>2</c:v>
                </c:pt>
                <c:pt idx="253">
                  <c:v>3</c:v>
                </c:pt>
                <c:pt idx="254">
                  <c:v>0</c:v>
                </c:pt>
                <c:pt idx="255">
                  <c:v>3</c:v>
                </c:pt>
                <c:pt idx="256">
                  <c:v>0</c:v>
                </c:pt>
                <c:pt idx="257">
                  <c:v>0</c:v>
                </c:pt>
                <c:pt idx="258">
                  <c:v>4</c:v>
                </c:pt>
                <c:pt idx="259">
                  <c:v>0</c:v>
                </c:pt>
                <c:pt idx="260">
                  <c:v>0</c:v>
                </c:pt>
                <c:pt idx="261">
                  <c:v>1</c:v>
                </c:pt>
                <c:pt idx="262">
                  <c:v>3</c:v>
                </c:pt>
                <c:pt idx="263">
                  <c:v>0</c:v>
                </c:pt>
                <c:pt idx="264">
                  <c:v>3</c:v>
                </c:pt>
                <c:pt idx="265">
                  <c:v>3</c:v>
                </c:pt>
                <c:pt idx="266">
                  <c:v>1</c:v>
                </c:pt>
                <c:pt idx="267">
                  <c:v>3</c:v>
                </c:pt>
                <c:pt idx="268">
                  <c:v>1</c:v>
                </c:pt>
                <c:pt idx="269">
                  <c:v>1</c:v>
                </c:pt>
                <c:pt idx="270">
                  <c:v>1</c:v>
                </c:pt>
                <c:pt idx="271">
                  <c:v>2</c:v>
                </c:pt>
                <c:pt idx="272">
                  <c:v>2</c:v>
                </c:pt>
                <c:pt idx="273">
                  <c:v>1</c:v>
                </c:pt>
                <c:pt idx="274">
                  <c:v>0</c:v>
                </c:pt>
                <c:pt idx="275">
                  <c:v>2</c:v>
                </c:pt>
                <c:pt idx="276">
                  <c:v>2</c:v>
                </c:pt>
                <c:pt idx="277">
                  <c:v>0</c:v>
                </c:pt>
                <c:pt idx="278">
                  <c:v>2</c:v>
                </c:pt>
                <c:pt idx="279">
                  <c:v>1</c:v>
                </c:pt>
                <c:pt idx="280">
                  <c:v>1</c:v>
                </c:pt>
                <c:pt idx="281">
                  <c:v>3</c:v>
                </c:pt>
                <c:pt idx="282">
                  <c:v>1</c:v>
                </c:pt>
                <c:pt idx="283">
                  <c:v>1</c:v>
                </c:pt>
                <c:pt idx="284">
                  <c:v>0</c:v>
                </c:pt>
                <c:pt idx="285">
                  <c:v>1</c:v>
                </c:pt>
                <c:pt idx="286">
                  <c:v>2</c:v>
                </c:pt>
                <c:pt idx="287">
                  <c:v>0</c:v>
                </c:pt>
                <c:pt idx="288">
                  <c:v>1</c:v>
                </c:pt>
                <c:pt idx="289">
                  <c:v>3</c:v>
                </c:pt>
                <c:pt idx="290">
                  <c:v>0</c:v>
                </c:pt>
                <c:pt idx="291">
                  <c:v>1</c:v>
                </c:pt>
                <c:pt idx="292">
                  <c:v>2</c:v>
                </c:pt>
                <c:pt idx="293">
                  <c:v>0</c:v>
                </c:pt>
                <c:pt idx="294">
                  <c:v>3</c:v>
                </c:pt>
                <c:pt idx="295">
                  <c:v>0</c:v>
                </c:pt>
                <c:pt idx="296">
                  <c:v>0</c:v>
                </c:pt>
                <c:pt idx="297">
                  <c:v>1</c:v>
                </c:pt>
                <c:pt idx="298">
                  <c:v>3</c:v>
                </c:pt>
                <c:pt idx="299">
                  <c:v>1</c:v>
                </c:pt>
                <c:pt idx="300">
                  <c:v>3</c:v>
                </c:pt>
                <c:pt idx="301">
                  <c:v>3</c:v>
                </c:pt>
                <c:pt idx="302">
                  <c:v>2</c:v>
                </c:pt>
                <c:pt idx="303">
                  <c:v>2</c:v>
                </c:pt>
                <c:pt idx="304">
                  <c:v>2</c:v>
                </c:pt>
                <c:pt idx="305">
                  <c:v>2</c:v>
                </c:pt>
                <c:pt idx="306">
                  <c:v>2</c:v>
                </c:pt>
                <c:pt idx="307">
                  <c:v>1</c:v>
                </c:pt>
                <c:pt idx="308">
                  <c:v>0</c:v>
                </c:pt>
                <c:pt idx="309">
                  <c:v>2</c:v>
                </c:pt>
                <c:pt idx="310">
                  <c:v>0</c:v>
                </c:pt>
                <c:pt idx="311">
                  <c:v>0</c:v>
                </c:pt>
                <c:pt idx="312">
                  <c:v>3</c:v>
                </c:pt>
                <c:pt idx="313">
                  <c:v>0</c:v>
                </c:pt>
                <c:pt idx="314">
                  <c:v>0</c:v>
                </c:pt>
                <c:pt idx="315">
                  <c:v>0</c:v>
                </c:pt>
                <c:pt idx="316">
                  <c:v>0</c:v>
                </c:pt>
                <c:pt idx="317">
                  <c:v>0</c:v>
                </c:pt>
                <c:pt idx="318">
                  <c:v>0</c:v>
                </c:pt>
                <c:pt idx="319">
                  <c:v>1</c:v>
                </c:pt>
                <c:pt idx="320">
                  <c:v>1</c:v>
                </c:pt>
                <c:pt idx="321">
                  <c:v>4</c:v>
                </c:pt>
                <c:pt idx="322">
                  <c:v>0</c:v>
                </c:pt>
                <c:pt idx="323">
                  <c:v>0</c:v>
                </c:pt>
                <c:pt idx="324">
                  <c:v>0</c:v>
                </c:pt>
                <c:pt idx="325">
                  <c:v>1</c:v>
                </c:pt>
                <c:pt idx="326">
                  <c:v>1</c:v>
                </c:pt>
                <c:pt idx="327">
                  <c:v>2</c:v>
                </c:pt>
                <c:pt idx="328">
                  <c:v>1</c:v>
                </c:pt>
                <c:pt idx="329">
                  <c:v>0</c:v>
                </c:pt>
                <c:pt idx="330">
                  <c:v>1</c:v>
                </c:pt>
                <c:pt idx="331">
                  <c:v>0</c:v>
                </c:pt>
                <c:pt idx="332">
                  <c:v>0</c:v>
                </c:pt>
                <c:pt idx="333">
                  <c:v>0</c:v>
                </c:pt>
                <c:pt idx="334">
                  <c:v>2</c:v>
                </c:pt>
                <c:pt idx="335">
                  <c:v>0</c:v>
                </c:pt>
                <c:pt idx="336">
                  <c:v>0</c:v>
                </c:pt>
                <c:pt idx="337">
                  <c:v>1</c:v>
                </c:pt>
                <c:pt idx="338">
                  <c:v>1</c:v>
                </c:pt>
                <c:pt idx="339">
                  <c:v>1</c:v>
                </c:pt>
                <c:pt idx="340">
                  <c:v>0</c:v>
                </c:pt>
                <c:pt idx="341">
                  <c:v>0</c:v>
                </c:pt>
                <c:pt idx="342">
                  <c:v>0</c:v>
                </c:pt>
                <c:pt idx="343">
                  <c:v>0</c:v>
                </c:pt>
                <c:pt idx="344">
                  <c:v>4</c:v>
                </c:pt>
                <c:pt idx="345">
                  <c:v>3</c:v>
                </c:pt>
                <c:pt idx="346">
                  <c:v>2</c:v>
                </c:pt>
                <c:pt idx="347">
                  <c:v>1</c:v>
                </c:pt>
                <c:pt idx="348">
                  <c:v>1</c:v>
                </c:pt>
                <c:pt idx="349">
                  <c:v>0</c:v>
                </c:pt>
                <c:pt idx="350">
                  <c:v>0</c:v>
                </c:pt>
                <c:pt idx="351">
                  <c:v>0</c:v>
                </c:pt>
                <c:pt idx="352">
                  <c:v>0</c:v>
                </c:pt>
                <c:pt idx="353">
                  <c:v>0</c:v>
                </c:pt>
                <c:pt idx="354">
                  <c:v>0</c:v>
                </c:pt>
                <c:pt idx="355">
                  <c:v>0</c:v>
                </c:pt>
                <c:pt idx="356">
                  <c:v>3</c:v>
                </c:pt>
                <c:pt idx="357">
                  <c:v>3</c:v>
                </c:pt>
                <c:pt idx="358">
                  <c:v>0</c:v>
                </c:pt>
                <c:pt idx="359">
                  <c:v>0</c:v>
                </c:pt>
                <c:pt idx="360">
                  <c:v>2</c:v>
                </c:pt>
                <c:pt idx="361">
                  <c:v>1</c:v>
                </c:pt>
                <c:pt idx="362">
                  <c:v>0</c:v>
                </c:pt>
                <c:pt idx="363">
                  <c:v>1</c:v>
                </c:pt>
                <c:pt idx="364">
                  <c:v>2</c:v>
                </c:pt>
                <c:pt idx="365">
                  <c:v>1</c:v>
                </c:pt>
                <c:pt idx="366">
                  <c:v>3</c:v>
                </c:pt>
                <c:pt idx="367">
                  <c:v>2</c:v>
                </c:pt>
                <c:pt idx="368">
                  <c:v>2</c:v>
                </c:pt>
                <c:pt idx="369">
                  <c:v>3</c:v>
                </c:pt>
                <c:pt idx="370">
                  <c:v>0</c:v>
                </c:pt>
                <c:pt idx="371">
                  <c:v>0</c:v>
                </c:pt>
                <c:pt idx="372">
                  <c:v>1</c:v>
                </c:pt>
                <c:pt idx="373">
                  <c:v>2</c:v>
                </c:pt>
                <c:pt idx="374">
                  <c:v>0</c:v>
                </c:pt>
                <c:pt idx="375">
                  <c:v>0</c:v>
                </c:pt>
                <c:pt idx="376">
                  <c:v>3</c:v>
                </c:pt>
                <c:pt idx="377">
                  <c:v>0</c:v>
                </c:pt>
                <c:pt idx="378">
                  <c:v>3</c:v>
                </c:pt>
                <c:pt idx="379">
                  <c:v>1</c:v>
                </c:pt>
                <c:pt idx="380">
                  <c:v>2</c:v>
                </c:pt>
                <c:pt idx="381">
                  <c:v>0</c:v>
                </c:pt>
                <c:pt idx="382">
                  <c:v>0</c:v>
                </c:pt>
                <c:pt idx="383">
                  <c:v>2</c:v>
                </c:pt>
                <c:pt idx="384">
                  <c:v>2</c:v>
                </c:pt>
                <c:pt idx="385">
                  <c:v>0</c:v>
                </c:pt>
                <c:pt idx="386">
                  <c:v>0</c:v>
                </c:pt>
                <c:pt idx="387">
                  <c:v>2</c:v>
                </c:pt>
                <c:pt idx="388">
                  <c:v>0</c:v>
                </c:pt>
                <c:pt idx="389">
                  <c:v>3</c:v>
                </c:pt>
                <c:pt idx="390">
                  <c:v>4</c:v>
                </c:pt>
                <c:pt idx="391">
                  <c:v>0</c:v>
                </c:pt>
                <c:pt idx="392">
                  <c:v>1</c:v>
                </c:pt>
                <c:pt idx="393">
                  <c:v>1</c:v>
                </c:pt>
                <c:pt idx="394">
                  <c:v>2</c:v>
                </c:pt>
                <c:pt idx="395">
                  <c:v>0</c:v>
                </c:pt>
                <c:pt idx="396">
                  <c:v>3</c:v>
                </c:pt>
                <c:pt idx="397">
                  <c:v>0</c:v>
                </c:pt>
                <c:pt idx="398">
                  <c:v>2</c:v>
                </c:pt>
                <c:pt idx="399">
                  <c:v>0</c:v>
                </c:pt>
                <c:pt idx="400">
                  <c:v>0</c:v>
                </c:pt>
                <c:pt idx="401">
                  <c:v>1</c:v>
                </c:pt>
                <c:pt idx="402">
                  <c:v>0</c:v>
                </c:pt>
                <c:pt idx="403">
                  <c:v>3</c:v>
                </c:pt>
                <c:pt idx="404">
                  <c:v>0</c:v>
                </c:pt>
                <c:pt idx="405">
                  <c:v>2</c:v>
                </c:pt>
                <c:pt idx="406">
                  <c:v>0</c:v>
                </c:pt>
                <c:pt idx="407">
                  <c:v>1</c:v>
                </c:pt>
                <c:pt idx="408">
                  <c:v>3</c:v>
                </c:pt>
                <c:pt idx="409">
                  <c:v>1</c:v>
                </c:pt>
                <c:pt idx="410">
                  <c:v>0</c:v>
                </c:pt>
                <c:pt idx="411">
                  <c:v>1</c:v>
                </c:pt>
                <c:pt idx="412">
                  <c:v>2</c:v>
                </c:pt>
                <c:pt idx="413">
                  <c:v>5</c:v>
                </c:pt>
                <c:pt idx="414">
                  <c:v>0</c:v>
                </c:pt>
                <c:pt idx="415">
                  <c:v>1</c:v>
                </c:pt>
                <c:pt idx="416">
                  <c:v>0</c:v>
                </c:pt>
                <c:pt idx="417">
                  <c:v>2</c:v>
                </c:pt>
                <c:pt idx="418">
                  <c:v>1</c:v>
                </c:pt>
                <c:pt idx="419">
                  <c:v>0</c:v>
                </c:pt>
                <c:pt idx="420">
                  <c:v>0</c:v>
                </c:pt>
                <c:pt idx="421">
                  <c:v>0</c:v>
                </c:pt>
                <c:pt idx="422">
                  <c:v>1</c:v>
                </c:pt>
                <c:pt idx="423">
                  <c:v>0</c:v>
                </c:pt>
                <c:pt idx="424">
                  <c:v>2</c:v>
                </c:pt>
                <c:pt idx="425">
                  <c:v>5</c:v>
                </c:pt>
                <c:pt idx="426">
                  <c:v>1</c:v>
                </c:pt>
                <c:pt idx="427">
                  <c:v>0</c:v>
                </c:pt>
                <c:pt idx="428">
                  <c:v>1</c:v>
                </c:pt>
                <c:pt idx="429">
                  <c:v>3</c:v>
                </c:pt>
                <c:pt idx="430">
                  <c:v>0</c:v>
                </c:pt>
                <c:pt idx="431">
                  <c:v>2</c:v>
                </c:pt>
                <c:pt idx="432">
                  <c:v>0</c:v>
                </c:pt>
                <c:pt idx="433">
                  <c:v>0</c:v>
                </c:pt>
                <c:pt idx="434">
                  <c:v>1</c:v>
                </c:pt>
                <c:pt idx="435">
                  <c:v>3</c:v>
                </c:pt>
                <c:pt idx="436">
                  <c:v>0</c:v>
                </c:pt>
                <c:pt idx="437">
                  <c:v>3</c:v>
                </c:pt>
                <c:pt idx="438">
                  <c:v>5</c:v>
                </c:pt>
                <c:pt idx="439">
                  <c:v>0</c:v>
                </c:pt>
                <c:pt idx="440">
                  <c:v>1</c:v>
                </c:pt>
                <c:pt idx="441">
                  <c:v>0</c:v>
                </c:pt>
                <c:pt idx="442">
                  <c:v>0</c:v>
                </c:pt>
                <c:pt idx="443">
                  <c:v>1</c:v>
                </c:pt>
                <c:pt idx="444">
                  <c:v>1</c:v>
                </c:pt>
                <c:pt idx="445">
                  <c:v>0</c:v>
                </c:pt>
                <c:pt idx="446">
                  <c:v>0</c:v>
                </c:pt>
                <c:pt idx="447">
                  <c:v>0</c:v>
                </c:pt>
                <c:pt idx="448">
                  <c:v>0</c:v>
                </c:pt>
                <c:pt idx="449">
                  <c:v>1</c:v>
                </c:pt>
                <c:pt idx="450">
                  <c:v>4</c:v>
                </c:pt>
                <c:pt idx="451">
                  <c:v>1</c:v>
                </c:pt>
                <c:pt idx="452">
                  <c:v>0</c:v>
                </c:pt>
                <c:pt idx="453">
                  <c:v>0</c:v>
                </c:pt>
                <c:pt idx="454">
                  <c:v>2</c:v>
                </c:pt>
                <c:pt idx="455">
                  <c:v>0</c:v>
                </c:pt>
                <c:pt idx="456">
                  <c:v>2</c:v>
                </c:pt>
                <c:pt idx="457">
                  <c:v>0</c:v>
                </c:pt>
                <c:pt idx="458">
                  <c:v>0</c:v>
                </c:pt>
                <c:pt idx="459">
                  <c:v>3</c:v>
                </c:pt>
                <c:pt idx="460">
                  <c:v>3</c:v>
                </c:pt>
                <c:pt idx="461">
                  <c:v>0</c:v>
                </c:pt>
                <c:pt idx="462">
                  <c:v>2</c:v>
                </c:pt>
                <c:pt idx="463">
                  <c:v>0</c:v>
                </c:pt>
                <c:pt idx="464">
                  <c:v>0</c:v>
                </c:pt>
                <c:pt idx="465">
                  <c:v>1</c:v>
                </c:pt>
                <c:pt idx="466">
                  <c:v>1</c:v>
                </c:pt>
                <c:pt idx="467">
                  <c:v>2</c:v>
                </c:pt>
                <c:pt idx="468">
                  <c:v>1</c:v>
                </c:pt>
                <c:pt idx="469">
                  <c:v>1</c:v>
                </c:pt>
                <c:pt idx="470">
                  <c:v>0</c:v>
                </c:pt>
                <c:pt idx="471">
                  <c:v>0</c:v>
                </c:pt>
                <c:pt idx="472">
                  <c:v>0</c:v>
                </c:pt>
                <c:pt idx="473">
                  <c:v>0</c:v>
                </c:pt>
                <c:pt idx="474">
                  <c:v>3</c:v>
                </c:pt>
                <c:pt idx="475">
                  <c:v>1</c:v>
                </c:pt>
                <c:pt idx="476">
                  <c:v>0</c:v>
                </c:pt>
                <c:pt idx="477">
                  <c:v>0</c:v>
                </c:pt>
                <c:pt idx="478">
                  <c:v>0</c:v>
                </c:pt>
                <c:pt idx="479">
                  <c:v>0</c:v>
                </c:pt>
                <c:pt idx="480">
                  <c:v>3</c:v>
                </c:pt>
                <c:pt idx="481">
                  <c:v>2</c:v>
                </c:pt>
                <c:pt idx="482">
                  <c:v>0</c:v>
                </c:pt>
                <c:pt idx="483">
                  <c:v>1</c:v>
                </c:pt>
                <c:pt idx="484">
                  <c:v>3</c:v>
                </c:pt>
                <c:pt idx="485">
                  <c:v>0</c:v>
                </c:pt>
                <c:pt idx="486">
                  <c:v>3</c:v>
                </c:pt>
                <c:pt idx="487">
                  <c:v>0</c:v>
                </c:pt>
                <c:pt idx="488">
                  <c:v>0</c:v>
                </c:pt>
                <c:pt idx="489">
                  <c:v>1</c:v>
                </c:pt>
                <c:pt idx="490">
                  <c:v>0</c:v>
                </c:pt>
                <c:pt idx="491">
                  <c:v>0</c:v>
                </c:pt>
                <c:pt idx="492">
                  <c:v>0</c:v>
                </c:pt>
                <c:pt idx="493">
                  <c:v>0</c:v>
                </c:pt>
                <c:pt idx="494">
                  <c:v>4</c:v>
                </c:pt>
                <c:pt idx="495">
                  <c:v>0</c:v>
                </c:pt>
                <c:pt idx="496">
                  <c:v>2</c:v>
                </c:pt>
                <c:pt idx="497">
                  <c:v>2</c:v>
                </c:pt>
                <c:pt idx="498">
                  <c:v>2</c:v>
                </c:pt>
                <c:pt idx="499">
                  <c:v>0</c:v>
                </c:pt>
                <c:pt idx="500">
                  <c:v>0</c:v>
                </c:pt>
                <c:pt idx="501">
                  <c:v>0</c:v>
                </c:pt>
                <c:pt idx="502">
                  <c:v>1</c:v>
                </c:pt>
                <c:pt idx="503">
                  <c:v>0</c:v>
                </c:pt>
                <c:pt idx="504">
                  <c:v>1</c:v>
                </c:pt>
                <c:pt idx="505">
                  <c:v>3</c:v>
                </c:pt>
                <c:pt idx="506">
                  <c:v>1</c:v>
                </c:pt>
                <c:pt idx="507">
                  <c:v>2</c:v>
                </c:pt>
                <c:pt idx="508">
                  <c:v>0</c:v>
                </c:pt>
                <c:pt idx="509">
                  <c:v>0</c:v>
                </c:pt>
                <c:pt idx="510">
                  <c:v>1</c:v>
                </c:pt>
                <c:pt idx="511">
                  <c:v>0</c:v>
                </c:pt>
                <c:pt idx="512">
                  <c:v>0</c:v>
                </c:pt>
                <c:pt idx="513">
                  <c:v>0</c:v>
                </c:pt>
                <c:pt idx="514">
                  <c:v>1</c:v>
                </c:pt>
                <c:pt idx="515">
                  <c:v>0</c:v>
                </c:pt>
                <c:pt idx="516">
                  <c:v>1</c:v>
                </c:pt>
                <c:pt idx="517">
                  <c:v>2</c:v>
                </c:pt>
                <c:pt idx="518">
                  <c:v>1</c:v>
                </c:pt>
                <c:pt idx="519">
                  <c:v>0</c:v>
                </c:pt>
                <c:pt idx="520">
                  <c:v>0</c:v>
                </c:pt>
                <c:pt idx="521">
                  <c:v>0</c:v>
                </c:pt>
                <c:pt idx="522">
                  <c:v>0</c:v>
                </c:pt>
                <c:pt idx="523">
                  <c:v>0</c:v>
                </c:pt>
                <c:pt idx="524">
                  <c:v>1</c:v>
                </c:pt>
                <c:pt idx="525">
                  <c:v>0</c:v>
                </c:pt>
                <c:pt idx="526">
                  <c:v>2</c:v>
                </c:pt>
                <c:pt idx="527">
                  <c:v>1</c:v>
                </c:pt>
                <c:pt idx="528">
                  <c:v>1</c:v>
                </c:pt>
                <c:pt idx="529">
                  <c:v>0</c:v>
                </c:pt>
                <c:pt idx="530">
                  <c:v>1</c:v>
                </c:pt>
                <c:pt idx="531">
                  <c:v>0</c:v>
                </c:pt>
                <c:pt idx="532">
                  <c:v>2</c:v>
                </c:pt>
                <c:pt idx="533">
                  <c:v>0</c:v>
                </c:pt>
                <c:pt idx="534">
                  <c:v>0</c:v>
                </c:pt>
                <c:pt idx="535">
                  <c:v>1</c:v>
                </c:pt>
                <c:pt idx="536">
                  <c:v>3</c:v>
                </c:pt>
                <c:pt idx="537">
                  <c:v>2</c:v>
                </c:pt>
                <c:pt idx="538">
                  <c:v>1</c:v>
                </c:pt>
                <c:pt idx="539">
                  <c:v>0</c:v>
                </c:pt>
                <c:pt idx="540">
                  <c:v>3</c:v>
                </c:pt>
                <c:pt idx="541">
                  <c:v>2</c:v>
                </c:pt>
                <c:pt idx="542">
                  <c:v>0</c:v>
                </c:pt>
                <c:pt idx="543">
                  <c:v>0</c:v>
                </c:pt>
                <c:pt idx="544">
                  <c:v>0</c:v>
                </c:pt>
                <c:pt idx="545">
                  <c:v>2</c:v>
                </c:pt>
                <c:pt idx="546">
                  <c:v>0</c:v>
                </c:pt>
                <c:pt idx="547">
                  <c:v>2</c:v>
                </c:pt>
                <c:pt idx="548">
                  <c:v>0</c:v>
                </c:pt>
                <c:pt idx="549">
                  <c:v>0</c:v>
                </c:pt>
                <c:pt idx="550">
                  <c:v>0</c:v>
                </c:pt>
                <c:pt idx="551">
                  <c:v>0</c:v>
                </c:pt>
                <c:pt idx="552">
                  <c:v>0</c:v>
                </c:pt>
                <c:pt idx="553">
                  <c:v>2</c:v>
                </c:pt>
                <c:pt idx="554">
                  <c:v>0</c:v>
                </c:pt>
                <c:pt idx="555">
                  <c:v>2</c:v>
                </c:pt>
                <c:pt idx="556">
                  <c:v>1</c:v>
                </c:pt>
                <c:pt idx="557">
                  <c:v>0</c:v>
                </c:pt>
                <c:pt idx="558">
                  <c:v>3</c:v>
                </c:pt>
                <c:pt idx="559">
                  <c:v>0</c:v>
                </c:pt>
                <c:pt idx="560">
                  <c:v>2</c:v>
                </c:pt>
                <c:pt idx="561">
                  <c:v>0</c:v>
                </c:pt>
                <c:pt idx="562">
                  <c:v>0</c:v>
                </c:pt>
                <c:pt idx="563">
                  <c:v>1</c:v>
                </c:pt>
                <c:pt idx="564">
                  <c:v>2</c:v>
                </c:pt>
                <c:pt idx="565">
                  <c:v>0</c:v>
                </c:pt>
                <c:pt idx="566">
                  <c:v>1</c:v>
                </c:pt>
                <c:pt idx="567">
                  <c:v>2</c:v>
                </c:pt>
                <c:pt idx="568">
                  <c:v>5</c:v>
                </c:pt>
                <c:pt idx="569">
                  <c:v>2</c:v>
                </c:pt>
                <c:pt idx="570">
                  <c:v>0</c:v>
                </c:pt>
                <c:pt idx="571">
                  <c:v>1</c:v>
                </c:pt>
                <c:pt idx="572">
                  <c:v>2</c:v>
                </c:pt>
                <c:pt idx="573">
                  <c:v>1</c:v>
                </c:pt>
                <c:pt idx="574">
                  <c:v>2</c:v>
                </c:pt>
                <c:pt idx="575">
                  <c:v>0</c:v>
                </c:pt>
                <c:pt idx="576">
                  <c:v>0</c:v>
                </c:pt>
                <c:pt idx="577">
                  <c:v>1</c:v>
                </c:pt>
                <c:pt idx="578">
                  <c:v>1</c:v>
                </c:pt>
                <c:pt idx="579">
                  <c:v>0</c:v>
                </c:pt>
                <c:pt idx="580">
                  <c:v>1</c:v>
                </c:pt>
                <c:pt idx="581">
                  <c:v>0</c:v>
                </c:pt>
                <c:pt idx="582">
                  <c:v>2</c:v>
                </c:pt>
                <c:pt idx="583">
                  <c:v>1</c:v>
                </c:pt>
                <c:pt idx="584">
                  <c:v>0</c:v>
                </c:pt>
                <c:pt idx="585">
                  <c:v>1</c:v>
                </c:pt>
                <c:pt idx="586">
                  <c:v>3</c:v>
                </c:pt>
                <c:pt idx="587">
                  <c:v>1</c:v>
                </c:pt>
                <c:pt idx="588">
                  <c:v>0</c:v>
                </c:pt>
                <c:pt idx="589">
                  <c:v>1</c:v>
                </c:pt>
                <c:pt idx="590">
                  <c:v>0</c:v>
                </c:pt>
                <c:pt idx="591">
                  <c:v>1</c:v>
                </c:pt>
                <c:pt idx="592">
                  <c:v>2</c:v>
                </c:pt>
                <c:pt idx="593">
                  <c:v>1</c:v>
                </c:pt>
                <c:pt idx="594">
                  <c:v>0</c:v>
                </c:pt>
                <c:pt idx="595">
                  <c:v>1</c:v>
                </c:pt>
                <c:pt idx="596">
                  <c:v>2</c:v>
                </c:pt>
                <c:pt idx="597">
                  <c:v>1</c:v>
                </c:pt>
                <c:pt idx="598">
                  <c:v>2</c:v>
                </c:pt>
                <c:pt idx="599">
                  <c:v>2</c:v>
                </c:pt>
                <c:pt idx="600">
                  <c:v>0</c:v>
                </c:pt>
                <c:pt idx="601">
                  <c:v>0</c:v>
                </c:pt>
                <c:pt idx="602">
                  <c:v>0</c:v>
                </c:pt>
                <c:pt idx="603">
                  <c:v>3</c:v>
                </c:pt>
                <c:pt idx="604">
                  <c:v>0</c:v>
                </c:pt>
                <c:pt idx="605">
                  <c:v>0</c:v>
                </c:pt>
                <c:pt idx="606">
                  <c:v>0</c:v>
                </c:pt>
                <c:pt idx="607">
                  <c:v>0</c:v>
                </c:pt>
                <c:pt idx="608">
                  <c:v>2</c:v>
                </c:pt>
                <c:pt idx="609">
                  <c:v>2</c:v>
                </c:pt>
                <c:pt idx="610">
                  <c:v>1</c:v>
                </c:pt>
                <c:pt idx="611">
                  <c:v>2</c:v>
                </c:pt>
                <c:pt idx="612">
                  <c:v>0</c:v>
                </c:pt>
                <c:pt idx="613">
                  <c:v>3</c:v>
                </c:pt>
                <c:pt idx="614">
                  <c:v>0</c:v>
                </c:pt>
                <c:pt idx="615">
                  <c:v>1</c:v>
                </c:pt>
                <c:pt idx="616">
                  <c:v>0</c:v>
                </c:pt>
                <c:pt idx="617">
                  <c:v>2</c:v>
                </c:pt>
                <c:pt idx="618">
                  <c:v>0</c:v>
                </c:pt>
                <c:pt idx="619">
                  <c:v>0</c:v>
                </c:pt>
                <c:pt idx="620">
                  <c:v>1</c:v>
                </c:pt>
                <c:pt idx="621">
                  <c:v>4</c:v>
                </c:pt>
                <c:pt idx="622">
                  <c:v>1</c:v>
                </c:pt>
                <c:pt idx="623">
                  <c:v>0</c:v>
                </c:pt>
                <c:pt idx="624">
                  <c:v>0</c:v>
                </c:pt>
                <c:pt idx="625">
                  <c:v>0</c:v>
                </c:pt>
                <c:pt idx="626">
                  <c:v>3</c:v>
                </c:pt>
                <c:pt idx="627">
                  <c:v>1</c:v>
                </c:pt>
                <c:pt idx="628">
                  <c:v>0</c:v>
                </c:pt>
                <c:pt idx="629">
                  <c:v>0</c:v>
                </c:pt>
                <c:pt idx="630">
                  <c:v>1</c:v>
                </c:pt>
                <c:pt idx="631">
                  <c:v>0</c:v>
                </c:pt>
                <c:pt idx="632">
                  <c:v>0</c:v>
                </c:pt>
                <c:pt idx="633">
                  <c:v>2</c:v>
                </c:pt>
                <c:pt idx="634">
                  <c:v>1</c:v>
                </c:pt>
                <c:pt idx="635">
                  <c:v>0</c:v>
                </c:pt>
                <c:pt idx="636">
                  <c:v>1</c:v>
                </c:pt>
                <c:pt idx="637">
                  <c:v>2</c:v>
                </c:pt>
                <c:pt idx="638">
                  <c:v>0</c:v>
                </c:pt>
                <c:pt idx="639">
                  <c:v>4</c:v>
                </c:pt>
                <c:pt idx="640">
                  <c:v>5</c:v>
                </c:pt>
                <c:pt idx="641">
                  <c:v>3</c:v>
                </c:pt>
                <c:pt idx="642">
                  <c:v>0</c:v>
                </c:pt>
                <c:pt idx="643">
                  <c:v>3</c:v>
                </c:pt>
                <c:pt idx="644">
                  <c:v>2</c:v>
                </c:pt>
                <c:pt idx="645">
                  <c:v>3</c:v>
                </c:pt>
                <c:pt idx="646">
                  <c:v>1</c:v>
                </c:pt>
                <c:pt idx="647">
                  <c:v>3</c:v>
                </c:pt>
                <c:pt idx="648">
                  <c:v>0</c:v>
                </c:pt>
                <c:pt idx="649">
                  <c:v>0</c:v>
                </c:pt>
                <c:pt idx="650">
                  <c:v>2</c:v>
                </c:pt>
                <c:pt idx="651">
                  <c:v>1</c:v>
                </c:pt>
                <c:pt idx="652">
                  <c:v>0</c:v>
                </c:pt>
                <c:pt idx="653">
                  <c:v>2</c:v>
                </c:pt>
                <c:pt idx="654">
                  <c:v>0</c:v>
                </c:pt>
                <c:pt idx="655">
                  <c:v>2</c:v>
                </c:pt>
                <c:pt idx="656">
                  <c:v>1</c:v>
                </c:pt>
                <c:pt idx="657">
                  <c:v>2</c:v>
                </c:pt>
                <c:pt idx="658">
                  <c:v>1</c:v>
                </c:pt>
                <c:pt idx="659">
                  <c:v>4</c:v>
                </c:pt>
                <c:pt idx="660">
                  <c:v>3</c:v>
                </c:pt>
                <c:pt idx="661">
                  <c:v>1</c:v>
                </c:pt>
                <c:pt idx="662">
                  <c:v>1</c:v>
                </c:pt>
                <c:pt idx="663">
                  <c:v>0</c:v>
                </c:pt>
                <c:pt idx="664">
                  <c:v>0</c:v>
                </c:pt>
                <c:pt idx="665">
                  <c:v>2</c:v>
                </c:pt>
                <c:pt idx="666">
                  <c:v>1</c:v>
                </c:pt>
                <c:pt idx="667">
                  <c:v>2</c:v>
                </c:pt>
                <c:pt idx="668">
                  <c:v>0</c:v>
                </c:pt>
                <c:pt idx="669">
                  <c:v>1</c:v>
                </c:pt>
                <c:pt idx="670">
                  <c:v>3</c:v>
                </c:pt>
                <c:pt idx="671">
                  <c:v>0</c:v>
                </c:pt>
                <c:pt idx="672">
                  <c:v>0</c:v>
                </c:pt>
                <c:pt idx="673">
                  <c:v>0</c:v>
                </c:pt>
                <c:pt idx="674">
                  <c:v>2</c:v>
                </c:pt>
                <c:pt idx="675">
                  <c:v>0</c:v>
                </c:pt>
                <c:pt idx="676">
                  <c:v>3</c:v>
                </c:pt>
                <c:pt idx="677">
                  <c:v>3</c:v>
                </c:pt>
                <c:pt idx="678">
                  <c:v>3</c:v>
                </c:pt>
                <c:pt idx="679">
                  <c:v>2</c:v>
                </c:pt>
                <c:pt idx="680">
                  <c:v>1</c:v>
                </c:pt>
                <c:pt idx="681">
                  <c:v>0</c:v>
                </c:pt>
                <c:pt idx="682">
                  <c:v>2</c:v>
                </c:pt>
                <c:pt idx="683">
                  <c:v>0</c:v>
                </c:pt>
                <c:pt idx="684">
                  <c:v>1</c:v>
                </c:pt>
                <c:pt idx="685">
                  <c:v>2</c:v>
                </c:pt>
                <c:pt idx="686">
                  <c:v>2</c:v>
                </c:pt>
                <c:pt idx="687">
                  <c:v>0</c:v>
                </c:pt>
                <c:pt idx="688">
                  <c:v>1</c:v>
                </c:pt>
                <c:pt idx="689">
                  <c:v>1</c:v>
                </c:pt>
                <c:pt idx="690">
                  <c:v>0</c:v>
                </c:pt>
                <c:pt idx="691">
                  <c:v>1</c:v>
                </c:pt>
                <c:pt idx="692">
                  <c:v>1</c:v>
                </c:pt>
                <c:pt idx="693">
                  <c:v>0</c:v>
                </c:pt>
                <c:pt idx="694">
                  <c:v>1</c:v>
                </c:pt>
                <c:pt idx="695">
                  <c:v>0</c:v>
                </c:pt>
                <c:pt idx="696">
                  <c:v>2</c:v>
                </c:pt>
                <c:pt idx="697">
                  <c:v>1</c:v>
                </c:pt>
                <c:pt idx="698">
                  <c:v>0</c:v>
                </c:pt>
                <c:pt idx="699">
                  <c:v>2</c:v>
                </c:pt>
                <c:pt idx="700">
                  <c:v>0</c:v>
                </c:pt>
                <c:pt idx="701">
                  <c:v>0</c:v>
                </c:pt>
                <c:pt idx="702">
                  <c:v>0</c:v>
                </c:pt>
                <c:pt idx="703">
                  <c:v>1</c:v>
                </c:pt>
                <c:pt idx="704">
                  <c:v>1</c:v>
                </c:pt>
                <c:pt idx="705">
                  <c:v>2</c:v>
                </c:pt>
                <c:pt idx="706">
                  <c:v>0</c:v>
                </c:pt>
                <c:pt idx="707">
                  <c:v>3</c:v>
                </c:pt>
                <c:pt idx="708">
                  <c:v>3</c:v>
                </c:pt>
                <c:pt idx="709">
                  <c:v>0</c:v>
                </c:pt>
                <c:pt idx="710">
                  <c:v>1</c:v>
                </c:pt>
                <c:pt idx="711">
                  <c:v>2</c:v>
                </c:pt>
                <c:pt idx="712">
                  <c:v>2</c:v>
                </c:pt>
                <c:pt idx="713">
                  <c:v>0</c:v>
                </c:pt>
                <c:pt idx="714">
                  <c:v>0</c:v>
                </c:pt>
                <c:pt idx="715">
                  <c:v>0</c:v>
                </c:pt>
                <c:pt idx="716">
                  <c:v>1</c:v>
                </c:pt>
                <c:pt idx="717">
                  <c:v>1</c:v>
                </c:pt>
                <c:pt idx="718">
                  <c:v>2</c:v>
                </c:pt>
                <c:pt idx="719">
                  <c:v>0</c:v>
                </c:pt>
                <c:pt idx="720">
                  <c:v>0</c:v>
                </c:pt>
                <c:pt idx="721">
                  <c:v>3</c:v>
                </c:pt>
                <c:pt idx="722">
                  <c:v>0</c:v>
                </c:pt>
                <c:pt idx="723">
                  <c:v>0</c:v>
                </c:pt>
                <c:pt idx="724">
                  <c:v>1</c:v>
                </c:pt>
                <c:pt idx="725">
                  <c:v>3</c:v>
                </c:pt>
                <c:pt idx="726">
                  <c:v>1</c:v>
                </c:pt>
                <c:pt idx="727">
                  <c:v>1</c:v>
                </c:pt>
                <c:pt idx="728">
                  <c:v>0</c:v>
                </c:pt>
                <c:pt idx="729">
                  <c:v>1</c:v>
                </c:pt>
                <c:pt idx="730">
                  <c:v>3</c:v>
                </c:pt>
                <c:pt idx="731">
                  <c:v>1</c:v>
                </c:pt>
                <c:pt idx="732">
                  <c:v>3</c:v>
                </c:pt>
                <c:pt idx="733">
                  <c:v>1</c:v>
                </c:pt>
                <c:pt idx="734">
                  <c:v>3</c:v>
                </c:pt>
                <c:pt idx="735">
                  <c:v>1</c:v>
                </c:pt>
                <c:pt idx="736">
                  <c:v>0</c:v>
                </c:pt>
                <c:pt idx="737">
                  <c:v>2</c:v>
                </c:pt>
                <c:pt idx="738">
                  <c:v>3</c:v>
                </c:pt>
                <c:pt idx="739">
                  <c:v>2</c:v>
                </c:pt>
                <c:pt idx="740">
                  <c:v>2</c:v>
                </c:pt>
                <c:pt idx="741">
                  <c:v>0</c:v>
                </c:pt>
                <c:pt idx="742">
                  <c:v>0</c:v>
                </c:pt>
                <c:pt idx="743">
                  <c:v>0</c:v>
                </c:pt>
                <c:pt idx="744">
                  <c:v>0</c:v>
                </c:pt>
                <c:pt idx="745">
                  <c:v>1</c:v>
                </c:pt>
                <c:pt idx="746">
                  <c:v>2</c:v>
                </c:pt>
                <c:pt idx="747">
                  <c:v>0</c:v>
                </c:pt>
                <c:pt idx="748">
                  <c:v>1</c:v>
                </c:pt>
                <c:pt idx="749">
                  <c:v>0</c:v>
                </c:pt>
                <c:pt idx="750">
                  <c:v>0</c:v>
                </c:pt>
                <c:pt idx="751">
                  <c:v>0</c:v>
                </c:pt>
                <c:pt idx="752">
                  <c:v>0</c:v>
                </c:pt>
                <c:pt idx="753">
                  <c:v>0</c:v>
                </c:pt>
                <c:pt idx="754">
                  <c:v>4</c:v>
                </c:pt>
                <c:pt idx="755">
                  <c:v>2</c:v>
                </c:pt>
                <c:pt idx="756">
                  <c:v>3</c:v>
                </c:pt>
                <c:pt idx="757">
                  <c:v>0</c:v>
                </c:pt>
                <c:pt idx="758">
                  <c:v>3</c:v>
                </c:pt>
                <c:pt idx="759">
                  <c:v>0</c:v>
                </c:pt>
                <c:pt idx="760">
                  <c:v>2</c:v>
                </c:pt>
                <c:pt idx="761">
                  <c:v>1</c:v>
                </c:pt>
                <c:pt idx="762">
                  <c:v>1</c:v>
                </c:pt>
                <c:pt idx="763">
                  <c:v>0</c:v>
                </c:pt>
                <c:pt idx="764">
                  <c:v>2</c:v>
                </c:pt>
                <c:pt idx="765">
                  <c:v>0</c:v>
                </c:pt>
                <c:pt idx="766">
                  <c:v>1</c:v>
                </c:pt>
                <c:pt idx="767">
                  <c:v>1</c:v>
                </c:pt>
                <c:pt idx="768">
                  <c:v>0</c:v>
                </c:pt>
                <c:pt idx="769">
                  <c:v>2</c:v>
                </c:pt>
                <c:pt idx="770">
                  <c:v>3</c:v>
                </c:pt>
                <c:pt idx="771">
                  <c:v>2</c:v>
                </c:pt>
                <c:pt idx="772">
                  <c:v>0</c:v>
                </c:pt>
                <c:pt idx="773">
                  <c:v>0</c:v>
                </c:pt>
                <c:pt idx="774">
                  <c:v>2</c:v>
                </c:pt>
                <c:pt idx="775">
                  <c:v>3</c:v>
                </c:pt>
                <c:pt idx="776">
                  <c:v>2</c:v>
                </c:pt>
                <c:pt idx="777">
                  <c:v>0</c:v>
                </c:pt>
                <c:pt idx="778">
                  <c:v>3</c:v>
                </c:pt>
                <c:pt idx="779">
                  <c:v>0</c:v>
                </c:pt>
                <c:pt idx="780">
                  <c:v>3</c:v>
                </c:pt>
                <c:pt idx="781">
                  <c:v>0</c:v>
                </c:pt>
                <c:pt idx="782">
                  <c:v>1</c:v>
                </c:pt>
                <c:pt idx="783">
                  <c:v>1</c:v>
                </c:pt>
                <c:pt idx="784">
                  <c:v>1</c:v>
                </c:pt>
                <c:pt idx="785">
                  <c:v>3</c:v>
                </c:pt>
                <c:pt idx="786">
                  <c:v>0</c:v>
                </c:pt>
                <c:pt idx="787">
                  <c:v>0</c:v>
                </c:pt>
                <c:pt idx="788">
                  <c:v>3</c:v>
                </c:pt>
                <c:pt idx="789">
                  <c:v>0</c:v>
                </c:pt>
                <c:pt idx="790">
                  <c:v>0</c:v>
                </c:pt>
                <c:pt idx="791">
                  <c:v>0</c:v>
                </c:pt>
                <c:pt idx="792">
                  <c:v>0</c:v>
                </c:pt>
                <c:pt idx="793">
                  <c:v>0</c:v>
                </c:pt>
                <c:pt idx="794">
                  <c:v>2</c:v>
                </c:pt>
                <c:pt idx="795">
                  <c:v>0</c:v>
                </c:pt>
                <c:pt idx="796">
                  <c:v>2</c:v>
                </c:pt>
                <c:pt idx="797">
                  <c:v>1</c:v>
                </c:pt>
                <c:pt idx="798">
                  <c:v>0</c:v>
                </c:pt>
                <c:pt idx="799">
                  <c:v>0</c:v>
                </c:pt>
                <c:pt idx="800">
                  <c:v>1</c:v>
                </c:pt>
                <c:pt idx="801">
                  <c:v>0</c:v>
                </c:pt>
                <c:pt idx="802">
                  <c:v>1</c:v>
                </c:pt>
                <c:pt idx="803">
                  <c:v>0</c:v>
                </c:pt>
                <c:pt idx="804">
                  <c:v>0</c:v>
                </c:pt>
                <c:pt idx="805">
                  <c:v>0</c:v>
                </c:pt>
                <c:pt idx="806">
                  <c:v>1</c:v>
                </c:pt>
                <c:pt idx="807">
                  <c:v>0</c:v>
                </c:pt>
                <c:pt idx="808">
                  <c:v>0</c:v>
                </c:pt>
                <c:pt idx="809">
                  <c:v>1</c:v>
                </c:pt>
                <c:pt idx="810">
                  <c:v>3</c:v>
                </c:pt>
                <c:pt idx="811">
                  <c:v>3</c:v>
                </c:pt>
                <c:pt idx="812">
                  <c:v>2</c:v>
                </c:pt>
                <c:pt idx="813">
                  <c:v>2</c:v>
                </c:pt>
                <c:pt idx="814">
                  <c:v>2</c:v>
                </c:pt>
                <c:pt idx="815">
                  <c:v>0</c:v>
                </c:pt>
                <c:pt idx="816">
                  <c:v>0</c:v>
                </c:pt>
                <c:pt idx="817">
                  <c:v>3</c:v>
                </c:pt>
                <c:pt idx="818">
                  <c:v>1</c:v>
                </c:pt>
                <c:pt idx="819">
                  <c:v>0</c:v>
                </c:pt>
                <c:pt idx="820">
                  <c:v>1</c:v>
                </c:pt>
                <c:pt idx="821">
                  <c:v>0</c:v>
                </c:pt>
                <c:pt idx="822">
                  <c:v>0</c:v>
                </c:pt>
                <c:pt idx="823">
                  <c:v>2</c:v>
                </c:pt>
                <c:pt idx="824">
                  <c:v>0</c:v>
                </c:pt>
                <c:pt idx="825">
                  <c:v>2</c:v>
                </c:pt>
                <c:pt idx="826">
                  <c:v>2</c:v>
                </c:pt>
                <c:pt idx="827">
                  <c:v>1</c:v>
                </c:pt>
                <c:pt idx="828">
                  <c:v>3</c:v>
                </c:pt>
                <c:pt idx="829">
                  <c:v>1</c:v>
                </c:pt>
                <c:pt idx="830">
                  <c:v>0</c:v>
                </c:pt>
                <c:pt idx="831">
                  <c:v>0</c:v>
                </c:pt>
                <c:pt idx="832">
                  <c:v>2</c:v>
                </c:pt>
                <c:pt idx="833">
                  <c:v>0</c:v>
                </c:pt>
                <c:pt idx="834">
                  <c:v>1</c:v>
                </c:pt>
                <c:pt idx="835">
                  <c:v>2</c:v>
                </c:pt>
                <c:pt idx="836">
                  <c:v>0</c:v>
                </c:pt>
                <c:pt idx="837">
                  <c:v>0</c:v>
                </c:pt>
                <c:pt idx="838">
                  <c:v>2</c:v>
                </c:pt>
                <c:pt idx="839">
                  <c:v>0</c:v>
                </c:pt>
                <c:pt idx="840">
                  <c:v>0</c:v>
                </c:pt>
                <c:pt idx="841">
                  <c:v>0</c:v>
                </c:pt>
                <c:pt idx="842">
                  <c:v>2</c:v>
                </c:pt>
                <c:pt idx="843">
                  <c:v>0</c:v>
                </c:pt>
                <c:pt idx="844">
                  <c:v>0</c:v>
                </c:pt>
                <c:pt idx="845">
                  <c:v>0</c:v>
                </c:pt>
                <c:pt idx="846">
                  <c:v>1</c:v>
                </c:pt>
                <c:pt idx="847">
                  <c:v>1</c:v>
                </c:pt>
                <c:pt idx="848">
                  <c:v>0</c:v>
                </c:pt>
                <c:pt idx="849">
                  <c:v>0</c:v>
                </c:pt>
                <c:pt idx="850">
                  <c:v>0</c:v>
                </c:pt>
                <c:pt idx="851">
                  <c:v>2</c:v>
                </c:pt>
                <c:pt idx="852">
                  <c:v>0</c:v>
                </c:pt>
                <c:pt idx="853">
                  <c:v>2</c:v>
                </c:pt>
                <c:pt idx="854">
                  <c:v>3</c:v>
                </c:pt>
                <c:pt idx="855">
                  <c:v>0</c:v>
                </c:pt>
                <c:pt idx="856">
                  <c:v>0</c:v>
                </c:pt>
                <c:pt idx="857">
                  <c:v>0</c:v>
                </c:pt>
                <c:pt idx="858">
                  <c:v>1</c:v>
                </c:pt>
                <c:pt idx="859">
                  <c:v>0</c:v>
                </c:pt>
                <c:pt idx="860">
                  <c:v>2</c:v>
                </c:pt>
                <c:pt idx="861">
                  <c:v>3</c:v>
                </c:pt>
                <c:pt idx="862">
                  <c:v>2</c:v>
                </c:pt>
                <c:pt idx="863">
                  <c:v>0</c:v>
                </c:pt>
                <c:pt idx="864">
                  <c:v>0</c:v>
                </c:pt>
                <c:pt idx="865">
                  <c:v>2</c:v>
                </c:pt>
                <c:pt idx="866">
                  <c:v>0</c:v>
                </c:pt>
                <c:pt idx="867">
                  <c:v>1</c:v>
                </c:pt>
                <c:pt idx="868">
                  <c:v>0</c:v>
                </c:pt>
                <c:pt idx="869">
                  <c:v>3</c:v>
                </c:pt>
                <c:pt idx="870">
                  <c:v>0</c:v>
                </c:pt>
                <c:pt idx="871">
                  <c:v>1</c:v>
                </c:pt>
                <c:pt idx="872">
                  <c:v>0</c:v>
                </c:pt>
                <c:pt idx="873">
                  <c:v>1</c:v>
                </c:pt>
                <c:pt idx="874">
                  <c:v>3</c:v>
                </c:pt>
                <c:pt idx="875">
                  <c:v>0</c:v>
                </c:pt>
                <c:pt idx="876">
                  <c:v>1</c:v>
                </c:pt>
                <c:pt idx="877">
                  <c:v>5</c:v>
                </c:pt>
                <c:pt idx="878">
                  <c:v>1</c:v>
                </c:pt>
                <c:pt idx="879">
                  <c:v>2</c:v>
                </c:pt>
                <c:pt idx="880">
                  <c:v>3</c:v>
                </c:pt>
                <c:pt idx="881">
                  <c:v>1</c:v>
                </c:pt>
                <c:pt idx="882">
                  <c:v>0</c:v>
                </c:pt>
                <c:pt idx="883">
                  <c:v>3</c:v>
                </c:pt>
                <c:pt idx="884">
                  <c:v>4</c:v>
                </c:pt>
                <c:pt idx="885">
                  <c:v>1</c:v>
                </c:pt>
                <c:pt idx="886">
                  <c:v>0</c:v>
                </c:pt>
                <c:pt idx="887">
                  <c:v>0</c:v>
                </c:pt>
                <c:pt idx="888">
                  <c:v>0</c:v>
                </c:pt>
                <c:pt idx="889">
                  <c:v>1</c:v>
                </c:pt>
                <c:pt idx="890">
                  <c:v>0</c:v>
                </c:pt>
                <c:pt idx="891">
                  <c:v>4</c:v>
                </c:pt>
                <c:pt idx="892">
                  <c:v>0</c:v>
                </c:pt>
                <c:pt idx="893">
                  <c:v>2</c:v>
                </c:pt>
                <c:pt idx="894">
                  <c:v>0</c:v>
                </c:pt>
                <c:pt idx="895">
                  <c:v>0</c:v>
                </c:pt>
                <c:pt idx="896">
                  <c:v>2</c:v>
                </c:pt>
                <c:pt idx="897">
                  <c:v>1</c:v>
                </c:pt>
                <c:pt idx="898">
                  <c:v>0</c:v>
                </c:pt>
                <c:pt idx="899">
                  <c:v>0</c:v>
                </c:pt>
                <c:pt idx="900">
                  <c:v>0</c:v>
                </c:pt>
                <c:pt idx="901">
                  <c:v>0</c:v>
                </c:pt>
                <c:pt idx="902">
                  <c:v>3</c:v>
                </c:pt>
                <c:pt idx="903">
                  <c:v>0</c:v>
                </c:pt>
                <c:pt idx="904">
                  <c:v>0</c:v>
                </c:pt>
                <c:pt idx="905">
                  <c:v>2</c:v>
                </c:pt>
                <c:pt idx="906">
                  <c:v>3</c:v>
                </c:pt>
                <c:pt idx="907">
                  <c:v>1</c:v>
                </c:pt>
                <c:pt idx="908">
                  <c:v>3</c:v>
                </c:pt>
                <c:pt idx="909">
                  <c:v>0</c:v>
                </c:pt>
                <c:pt idx="910">
                  <c:v>1</c:v>
                </c:pt>
                <c:pt idx="911">
                  <c:v>0</c:v>
                </c:pt>
                <c:pt idx="912">
                  <c:v>3</c:v>
                </c:pt>
                <c:pt idx="913">
                  <c:v>1</c:v>
                </c:pt>
                <c:pt idx="914">
                  <c:v>2</c:v>
                </c:pt>
                <c:pt idx="915">
                  <c:v>0</c:v>
                </c:pt>
                <c:pt idx="916">
                  <c:v>0</c:v>
                </c:pt>
                <c:pt idx="917">
                  <c:v>0</c:v>
                </c:pt>
                <c:pt idx="918">
                  <c:v>0</c:v>
                </c:pt>
                <c:pt idx="919">
                  <c:v>1</c:v>
                </c:pt>
                <c:pt idx="920">
                  <c:v>0</c:v>
                </c:pt>
                <c:pt idx="921">
                  <c:v>0</c:v>
                </c:pt>
                <c:pt idx="922">
                  <c:v>1</c:v>
                </c:pt>
                <c:pt idx="923">
                  <c:v>0</c:v>
                </c:pt>
                <c:pt idx="924">
                  <c:v>0</c:v>
                </c:pt>
                <c:pt idx="925">
                  <c:v>2</c:v>
                </c:pt>
                <c:pt idx="926">
                  <c:v>2</c:v>
                </c:pt>
                <c:pt idx="927">
                  <c:v>1</c:v>
                </c:pt>
                <c:pt idx="928">
                  <c:v>0</c:v>
                </c:pt>
                <c:pt idx="929">
                  <c:v>1</c:v>
                </c:pt>
                <c:pt idx="930">
                  <c:v>1</c:v>
                </c:pt>
                <c:pt idx="931">
                  <c:v>1</c:v>
                </c:pt>
                <c:pt idx="932">
                  <c:v>5</c:v>
                </c:pt>
                <c:pt idx="933">
                  <c:v>0</c:v>
                </c:pt>
                <c:pt idx="934">
                  <c:v>2</c:v>
                </c:pt>
                <c:pt idx="935">
                  <c:v>0</c:v>
                </c:pt>
                <c:pt idx="936">
                  <c:v>2</c:v>
                </c:pt>
                <c:pt idx="937">
                  <c:v>5</c:v>
                </c:pt>
                <c:pt idx="938">
                  <c:v>2</c:v>
                </c:pt>
                <c:pt idx="939">
                  <c:v>0</c:v>
                </c:pt>
                <c:pt idx="940">
                  <c:v>0</c:v>
                </c:pt>
                <c:pt idx="941">
                  <c:v>1</c:v>
                </c:pt>
                <c:pt idx="942">
                  <c:v>0</c:v>
                </c:pt>
                <c:pt idx="943">
                  <c:v>0</c:v>
                </c:pt>
                <c:pt idx="944">
                  <c:v>0</c:v>
                </c:pt>
                <c:pt idx="945">
                  <c:v>1</c:v>
                </c:pt>
                <c:pt idx="946">
                  <c:v>2</c:v>
                </c:pt>
                <c:pt idx="947">
                  <c:v>1</c:v>
                </c:pt>
                <c:pt idx="948">
                  <c:v>0</c:v>
                </c:pt>
                <c:pt idx="949">
                  <c:v>3</c:v>
                </c:pt>
                <c:pt idx="950">
                  <c:v>0</c:v>
                </c:pt>
                <c:pt idx="951">
                  <c:v>2</c:v>
                </c:pt>
                <c:pt idx="952">
                  <c:v>1</c:v>
                </c:pt>
                <c:pt idx="953">
                  <c:v>2</c:v>
                </c:pt>
                <c:pt idx="954">
                  <c:v>1</c:v>
                </c:pt>
                <c:pt idx="955">
                  <c:v>1</c:v>
                </c:pt>
                <c:pt idx="956">
                  <c:v>1</c:v>
                </c:pt>
                <c:pt idx="957">
                  <c:v>1</c:v>
                </c:pt>
                <c:pt idx="958">
                  <c:v>1</c:v>
                </c:pt>
                <c:pt idx="959">
                  <c:v>1</c:v>
                </c:pt>
                <c:pt idx="960">
                  <c:v>1</c:v>
                </c:pt>
                <c:pt idx="961">
                  <c:v>0</c:v>
                </c:pt>
                <c:pt idx="962">
                  <c:v>1</c:v>
                </c:pt>
                <c:pt idx="963">
                  <c:v>3</c:v>
                </c:pt>
                <c:pt idx="964">
                  <c:v>2</c:v>
                </c:pt>
                <c:pt idx="965">
                  <c:v>1</c:v>
                </c:pt>
                <c:pt idx="966">
                  <c:v>2</c:v>
                </c:pt>
                <c:pt idx="967">
                  <c:v>1</c:v>
                </c:pt>
                <c:pt idx="968">
                  <c:v>2</c:v>
                </c:pt>
                <c:pt idx="969">
                  <c:v>5</c:v>
                </c:pt>
                <c:pt idx="970">
                  <c:v>3</c:v>
                </c:pt>
                <c:pt idx="971">
                  <c:v>0</c:v>
                </c:pt>
                <c:pt idx="972">
                  <c:v>0</c:v>
                </c:pt>
                <c:pt idx="973">
                  <c:v>0</c:v>
                </c:pt>
                <c:pt idx="974">
                  <c:v>0</c:v>
                </c:pt>
                <c:pt idx="975">
                  <c:v>0</c:v>
                </c:pt>
                <c:pt idx="976">
                  <c:v>0</c:v>
                </c:pt>
                <c:pt idx="977">
                  <c:v>1</c:v>
                </c:pt>
                <c:pt idx="978">
                  <c:v>3</c:v>
                </c:pt>
                <c:pt idx="979">
                  <c:v>0</c:v>
                </c:pt>
                <c:pt idx="980">
                  <c:v>1</c:v>
                </c:pt>
                <c:pt idx="981">
                  <c:v>0</c:v>
                </c:pt>
                <c:pt idx="982">
                  <c:v>3</c:v>
                </c:pt>
                <c:pt idx="983">
                  <c:v>1</c:v>
                </c:pt>
                <c:pt idx="984">
                  <c:v>5</c:v>
                </c:pt>
                <c:pt idx="985">
                  <c:v>1</c:v>
                </c:pt>
                <c:pt idx="986">
                  <c:v>3</c:v>
                </c:pt>
                <c:pt idx="987">
                  <c:v>1</c:v>
                </c:pt>
                <c:pt idx="988">
                  <c:v>0</c:v>
                </c:pt>
                <c:pt idx="989">
                  <c:v>0</c:v>
                </c:pt>
                <c:pt idx="990">
                  <c:v>1</c:v>
                </c:pt>
                <c:pt idx="991">
                  <c:v>2</c:v>
                </c:pt>
                <c:pt idx="992">
                  <c:v>2</c:v>
                </c:pt>
                <c:pt idx="993">
                  <c:v>1</c:v>
                </c:pt>
                <c:pt idx="994">
                  <c:v>3</c:v>
                </c:pt>
                <c:pt idx="995">
                  <c:v>3</c:v>
                </c:pt>
                <c:pt idx="996">
                  <c:v>3</c:v>
                </c:pt>
                <c:pt idx="997">
                  <c:v>0</c:v>
                </c:pt>
                <c:pt idx="998">
                  <c:v>3</c:v>
                </c:pt>
                <c:pt idx="999">
                  <c:v>0</c:v>
                </c:pt>
                <c:pt idx="1000">
                  <c:v>2</c:v>
                </c:pt>
                <c:pt idx="1001">
                  <c:v>0</c:v>
                </c:pt>
                <c:pt idx="1002">
                  <c:v>0</c:v>
                </c:pt>
                <c:pt idx="1003">
                  <c:v>0</c:v>
                </c:pt>
                <c:pt idx="1004">
                  <c:v>1</c:v>
                </c:pt>
                <c:pt idx="1005">
                  <c:v>2</c:v>
                </c:pt>
                <c:pt idx="1006">
                  <c:v>2</c:v>
                </c:pt>
                <c:pt idx="1007">
                  <c:v>3</c:v>
                </c:pt>
                <c:pt idx="1008">
                  <c:v>2</c:v>
                </c:pt>
                <c:pt idx="1009">
                  <c:v>1</c:v>
                </c:pt>
                <c:pt idx="1010">
                  <c:v>0</c:v>
                </c:pt>
                <c:pt idx="1011">
                  <c:v>2</c:v>
                </c:pt>
                <c:pt idx="1012">
                  <c:v>4</c:v>
                </c:pt>
                <c:pt idx="1013">
                  <c:v>1</c:v>
                </c:pt>
                <c:pt idx="1014">
                  <c:v>0</c:v>
                </c:pt>
                <c:pt idx="1015">
                  <c:v>0</c:v>
                </c:pt>
                <c:pt idx="1016">
                  <c:v>1</c:v>
                </c:pt>
                <c:pt idx="1017">
                  <c:v>2</c:v>
                </c:pt>
                <c:pt idx="1018">
                  <c:v>3</c:v>
                </c:pt>
                <c:pt idx="1019">
                  <c:v>2</c:v>
                </c:pt>
                <c:pt idx="1020">
                  <c:v>0</c:v>
                </c:pt>
                <c:pt idx="1021">
                  <c:v>3</c:v>
                </c:pt>
                <c:pt idx="1022">
                  <c:v>1</c:v>
                </c:pt>
                <c:pt idx="1023">
                  <c:v>1</c:v>
                </c:pt>
                <c:pt idx="1024">
                  <c:v>1</c:v>
                </c:pt>
                <c:pt idx="1025">
                  <c:v>0</c:v>
                </c:pt>
                <c:pt idx="1026">
                  <c:v>1</c:v>
                </c:pt>
                <c:pt idx="1027">
                  <c:v>0</c:v>
                </c:pt>
                <c:pt idx="1028">
                  <c:v>0</c:v>
                </c:pt>
                <c:pt idx="1029">
                  <c:v>2</c:v>
                </c:pt>
                <c:pt idx="1030">
                  <c:v>1</c:v>
                </c:pt>
                <c:pt idx="1031">
                  <c:v>0</c:v>
                </c:pt>
                <c:pt idx="1032">
                  <c:v>0</c:v>
                </c:pt>
                <c:pt idx="1033">
                  <c:v>0</c:v>
                </c:pt>
                <c:pt idx="1034">
                  <c:v>0</c:v>
                </c:pt>
                <c:pt idx="1035">
                  <c:v>3</c:v>
                </c:pt>
                <c:pt idx="1036">
                  <c:v>2</c:v>
                </c:pt>
                <c:pt idx="1037">
                  <c:v>1</c:v>
                </c:pt>
                <c:pt idx="1038">
                  <c:v>0</c:v>
                </c:pt>
                <c:pt idx="1039">
                  <c:v>2</c:v>
                </c:pt>
                <c:pt idx="1040">
                  <c:v>0</c:v>
                </c:pt>
                <c:pt idx="1041">
                  <c:v>0</c:v>
                </c:pt>
                <c:pt idx="1042">
                  <c:v>0</c:v>
                </c:pt>
                <c:pt idx="1043">
                  <c:v>0</c:v>
                </c:pt>
                <c:pt idx="1044">
                  <c:v>1</c:v>
                </c:pt>
                <c:pt idx="1045">
                  <c:v>2</c:v>
                </c:pt>
                <c:pt idx="1046">
                  <c:v>0</c:v>
                </c:pt>
                <c:pt idx="1047">
                  <c:v>1</c:v>
                </c:pt>
                <c:pt idx="1048">
                  <c:v>1</c:v>
                </c:pt>
                <c:pt idx="1049">
                  <c:v>0</c:v>
                </c:pt>
                <c:pt idx="1050">
                  <c:v>1</c:v>
                </c:pt>
                <c:pt idx="1051">
                  <c:v>0</c:v>
                </c:pt>
                <c:pt idx="1052">
                  <c:v>1</c:v>
                </c:pt>
                <c:pt idx="1053">
                  <c:v>3</c:v>
                </c:pt>
                <c:pt idx="1054">
                  <c:v>0</c:v>
                </c:pt>
                <c:pt idx="1055">
                  <c:v>0</c:v>
                </c:pt>
                <c:pt idx="1056">
                  <c:v>0</c:v>
                </c:pt>
                <c:pt idx="1057">
                  <c:v>0</c:v>
                </c:pt>
                <c:pt idx="1058">
                  <c:v>0</c:v>
                </c:pt>
                <c:pt idx="1059">
                  <c:v>1</c:v>
                </c:pt>
                <c:pt idx="1060">
                  <c:v>0</c:v>
                </c:pt>
                <c:pt idx="1061">
                  <c:v>1</c:v>
                </c:pt>
                <c:pt idx="1062">
                  <c:v>1</c:v>
                </c:pt>
                <c:pt idx="1063">
                  <c:v>3</c:v>
                </c:pt>
                <c:pt idx="1064">
                  <c:v>4</c:v>
                </c:pt>
                <c:pt idx="1065">
                  <c:v>1</c:v>
                </c:pt>
                <c:pt idx="1066">
                  <c:v>2</c:v>
                </c:pt>
                <c:pt idx="1067">
                  <c:v>0</c:v>
                </c:pt>
                <c:pt idx="1068">
                  <c:v>1</c:v>
                </c:pt>
                <c:pt idx="1069">
                  <c:v>1</c:v>
                </c:pt>
                <c:pt idx="1070">
                  <c:v>1</c:v>
                </c:pt>
                <c:pt idx="1071">
                  <c:v>0</c:v>
                </c:pt>
                <c:pt idx="1072">
                  <c:v>0</c:v>
                </c:pt>
                <c:pt idx="1073">
                  <c:v>2</c:v>
                </c:pt>
                <c:pt idx="1074">
                  <c:v>0</c:v>
                </c:pt>
                <c:pt idx="1075">
                  <c:v>1</c:v>
                </c:pt>
                <c:pt idx="1076">
                  <c:v>1</c:v>
                </c:pt>
                <c:pt idx="1077">
                  <c:v>0</c:v>
                </c:pt>
                <c:pt idx="1078">
                  <c:v>0</c:v>
                </c:pt>
                <c:pt idx="1079">
                  <c:v>3</c:v>
                </c:pt>
                <c:pt idx="1080">
                  <c:v>2</c:v>
                </c:pt>
                <c:pt idx="1081">
                  <c:v>1</c:v>
                </c:pt>
                <c:pt idx="1082">
                  <c:v>1</c:v>
                </c:pt>
                <c:pt idx="1083">
                  <c:v>1</c:v>
                </c:pt>
                <c:pt idx="1084">
                  <c:v>2</c:v>
                </c:pt>
                <c:pt idx="1085">
                  <c:v>5</c:v>
                </c:pt>
                <c:pt idx="1086">
                  <c:v>0</c:v>
                </c:pt>
                <c:pt idx="1087">
                  <c:v>0</c:v>
                </c:pt>
                <c:pt idx="1088">
                  <c:v>1</c:v>
                </c:pt>
                <c:pt idx="1089">
                  <c:v>0</c:v>
                </c:pt>
                <c:pt idx="1090">
                  <c:v>0</c:v>
                </c:pt>
                <c:pt idx="1091">
                  <c:v>0</c:v>
                </c:pt>
                <c:pt idx="1092">
                  <c:v>3</c:v>
                </c:pt>
                <c:pt idx="1093">
                  <c:v>0</c:v>
                </c:pt>
                <c:pt idx="1094">
                  <c:v>4</c:v>
                </c:pt>
                <c:pt idx="1095">
                  <c:v>4</c:v>
                </c:pt>
                <c:pt idx="1096">
                  <c:v>2</c:v>
                </c:pt>
                <c:pt idx="1097">
                  <c:v>0</c:v>
                </c:pt>
                <c:pt idx="1098">
                  <c:v>0</c:v>
                </c:pt>
                <c:pt idx="1099">
                  <c:v>1</c:v>
                </c:pt>
                <c:pt idx="1100">
                  <c:v>2</c:v>
                </c:pt>
                <c:pt idx="1101">
                  <c:v>3</c:v>
                </c:pt>
                <c:pt idx="1102">
                  <c:v>1</c:v>
                </c:pt>
                <c:pt idx="1103">
                  <c:v>0</c:v>
                </c:pt>
                <c:pt idx="1104">
                  <c:v>0</c:v>
                </c:pt>
                <c:pt idx="1105">
                  <c:v>0</c:v>
                </c:pt>
                <c:pt idx="1106">
                  <c:v>0</c:v>
                </c:pt>
                <c:pt idx="1107">
                  <c:v>2</c:v>
                </c:pt>
                <c:pt idx="1108">
                  <c:v>1</c:v>
                </c:pt>
                <c:pt idx="1109">
                  <c:v>3</c:v>
                </c:pt>
                <c:pt idx="1110">
                  <c:v>1</c:v>
                </c:pt>
                <c:pt idx="1111">
                  <c:v>3</c:v>
                </c:pt>
                <c:pt idx="1112">
                  <c:v>3</c:v>
                </c:pt>
                <c:pt idx="1113">
                  <c:v>3</c:v>
                </c:pt>
                <c:pt idx="1114">
                  <c:v>0</c:v>
                </c:pt>
                <c:pt idx="1115">
                  <c:v>1</c:v>
                </c:pt>
                <c:pt idx="1116">
                  <c:v>5</c:v>
                </c:pt>
                <c:pt idx="1117">
                  <c:v>2</c:v>
                </c:pt>
                <c:pt idx="1118">
                  <c:v>1</c:v>
                </c:pt>
                <c:pt idx="1119">
                  <c:v>3</c:v>
                </c:pt>
                <c:pt idx="1120">
                  <c:v>0</c:v>
                </c:pt>
                <c:pt idx="1121">
                  <c:v>2</c:v>
                </c:pt>
                <c:pt idx="1122">
                  <c:v>3</c:v>
                </c:pt>
                <c:pt idx="1123">
                  <c:v>1</c:v>
                </c:pt>
                <c:pt idx="1124">
                  <c:v>1</c:v>
                </c:pt>
                <c:pt idx="1125">
                  <c:v>0</c:v>
                </c:pt>
                <c:pt idx="1126">
                  <c:v>0</c:v>
                </c:pt>
                <c:pt idx="1127">
                  <c:v>2</c:v>
                </c:pt>
                <c:pt idx="1128">
                  <c:v>1</c:v>
                </c:pt>
                <c:pt idx="1129">
                  <c:v>0</c:v>
                </c:pt>
                <c:pt idx="1130">
                  <c:v>5</c:v>
                </c:pt>
                <c:pt idx="1131">
                  <c:v>2</c:v>
                </c:pt>
                <c:pt idx="1132">
                  <c:v>0</c:v>
                </c:pt>
                <c:pt idx="1133">
                  <c:v>0</c:v>
                </c:pt>
                <c:pt idx="1134">
                  <c:v>0</c:v>
                </c:pt>
                <c:pt idx="1135">
                  <c:v>3</c:v>
                </c:pt>
                <c:pt idx="1136">
                  <c:v>1</c:v>
                </c:pt>
                <c:pt idx="1137">
                  <c:v>0</c:v>
                </c:pt>
                <c:pt idx="1138">
                  <c:v>0</c:v>
                </c:pt>
                <c:pt idx="1139">
                  <c:v>0</c:v>
                </c:pt>
                <c:pt idx="1140">
                  <c:v>1</c:v>
                </c:pt>
                <c:pt idx="1141">
                  <c:v>3</c:v>
                </c:pt>
                <c:pt idx="1142">
                  <c:v>0</c:v>
                </c:pt>
                <c:pt idx="1143">
                  <c:v>2</c:v>
                </c:pt>
                <c:pt idx="1144">
                  <c:v>2</c:v>
                </c:pt>
                <c:pt idx="1145">
                  <c:v>3</c:v>
                </c:pt>
                <c:pt idx="1146">
                  <c:v>0</c:v>
                </c:pt>
                <c:pt idx="1147">
                  <c:v>0</c:v>
                </c:pt>
                <c:pt idx="1148">
                  <c:v>1</c:v>
                </c:pt>
                <c:pt idx="1149">
                  <c:v>0</c:v>
                </c:pt>
                <c:pt idx="1150">
                  <c:v>0</c:v>
                </c:pt>
                <c:pt idx="1151">
                  <c:v>0</c:v>
                </c:pt>
                <c:pt idx="1152">
                  <c:v>3</c:v>
                </c:pt>
                <c:pt idx="1153">
                  <c:v>1</c:v>
                </c:pt>
                <c:pt idx="1154">
                  <c:v>4</c:v>
                </c:pt>
                <c:pt idx="1155">
                  <c:v>3</c:v>
                </c:pt>
                <c:pt idx="1156">
                  <c:v>0</c:v>
                </c:pt>
                <c:pt idx="1157">
                  <c:v>2</c:v>
                </c:pt>
                <c:pt idx="1158">
                  <c:v>0</c:v>
                </c:pt>
                <c:pt idx="1159">
                  <c:v>0</c:v>
                </c:pt>
                <c:pt idx="1160">
                  <c:v>1</c:v>
                </c:pt>
                <c:pt idx="1161">
                  <c:v>2</c:v>
                </c:pt>
                <c:pt idx="1162">
                  <c:v>1</c:v>
                </c:pt>
                <c:pt idx="1163">
                  <c:v>0</c:v>
                </c:pt>
                <c:pt idx="1164">
                  <c:v>1</c:v>
                </c:pt>
                <c:pt idx="1165">
                  <c:v>0</c:v>
                </c:pt>
                <c:pt idx="1166">
                  <c:v>0</c:v>
                </c:pt>
                <c:pt idx="1167">
                  <c:v>2</c:v>
                </c:pt>
                <c:pt idx="1168">
                  <c:v>2</c:v>
                </c:pt>
                <c:pt idx="1169">
                  <c:v>1</c:v>
                </c:pt>
                <c:pt idx="1170">
                  <c:v>1</c:v>
                </c:pt>
                <c:pt idx="1171">
                  <c:v>2</c:v>
                </c:pt>
                <c:pt idx="1172">
                  <c:v>0</c:v>
                </c:pt>
                <c:pt idx="1173">
                  <c:v>2</c:v>
                </c:pt>
                <c:pt idx="1174">
                  <c:v>2</c:v>
                </c:pt>
                <c:pt idx="1175">
                  <c:v>0</c:v>
                </c:pt>
                <c:pt idx="1176">
                  <c:v>1</c:v>
                </c:pt>
                <c:pt idx="1177">
                  <c:v>1</c:v>
                </c:pt>
                <c:pt idx="1178">
                  <c:v>0</c:v>
                </c:pt>
                <c:pt idx="1179">
                  <c:v>0</c:v>
                </c:pt>
                <c:pt idx="1180">
                  <c:v>1</c:v>
                </c:pt>
                <c:pt idx="1181">
                  <c:v>0</c:v>
                </c:pt>
                <c:pt idx="1182">
                  <c:v>0</c:v>
                </c:pt>
                <c:pt idx="1183">
                  <c:v>1</c:v>
                </c:pt>
                <c:pt idx="1184">
                  <c:v>1</c:v>
                </c:pt>
                <c:pt idx="1185">
                  <c:v>2</c:v>
                </c:pt>
                <c:pt idx="1186">
                  <c:v>3</c:v>
                </c:pt>
                <c:pt idx="1187">
                  <c:v>0</c:v>
                </c:pt>
                <c:pt idx="1188">
                  <c:v>1</c:v>
                </c:pt>
                <c:pt idx="1189">
                  <c:v>0</c:v>
                </c:pt>
                <c:pt idx="1190">
                  <c:v>2</c:v>
                </c:pt>
                <c:pt idx="1191">
                  <c:v>1</c:v>
                </c:pt>
                <c:pt idx="1192">
                  <c:v>1</c:v>
                </c:pt>
                <c:pt idx="1193">
                  <c:v>0</c:v>
                </c:pt>
                <c:pt idx="1194">
                  <c:v>0</c:v>
                </c:pt>
                <c:pt idx="1195">
                  <c:v>3</c:v>
                </c:pt>
                <c:pt idx="1196">
                  <c:v>0</c:v>
                </c:pt>
                <c:pt idx="1197">
                  <c:v>0</c:v>
                </c:pt>
                <c:pt idx="1198">
                  <c:v>1</c:v>
                </c:pt>
                <c:pt idx="1199">
                  <c:v>2</c:v>
                </c:pt>
                <c:pt idx="1200">
                  <c:v>2</c:v>
                </c:pt>
                <c:pt idx="1201">
                  <c:v>2</c:v>
                </c:pt>
                <c:pt idx="1202">
                  <c:v>0</c:v>
                </c:pt>
                <c:pt idx="1203">
                  <c:v>1</c:v>
                </c:pt>
                <c:pt idx="1204">
                  <c:v>3</c:v>
                </c:pt>
                <c:pt idx="1205">
                  <c:v>1</c:v>
                </c:pt>
                <c:pt idx="1206">
                  <c:v>2</c:v>
                </c:pt>
                <c:pt idx="1207">
                  <c:v>2</c:v>
                </c:pt>
                <c:pt idx="1208">
                  <c:v>1</c:v>
                </c:pt>
                <c:pt idx="1209">
                  <c:v>1</c:v>
                </c:pt>
                <c:pt idx="1210">
                  <c:v>1</c:v>
                </c:pt>
                <c:pt idx="1211">
                  <c:v>2</c:v>
                </c:pt>
                <c:pt idx="1212">
                  <c:v>0</c:v>
                </c:pt>
                <c:pt idx="1213">
                  <c:v>2</c:v>
                </c:pt>
                <c:pt idx="1214">
                  <c:v>1</c:v>
                </c:pt>
                <c:pt idx="1215">
                  <c:v>0</c:v>
                </c:pt>
                <c:pt idx="1216">
                  <c:v>0</c:v>
                </c:pt>
                <c:pt idx="1217">
                  <c:v>2</c:v>
                </c:pt>
                <c:pt idx="1218">
                  <c:v>1</c:v>
                </c:pt>
                <c:pt idx="1219">
                  <c:v>3</c:v>
                </c:pt>
                <c:pt idx="1220">
                  <c:v>1</c:v>
                </c:pt>
                <c:pt idx="1221">
                  <c:v>2</c:v>
                </c:pt>
                <c:pt idx="1222">
                  <c:v>0</c:v>
                </c:pt>
                <c:pt idx="1223">
                  <c:v>0</c:v>
                </c:pt>
                <c:pt idx="1224">
                  <c:v>1</c:v>
                </c:pt>
                <c:pt idx="1225">
                  <c:v>1</c:v>
                </c:pt>
                <c:pt idx="1226">
                  <c:v>2</c:v>
                </c:pt>
                <c:pt idx="1227">
                  <c:v>2</c:v>
                </c:pt>
                <c:pt idx="1228">
                  <c:v>0</c:v>
                </c:pt>
                <c:pt idx="1229">
                  <c:v>0</c:v>
                </c:pt>
                <c:pt idx="1230">
                  <c:v>3</c:v>
                </c:pt>
                <c:pt idx="1231">
                  <c:v>0</c:v>
                </c:pt>
                <c:pt idx="1232">
                  <c:v>3</c:v>
                </c:pt>
                <c:pt idx="1233">
                  <c:v>0</c:v>
                </c:pt>
                <c:pt idx="1234">
                  <c:v>2</c:v>
                </c:pt>
                <c:pt idx="1235">
                  <c:v>0</c:v>
                </c:pt>
                <c:pt idx="1236">
                  <c:v>0</c:v>
                </c:pt>
                <c:pt idx="1237">
                  <c:v>0</c:v>
                </c:pt>
                <c:pt idx="1238">
                  <c:v>3</c:v>
                </c:pt>
                <c:pt idx="1239">
                  <c:v>1</c:v>
                </c:pt>
                <c:pt idx="1240">
                  <c:v>2</c:v>
                </c:pt>
                <c:pt idx="1241">
                  <c:v>2</c:v>
                </c:pt>
                <c:pt idx="1242">
                  <c:v>3</c:v>
                </c:pt>
                <c:pt idx="1243">
                  <c:v>0</c:v>
                </c:pt>
                <c:pt idx="1244">
                  <c:v>0</c:v>
                </c:pt>
                <c:pt idx="1245">
                  <c:v>5</c:v>
                </c:pt>
                <c:pt idx="1246">
                  <c:v>3</c:v>
                </c:pt>
                <c:pt idx="1247">
                  <c:v>4</c:v>
                </c:pt>
                <c:pt idx="1248">
                  <c:v>0</c:v>
                </c:pt>
                <c:pt idx="1249">
                  <c:v>1</c:v>
                </c:pt>
                <c:pt idx="1250">
                  <c:v>0</c:v>
                </c:pt>
                <c:pt idx="1251">
                  <c:v>0</c:v>
                </c:pt>
                <c:pt idx="1252">
                  <c:v>0</c:v>
                </c:pt>
                <c:pt idx="1253">
                  <c:v>4</c:v>
                </c:pt>
                <c:pt idx="1254">
                  <c:v>0</c:v>
                </c:pt>
                <c:pt idx="1255">
                  <c:v>0</c:v>
                </c:pt>
                <c:pt idx="1256">
                  <c:v>3</c:v>
                </c:pt>
                <c:pt idx="1257">
                  <c:v>1</c:v>
                </c:pt>
                <c:pt idx="1258">
                  <c:v>3</c:v>
                </c:pt>
                <c:pt idx="1259">
                  <c:v>0</c:v>
                </c:pt>
                <c:pt idx="1260">
                  <c:v>0</c:v>
                </c:pt>
                <c:pt idx="1261">
                  <c:v>1</c:v>
                </c:pt>
                <c:pt idx="1262">
                  <c:v>1</c:v>
                </c:pt>
                <c:pt idx="1263">
                  <c:v>1</c:v>
                </c:pt>
                <c:pt idx="1264">
                  <c:v>2</c:v>
                </c:pt>
                <c:pt idx="1265">
                  <c:v>0</c:v>
                </c:pt>
                <c:pt idx="1266">
                  <c:v>0</c:v>
                </c:pt>
                <c:pt idx="1267">
                  <c:v>0</c:v>
                </c:pt>
                <c:pt idx="1268">
                  <c:v>0</c:v>
                </c:pt>
                <c:pt idx="1269">
                  <c:v>3</c:v>
                </c:pt>
                <c:pt idx="1270">
                  <c:v>1</c:v>
                </c:pt>
                <c:pt idx="1271">
                  <c:v>0</c:v>
                </c:pt>
                <c:pt idx="1272">
                  <c:v>5</c:v>
                </c:pt>
                <c:pt idx="1273">
                  <c:v>1</c:v>
                </c:pt>
                <c:pt idx="1274">
                  <c:v>0</c:v>
                </c:pt>
                <c:pt idx="1275">
                  <c:v>0</c:v>
                </c:pt>
                <c:pt idx="1276">
                  <c:v>0</c:v>
                </c:pt>
                <c:pt idx="1277">
                  <c:v>0</c:v>
                </c:pt>
                <c:pt idx="1278">
                  <c:v>1</c:v>
                </c:pt>
                <c:pt idx="1279">
                  <c:v>2</c:v>
                </c:pt>
                <c:pt idx="1280">
                  <c:v>0</c:v>
                </c:pt>
                <c:pt idx="1281">
                  <c:v>2</c:v>
                </c:pt>
                <c:pt idx="1282">
                  <c:v>0</c:v>
                </c:pt>
                <c:pt idx="1283">
                  <c:v>1</c:v>
                </c:pt>
                <c:pt idx="1284">
                  <c:v>1</c:v>
                </c:pt>
                <c:pt idx="1285">
                  <c:v>0</c:v>
                </c:pt>
                <c:pt idx="1286">
                  <c:v>0</c:v>
                </c:pt>
                <c:pt idx="1287">
                  <c:v>1</c:v>
                </c:pt>
                <c:pt idx="1288">
                  <c:v>2</c:v>
                </c:pt>
                <c:pt idx="1289">
                  <c:v>1</c:v>
                </c:pt>
                <c:pt idx="1290">
                  <c:v>2</c:v>
                </c:pt>
                <c:pt idx="1291">
                  <c:v>0</c:v>
                </c:pt>
                <c:pt idx="1292">
                  <c:v>0</c:v>
                </c:pt>
                <c:pt idx="1293">
                  <c:v>3</c:v>
                </c:pt>
                <c:pt idx="1294">
                  <c:v>0</c:v>
                </c:pt>
                <c:pt idx="1295">
                  <c:v>1</c:v>
                </c:pt>
                <c:pt idx="1296">
                  <c:v>0</c:v>
                </c:pt>
                <c:pt idx="1297">
                  <c:v>2</c:v>
                </c:pt>
                <c:pt idx="1298">
                  <c:v>2</c:v>
                </c:pt>
                <c:pt idx="1299">
                  <c:v>1</c:v>
                </c:pt>
                <c:pt idx="1300">
                  <c:v>0</c:v>
                </c:pt>
                <c:pt idx="1301">
                  <c:v>3</c:v>
                </c:pt>
                <c:pt idx="1302">
                  <c:v>1</c:v>
                </c:pt>
                <c:pt idx="1303">
                  <c:v>0</c:v>
                </c:pt>
                <c:pt idx="1304">
                  <c:v>2</c:v>
                </c:pt>
                <c:pt idx="1305">
                  <c:v>0</c:v>
                </c:pt>
                <c:pt idx="1306">
                  <c:v>0</c:v>
                </c:pt>
                <c:pt idx="1307">
                  <c:v>4</c:v>
                </c:pt>
                <c:pt idx="1308">
                  <c:v>0</c:v>
                </c:pt>
                <c:pt idx="1309">
                  <c:v>2</c:v>
                </c:pt>
                <c:pt idx="1310">
                  <c:v>1</c:v>
                </c:pt>
                <c:pt idx="1311">
                  <c:v>0</c:v>
                </c:pt>
                <c:pt idx="1312">
                  <c:v>1</c:v>
                </c:pt>
                <c:pt idx="1313">
                  <c:v>2</c:v>
                </c:pt>
                <c:pt idx="1314">
                  <c:v>3</c:v>
                </c:pt>
                <c:pt idx="1315">
                  <c:v>1</c:v>
                </c:pt>
                <c:pt idx="1316">
                  <c:v>0</c:v>
                </c:pt>
                <c:pt idx="1317">
                  <c:v>0</c:v>
                </c:pt>
                <c:pt idx="1318">
                  <c:v>4</c:v>
                </c:pt>
                <c:pt idx="1319">
                  <c:v>2</c:v>
                </c:pt>
                <c:pt idx="1320">
                  <c:v>3</c:v>
                </c:pt>
                <c:pt idx="1321">
                  <c:v>0</c:v>
                </c:pt>
                <c:pt idx="1322">
                  <c:v>0</c:v>
                </c:pt>
                <c:pt idx="1323">
                  <c:v>2</c:v>
                </c:pt>
                <c:pt idx="1324">
                  <c:v>1</c:v>
                </c:pt>
                <c:pt idx="1325">
                  <c:v>0</c:v>
                </c:pt>
                <c:pt idx="1326">
                  <c:v>0</c:v>
                </c:pt>
                <c:pt idx="1327">
                  <c:v>1</c:v>
                </c:pt>
                <c:pt idx="1328">
                  <c:v>2</c:v>
                </c:pt>
                <c:pt idx="1329">
                  <c:v>2</c:v>
                </c:pt>
                <c:pt idx="1330">
                  <c:v>2</c:v>
                </c:pt>
                <c:pt idx="1331">
                  <c:v>0</c:v>
                </c:pt>
                <c:pt idx="1332">
                  <c:v>3</c:v>
                </c:pt>
                <c:pt idx="1333">
                  <c:v>3</c:v>
                </c:pt>
                <c:pt idx="1334">
                  <c:v>0</c:v>
                </c:pt>
                <c:pt idx="1335">
                  <c:v>0</c:v>
                </c:pt>
                <c:pt idx="1336">
                  <c:v>0</c:v>
                </c:pt>
                <c:pt idx="1337">
                  <c:v>0</c:v>
                </c:pt>
              </c:numCache>
            </c:numRef>
          </c:xVal>
          <c:yVal>
            <c:numRef>
              <c:f>insurance!$G$2:$G$1339</c:f>
              <c:numCache>
                <c:formatCode>"₹"\ #,##0.00</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0-63F4-4774-997D-C99694A82BB1}"/>
            </c:ext>
          </c:extLst>
        </c:ser>
        <c:dLbls>
          <c:showLegendKey val="0"/>
          <c:showVal val="0"/>
          <c:showCatName val="0"/>
          <c:showSerName val="0"/>
          <c:showPercent val="0"/>
          <c:showBubbleSize val="0"/>
        </c:dLbls>
        <c:axId val="2039561632"/>
        <c:axId val="2039573152"/>
      </c:scatterChart>
      <c:valAx>
        <c:axId val="2039561632"/>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73152"/>
        <c:crosses val="autoZero"/>
        <c:crossBetween val="midCat"/>
      </c:valAx>
      <c:valAx>
        <c:axId val="2039573152"/>
        <c:scaling>
          <c:orientation val="minMax"/>
        </c:scaling>
        <c:delete val="0"/>
        <c:axPos val="l"/>
        <c:numFmt formatCode="&quot;₹&quot;\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9561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sz="1400" b="1" i="1" u="none" strike="noStrike" kern="1200" spc="0" baseline="0">
                <a:solidFill>
                  <a:sysClr val="windowText" lastClr="000000">
                    <a:lumMod val="65000"/>
                    <a:lumOff val="35000"/>
                  </a:sysClr>
                </a:solidFill>
              </a:rPr>
              <a:t>Average Medical Charges by Dependents</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tx>
            <c:strRef>
              <c:f>'Dependents Analysis'!$L$7</c:f>
              <c:strCache>
                <c:ptCount val="1"/>
                <c:pt idx="0">
                  <c:v>AMC</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'Dependents Analysis'!$K$8:$K$13</c:f>
              <c:numCache>
                <c:formatCode>General</c:formatCode>
                <c:ptCount val="6"/>
                <c:pt idx="0">
                  <c:v>0</c:v>
                </c:pt>
                <c:pt idx="1">
                  <c:v>1</c:v>
                </c:pt>
                <c:pt idx="2">
                  <c:v>2</c:v>
                </c:pt>
                <c:pt idx="3">
                  <c:v>3</c:v>
                </c:pt>
                <c:pt idx="4">
                  <c:v>4</c:v>
                </c:pt>
                <c:pt idx="5">
                  <c:v>5</c:v>
                </c:pt>
              </c:numCache>
            </c:numRef>
          </c:xVal>
          <c:yVal>
            <c:numRef>
              <c:f>'Dependents Analysis'!$L$8:$L$13</c:f>
              <c:numCache>
                <c:formatCode>General</c:formatCode>
                <c:ptCount val="6"/>
                <c:pt idx="0">
                  <c:v>12365.975601635882</c:v>
                </c:pt>
                <c:pt idx="1">
                  <c:v>12731.171831635793</c:v>
                </c:pt>
                <c:pt idx="2">
                  <c:v>15073.563733958328</c:v>
                </c:pt>
                <c:pt idx="3">
                  <c:v>15355.31836681528</c:v>
                </c:pt>
                <c:pt idx="4">
                  <c:v>13850.656311199999</c:v>
                </c:pt>
                <c:pt idx="5">
                  <c:v>8786.0352472222221</c:v>
                </c:pt>
              </c:numCache>
            </c:numRef>
          </c:yVal>
          <c:smooth val="0"/>
          <c:extLst>
            <c:ext xmlns:c16="http://schemas.microsoft.com/office/drawing/2014/chart" uri="{C3380CC4-5D6E-409C-BE32-E72D297353CC}">
              <c16:uniqueId val="{00000000-E7F7-411E-AF2C-3829AAB567A0}"/>
            </c:ext>
          </c:extLst>
        </c:ser>
        <c:dLbls>
          <c:showLegendKey val="0"/>
          <c:showVal val="0"/>
          <c:showCatName val="0"/>
          <c:showSerName val="0"/>
          <c:showPercent val="0"/>
          <c:showBubbleSize val="0"/>
        </c:dLbls>
        <c:axId val="546375327"/>
        <c:axId val="546367167"/>
      </c:scatterChart>
      <c:valAx>
        <c:axId val="546375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Dependents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367167"/>
        <c:crosses val="autoZero"/>
        <c:crossBetween val="midCat"/>
      </c:valAx>
      <c:valAx>
        <c:axId val="546367167"/>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Medical</a:t>
                </a:r>
                <a:r>
                  <a:rPr lang="en-IN" baseline="0"/>
                  <a:t> cahrge</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3753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i="1"/>
              <a:t>Category</a:t>
            </a:r>
            <a:r>
              <a:rPr lang="en-IN" b="1" i="1" baseline="0"/>
              <a:t> wise BMI Count</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BMI_classification!$D$12</c:f>
              <c:strCache>
                <c:ptCount val="1"/>
                <c:pt idx="0">
                  <c:v>Underweight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BMI_classification!$E$11</c:f>
              <c:strCache>
                <c:ptCount val="1"/>
                <c:pt idx="0">
                  <c:v>Count</c:v>
                </c:pt>
              </c:strCache>
            </c:strRef>
          </c:cat>
          <c:val>
            <c:numRef>
              <c:f>BMI_classification!$E$12</c:f>
              <c:numCache>
                <c:formatCode>General</c:formatCode>
                <c:ptCount val="1"/>
                <c:pt idx="0">
                  <c:v>20</c:v>
                </c:pt>
              </c:numCache>
            </c:numRef>
          </c:val>
          <c:extLst>
            <c:ext xmlns:c16="http://schemas.microsoft.com/office/drawing/2014/chart" uri="{C3380CC4-5D6E-409C-BE32-E72D297353CC}">
              <c16:uniqueId val="{00000000-6568-4568-BC73-944057385B2C}"/>
            </c:ext>
          </c:extLst>
        </c:ser>
        <c:ser>
          <c:idx val="1"/>
          <c:order val="1"/>
          <c:tx>
            <c:strRef>
              <c:f>BMI_classification!$D$13</c:f>
              <c:strCache>
                <c:ptCount val="1"/>
                <c:pt idx="0">
                  <c:v>Normal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BMI_classification!$E$11</c:f>
              <c:strCache>
                <c:ptCount val="1"/>
                <c:pt idx="0">
                  <c:v>Count</c:v>
                </c:pt>
              </c:strCache>
            </c:strRef>
          </c:cat>
          <c:val>
            <c:numRef>
              <c:f>BMI_classification!$E$13</c:f>
              <c:numCache>
                <c:formatCode>General</c:formatCode>
                <c:ptCount val="1"/>
                <c:pt idx="0">
                  <c:v>225</c:v>
                </c:pt>
              </c:numCache>
            </c:numRef>
          </c:val>
          <c:extLst>
            <c:ext xmlns:c16="http://schemas.microsoft.com/office/drawing/2014/chart" uri="{C3380CC4-5D6E-409C-BE32-E72D297353CC}">
              <c16:uniqueId val="{00000001-6568-4568-BC73-944057385B2C}"/>
            </c:ext>
          </c:extLst>
        </c:ser>
        <c:ser>
          <c:idx val="2"/>
          <c:order val="2"/>
          <c:tx>
            <c:strRef>
              <c:f>BMI_classification!$D$14</c:f>
              <c:strCache>
                <c:ptCount val="1"/>
                <c:pt idx="0">
                  <c:v>overweight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BMI_classification!$E$11</c:f>
              <c:strCache>
                <c:ptCount val="1"/>
                <c:pt idx="0">
                  <c:v>Count</c:v>
                </c:pt>
              </c:strCache>
            </c:strRef>
          </c:cat>
          <c:val>
            <c:numRef>
              <c:f>BMI_classification!$E$14</c:f>
              <c:numCache>
                <c:formatCode>General</c:formatCode>
                <c:ptCount val="1"/>
                <c:pt idx="0">
                  <c:v>386</c:v>
                </c:pt>
              </c:numCache>
            </c:numRef>
          </c:val>
          <c:extLst>
            <c:ext xmlns:c16="http://schemas.microsoft.com/office/drawing/2014/chart" uri="{C3380CC4-5D6E-409C-BE32-E72D297353CC}">
              <c16:uniqueId val="{00000002-6568-4568-BC73-944057385B2C}"/>
            </c:ext>
          </c:extLst>
        </c:ser>
        <c:ser>
          <c:idx val="3"/>
          <c:order val="3"/>
          <c:tx>
            <c:strRef>
              <c:f>BMI_classification!$D$15</c:f>
              <c:strCache>
                <c:ptCount val="1"/>
                <c:pt idx="0">
                  <c:v>obese</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BMI_classification!$E$11</c:f>
              <c:strCache>
                <c:ptCount val="1"/>
                <c:pt idx="0">
                  <c:v>Count</c:v>
                </c:pt>
              </c:strCache>
            </c:strRef>
          </c:cat>
          <c:val>
            <c:numRef>
              <c:f>BMI_classification!$E$15</c:f>
              <c:numCache>
                <c:formatCode>General</c:formatCode>
                <c:ptCount val="1"/>
                <c:pt idx="0">
                  <c:v>707</c:v>
                </c:pt>
              </c:numCache>
            </c:numRef>
          </c:val>
          <c:extLst>
            <c:ext xmlns:c16="http://schemas.microsoft.com/office/drawing/2014/chart" uri="{C3380CC4-5D6E-409C-BE32-E72D297353CC}">
              <c16:uniqueId val="{00000003-6568-4568-BC73-944057385B2C}"/>
            </c:ext>
          </c:extLst>
        </c:ser>
        <c:dLbls>
          <c:dLblPos val="outEnd"/>
          <c:showLegendKey val="0"/>
          <c:showVal val="1"/>
          <c:showCatName val="0"/>
          <c:showSerName val="0"/>
          <c:showPercent val="0"/>
          <c:showBubbleSize val="0"/>
        </c:dLbls>
        <c:gapWidth val="219"/>
        <c:overlap val="-27"/>
        <c:axId val="457632511"/>
        <c:axId val="457622911"/>
      </c:barChart>
      <c:catAx>
        <c:axId val="457632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622911"/>
        <c:crosses val="autoZero"/>
        <c:auto val="1"/>
        <c:lblAlgn val="ctr"/>
        <c:lblOffset val="100"/>
        <c:noMultiLvlLbl val="0"/>
      </c:catAx>
      <c:valAx>
        <c:axId val="457622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6325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Relationship Between BMI and Medical Charges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'Advanced Correlation Analysis'!$G$1</c:f>
              <c:strCache>
                <c:ptCount val="1"/>
                <c:pt idx="0">
                  <c:v>charges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337729658792651"/>
                  <c:y val="-0.1000404636920384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'Advanced Correlation Analysis'!$C$2:$C$1339</c:f>
              <c:numCache>
                <c:formatCode>General</c:formatCode>
                <c:ptCount val="1338"/>
                <c:pt idx="0">
                  <c:v>27.9</c:v>
                </c:pt>
                <c:pt idx="1">
                  <c:v>33.770000000000003</c:v>
                </c:pt>
                <c:pt idx="2">
                  <c:v>33</c:v>
                </c:pt>
                <c:pt idx="3">
                  <c:v>22.704999999999998</c:v>
                </c:pt>
                <c:pt idx="4">
                  <c:v>28.88</c:v>
                </c:pt>
                <c:pt idx="5">
                  <c:v>25.74</c:v>
                </c:pt>
                <c:pt idx="6">
                  <c:v>33.44</c:v>
                </c:pt>
                <c:pt idx="7">
                  <c:v>27.74</c:v>
                </c:pt>
                <c:pt idx="8">
                  <c:v>29.83</c:v>
                </c:pt>
                <c:pt idx="9">
                  <c:v>25.84</c:v>
                </c:pt>
                <c:pt idx="10">
                  <c:v>26.22</c:v>
                </c:pt>
                <c:pt idx="11">
                  <c:v>26.29</c:v>
                </c:pt>
                <c:pt idx="12">
                  <c:v>34.4</c:v>
                </c:pt>
                <c:pt idx="13">
                  <c:v>39.82</c:v>
                </c:pt>
                <c:pt idx="14">
                  <c:v>42.13</c:v>
                </c:pt>
                <c:pt idx="15">
                  <c:v>24.6</c:v>
                </c:pt>
                <c:pt idx="16">
                  <c:v>30.78</c:v>
                </c:pt>
                <c:pt idx="17">
                  <c:v>23.844999999999999</c:v>
                </c:pt>
                <c:pt idx="18">
                  <c:v>40.299999999999997</c:v>
                </c:pt>
                <c:pt idx="19">
                  <c:v>35.299999999999997</c:v>
                </c:pt>
                <c:pt idx="20">
                  <c:v>36.005000000000003</c:v>
                </c:pt>
                <c:pt idx="21">
                  <c:v>32.4</c:v>
                </c:pt>
                <c:pt idx="22">
                  <c:v>34.1</c:v>
                </c:pt>
                <c:pt idx="23">
                  <c:v>31.92</c:v>
                </c:pt>
                <c:pt idx="24">
                  <c:v>28.024999999999999</c:v>
                </c:pt>
                <c:pt idx="25">
                  <c:v>27.72</c:v>
                </c:pt>
                <c:pt idx="26">
                  <c:v>23.085000000000001</c:v>
                </c:pt>
                <c:pt idx="27">
                  <c:v>32.774999999999999</c:v>
                </c:pt>
                <c:pt idx="28">
                  <c:v>17.385000000000002</c:v>
                </c:pt>
                <c:pt idx="29">
                  <c:v>36.299999999999997</c:v>
                </c:pt>
                <c:pt idx="30">
                  <c:v>35.6</c:v>
                </c:pt>
                <c:pt idx="31">
                  <c:v>26.315000000000001</c:v>
                </c:pt>
                <c:pt idx="32">
                  <c:v>28.6</c:v>
                </c:pt>
                <c:pt idx="33">
                  <c:v>28.31</c:v>
                </c:pt>
                <c:pt idx="34">
                  <c:v>36.4</c:v>
                </c:pt>
                <c:pt idx="35">
                  <c:v>20.425000000000001</c:v>
                </c:pt>
                <c:pt idx="36">
                  <c:v>32.965000000000003</c:v>
                </c:pt>
                <c:pt idx="37">
                  <c:v>20.8</c:v>
                </c:pt>
                <c:pt idx="38">
                  <c:v>36.67</c:v>
                </c:pt>
                <c:pt idx="39">
                  <c:v>39.9</c:v>
                </c:pt>
                <c:pt idx="40">
                  <c:v>26.6</c:v>
                </c:pt>
                <c:pt idx="41">
                  <c:v>36.630000000000003</c:v>
                </c:pt>
                <c:pt idx="42">
                  <c:v>21.78</c:v>
                </c:pt>
                <c:pt idx="43">
                  <c:v>30.8</c:v>
                </c:pt>
                <c:pt idx="44">
                  <c:v>37.049999999999997</c:v>
                </c:pt>
                <c:pt idx="45">
                  <c:v>37.299999999999997</c:v>
                </c:pt>
                <c:pt idx="46">
                  <c:v>38.664999999999999</c:v>
                </c:pt>
                <c:pt idx="47">
                  <c:v>34.770000000000003</c:v>
                </c:pt>
                <c:pt idx="48">
                  <c:v>24.53</c:v>
                </c:pt>
                <c:pt idx="49">
                  <c:v>35.200000000000003</c:v>
                </c:pt>
                <c:pt idx="50">
                  <c:v>35.625</c:v>
                </c:pt>
                <c:pt idx="51">
                  <c:v>33.630000000000003</c:v>
                </c:pt>
                <c:pt idx="52">
                  <c:v>28</c:v>
                </c:pt>
                <c:pt idx="53">
                  <c:v>34.43</c:v>
                </c:pt>
                <c:pt idx="54">
                  <c:v>28.69</c:v>
                </c:pt>
                <c:pt idx="55">
                  <c:v>36.954999999999998</c:v>
                </c:pt>
                <c:pt idx="56">
                  <c:v>31.824999999999999</c:v>
                </c:pt>
                <c:pt idx="57">
                  <c:v>31.68</c:v>
                </c:pt>
                <c:pt idx="58">
                  <c:v>22.88</c:v>
                </c:pt>
                <c:pt idx="59">
                  <c:v>37.335000000000001</c:v>
                </c:pt>
                <c:pt idx="60">
                  <c:v>27.36</c:v>
                </c:pt>
                <c:pt idx="61">
                  <c:v>33.659999999999997</c:v>
                </c:pt>
                <c:pt idx="62">
                  <c:v>24.7</c:v>
                </c:pt>
                <c:pt idx="63">
                  <c:v>25.934999999999999</c:v>
                </c:pt>
                <c:pt idx="64">
                  <c:v>22.42</c:v>
                </c:pt>
                <c:pt idx="65">
                  <c:v>28.9</c:v>
                </c:pt>
                <c:pt idx="66">
                  <c:v>39.1</c:v>
                </c:pt>
                <c:pt idx="67">
                  <c:v>26.315000000000001</c:v>
                </c:pt>
                <c:pt idx="68">
                  <c:v>36.19</c:v>
                </c:pt>
                <c:pt idx="69">
                  <c:v>23.98</c:v>
                </c:pt>
                <c:pt idx="70">
                  <c:v>24.75</c:v>
                </c:pt>
                <c:pt idx="71">
                  <c:v>28.5</c:v>
                </c:pt>
                <c:pt idx="72">
                  <c:v>28.1</c:v>
                </c:pt>
                <c:pt idx="73">
                  <c:v>32.01</c:v>
                </c:pt>
                <c:pt idx="74">
                  <c:v>27.4</c:v>
                </c:pt>
                <c:pt idx="75">
                  <c:v>34.01</c:v>
                </c:pt>
                <c:pt idx="76">
                  <c:v>29.59</c:v>
                </c:pt>
                <c:pt idx="77">
                  <c:v>35.53</c:v>
                </c:pt>
                <c:pt idx="78">
                  <c:v>39.805</c:v>
                </c:pt>
                <c:pt idx="79">
                  <c:v>32.965000000000003</c:v>
                </c:pt>
                <c:pt idx="80">
                  <c:v>26.885000000000002</c:v>
                </c:pt>
                <c:pt idx="81">
                  <c:v>38.284999999999997</c:v>
                </c:pt>
                <c:pt idx="82">
                  <c:v>37.619999999999997</c:v>
                </c:pt>
                <c:pt idx="83">
                  <c:v>41.23</c:v>
                </c:pt>
                <c:pt idx="84">
                  <c:v>34.799999999999997</c:v>
                </c:pt>
                <c:pt idx="85">
                  <c:v>22.895</c:v>
                </c:pt>
                <c:pt idx="86">
                  <c:v>31.16</c:v>
                </c:pt>
                <c:pt idx="87">
                  <c:v>27.2</c:v>
                </c:pt>
                <c:pt idx="88">
                  <c:v>27.74</c:v>
                </c:pt>
                <c:pt idx="89">
                  <c:v>26.98</c:v>
                </c:pt>
                <c:pt idx="90">
                  <c:v>39.49</c:v>
                </c:pt>
                <c:pt idx="91">
                  <c:v>24.795000000000002</c:v>
                </c:pt>
                <c:pt idx="92">
                  <c:v>29.83</c:v>
                </c:pt>
                <c:pt idx="93">
                  <c:v>34.770000000000003</c:v>
                </c:pt>
                <c:pt idx="94">
                  <c:v>31.3</c:v>
                </c:pt>
                <c:pt idx="95">
                  <c:v>37.619999999999997</c:v>
                </c:pt>
                <c:pt idx="96">
                  <c:v>30.8</c:v>
                </c:pt>
                <c:pt idx="97">
                  <c:v>38.28</c:v>
                </c:pt>
                <c:pt idx="98">
                  <c:v>19.95</c:v>
                </c:pt>
                <c:pt idx="99">
                  <c:v>19.3</c:v>
                </c:pt>
                <c:pt idx="100">
                  <c:v>31.6</c:v>
                </c:pt>
                <c:pt idx="101">
                  <c:v>25.46</c:v>
                </c:pt>
                <c:pt idx="102">
                  <c:v>30.114999999999998</c:v>
                </c:pt>
                <c:pt idx="103">
                  <c:v>29.92</c:v>
                </c:pt>
                <c:pt idx="104">
                  <c:v>27.5</c:v>
                </c:pt>
                <c:pt idx="105">
                  <c:v>28.024999999999999</c:v>
                </c:pt>
                <c:pt idx="106">
                  <c:v>28.4</c:v>
                </c:pt>
                <c:pt idx="107">
                  <c:v>30.875</c:v>
                </c:pt>
                <c:pt idx="108">
                  <c:v>27.94</c:v>
                </c:pt>
                <c:pt idx="109">
                  <c:v>35.090000000000003</c:v>
                </c:pt>
                <c:pt idx="110">
                  <c:v>33.630000000000003</c:v>
                </c:pt>
                <c:pt idx="111">
                  <c:v>29.7</c:v>
                </c:pt>
                <c:pt idx="112">
                  <c:v>30.8</c:v>
                </c:pt>
                <c:pt idx="113">
                  <c:v>35.72</c:v>
                </c:pt>
                <c:pt idx="114">
                  <c:v>32.204999999999998</c:v>
                </c:pt>
                <c:pt idx="115">
                  <c:v>28.594999999999999</c:v>
                </c:pt>
                <c:pt idx="116">
                  <c:v>49.06</c:v>
                </c:pt>
                <c:pt idx="117">
                  <c:v>27.94</c:v>
                </c:pt>
                <c:pt idx="118">
                  <c:v>27.17</c:v>
                </c:pt>
                <c:pt idx="119">
                  <c:v>23.37</c:v>
                </c:pt>
                <c:pt idx="120">
                  <c:v>37.1</c:v>
                </c:pt>
                <c:pt idx="121">
                  <c:v>23.75</c:v>
                </c:pt>
                <c:pt idx="122">
                  <c:v>28.975000000000001</c:v>
                </c:pt>
                <c:pt idx="123">
                  <c:v>31.35</c:v>
                </c:pt>
                <c:pt idx="124">
                  <c:v>33.914999999999999</c:v>
                </c:pt>
                <c:pt idx="125">
                  <c:v>28.785</c:v>
                </c:pt>
                <c:pt idx="126">
                  <c:v>28.3</c:v>
                </c:pt>
                <c:pt idx="127">
                  <c:v>37.4</c:v>
                </c:pt>
                <c:pt idx="128">
                  <c:v>17.765000000000001</c:v>
                </c:pt>
                <c:pt idx="129">
                  <c:v>34.700000000000003</c:v>
                </c:pt>
                <c:pt idx="130">
                  <c:v>26.504999999999999</c:v>
                </c:pt>
                <c:pt idx="131">
                  <c:v>22.04</c:v>
                </c:pt>
                <c:pt idx="132">
                  <c:v>35.9</c:v>
                </c:pt>
                <c:pt idx="133">
                  <c:v>25.555</c:v>
                </c:pt>
                <c:pt idx="134">
                  <c:v>28.785</c:v>
                </c:pt>
                <c:pt idx="135">
                  <c:v>28.05</c:v>
                </c:pt>
                <c:pt idx="136">
                  <c:v>34.1</c:v>
                </c:pt>
                <c:pt idx="137">
                  <c:v>25.175000000000001</c:v>
                </c:pt>
                <c:pt idx="138">
                  <c:v>31.9</c:v>
                </c:pt>
                <c:pt idx="139">
                  <c:v>36</c:v>
                </c:pt>
                <c:pt idx="140">
                  <c:v>22.42</c:v>
                </c:pt>
                <c:pt idx="141">
                  <c:v>32.49</c:v>
                </c:pt>
                <c:pt idx="142">
                  <c:v>25.3</c:v>
                </c:pt>
                <c:pt idx="143">
                  <c:v>29.734999999999999</c:v>
                </c:pt>
                <c:pt idx="144">
                  <c:v>28.69</c:v>
                </c:pt>
                <c:pt idx="145">
                  <c:v>38.83</c:v>
                </c:pt>
                <c:pt idx="146">
                  <c:v>30.495000000000001</c:v>
                </c:pt>
                <c:pt idx="147">
                  <c:v>37.729999999999997</c:v>
                </c:pt>
                <c:pt idx="148">
                  <c:v>37.43</c:v>
                </c:pt>
                <c:pt idx="149">
                  <c:v>28.4</c:v>
                </c:pt>
                <c:pt idx="150">
                  <c:v>24.13</c:v>
                </c:pt>
                <c:pt idx="151">
                  <c:v>29.7</c:v>
                </c:pt>
                <c:pt idx="152">
                  <c:v>37.145000000000003</c:v>
                </c:pt>
                <c:pt idx="153">
                  <c:v>23.37</c:v>
                </c:pt>
                <c:pt idx="154">
                  <c:v>25.46</c:v>
                </c:pt>
                <c:pt idx="155">
                  <c:v>39.520000000000003</c:v>
                </c:pt>
                <c:pt idx="156">
                  <c:v>24.42</c:v>
                </c:pt>
                <c:pt idx="157">
                  <c:v>25.175000000000001</c:v>
                </c:pt>
                <c:pt idx="158">
                  <c:v>35.53</c:v>
                </c:pt>
                <c:pt idx="159">
                  <c:v>27.83</c:v>
                </c:pt>
                <c:pt idx="160">
                  <c:v>26.6</c:v>
                </c:pt>
                <c:pt idx="161">
                  <c:v>36.85</c:v>
                </c:pt>
                <c:pt idx="162">
                  <c:v>39.6</c:v>
                </c:pt>
                <c:pt idx="163">
                  <c:v>29.8</c:v>
                </c:pt>
                <c:pt idx="164">
                  <c:v>29.64</c:v>
                </c:pt>
                <c:pt idx="165">
                  <c:v>28.215</c:v>
                </c:pt>
                <c:pt idx="166">
                  <c:v>37</c:v>
                </c:pt>
                <c:pt idx="167">
                  <c:v>33.155000000000001</c:v>
                </c:pt>
                <c:pt idx="168">
                  <c:v>31.824999999999999</c:v>
                </c:pt>
                <c:pt idx="169">
                  <c:v>18.905000000000001</c:v>
                </c:pt>
                <c:pt idx="170">
                  <c:v>41.47</c:v>
                </c:pt>
                <c:pt idx="171">
                  <c:v>30.3</c:v>
                </c:pt>
                <c:pt idx="172">
                  <c:v>15.96</c:v>
                </c:pt>
                <c:pt idx="173">
                  <c:v>34.799999999999997</c:v>
                </c:pt>
                <c:pt idx="174">
                  <c:v>33.344999999999999</c:v>
                </c:pt>
                <c:pt idx="175">
                  <c:v>37.700000000000003</c:v>
                </c:pt>
                <c:pt idx="176">
                  <c:v>27.835000000000001</c:v>
                </c:pt>
                <c:pt idx="177">
                  <c:v>29.2</c:v>
                </c:pt>
                <c:pt idx="178">
                  <c:v>28.9</c:v>
                </c:pt>
                <c:pt idx="179">
                  <c:v>33.155000000000001</c:v>
                </c:pt>
                <c:pt idx="180">
                  <c:v>28.594999999999999</c:v>
                </c:pt>
                <c:pt idx="181">
                  <c:v>38.28</c:v>
                </c:pt>
                <c:pt idx="182">
                  <c:v>19.95</c:v>
                </c:pt>
                <c:pt idx="183">
                  <c:v>26.41</c:v>
                </c:pt>
                <c:pt idx="184">
                  <c:v>30.69</c:v>
                </c:pt>
                <c:pt idx="185">
                  <c:v>41.895000000000003</c:v>
                </c:pt>
                <c:pt idx="186">
                  <c:v>29.92</c:v>
                </c:pt>
                <c:pt idx="187">
                  <c:v>30.9</c:v>
                </c:pt>
                <c:pt idx="188">
                  <c:v>32.200000000000003</c:v>
                </c:pt>
                <c:pt idx="189">
                  <c:v>32.11</c:v>
                </c:pt>
                <c:pt idx="190">
                  <c:v>31.57</c:v>
                </c:pt>
                <c:pt idx="191">
                  <c:v>26.2</c:v>
                </c:pt>
                <c:pt idx="192">
                  <c:v>25.74</c:v>
                </c:pt>
                <c:pt idx="193">
                  <c:v>26.6</c:v>
                </c:pt>
                <c:pt idx="194">
                  <c:v>34.43</c:v>
                </c:pt>
                <c:pt idx="195">
                  <c:v>30.59</c:v>
                </c:pt>
                <c:pt idx="196">
                  <c:v>32.799999999999997</c:v>
                </c:pt>
                <c:pt idx="197">
                  <c:v>28.6</c:v>
                </c:pt>
                <c:pt idx="198">
                  <c:v>18.05</c:v>
                </c:pt>
                <c:pt idx="199">
                  <c:v>39.33</c:v>
                </c:pt>
                <c:pt idx="200">
                  <c:v>32.11</c:v>
                </c:pt>
                <c:pt idx="201">
                  <c:v>32.229999999999997</c:v>
                </c:pt>
                <c:pt idx="202">
                  <c:v>24.035</c:v>
                </c:pt>
                <c:pt idx="203">
                  <c:v>36.08</c:v>
                </c:pt>
                <c:pt idx="204">
                  <c:v>22.3</c:v>
                </c:pt>
                <c:pt idx="205">
                  <c:v>28.88</c:v>
                </c:pt>
                <c:pt idx="206">
                  <c:v>26.4</c:v>
                </c:pt>
                <c:pt idx="207">
                  <c:v>27.74</c:v>
                </c:pt>
                <c:pt idx="208">
                  <c:v>31.8</c:v>
                </c:pt>
                <c:pt idx="209">
                  <c:v>41.23</c:v>
                </c:pt>
                <c:pt idx="210">
                  <c:v>33</c:v>
                </c:pt>
                <c:pt idx="211">
                  <c:v>30.875</c:v>
                </c:pt>
                <c:pt idx="212">
                  <c:v>28.5</c:v>
                </c:pt>
                <c:pt idx="213">
                  <c:v>26.73</c:v>
                </c:pt>
                <c:pt idx="214">
                  <c:v>30.9</c:v>
                </c:pt>
                <c:pt idx="215">
                  <c:v>37.1</c:v>
                </c:pt>
                <c:pt idx="216">
                  <c:v>26.6</c:v>
                </c:pt>
                <c:pt idx="217">
                  <c:v>23.1</c:v>
                </c:pt>
                <c:pt idx="218">
                  <c:v>29.92</c:v>
                </c:pt>
                <c:pt idx="219">
                  <c:v>23.21</c:v>
                </c:pt>
                <c:pt idx="220">
                  <c:v>33.700000000000003</c:v>
                </c:pt>
                <c:pt idx="221">
                  <c:v>33.25</c:v>
                </c:pt>
                <c:pt idx="222">
                  <c:v>30.8</c:v>
                </c:pt>
                <c:pt idx="223">
                  <c:v>34.799999999999997</c:v>
                </c:pt>
                <c:pt idx="224">
                  <c:v>24.64</c:v>
                </c:pt>
                <c:pt idx="225">
                  <c:v>33.880000000000003</c:v>
                </c:pt>
                <c:pt idx="226">
                  <c:v>38.06</c:v>
                </c:pt>
                <c:pt idx="227">
                  <c:v>41.91</c:v>
                </c:pt>
                <c:pt idx="228">
                  <c:v>31.635000000000002</c:v>
                </c:pt>
                <c:pt idx="229">
                  <c:v>25.46</c:v>
                </c:pt>
                <c:pt idx="230">
                  <c:v>36.195</c:v>
                </c:pt>
                <c:pt idx="231">
                  <c:v>27.83</c:v>
                </c:pt>
                <c:pt idx="232">
                  <c:v>17.8</c:v>
                </c:pt>
                <c:pt idx="233">
                  <c:v>27.5</c:v>
                </c:pt>
                <c:pt idx="234">
                  <c:v>24.51</c:v>
                </c:pt>
                <c:pt idx="235">
                  <c:v>22.22</c:v>
                </c:pt>
                <c:pt idx="236">
                  <c:v>26.73</c:v>
                </c:pt>
                <c:pt idx="237">
                  <c:v>38.39</c:v>
                </c:pt>
                <c:pt idx="238">
                  <c:v>29.07</c:v>
                </c:pt>
                <c:pt idx="239">
                  <c:v>38.06</c:v>
                </c:pt>
                <c:pt idx="240">
                  <c:v>36.67</c:v>
                </c:pt>
                <c:pt idx="241">
                  <c:v>22.135000000000002</c:v>
                </c:pt>
                <c:pt idx="242">
                  <c:v>26.8</c:v>
                </c:pt>
                <c:pt idx="243">
                  <c:v>35.299999999999997</c:v>
                </c:pt>
                <c:pt idx="244">
                  <c:v>27.74</c:v>
                </c:pt>
                <c:pt idx="245">
                  <c:v>30.02</c:v>
                </c:pt>
                <c:pt idx="246">
                  <c:v>38.06</c:v>
                </c:pt>
                <c:pt idx="247">
                  <c:v>35.86</c:v>
                </c:pt>
                <c:pt idx="248">
                  <c:v>20.9</c:v>
                </c:pt>
                <c:pt idx="249">
                  <c:v>28.975000000000001</c:v>
                </c:pt>
                <c:pt idx="250">
                  <c:v>17.29</c:v>
                </c:pt>
                <c:pt idx="251">
                  <c:v>32.200000000000003</c:v>
                </c:pt>
                <c:pt idx="252">
                  <c:v>34.21</c:v>
                </c:pt>
                <c:pt idx="253">
                  <c:v>30.3</c:v>
                </c:pt>
                <c:pt idx="254">
                  <c:v>31.824999999999999</c:v>
                </c:pt>
                <c:pt idx="255">
                  <c:v>25.364999999999998</c:v>
                </c:pt>
                <c:pt idx="256">
                  <c:v>33.630000000000003</c:v>
                </c:pt>
                <c:pt idx="257">
                  <c:v>40.15</c:v>
                </c:pt>
                <c:pt idx="258">
                  <c:v>24.414999999999999</c:v>
                </c:pt>
                <c:pt idx="259">
                  <c:v>31.92</c:v>
                </c:pt>
                <c:pt idx="260">
                  <c:v>25.2</c:v>
                </c:pt>
                <c:pt idx="261">
                  <c:v>26.84</c:v>
                </c:pt>
                <c:pt idx="262">
                  <c:v>24.32</c:v>
                </c:pt>
                <c:pt idx="263">
                  <c:v>36.954999999999998</c:v>
                </c:pt>
                <c:pt idx="264">
                  <c:v>38.06</c:v>
                </c:pt>
                <c:pt idx="265">
                  <c:v>42.35</c:v>
                </c:pt>
                <c:pt idx="266">
                  <c:v>19.8</c:v>
                </c:pt>
                <c:pt idx="267">
                  <c:v>32.395000000000003</c:v>
                </c:pt>
                <c:pt idx="268">
                  <c:v>30.2</c:v>
                </c:pt>
                <c:pt idx="269">
                  <c:v>25.84</c:v>
                </c:pt>
                <c:pt idx="270">
                  <c:v>29.37</c:v>
                </c:pt>
                <c:pt idx="271">
                  <c:v>34.200000000000003</c:v>
                </c:pt>
                <c:pt idx="272">
                  <c:v>37.049999999999997</c:v>
                </c:pt>
                <c:pt idx="273">
                  <c:v>27.454999999999998</c:v>
                </c:pt>
                <c:pt idx="274">
                  <c:v>27.55</c:v>
                </c:pt>
                <c:pt idx="275">
                  <c:v>26.6</c:v>
                </c:pt>
                <c:pt idx="276">
                  <c:v>20.614999999999998</c:v>
                </c:pt>
                <c:pt idx="277">
                  <c:v>24.3</c:v>
                </c:pt>
                <c:pt idx="278">
                  <c:v>31.79</c:v>
                </c:pt>
                <c:pt idx="279">
                  <c:v>21.56</c:v>
                </c:pt>
                <c:pt idx="280">
                  <c:v>28.12</c:v>
                </c:pt>
                <c:pt idx="281">
                  <c:v>40.564999999999998</c:v>
                </c:pt>
                <c:pt idx="282">
                  <c:v>27.645</c:v>
                </c:pt>
                <c:pt idx="283">
                  <c:v>32.395000000000003</c:v>
                </c:pt>
                <c:pt idx="284">
                  <c:v>31.2</c:v>
                </c:pt>
                <c:pt idx="285">
                  <c:v>26.62</c:v>
                </c:pt>
                <c:pt idx="286">
                  <c:v>48.07</c:v>
                </c:pt>
                <c:pt idx="287">
                  <c:v>26.22</c:v>
                </c:pt>
                <c:pt idx="288">
                  <c:v>36.765000000000001</c:v>
                </c:pt>
                <c:pt idx="289">
                  <c:v>26.4</c:v>
                </c:pt>
                <c:pt idx="290">
                  <c:v>33.4</c:v>
                </c:pt>
                <c:pt idx="291">
                  <c:v>29.64</c:v>
                </c:pt>
                <c:pt idx="292">
                  <c:v>45.54</c:v>
                </c:pt>
                <c:pt idx="293">
                  <c:v>28.82</c:v>
                </c:pt>
                <c:pt idx="294">
                  <c:v>26.8</c:v>
                </c:pt>
                <c:pt idx="295">
                  <c:v>22.99</c:v>
                </c:pt>
                <c:pt idx="296">
                  <c:v>27.7</c:v>
                </c:pt>
                <c:pt idx="297">
                  <c:v>25.41</c:v>
                </c:pt>
                <c:pt idx="298">
                  <c:v>34.39</c:v>
                </c:pt>
                <c:pt idx="299">
                  <c:v>28.88</c:v>
                </c:pt>
                <c:pt idx="300">
                  <c:v>27.55</c:v>
                </c:pt>
                <c:pt idx="301">
                  <c:v>22.61</c:v>
                </c:pt>
                <c:pt idx="302">
                  <c:v>37.51</c:v>
                </c:pt>
                <c:pt idx="303">
                  <c:v>33</c:v>
                </c:pt>
                <c:pt idx="304">
                  <c:v>38</c:v>
                </c:pt>
                <c:pt idx="305">
                  <c:v>33.344999999999999</c:v>
                </c:pt>
                <c:pt idx="306">
                  <c:v>27.5</c:v>
                </c:pt>
                <c:pt idx="307">
                  <c:v>33.33</c:v>
                </c:pt>
                <c:pt idx="308">
                  <c:v>34.865000000000002</c:v>
                </c:pt>
                <c:pt idx="309">
                  <c:v>33.06</c:v>
                </c:pt>
                <c:pt idx="310">
                  <c:v>26.6</c:v>
                </c:pt>
                <c:pt idx="311">
                  <c:v>24.7</c:v>
                </c:pt>
                <c:pt idx="312">
                  <c:v>35.97</c:v>
                </c:pt>
                <c:pt idx="313">
                  <c:v>35.86</c:v>
                </c:pt>
                <c:pt idx="314">
                  <c:v>31.4</c:v>
                </c:pt>
                <c:pt idx="315">
                  <c:v>33.25</c:v>
                </c:pt>
                <c:pt idx="316">
                  <c:v>32.204999999999998</c:v>
                </c:pt>
                <c:pt idx="317">
                  <c:v>32.774999999999999</c:v>
                </c:pt>
                <c:pt idx="318">
                  <c:v>27.645</c:v>
                </c:pt>
                <c:pt idx="319">
                  <c:v>37.335000000000001</c:v>
                </c:pt>
                <c:pt idx="320">
                  <c:v>25.27</c:v>
                </c:pt>
                <c:pt idx="321">
                  <c:v>29.64</c:v>
                </c:pt>
                <c:pt idx="322">
                  <c:v>30.8</c:v>
                </c:pt>
                <c:pt idx="323">
                  <c:v>40.945</c:v>
                </c:pt>
                <c:pt idx="324">
                  <c:v>27.2</c:v>
                </c:pt>
                <c:pt idx="325">
                  <c:v>34.104999999999997</c:v>
                </c:pt>
                <c:pt idx="326">
                  <c:v>23.21</c:v>
                </c:pt>
                <c:pt idx="327">
                  <c:v>36.479999999999997</c:v>
                </c:pt>
                <c:pt idx="328">
                  <c:v>33.799999999999997</c:v>
                </c:pt>
                <c:pt idx="329">
                  <c:v>36.700000000000003</c:v>
                </c:pt>
                <c:pt idx="330">
                  <c:v>36.384999999999998</c:v>
                </c:pt>
                <c:pt idx="331">
                  <c:v>27.36</c:v>
                </c:pt>
                <c:pt idx="332">
                  <c:v>31.16</c:v>
                </c:pt>
                <c:pt idx="333">
                  <c:v>28.785</c:v>
                </c:pt>
                <c:pt idx="334">
                  <c:v>35.72</c:v>
                </c:pt>
                <c:pt idx="335">
                  <c:v>34.5</c:v>
                </c:pt>
                <c:pt idx="336">
                  <c:v>25.74</c:v>
                </c:pt>
                <c:pt idx="337">
                  <c:v>27.55</c:v>
                </c:pt>
                <c:pt idx="338">
                  <c:v>32.299999999999997</c:v>
                </c:pt>
                <c:pt idx="339">
                  <c:v>27.72</c:v>
                </c:pt>
                <c:pt idx="340">
                  <c:v>27.6</c:v>
                </c:pt>
                <c:pt idx="341">
                  <c:v>30.02</c:v>
                </c:pt>
                <c:pt idx="342">
                  <c:v>27.55</c:v>
                </c:pt>
                <c:pt idx="343">
                  <c:v>36.765000000000001</c:v>
                </c:pt>
                <c:pt idx="344">
                  <c:v>41.47</c:v>
                </c:pt>
                <c:pt idx="345">
                  <c:v>29.26</c:v>
                </c:pt>
                <c:pt idx="346">
                  <c:v>35.75</c:v>
                </c:pt>
                <c:pt idx="347">
                  <c:v>33.344999999999999</c:v>
                </c:pt>
                <c:pt idx="348">
                  <c:v>29.92</c:v>
                </c:pt>
                <c:pt idx="349">
                  <c:v>27.835000000000001</c:v>
                </c:pt>
                <c:pt idx="350">
                  <c:v>23.18</c:v>
                </c:pt>
                <c:pt idx="351">
                  <c:v>25.6</c:v>
                </c:pt>
                <c:pt idx="352">
                  <c:v>27.7</c:v>
                </c:pt>
                <c:pt idx="353">
                  <c:v>35.244999999999997</c:v>
                </c:pt>
                <c:pt idx="354">
                  <c:v>38.28</c:v>
                </c:pt>
                <c:pt idx="355">
                  <c:v>27.6</c:v>
                </c:pt>
                <c:pt idx="356">
                  <c:v>43.89</c:v>
                </c:pt>
                <c:pt idx="357">
                  <c:v>29.83</c:v>
                </c:pt>
                <c:pt idx="358">
                  <c:v>41.91</c:v>
                </c:pt>
                <c:pt idx="359">
                  <c:v>20.79</c:v>
                </c:pt>
                <c:pt idx="360">
                  <c:v>32.299999999999997</c:v>
                </c:pt>
                <c:pt idx="361">
                  <c:v>30.5</c:v>
                </c:pt>
                <c:pt idx="362">
                  <c:v>21.7</c:v>
                </c:pt>
                <c:pt idx="363">
                  <c:v>26.4</c:v>
                </c:pt>
                <c:pt idx="364">
                  <c:v>21.89</c:v>
                </c:pt>
                <c:pt idx="365">
                  <c:v>30.78</c:v>
                </c:pt>
                <c:pt idx="366">
                  <c:v>32.299999999999997</c:v>
                </c:pt>
                <c:pt idx="367">
                  <c:v>24.984999999999999</c:v>
                </c:pt>
                <c:pt idx="368">
                  <c:v>32.015000000000001</c:v>
                </c:pt>
                <c:pt idx="369">
                  <c:v>30.4</c:v>
                </c:pt>
                <c:pt idx="370">
                  <c:v>21.09</c:v>
                </c:pt>
                <c:pt idx="371">
                  <c:v>22.23</c:v>
                </c:pt>
                <c:pt idx="372">
                  <c:v>33.155000000000001</c:v>
                </c:pt>
                <c:pt idx="373">
                  <c:v>32.9</c:v>
                </c:pt>
                <c:pt idx="374">
                  <c:v>33.33</c:v>
                </c:pt>
                <c:pt idx="375">
                  <c:v>28.31</c:v>
                </c:pt>
                <c:pt idx="376">
                  <c:v>24.89</c:v>
                </c:pt>
                <c:pt idx="377">
                  <c:v>40.15</c:v>
                </c:pt>
                <c:pt idx="378">
                  <c:v>30.114999999999998</c:v>
                </c:pt>
                <c:pt idx="379">
                  <c:v>31.46</c:v>
                </c:pt>
                <c:pt idx="380">
                  <c:v>17.954999999999998</c:v>
                </c:pt>
                <c:pt idx="381">
                  <c:v>30.684999999999999</c:v>
                </c:pt>
                <c:pt idx="382">
                  <c:v>33</c:v>
                </c:pt>
                <c:pt idx="383">
                  <c:v>43.34</c:v>
                </c:pt>
                <c:pt idx="384">
                  <c:v>22.135000000000002</c:v>
                </c:pt>
                <c:pt idx="385">
                  <c:v>34.4</c:v>
                </c:pt>
                <c:pt idx="386">
                  <c:v>39.049999999999997</c:v>
                </c:pt>
                <c:pt idx="387">
                  <c:v>25.364999999999998</c:v>
                </c:pt>
                <c:pt idx="388">
                  <c:v>22.61</c:v>
                </c:pt>
                <c:pt idx="389">
                  <c:v>30.21</c:v>
                </c:pt>
                <c:pt idx="390">
                  <c:v>35.625</c:v>
                </c:pt>
                <c:pt idx="391">
                  <c:v>37.43</c:v>
                </c:pt>
                <c:pt idx="392">
                  <c:v>31.445</c:v>
                </c:pt>
                <c:pt idx="393">
                  <c:v>31.35</c:v>
                </c:pt>
                <c:pt idx="394">
                  <c:v>32.299999999999997</c:v>
                </c:pt>
                <c:pt idx="395">
                  <c:v>19.855</c:v>
                </c:pt>
                <c:pt idx="396">
                  <c:v>34.4</c:v>
                </c:pt>
                <c:pt idx="397">
                  <c:v>31.02</c:v>
                </c:pt>
                <c:pt idx="398">
                  <c:v>25.6</c:v>
                </c:pt>
                <c:pt idx="399">
                  <c:v>38.17</c:v>
                </c:pt>
                <c:pt idx="400">
                  <c:v>20.6</c:v>
                </c:pt>
                <c:pt idx="401">
                  <c:v>47.52</c:v>
                </c:pt>
                <c:pt idx="402">
                  <c:v>32.965000000000003</c:v>
                </c:pt>
                <c:pt idx="403">
                  <c:v>32.299999999999997</c:v>
                </c:pt>
                <c:pt idx="404">
                  <c:v>20.399999999999999</c:v>
                </c:pt>
                <c:pt idx="405">
                  <c:v>38.380000000000003</c:v>
                </c:pt>
                <c:pt idx="406">
                  <c:v>24.31</c:v>
                </c:pt>
                <c:pt idx="407">
                  <c:v>23.6</c:v>
                </c:pt>
                <c:pt idx="408">
                  <c:v>21.12</c:v>
                </c:pt>
                <c:pt idx="409">
                  <c:v>30.03</c:v>
                </c:pt>
                <c:pt idx="410">
                  <c:v>17.48</c:v>
                </c:pt>
                <c:pt idx="411">
                  <c:v>20.234999999999999</c:v>
                </c:pt>
                <c:pt idx="412">
                  <c:v>17.195</c:v>
                </c:pt>
                <c:pt idx="413">
                  <c:v>23.9</c:v>
                </c:pt>
                <c:pt idx="414">
                  <c:v>35.15</c:v>
                </c:pt>
                <c:pt idx="415">
                  <c:v>35.64</c:v>
                </c:pt>
                <c:pt idx="416">
                  <c:v>34.1</c:v>
                </c:pt>
                <c:pt idx="417">
                  <c:v>22.6</c:v>
                </c:pt>
                <c:pt idx="418">
                  <c:v>39.159999999999997</c:v>
                </c:pt>
                <c:pt idx="419">
                  <c:v>26.98</c:v>
                </c:pt>
                <c:pt idx="420">
                  <c:v>33.880000000000003</c:v>
                </c:pt>
                <c:pt idx="421">
                  <c:v>35.86</c:v>
                </c:pt>
                <c:pt idx="422">
                  <c:v>32.774999999999999</c:v>
                </c:pt>
                <c:pt idx="423">
                  <c:v>30.59</c:v>
                </c:pt>
                <c:pt idx="424">
                  <c:v>30.2</c:v>
                </c:pt>
                <c:pt idx="425">
                  <c:v>24.31</c:v>
                </c:pt>
                <c:pt idx="426">
                  <c:v>27.265000000000001</c:v>
                </c:pt>
                <c:pt idx="427">
                  <c:v>29.164999999999999</c:v>
                </c:pt>
                <c:pt idx="428">
                  <c:v>16.815000000000001</c:v>
                </c:pt>
                <c:pt idx="429">
                  <c:v>30.4</c:v>
                </c:pt>
                <c:pt idx="430">
                  <c:v>33.1</c:v>
                </c:pt>
                <c:pt idx="431">
                  <c:v>20.234999999999999</c:v>
                </c:pt>
                <c:pt idx="432">
                  <c:v>26.9</c:v>
                </c:pt>
                <c:pt idx="433">
                  <c:v>30.5</c:v>
                </c:pt>
                <c:pt idx="434">
                  <c:v>28.594999999999999</c:v>
                </c:pt>
                <c:pt idx="435">
                  <c:v>33.11</c:v>
                </c:pt>
                <c:pt idx="436">
                  <c:v>31.73</c:v>
                </c:pt>
                <c:pt idx="437">
                  <c:v>28.9</c:v>
                </c:pt>
                <c:pt idx="438">
                  <c:v>46.75</c:v>
                </c:pt>
                <c:pt idx="439">
                  <c:v>29.45</c:v>
                </c:pt>
                <c:pt idx="440">
                  <c:v>32.68</c:v>
                </c:pt>
                <c:pt idx="441">
                  <c:v>33.5</c:v>
                </c:pt>
                <c:pt idx="442">
                  <c:v>43.01</c:v>
                </c:pt>
                <c:pt idx="443">
                  <c:v>36.520000000000003</c:v>
                </c:pt>
                <c:pt idx="444">
                  <c:v>26.695</c:v>
                </c:pt>
                <c:pt idx="445">
                  <c:v>33.1</c:v>
                </c:pt>
                <c:pt idx="446">
                  <c:v>29.64</c:v>
                </c:pt>
                <c:pt idx="447">
                  <c:v>25.65</c:v>
                </c:pt>
                <c:pt idx="448">
                  <c:v>29.6</c:v>
                </c:pt>
                <c:pt idx="449">
                  <c:v>38.6</c:v>
                </c:pt>
                <c:pt idx="450">
                  <c:v>29.6</c:v>
                </c:pt>
                <c:pt idx="451">
                  <c:v>24.13</c:v>
                </c:pt>
                <c:pt idx="452">
                  <c:v>23.4</c:v>
                </c:pt>
                <c:pt idx="453">
                  <c:v>29.734999999999999</c:v>
                </c:pt>
                <c:pt idx="454">
                  <c:v>46.53</c:v>
                </c:pt>
                <c:pt idx="455">
                  <c:v>37.4</c:v>
                </c:pt>
                <c:pt idx="456">
                  <c:v>30.14</c:v>
                </c:pt>
                <c:pt idx="457">
                  <c:v>30.495000000000001</c:v>
                </c:pt>
                <c:pt idx="458">
                  <c:v>39.6</c:v>
                </c:pt>
                <c:pt idx="459">
                  <c:v>33</c:v>
                </c:pt>
                <c:pt idx="460">
                  <c:v>36.630000000000003</c:v>
                </c:pt>
                <c:pt idx="461">
                  <c:v>30</c:v>
                </c:pt>
                <c:pt idx="462">
                  <c:v>38.094999999999999</c:v>
                </c:pt>
                <c:pt idx="463">
                  <c:v>25.934999999999999</c:v>
                </c:pt>
                <c:pt idx="464">
                  <c:v>25.175000000000001</c:v>
                </c:pt>
                <c:pt idx="465">
                  <c:v>28.38</c:v>
                </c:pt>
                <c:pt idx="466">
                  <c:v>28.7</c:v>
                </c:pt>
                <c:pt idx="467">
                  <c:v>33.82</c:v>
                </c:pt>
                <c:pt idx="468">
                  <c:v>24.32</c:v>
                </c:pt>
                <c:pt idx="469">
                  <c:v>24.09</c:v>
                </c:pt>
                <c:pt idx="470">
                  <c:v>32.67</c:v>
                </c:pt>
                <c:pt idx="471">
                  <c:v>30.114999999999998</c:v>
                </c:pt>
                <c:pt idx="472">
                  <c:v>29.8</c:v>
                </c:pt>
                <c:pt idx="473">
                  <c:v>33.344999999999999</c:v>
                </c:pt>
                <c:pt idx="474">
                  <c:v>25.1</c:v>
                </c:pt>
                <c:pt idx="475">
                  <c:v>28.31</c:v>
                </c:pt>
                <c:pt idx="476">
                  <c:v>28.5</c:v>
                </c:pt>
                <c:pt idx="477">
                  <c:v>35.625</c:v>
                </c:pt>
                <c:pt idx="478">
                  <c:v>36.85</c:v>
                </c:pt>
                <c:pt idx="479">
                  <c:v>32.56</c:v>
                </c:pt>
                <c:pt idx="480">
                  <c:v>41.325000000000003</c:v>
                </c:pt>
                <c:pt idx="481">
                  <c:v>37.51</c:v>
                </c:pt>
                <c:pt idx="482">
                  <c:v>31.35</c:v>
                </c:pt>
                <c:pt idx="483">
                  <c:v>39.5</c:v>
                </c:pt>
                <c:pt idx="484">
                  <c:v>34.299999999999997</c:v>
                </c:pt>
                <c:pt idx="485">
                  <c:v>31.065000000000001</c:v>
                </c:pt>
                <c:pt idx="486">
                  <c:v>21.47</c:v>
                </c:pt>
                <c:pt idx="487">
                  <c:v>28.7</c:v>
                </c:pt>
                <c:pt idx="488">
                  <c:v>38.06</c:v>
                </c:pt>
                <c:pt idx="489">
                  <c:v>31.16</c:v>
                </c:pt>
                <c:pt idx="490">
                  <c:v>32.9</c:v>
                </c:pt>
                <c:pt idx="491">
                  <c:v>25.08</c:v>
                </c:pt>
                <c:pt idx="492">
                  <c:v>25.08</c:v>
                </c:pt>
                <c:pt idx="493">
                  <c:v>43.4</c:v>
                </c:pt>
                <c:pt idx="494">
                  <c:v>25.7</c:v>
                </c:pt>
                <c:pt idx="495">
                  <c:v>27.93</c:v>
                </c:pt>
                <c:pt idx="496">
                  <c:v>23.6</c:v>
                </c:pt>
                <c:pt idx="497">
                  <c:v>28.7</c:v>
                </c:pt>
                <c:pt idx="498">
                  <c:v>23.98</c:v>
                </c:pt>
                <c:pt idx="499">
                  <c:v>39.200000000000003</c:v>
                </c:pt>
                <c:pt idx="500">
                  <c:v>34.4</c:v>
                </c:pt>
                <c:pt idx="501">
                  <c:v>26.03</c:v>
                </c:pt>
                <c:pt idx="502">
                  <c:v>23.21</c:v>
                </c:pt>
                <c:pt idx="503">
                  <c:v>30.25</c:v>
                </c:pt>
                <c:pt idx="504">
                  <c:v>28.93</c:v>
                </c:pt>
                <c:pt idx="505">
                  <c:v>30.875</c:v>
                </c:pt>
                <c:pt idx="506">
                  <c:v>31.35</c:v>
                </c:pt>
                <c:pt idx="507">
                  <c:v>23.75</c:v>
                </c:pt>
                <c:pt idx="508">
                  <c:v>25.27</c:v>
                </c:pt>
                <c:pt idx="509">
                  <c:v>28.7</c:v>
                </c:pt>
                <c:pt idx="510">
                  <c:v>32.11</c:v>
                </c:pt>
                <c:pt idx="511">
                  <c:v>33.659999999999997</c:v>
                </c:pt>
                <c:pt idx="512">
                  <c:v>22.42</c:v>
                </c:pt>
                <c:pt idx="513">
                  <c:v>30.4</c:v>
                </c:pt>
                <c:pt idx="514">
                  <c:v>28.3</c:v>
                </c:pt>
                <c:pt idx="515">
                  <c:v>35.700000000000003</c:v>
                </c:pt>
                <c:pt idx="516">
                  <c:v>35.31</c:v>
                </c:pt>
                <c:pt idx="517">
                  <c:v>30.495000000000001</c:v>
                </c:pt>
                <c:pt idx="518">
                  <c:v>31</c:v>
                </c:pt>
                <c:pt idx="519">
                  <c:v>30.875</c:v>
                </c:pt>
                <c:pt idx="520">
                  <c:v>27.36</c:v>
                </c:pt>
                <c:pt idx="521">
                  <c:v>44.22</c:v>
                </c:pt>
                <c:pt idx="522">
                  <c:v>33.914999999999999</c:v>
                </c:pt>
                <c:pt idx="523">
                  <c:v>37.729999999999997</c:v>
                </c:pt>
                <c:pt idx="524">
                  <c:v>26.07</c:v>
                </c:pt>
                <c:pt idx="525">
                  <c:v>33.880000000000003</c:v>
                </c:pt>
                <c:pt idx="526">
                  <c:v>30.59</c:v>
                </c:pt>
                <c:pt idx="527">
                  <c:v>25.8</c:v>
                </c:pt>
                <c:pt idx="528">
                  <c:v>39.424999999999997</c:v>
                </c:pt>
                <c:pt idx="529">
                  <c:v>25.46</c:v>
                </c:pt>
                <c:pt idx="530">
                  <c:v>42.13</c:v>
                </c:pt>
                <c:pt idx="531">
                  <c:v>31.73</c:v>
                </c:pt>
                <c:pt idx="532">
                  <c:v>29.7</c:v>
                </c:pt>
                <c:pt idx="533">
                  <c:v>36.19</c:v>
                </c:pt>
                <c:pt idx="534">
                  <c:v>40.479999999999997</c:v>
                </c:pt>
                <c:pt idx="535">
                  <c:v>28.024999999999999</c:v>
                </c:pt>
                <c:pt idx="536">
                  <c:v>38.9</c:v>
                </c:pt>
                <c:pt idx="537">
                  <c:v>30.2</c:v>
                </c:pt>
                <c:pt idx="538">
                  <c:v>28.05</c:v>
                </c:pt>
                <c:pt idx="539">
                  <c:v>31.35</c:v>
                </c:pt>
                <c:pt idx="540">
                  <c:v>38</c:v>
                </c:pt>
                <c:pt idx="541">
                  <c:v>31.79</c:v>
                </c:pt>
                <c:pt idx="542">
                  <c:v>36.299999999999997</c:v>
                </c:pt>
                <c:pt idx="543">
                  <c:v>47.41</c:v>
                </c:pt>
                <c:pt idx="544">
                  <c:v>30.21</c:v>
                </c:pt>
                <c:pt idx="545">
                  <c:v>25.84</c:v>
                </c:pt>
                <c:pt idx="546">
                  <c:v>35.435000000000002</c:v>
                </c:pt>
                <c:pt idx="547">
                  <c:v>46.7</c:v>
                </c:pt>
                <c:pt idx="548">
                  <c:v>28.594999999999999</c:v>
                </c:pt>
                <c:pt idx="549">
                  <c:v>46.2</c:v>
                </c:pt>
                <c:pt idx="550">
                  <c:v>30.8</c:v>
                </c:pt>
                <c:pt idx="551">
                  <c:v>28.93</c:v>
                </c:pt>
                <c:pt idx="552">
                  <c:v>21.4</c:v>
                </c:pt>
                <c:pt idx="553">
                  <c:v>31.73</c:v>
                </c:pt>
                <c:pt idx="554">
                  <c:v>41.325000000000003</c:v>
                </c:pt>
                <c:pt idx="555">
                  <c:v>23.8</c:v>
                </c:pt>
                <c:pt idx="556">
                  <c:v>33.44</c:v>
                </c:pt>
                <c:pt idx="557">
                  <c:v>34.21</c:v>
                </c:pt>
                <c:pt idx="558">
                  <c:v>34.104999999999997</c:v>
                </c:pt>
                <c:pt idx="559">
                  <c:v>35.53</c:v>
                </c:pt>
                <c:pt idx="560">
                  <c:v>19.95</c:v>
                </c:pt>
                <c:pt idx="561">
                  <c:v>32.68</c:v>
                </c:pt>
                <c:pt idx="562">
                  <c:v>30.5</c:v>
                </c:pt>
                <c:pt idx="563">
                  <c:v>44.77</c:v>
                </c:pt>
                <c:pt idx="564">
                  <c:v>32.119999999999997</c:v>
                </c:pt>
                <c:pt idx="565">
                  <c:v>30.495000000000001</c:v>
                </c:pt>
                <c:pt idx="566">
                  <c:v>40.564999999999998</c:v>
                </c:pt>
                <c:pt idx="567">
                  <c:v>30.59</c:v>
                </c:pt>
                <c:pt idx="568">
                  <c:v>31.9</c:v>
                </c:pt>
                <c:pt idx="569">
                  <c:v>40.564999999999998</c:v>
                </c:pt>
                <c:pt idx="570">
                  <c:v>29.1</c:v>
                </c:pt>
                <c:pt idx="571">
                  <c:v>37.29</c:v>
                </c:pt>
                <c:pt idx="572">
                  <c:v>43.12</c:v>
                </c:pt>
                <c:pt idx="573">
                  <c:v>36.86</c:v>
                </c:pt>
                <c:pt idx="574">
                  <c:v>34.295000000000002</c:v>
                </c:pt>
                <c:pt idx="575">
                  <c:v>27.17</c:v>
                </c:pt>
                <c:pt idx="576">
                  <c:v>26.84</c:v>
                </c:pt>
                <c:pt idx="577">
                  <c:v>38.094999999999999</c:v>
                </c:pt>
                <c:pt idx="578">
                  <c:v>30.2</c:v>
                </c:pt>
                <c:pt idx="579">
                  <c:v>23.465</c:v>
                </c:pt>
                <c:pt idx="580">
                  <c:v>25.46</c:v>
                </c:pt>
                <c:pt idx="581">
                  <c:v>30.59</c:v>
                </c:pt>
                <c:pt idx="582">
                  <c:v>45.43</c:v>
                </c:pt>
                <c:pt idx="583">
                  <c:v>23.65</c:v>
                </c:pt>
                <c:pt idx="584">
                  <c:v>20.7</c:v>
                </c:pt>
                <c:pt idx="585">
                  <c:v>28.27</c:v>
                </c:pt>
                <c:pt idx="586">
                  <c:v>20.234999999999999</c:v>
                </c:pt>
                <c:pt idx="587">
                  <c:v>30.21</c:v>
                </c:pt>
                <c:pt idx="588">
                  <c:v>35.909999999999997</c:v>
                </c:pt>
                <c:pt idx="589">
                  <c:v>30.69</c:v>
                </c:pt>
                <c:pt idx="590">
                  <c:v>29</c:v>
                </c:pt>
                <c:pt idx="591">
                  <c:v>19.57</c:v>
                </c:pt>
                <c:pt idx="592">
                  <c:v>31.13</c:v>
                </c:pt>
                <c:pt idx="593">
                  <c:v>21.85</c:v>
                </c:pt>
                <c:pt idx="594">
                  <c:v>40.26</c:v>
                </c:pt>
                <c:pt idx="595">
                  <c:v>33.725000000000001</c:v>
                </c:pt>
                <c:pt idx="596">
                  <c:v>29.48</c:v>
                </c:pt>
                <c:pt idx="597">
                  <c:v>33.25</c:v>
                </c:pt>
                <c:pt idx="598">
                  <c:v>32.6</c:v>
                </c:pt>
                <c:pt idx="599">
                  <c:v>37.524999999999999</c:v>
                </c:pt>
                <c:pt idx="600">
                  <c:v>39.159999999999997</c:v>
                </c:pt>
                <c:pt idx="601">
                  <c:v>31.635000000000002</c:v>
                </c:pt>
                <c:pt idx="602">
                  <c:v>25.3</c:v>
                </c:pt>
                <c:pt idx="603">
                  <c:v>39.049999999999997</c:v>
                </c:pt>
                <c:pt idx="604">
                  <c:v>28.31</c:v>
                </c:pt>
                <c:pt idx="605">
                  <c:v>34.1</c:v>
                </c:pt>
                <c:pt idx="606">
                  <c:v>25.175000000000001</c:v>
                </c:pt>
                <c:pt idx="607">
                  <c:v>23.655000000000001</c:v>
                </c:pt>
                <c:pt idx="608">
                  <c:v>26.98</c:v>
                </c:pt>
                <c:pt idx="609">
                  <c:v>37.799999999999997</c:v>
                </c:pt>
                <c:pt idx="610">
                  <c:v>29.37</c:v>
                </c:pt>
                <c:pt idx="611">
                  <c:v>34.799999999999997</c:v>
                </c:pt>
                <c:pt idx="612">
                  <c:v>33.155000000000001</c:v>
                </c:pt>
                <c:pt idx="613">
                  <c:v>19</c:v>
                </c:pt>
                <c:pt idx="614">
                  <c:v>33</c:v>
                </c:pt>
                <c:pt idx="615">
                  <c:v>36.630000000000003</c:v>
                </c:pt>
                <c:pt idx="616">
                  <c:v>28.594999999999999</c:v>
                </c:pt>
                <c:pt idx="617">
                  <c:v>25.6</c:v>
                </c:pt>
                <c:pt idx="618">
                  <c:v>33.11</c:v>
                </c:pt>
                <c:pt idx="619">
                  <c:v>37.1</c:v>
                </c:pt>
                <c:pt idx="620">
                  <c:v>31.4</c:v>
                </c:pt>
                <c:pt idx="621">
                  <c:v>34.1</c:v>
                </c:pt>
                <c:pt idx="622">
                  <c:v>21.3</c:v>
                </c:pt>
                <c:pt idx="623">
                  <c:v>33.534999999999997</c:v>
                </c:pt>
                <c:pt idx="624">
                  <c:v>28.785</c:v>
                </c:pt>
                <c:pt idx="625">
                  <c:v>26.03</c:v>
                </c:pt>
                <c:pt idx="626">
                  <c:v>28.88</c:v>
                </c:pt>
                <c:pt idx="627">
                  <c:v>42.46</c:v>
                </c:pt>
                <c:pt idx="628">
                  <c:v>38</c:v>
                </c:pt>
                <c:pt idx="629">
                  <c:v>38.950000000000003</c:v>
                </c:pt>
                <c:pt idx="630">
                  <c:v>36.1</c:v>
                </c:pt>
                <c:pt idx="631">
                  <c:v>29.3</c:v>
                </c:pt>
                <c:pt idx="632">
                  <c:v>35.53</c:v>
                </c:pt>
                <c:pt idx="633">
                  <c:v>22.704999999999998</c:v>
                </c:pt>
                <c:pt idx="634">
                  <c:v>39.700000000000003</c:v>
                </c:pt>
                <c:pt idx="635">
                  <c:v>38.19</c:v>
                </c:pt>
                <c:pt idx="636">
                  <c:v>24.51</c:v>
                </c:pt>
                <c:pt idx="637">
                  <c:v>38.094999999999999</c:v>
                </c:pt>
                <c:pt idx="638">
                  <c:v>26.41</c:v>
                </c:pt>
                <c:pt idx="639">
                  <c:v>33.659999999999997</c:v>
                </c:pt>
                <c:pt idx="640">
                  <c:v>42.4</c:v>
                </c:pt>
                <c:pt idx="641">
                  <c:v>28.31</c:v>
                </c:pt>
                <c:pt idx="642">
                  <c:v>33.914999999999999</c:v>
                </c:pt>
                <c:pt idx="643">
                  <c:v>34.96</c:v>
                </c:pt>
                <c:pt idx="644">
                  <c:v>35.31</c:v>
                </c:pt>
                <c:pt idx="645">
                  <c:v>30.78</c:v>
                </c:pt>
                <c:pt idx="646">
                  <c:v>26.22</c:v>
                </c:pt>
                <c:pt idx="647">
                  <c:v>23.37</c:v>
                </c:pt>
                <c:pt idx="648">
                  <c:v>28.5</c:v>
                </c:pt>
                <c:pt idx="649">
                  <c:v>32.965000000000003</c:v>
                </c:pt>
                <c:pt idx="650">
                  <c:v>42.68</c:v>
                </c:pt>
                <c:pt idx="651">
                  <c:v>39.6</c:v>
                </c:pt>
                <c:pt idx="652">
                  <c:v>31.13</c:v>
                </c:pt>
                <c:pt idx="653">
                  <c:v>36.299999999999997</c:v>
                </c:pt>
                <c:pt idx="654">
                  <c:v>35.200000000000003</c:v>
                </c:pt>
                <c:pt idx="655">
                  <c:v>25.3</c:v>
                </c:pt>
                <c:pt idx="656">
                  <c:v>42.4</c:v>
                </c:pt>
                <c:pt idx="657">
                  <c:v>33.155000000000001</c:v>
                </c:pt>
                <c:pt idx="658">
                  <c:v>35.909999999999997</c:v>
                </c:pt>
                <c:pt idx="659">
                  <c:v>28.785</c:v>
                </c:pt>
                <c:pt idx="660">
                  <c:v>46.53</c:v>
                </c:pt>
                <c:pt idx="661">
                  <c:v>23.98</c:v>
                </c:pt>
                <c:pt idx="662">
                  <c:v>31.54</c:v>
                </c:pt>
                <c:pt idx="663">
                  <c:v>33.659999999999997</c:v>
                </c:pt>
                <c:pt idx="664">
                  <c:v>22.99</c:v>
                </c:pt>
                <c:pt idx="665">
                  <c:v>38.06</c:v>
                </c:pt>
                <c:pt idx="666">
                  <c:v>28.7</c:v>
                </c:pt>
                <c:pt idx="667">
                  <c:v>32.774999999999999</c:v>
                </c:pt>
                <c:pt idx="668">
                  <c:v>32.015000000000001</c:v>
                </c:pt>
                <c:pt idx="669">
                  <c:v>29.81</c:v>
                </c:pt>
                <c:pt idx="670">
                  <c:v>31.57</c:v>
                </c:pt>
                <c:pt idx="671">
                  <c:v>31.16</c:v>
                </c:pt>
                <c:pt idx="672">
                  <c:v>29.7</c:v>
                </c:pt>
                <c:pt idx="673">
                  <c:v>31.02</c:v>
                </c:pt>
                <c:pt idx="674">
                  <c:v>43.89</c:v>
                </c:pt>
                <c:pt idx="675">
                  <c:v>21.375</c:v>
                </c:pt>
                <c:pt idx="676">
                  <c:v>40.81</c:v>
                </c:pt>
                <c:pt idx="677">
                  <c:v>31.35</c:v>
                </c:pt>
                <c:pt idx="678">
                  <c:v>36.1</c:v>
                </c:pt>
                <c:pt idx="679">
                  <c:v>23.18</c:v>
                </c:pt>
                <c:pt idx="680">
                  <c:v>17.399999999999999</c:v>
                </c:pt>
                <c:pt idx="681">
                  <c:v>20.3</c:v>
                </c:pt>
                <c:pt idx="682">
                  <c:v>35.299999999999997</c:v>
                </c:pt>
                <c:pt idx="683">
                  <c:v>24.32</c:v>
                </c:pt>
                <c:pt idx="684">
                  <c:v>18.5</c:v>
                </c:pt>
                <c:pt idx="685">
                  <c:v>26.41</c:v>
                </c:pt>
                <c:pt idx="686">
                  <c:v>26.125</c:v>
                </c:pt>
                <c:pt idx="687">
                  <c:v>41.69</c:v>
                </c:pt>
                <c:pt idx="688">
                  <c:v>24.1</c:v>
                </c:pt>
                <c:pt idx="689">
                  <c:v>31.13</c:v>
                </c:pt>
                <c:pt idx="690">
                  <c:v>27.36</c:v>
                </c:pt>
                <c:pt idx="691">
                  <c:v>36.200000000000003</c:v>
                </c:pt>
                <c:pt idx="692">
                  <c:v>32.395000000000003</c:v>
                </c:pt>
                <c:pt idx="693">
                  <c:v>23.655000000000001</c:v>
                </c:pt>
                <c:pt idx="694">
                  <c:v>34.799999999999997</c:v>
                </c:pt>
                <c:pt idx="695">
                  <c:v>40.185000000000002</c:v>
                </c:pt>
                <c:pt idx="696">
                  <c:v>32.299999999999997</c:v>
                </c:pt>
                <c:pt idx="697">
                  <c:v>35.75</c:v>
                </c:pt>
                <c:pt idx="698">
                  <c:v>33.725000000000001</c:v>
                </c:pt>
                <c:pt idx="699">
                  <c:v>39.270000000000003</c:v>
                </c:pt>
                <c:pt idx="700">
                  <c:v>34.869999999999997</c:v>
                </c:pt>
                <c:pt idx="701">
                  <c:v>44.744999999999997</c:v>
                </c:pt>
                <c:pt idx="702">
                  <c:v>41.47</c:v>
                </c:pt>
                <c:pt idx="703">
                  <c:v>26.41</c:v>
                </c:pt>
                <c:pt idx="704">
                  <c:v>29.545000000000002</c:v>
                </c:pt>
                <c:pt idx="705">
                  <c:v>32.9</c:v>
                </c:pt>
                <c:pt idx="706">
                  <c:v>38.06</c:v>
                </c:pt>
                <c:pt idx="707">
                  <c:v>28.69</c:v>
                </c:pt>
                <c:pt idx="708">
                  <c:v>30.495000000000001</c:v>
                </c:pt>
                <c:pt idx="709">
                  <c:v>27.74</c:v>
                </c:pt>
                <c:pt idx="710">
                  <c:v>35.200000000000003</c:v>
                </c:pt>
                <c:pt idx="711">
                  <c:v>23.54</c:v>
                </c:pt>
                <c:pt idx="712">
                  <c:v>30.684999999999999</c:v>
                </c:pt>
                <c:pt idx="713">
                  <c:v>40.47</c:v>
                </c:pt>
                <c:pt idx="714">
                  <c:v>22.6</c:v>
                </c:pt>
                <c:pt idx="715">
                  <c:v>28.9</c:v>
                </c:pt>
                <c:pt idx="716">
                  <c:v>22.61</c:v>
                </c:pt>
                <c:pt idx="717">
                  <c:v>24.32</c:v>
                </c:pt>
                <c:pt idx="718">
                  <c:v>36.67</c:v>
                </c:pt>
                <c:pt idx="719">
                  <c:v>33.44</c:v>
                </c:pt>
                <c:pt idx="720">
                  <c:v>40.659999999999997</c:v>
                </c:pt>
                <c:pt idx="721">
                  <c:v>36.6</c:v>
                </c:pt>
                <c:pt idx="722">
                  <c:v>37.4</c:v>
                </c:pt>
                <c:pt idx="723">
                  <c:v>35.4</c:v>
                </c:pt>
                <c:pt idx="724">
                  <c:v>27.074999999999999</c:v>
                </c:pt>
                <c:pt idx="725">
                  <c:v>39.049999999999997</c:v>
                </c:pt>
                <c:pt idx="726">
                  <c:v>28.405000000000001</c:v>
                </c:pt>
                <c:pt idx="727">
                  <c:v>21.754999999999999</c:v>
                </c:pt>
                <c:pt idx="728">
                  <c:v>40.28</c:v>
                </c:pt>
                <c:pt idx="729">
                  <c:v>36.08</c:v>
                </c:pt>
                <c:pt idx="730">
                  <c:v>24.42</c:v>
                </c:pt>
                <c:pt idx="731">
                  <c:v>21.4</c:v>
                </c:pt>
                <c:pt idx="732">
                  <c:v>30.1</c:v>
                </c:pt>
                <c:pt idx="733">
                  <c:v>27.265000000000001</c:v>
                </c:pt>
                <c:pt idx="734">
                  <c:v>32.1</c:v>
                </c:pt>
                <c:pt idx="735">
                  <c:v>34.770000000000003</c:v>
                </c:pt>
                <c:pt idx="736">
                  <c:v>38.39</c:v>
                </c:pt>
                <c:pt idx="737">
                  <c:v>23.7</c:v>
                </c:pt>
                <c:pt idx="738">
                  <c:v>31.73</c:v>
                </c:pt>
                <c:pt idx="739">
                  <c:v>35.5</c:v>
                </c:pt>
                <c:pt idx="740">
                  <c:v>24.035</c:v>
                </c:pt>
                <c:pt idx="741">
                  <c:v>29.15</c:v>
                </c:pt>
                <c:pt idx="742">
                  <c:v>34.104999999999997</c:v>
                </c:pt>
                <c:pt idx="743">
                  <c:v>26.62</c:v>
                </c:pt>
                <c:pt idx="744">
                  <c:v>26.41</c:v>
                </c:pt>
                <c:pt idx="745">
                  <c:v>30.114999999999998</c:v>
                </c:pt>
                <c:pt idx="746">
                  <c:v>27</c:v>
                </c:pt>
                <c:pt idx="747">
                  <c:v>21.754999999999999</c:v>
                </c:pt>
                <c:pt idx="748">
                  <c:v>36</c:v>
                </c:pt>
                <c:pt idx="749">
                  <c:v>30.875</c:v>
                </c:pt>
                <c:pt idx="750">
                  <c:v>26.4</c:v>
                </c:pt>
                <c:pt idx="751">
                  <c:v>28.975000000000001</c:v>
                </c:pt>
                <c:pt idx="752">
                  <c:v>37.905000000000001</c:v>
                </c:pt>
                <c:pt idx="753">
                  <c:v>22.77</c:v>
                </c:pt>
                <c:pt idx="754">
                  <c:v>33.630000000000003</c:v>
                </c:pt>
                <c:pt idx="755">
                  <c:v>27.645</c:v>
                </c:pt>
                <c:pt idx="756">
                  <c:v>22.8</c:v>
                </c:pt>
                <c:pt idx="757">
                  <c:v>27.83</c:v>
                </c:pt>
                <c:pt idx="758">
                  <c:v>37.43</c:v>
                </c:pt>
                <c:pt idx="759">
                  <c:v>38.17</c:v>
                </c:pt>
                <c:pt idx="760">
                  <c:v>34.58</c:v>
                </c:pt>
                <c:pt idx="761">
                  <c:v>35.200000000000003</c:v>
                </c:pt>
                <c:pt idx="762">
                  <c:v>27.1</c:v>
                </c:pt>
                <c:pt idx="763">
                  <c:v>26.03</c:v>
                </c:pt>
                <c:pt idx="764">
                  <c:v>25.175000000000001</c:v>
                </c:pt>
                <c:pt idx="765">
                  <c:v>31.824999999999999</c:v>
                </c:pt>
                <c:pt idx="766">
                  <c:v>32.299999999999997</c:v>
                </c:pt>
                <c:pt idx="767">
                  <c:v>29</c:v>
                </c:pt>
                <c:pt idx="768">
                  <c:v>39.700000000000003</c:v>
                </c:pt>
                <c:pt idx="769">
                  <c:v>19.475000000000001</c:v>
                </c:pt>
                <c:pt idx="770">
                  <c:v>36.1</c:v>
                </c:pt>
                <c:pt idx="771">
                  <c:v>26.7</c:v>
                </c:pt>
                <c:pt idx="772">
                  <c:v>36.479999999999997</c:v>
                </c:pt>
                <c:pt idx="773">
                  <c:v>28.88</c:v>
                </c:pt>
                <c:pt idx="774">
                  <c:v>34.200000000000003</c:v>
                </c:pt>
                <c:pt idx="775">
                  <c:v>33.33</c:v>
                </c:pt>
                <c:pt idx="776">
                  <c:v>32.299999999999997</c:v>
                </c:pt>
                <c:pt idx="777">
                  <c:v>39.805</c:v>
                </c:pt>
                <c:pt idx="778">
                  <c:v>34.32</c:v>
                </c:pt>
                <c:pt idx="779">
                  <c:v>28.88</c:v>
                </c:pt>
                <c:pt idx="780">
                  <c:v>24.4</c:v>
                </c:pt>
                <c:pt idx="781">
                  <c:v>41.14</c:v>
                </c:pt>
                <c:pt idx="782">
                  <c:v>35.97</c:v>
                </c:pt>
                <c:pt idx="783">
                  <c:v>27.6</c:v>
                </c:pt>
                <c:pt idx="784">
                  <c:v>29.26</c:v>
                </c:pt>
                <c:pt idx="785">
                  <c:v>27.7</c:v>
                </c:pt>
                <c:pt idx="786">
                  <c:v>36.954999999999998</c:v>
                </c:pt>
                <c:pt idx="787">
                  <c:v>36.86</c:v>
                </c:pt>
                <c:pt idx="788">
                  <c:v>22.515000000000001</c:v>
                </c:pt>
                <c:pt idx="789">
                  <c:v>29.92</c:v>
                </c:pt>
                <c:pt idx="790">
                  <c:v>41.8</c:v>
                </c:pt>
                <c:pt idx="791">
                  <c:v>27.6</c:v>
                </c:pt>
                <c:pt idx="792">
                  <c:v>23.18</c:v>
                </c:pt>
                <c:pt idx="793">
                  <c:v>20.9</c:v>
                </c:pt>
                <c:pt idx="794">
                  <c:v>31.92</c:v>
                </c:pt>
                <c:pt idx="795">
                  <c:v>28.5</c:v>
                </c:pt>
                <c:pt idx="796">
                  <c:v>44.22</c:v>
                </c:pt>
                <c:pt idx="797">
                  <c:v>22.895</c:v>
                </c:pt>
                <c:pt idx="798">
                  <c:v>33.1</c:v>
                </c:pt>
                <c:pt idx="799">
                  <c:v>24.795000000000002</c:v>
                </c:pt>
                <c:pt idx="800">
                  <c:v>26.18</c:v>
                </c:pt>
                <c:pt idx="801">
                  <c:v>35.97</c:v>
                </c:pt>
                <c:pt idx="802">
                  <c:v>22.3</c:v>
                </c:pt>
                <c:pt idx="803">
                  <c:v>42.24</c:v>
                </c:pt>
                <c:pt idx="804">
                  <c:v>26.51</c:v>
                </c:pt>
                <c:pt idx="805">
                  <c:v>35.814999999999998</c:v>
                </c:pt>
                <c:pt idx="806">
                  <c:v>41.42</c:v>
                </c:pt>
                <c:pt idx="807">
                  <c:v>36.575000000000003</c:v>
                </c:pt>
                <c:pt idx="808">
                  <c:v>30.14</c:v>
                </c:pt>
                <c:pt idx="809">
                  <c:v>25.84</c:v>
                </c:pt>
                <c:pt idx="810">
                  <c:v>30.8</c:v>
                </c:pt>
                <c:pt idx="811">
                  <c:v>42.94</c:v>
                </c:pt>
                <c:pt idx="812">
                  <c:v>21.01</c:v>
                </c:pt>
                <c:pt idx="813">
                  <c:v>22.515000000000001</c:v>
                </c:pt>
                <c:pt idx="814">
                  <c:v>34.43</c:v>
                </c:pt>
                <c:pt idx="815">
                  <c:v>31.46</c:v>
                </c:pt>
                <c:pt idx="816">
                  <c:v>24.225000000000001</c:v>
                </c:pt>
                <c:pt idx="817">
                  <c:v>37.1</c:v>
                </c:pt>
                <c:pt idx="818">
                  <c:v>26.125</c:v>
                </c:pt>
                <c:pt idx="819">
                  <c:v>35.53</c:v>
                </c:pt>
                <c:pt idx="820">
                  <c:v>33.700000000000003</c:v>
                </c:pt>
                <c:pt idx="821">
                  <c:v>17.670000000000002</c:v>
                </c:pt>
                <c:pt idx="822">
                  <c:v>31.13</c:v>
                </c:pt>
                <c:pt idx="823">
                  <c:v>29.81</c:v>
                </c:pt>
                <c:pt idx="824">
                  <c:v>24.32</c:v>
                </c:pt>
                <c:pt idx="825">
                  <c:v>31.824999999999999</c:v>
                </c:pt>
                <c:pt idx="826">
                  <c:v>31.79</c:v>
                </c:pt>
                <c:pt idx="827">
                  <c:v>28.024999999999999</c:v>
                </c:pt>
                <c:pt idx="828">
                  <c:v>30.78</c:v>
                </c:pt>
                <c:pt idx="829">
                  <c:v>21.85</c:v>
                </c:pt>
                <c:pt idx="830">
                  <c:v>33.1</c:v>
                </c:pt>
                <c:pt idx="831">
                  <c:v>25.84</c:v>
                </c:pt>
                <c:pt idx="832">
                  <c:v>23.844999999999999</c:v>
                </c:pt>
                <c:pt idx="833">
                  <c:v>34.39</c:v>
                </c:pt>
                <c:pt idx="834">
                  <c:v>33.82</c:v>
                </c:pt>
                <c:pt idx="835">
                  <c:v>35.97</c:v>
                </c:pt>
                <c:pt idx="836">
                  <c:v>31.5</c:v>
                </c:pt>
                <c:pt idx="837">
                  <c:v>28.31</c:v>
                </c:pt>
                <c:pt idx="838">
                  <c:v>23.465</c:v>
                </c:pt>
                <c:pt idx="839">
                  <c:v>31.35</c:v>
                </c:pt>
                <c:pt idx="840">
                  <c:v>31.1</c:v>
                </c:pt>
                <c:pt idx="841">
                  <c:v>24.7</c:v>
                </c:pt>
                <c:pt idx="842">
                  <c:v>32.78</c:v>
                </c:pt>
                <c:pt idx="843">
                  <c:v>29.81</c:v>
                </c:pt>
                <c:pt idx="844">
                  <c:v>30.495000000000001</c:v>
                </c:pt>
                <c:pt idx="845">
                  <c:v>32.450000000000003</c:v>
                </c:pt>
                <c:pt idx="846">
                  <c:v>34.200000000000003</c:v>
                </c:pt>
                <c:pt idx="847">
                  <c:v>50.38</c:v>
                </c:pt>
                <c:pt idx="848">
                  <c:v>24.1</c:v>
                </c:pt>
                <c:pt idx="849">
                  <c:v>32.774999999999999</c:v>
                </c:pt>
                <c:pt idx="850">
                  <c:v>30.78</c:v>
                </c:pt>
                <c:pt idx="851">
                  <c:v>32.299999999999997</c:v>
                </c:pt>
                <c:pt idx="852">
                  <c:v>35.53</c:v>
                </c:pt>
                <c:pt idx="853">
                  <c:v>23.75</c:v>
                </c:pt>
                <c:pt idx="854">
                  <c:v>23.844999999999999</c:v>
                </c:pt>
                <c:pt idx="855">
                  <c:v>29.6</c:v>
                </c:pt>
                <c:pt idx="856">
                  <c:v>33.11</c:v>
                </c:pt>
                <c:pt idx="857">
                  <c:v>24.13</c:v>
                </c:pt>
                <c:pt idx="858">
                  <c:v>32.229999999999997</c:v>
                </c:pt>
                <c:pt idx="859">
                  <c:v>28.1</c:v>
                </c:pt>
                <c:pt idx="860">
                  <c:v>47.6</c:v>
                </c:pt>
                <c:pt idx="861">
                  <c:v>28</c:v>
                </c:pt>
                <c:pt idx="862">
                  <c:v>33.534999999999997</c:v>
                </c:pt>
                <c:pt idx="863">
                  <c:v>19.855</c:v>
                </c:pt>
                <c:pt idx="864">
                  <c:v>25.4</c:v>
                </c:pt>
                <c:pt idx="865">
                  <c:v>29.9</c:v>
                </c:pt>
                <c:pt idx="866">
                  <c:v>37.29</c:v>
                </c:pt>
                <c:pt idx="867">
                  <c:v>43.7</c:v>
                </c:pt>
                <c:pt idx="868">
                  <c:v>23.655000000000001</c:v>
                </c:pt>
                <c:pt idx="869">
                  <c:v>24.3</c:v>
                </c:pt>
                <c:pt idx="870">
                  <c:v>36.200000000000003</c:v>
                </c:pt>
                <c:pt idx="871">
                  <c:v>29.48</c:v>
                </c:pt>
                <c:pt idx="872">
                  <c:v>24.86</c:v>
                </c:pt>
                <c:pt idx="873">
                  <c:v>30.1</c:v>
                </c:pt>
                <c:pt idx="874">
                  <c:v>21.85</c:v>
                </c:pt>
                <c:pt idx="875">
                  <c:v>28.12</c:v>
                </c:pt>
                <c:pt idx="876">
                  <c:v>27.1</c:v>
                </c:pt>
                <c:pt idx="877">
                  <c:v>33.44</c:v>
                </c:pt>
                <c:pt idx="878">
                  <c:v>28.8</c:v>
                </c:pt>
                <c:pt idx="879">
                  <c:v>29.5</c:v>
                </c:pt>
                <c:pt idx="880">
                  <c:v>34.799999999999997</c:v>
                </c:pt>
                <c:pt idx="881">
                  <c:v>27.36</c:v>
                </c:pt>
                <c:pt idx="882">
                  <c:v>22.135000000000002</c:v>
                </c:pt>
                <c:pt idx="883">
                  <c:v>37.049999999999997</c:v>
                </c:pt>
                <c:pt idx="884">
                  <c:v>26.695</c:v>
                </c:pt>
                <c:pt idx="885">
                  <c:v>28.93</c:v>
                </c:pt>
                <c:pt idx="886">
                  <c:v>28.975000000000001</c:v>
                </c:pt>
                <c:pt idx="887">
                  <c:v>30.02</c:v>
                </c:pt>
                <c:pt idx="888">
                  <c:v>39.5</c:v>
                </c:pt>
                <c:pt idx="889">
                  <c:v>33.630000000000003</c:v>
                </c:pt>
                <c:pt idx="890">
                  <c:v>26.885000000000002</c:v>
                </c:pt>
                <c:pt idx="891">
                  <c:v>29.04</c:v>
                </c:pt>
                <c:pt idx="892">
                  <c:v>24.035</c:v>
                </c:pt>
                <c:pt idx="893">
                  <c:v>38.94</c:v>
                </c:pt>
                <c:pt idx="894">
                  <c:v>32.11</c:v>
                </c:pt>
                <c:pt idx="895">
                  <c:v>44</c:v>
                </c:pt>
                <c:pt idx="896">
                  <c:v>20.045000000000002</c:v>
                </c:pt>
                <c:pt idx="897">
                  <c:v>25.555</c:v>
                </c:pt>
                <c:pt idx="898">
                  <c:v>40.26</c:v>
                </c:pt>
                <c:pt idx="899">
                  <c:v>22.515000000000001</c:v>
                </c:pt>
                <c:pt idx="900">
                  <c:v>22.515000000000001</c:v>
                </c:pt>
                <c:pt idx="901">
                  <c:v>40.92</c:v>
                </c:pt>
                <c:pt idx="902">
                  <c:v>27.265000000000001</c:v>
                </c:pt>
                <c:pt idx="903">
                  <c:v>36.85</c:v>
                </c:pt>
                <c:pt idx="904">
                  <c:v>35.1</c:v>
                </c:pt>
                <c:pt idx="905">
                  <c:v>29.355</c:v>
                </c:pt>
                <c:pt idx="906">
                  <c:v>32.585000000000001</c:v>
                </c:pt>
                <c:pt idx="907">
                  <c:v>32.340000000000003</c:v>
                </c:pt>
                <c:pt idx="908">
                  <c:v>39.799999999999997</c:v>
                </c:pt>
                <c:pt idx="909">
                  <c:v>24.6</c:v>
                </c:pt>
                <c:pt idx="910">
                  <c:v>28.31</c:v>
                </c:pt>
                <c:pt idx="911">
                  <c:v>31.73</c:v>
                </c:pt>
                <c:pt idx="912">
                  <c:v>26.695</c:v>
                </c:pt>
                <c:pt idx="913">
                  <c:v>27.5</c:v>
                </c:pt>
                <c:pt idx="914">
                  <c:v>24.605</c:v>
                </c:pt>
                <c:pt idx="915">
                  <c:v>33.99</c:v>
                </c:pt>
                <c:pt idx="916">
                  <c:v>26.885000000000002</c:v>
                </c:pt>
                <c:pt idx="917">
                  <c:v>22.895</c:v>
                </c:pt>
                <c:pt idx="918">
                  <c:v>28.2</c:v>
                </c:pt>
                <c:pt idx="919">
                  <c:v>34.21</c:v>
                </c:pt>
                <c:pt idx="920">
                  <c:v>25</c:v>
                </c:pt>
                <c:pt idx="921">
                  <c:v>33.200000000000003</c:v>
                </c:pt>
                <c:pt idx="922">
                  <c:v>31</c:v>
                </c:pt>
                <c:pt idx="923">
                  <c:v>35.814999999999998</c:v>
                </c:pt>
                <c:pt idx="924">
                  <c:v>23.2</c:v>
                </c:pt>
                <c:pt idx="925">
                  <c:v>32.11</c:v>
                </c:pt>
                <c:pt idx="926">
                  <c:v>23.4</c:v>
                </c:pt>
                <c:pt idx="927">
                  <c:v>20.100000000000001</c:v>
                </c:pt>
                <c:pt idx="928">
                  <c:v>39.159999999999997</c:v>
                </c:pt>
                <c:pt idx="929">
                  <c:v>34.21</c:v>
                </c:pt>
                <c:pt idx="930">
                  <c:v>46.53</c:v>
                </c:pt>
                <c:pt idx="931">
                  <c:v>32.5</c:v>
                </c:pt>
                <c:pt idx="932">
                  <c:v>25.8</c:v>
                </c:pt>
                <c:pt idx="933">
                  <c:v>35.299999999999997</c:v>
                </c:pt>
                <c:pt idx="934">
                  <c:v>37.18</c:v>
                </c:pt>
                <c:pt idx="935">
                  <c:v>27.5</c:v>
                </c:pt>
                <c:pt idx="936">
                  <c:v>29.734999999999999</c:v>
                </c:pt>
                <c:pt idx="937">
                  <c:v>24.225000000000001</c:v>
                </c:pt>
                <c:pt idx="938">
                  <c:v>26.18</c:v>
                </c:pt>
                <c:pt idx="939">
                  <c:v>29.48</c:v>
                </c:pt>
                <c:pt idx="940">
                  <c:v>23.21</c:v>
                </c:pt>
                <c:pt idx="941">
                  <c:v>46.09</c:v>
                </c:pt>
                <c:pt idx="942">
                  <c:v>40.185000000000002</c:v>
                </c:pt>
                <c:pt idx="943">
                  <c:v>22.61</c:v>
                </c:pt>
                <c:pt idx="944">
                  <c:v>39.93</c:v>
                </c:pt>
                <c:pt idx="945">
                  <c:v>35.799999999999997</c:v>
                </c:pt>
                <c:pt idx="946">
                  <c:v>35.799999999999997</c:v>
                </c:pt>
                <c:pt idx="947">
                  <c:v>34.200000000000003</c:v>
                </c:pt>
                <c:pt idx="948">
                  <c:v>31.254999999999999</c:v>
                </c:pt>
                <c:pt idx="949">
                  <c:v>29.7</c:v>
                </c:pt>
                <c:pt idx="950">
                  <c:v>18.335000000000001</c:v>
                </c:pt>
                <c:pt idx="951">
                  <c:v>42.9</c:v>
                </c:pt>
                <c:pt idx="952">
                  <c:v>28.405000000000001</c:v>
                </c:pt>
                <c:pt idx="953">
                  <c:v>30.2</c:v>
                </c:pt>
                <c:pt idx="954">
                  <c:v>27.835000000000001</c:v>
                </c:pt>
                <c:pt idx="955">
                  <c:v>39.49</c:v>
                </c:pt>
                <c:pt idx="956">
                  <c:v>30.8</c:v>
                </c:pt>
                <c:pt idx="957">
                  <c:v>26.79</c:v>
                </c:pt>
                <c:pt idx="958">
                  <c:v>34.96</c:v>
                </c:pt>
                <c:pt idx="959">
                  <c:v>36.67</c:v>
                </c:pt>
                <c:pt idx="960">
                  <c:v>39.615000000000002</c:v>
                </c:pt>
                <c:pt idx="961">
                  <c:v>25.9</c:v>
                </c:pt>
                <c:pt idx="962">
                  <c:v>35.200000000000003</c:v>
                </c:pt>
                <c:pt idx="963">
                  <c:v>24.795000000000002</c:v>
                </c:pt>
                <c:pt idx="964">
                  <c:v>36.765000000000001</c:v>
                </c:pt>
                <c:pt idx="965">
                  <c:v>27.1</c:v>
                </c:pt>
                <c:pt idx="966">
                  <c:v>24.795000000000002</c:v>
                </c:pt>
                <c:pt idx="967">
                  <c:v>25.364999999999998</c:v>
                </c:pt>
                <c:pt idx="968">
                  <c:v>25.745000000000001</c:v>
                </c:pt>
                <c:pt idx="969">
                  <c:v>34.32</c:v>
                </c:pt>
                <c:pt idx="970">
                  <c:v>28.16</c:v>
                </c:pt>
                <c:pt idx="971">
                  <c:v>23.56</c:v>
                </c:pt>
                <c:pt idx="972">
                  <c:v>20.234999999999999</c:v>
                </c:pt>
                <c:pt idx="973">
                  <c:v>40.5</c:v>
                </c:pt>
                <c:pt idx="974">
                  <c:v>35.42</c:v>
                </c:pt>
                <c:pt idx="975">
                  <c:v>22.895</c:v>
                </c:pt>
                <c:pt idx="976">
                  <c:v>40.15</c:v>
                </c:pt>
                <c:pt idx="977">
                  <c:v>29.15</c:v>
                </c:pt>
                <c:pt idx="978">
                  <c:v>39.994999999999997</c:v>
                </c:pt>
                <c:pt idx="979">
                  <c:v>29.92</c:v>
                </c:pt>
                <c:pt idx="980">
                  <c:v>25.46</c:v>
                </c:pt>
                <c:pt idx="981">
                  <c:v>21.375</c:v>
                </c:pt>
                <c:pt idx="982">
                  <c:v>25.9</c:v>
                </c:pt>
                <c:pt idx="983">
                  <c:v>30.59</c:v>
                </c:pt>
                <c:pt idx="984">
                  <c:v>30.114999999999998</c:v>
                </c:pt>
                <c:pt idx="985">
                  <c:v>25.8</c:v>
                </c:pt>
                <c:pt idx="986">
                  <c:v>30.114999999999998</c:v>
                </c:pt>
                <c:pt idx="987">
                  <c:v>27.645</c:v>
                </c:pt>
                <c:pt idx="988">
                  <c:v>34.674999999999997</c:v>
                </c:pt>
                <c:pt idx="989">
                  <c:v>20.52</c:v>
                </c:pt>
                <c:pt idx="990">
                  <c:v>19.8</c:v>
                </c:pt>
                <c:pt idx="991">
                  <c:v>27.835000000000001</c:v>
                </c:pt>
                <c:pt idx="992">
                  <c:v>31.6</c:v>
                </c:pt>
                <c:pt idx="993">
                  <c:v>28.27</c:v>
                </c:pt>
                <c:pt idx="994">
                  <c:v>20.045000000000002</c:v>
                </c:pt>
                <c:pt idx="995">
                  <c:v>23.274999999999999</c:v>
                </c:pt>
                <c:pt idx="996">
                  <c:v>34.1</c:v>
                </c:pt>
                <c:pt idx="997">
                  <c:v>36.85</c:v>
                </c:pt>
                <c:pt idx="998">
                  <c:v>36.29</c:v>
                </c:pt>
                <c:pt idx="999">
                  <c:v>26.885000000000002</c:v>
                </c:pt>
                <c:pt idx="1000">
                  <c:v>22.99</c:v>
                </c:pt>
                <c:pt idx="1001">
                  <c:v>32.700000000000003</c:v>
                </c:pt>
                <c:pt idx="1002">
                  <c:v>25.8</c:v>
                </c:pt>
                <c:pt idx="1003">
                  <c:v>29.6</c:v>
                </c:pt>
                <c:pt idx="1004">
                  <c:v>19.190000000000001</c:v>
                </c:pt>
                <c:pt idx="1005">
                  <c:v>31.73</c:v>
                </c:pt>
                <c:pt idx="1006">
                  <c:v>29.26</c:v>
                </c:pt>
                <c:pt idx="1007">
                  <c:v>28.215</c:v>
                </c:pt>
                <c:pt idx="1008">
                  <c:v>24.984999999999999</c:v>
                </c:pt>
                <c:pt idx="1009">
                  <c:v>27.74</c:v>
                </c:pt>
                <c:pt idx="1010">
                  <c:v>22.8</c:v>
                </c:pt>
                <c:pt idx="1011">
                  <c:v>20.13</c:v>
                </c:pt>
                <c:pt idx="1012">
                  <c:v>33.33</c:v>
                </c:pt>
                <c:pt idx="1013">
                  <c:v>32.299999999999997</c:v>
                </c:pt>
                <c:pt idx="1014">
                  <c:v>27.6</c:v>
                </c:pt>
                <c:pt idx="1015">
                  <c:v>25.46</c:v>
                </c:pt>
                <c:pt idx="1016">
                  <c:v>24.605</c:v>
                </c:pt>
                <c:pt idx="1017">
                  <c:v>34.200000000000003</c:v>
                </c:pt>
                <c:pt idx="1018">
                  <c:v>35.814999999999998</c:v>
                </c:pt>
                <c:pt idx="1019">
                  <c:v>32.68</c:v>
                </c:pt>
                <c:pt idx="1020">
                  <c:v>37</c:v>
                </c:pt>
                <c:pt idx="1021">
                  <c:v>31.02</c:v>
                </c:pt>
                <c:pt idx="1022">
                  <c:v>36.08</c:v>
                </c:pt>
                <c:pt idx="1023">
                  <c:v>23.32</c:v>
                </c:pt>
                <c:pt idx="1024">
                  <c:v>45.32</c:v>
                </c:pt>
                <c:pt idx="1025">
                  <c:v>34.6</c:v>
                </c:pt>
                <c:pt idx="1026">
                  <c:v>26.03</c:v>
                </c:pt>
                <c:pt idx="1027">
                  <c:v>18.715</c:v>
                </c:pt>
                <c:pt idx="1028">
                  <c:v>31.6</c:v>
                </c:pt>
                <c:pt idx="1029">
                  <c:v>17.29</c:v>
                </c:pt>
                <c:pt idx="1030">
                  <c:v>23.655000000000001</c:v>
                </c:pt>
                <c:pt idx="1031">
                  <c:v>35.200000000000003</c:v>
                </c:pt>
                <c:pt idx="1032">
                  <c:v>27.93</c:v>
                </c:pt>
                <c:pt idx="1033">
                  <c:v>21.565000000000001</c:v>
                </c:pt>
                <c:pt idx="1034">
                  <c:v>38.380000000000003</c:v>
                </c:pt>
                <c:pt idx="1035">
                  <c:v>23</c:v>
                </c:pt>
                <c:pt idx="1036">
                  <c:v>37.07</c:v>
                </c:pt>
                <c:pt idx="1037">
                  <c:v>30.495000000000001</c:v>
                </c:pt>
                <c:pt idx="1038">
                  <c:v>28.88</c:v>
                </c:pt>
                <c:pt idx="1039">
                  <c:v>27.265000000000001</c:v>
                </c:pt>
                <c:pt idx="1040">
                  <c:v>28.024999999999999</c:v>
                </c:pt>
                <c:pt idx="1041">
                  <c:v>23.085000000000001</c:v>
                </c:pt>
                <c:pt idx="1042">
                  <c:v>30.684999999999999</c:v>
                </c:pt>
                <c:pt idx="1043">
                  <c:v>25.8</c:v>
                </c:pt>
                <c:pt idx="1044">
                  <c:v>35.244999999999997</c:v>
                </c:pt>
                <c:pt idx="1045">
                  <c:v>24.7</c:v>
                </c:pt>
                <c:pt idx="1046">
                  <c:v>25.08</c:v>
                </c:pt>
                <c:pt idx="1047">
                  <c:v>52.58</c:v>
                </c:pt>
                <c:pt idx="1048">
                  <c:v>22.515000000000001</c:v>
                </c:pt>
                <c:pt idx="1049">
                  <c:v>30.9</c:v>
                </c:pt>
                <c:pt idx="1050">
                  <c:v>36.954999999999998</c:v>
                </c:pt>
                <c:pt idx="1051">
                  <c:v>26.41</c:v>
                </c:pt>
                <c:pt idx="1052">
                  <c:v>29.83</c:v>
                </c:pt>
                <c:pt idx="1053">
                  <c:v>29.8</c:v>
                </c:pt>
                <c:pt idx="1054">
                  <c:v>21.47</c:v>
                </c:pt>
                <c:pt idx="1055">
                  <c:v>27.645</c:v>
                </c:pt>
                <c:pt idx="1056">
                  <c:v>28.9</c:v>
                </c:pt>
                <c:pt idx="1057">
                  <c:v>31.79</c:v>
                </c:pt>
                <c:pt idx="1058">
                  <c:v>39.49</c:v>
                </c:pt>
                <c:pt idx="1059">
                  <c:v>33.82</c:v>
                </c:pt>
                <c:pt idx="1060">
                  <c:v>32.01</c:v>
                </c:pt>
                <c:pt idx="1061">
                  <c:v>27.94</c:v>
                </c:pt>
                <c:pt idx="1062">
                  <c:v>41.14</c:v>
                </c:pt>
                <c:pt idx="1063">
                  <c:v>28.594999999999999</c:v>
                </c:pt>
                <c:pt idx="1064">
                  <c:v>25.6</c:v>
                </c:pt>
                <c:pt idx="1065">
                  <c:v>25.3</c:v>
                </c:pt>
                <c:pt idx="1066">
                  <c:v>37.29</c:v>
                </c:pt>
                <c:pt idx="1067">
                  <c:v>42.655000000000001</c:v>
                </c:pt>
                <c:pt idx="1068">
                  <c:v>21.66</c:v>
                </c:pt>
                <c:pt idx="1069">
                  <c:v>31.9</c:v>
                </c:pt>
                <c:pt idx="1070">
                  <c:v>37.07</c:v>
                </c:pt>
                <c:pt idx="1071">
                  <c:v>31.445</c:v>
                </c:pt>
                <c:pt idx="1072">
                  <c:v>31.254999999999999</c:v>
                </c:pt>
                <c:pt idx="1073">
                  <c:v>28.88</c:v>
                </c:pt>
                <c:pt idx="1074">
                  <c:v>18.335000000000001</c:v>
                </c:pt>
                <c:pt idx="1075">
                  <c:v>29.59</c:v>
                </c:pt>
                <c:pt idx="1076">
                  <c:v>32</c:v>
                </c:pt>
                <c:pt idx="1077">
                  <c:v>26.03</c:v>
                </c:pt>
                <c:pt idx="1078">
                  <c:v>31.68</c:v>
                </c:pt>
                <c:pt idx="1079">
                  <c:v>33.659999999999997</c:v>
                </c:pt>
                <c:pt idx="1080">
                  <c:v>21.78</c:v>
                </c:pt>
                <c:pt idx="1081">
                  <c:v>27.835000000000001</c:v>
                </c:pt>
                <c:pt idx="1082">
                  <c:v>19.95</c:v>
                </c:pt>
                <c:pt idx="1083">
                  <c:v>31.5</c:v>
                </c:pt>
                <c:pt idx="1084">
                  <c:v>30.495000000000001</c:v>
                </c:pt>
                <c:pt idx="1085">
                  <c:v>18.3</c:v>
                </c:pt>
                <c:pt idx="1086">
                  <c:v>28.975000000000001</c:v>
                </c:pt>
                <c:pt idx="1087">
                  <c:v>31.54</c:v>
                </c:pt>
                <c:pt idx="1088">
                  <c:v>47.74</c:v>
                </c:pt>
                <c:pt idx="1089">
                  <c:v>22.1</c:v>
                </c:pt>
                <c:pt idx="1090">
                  <c:v>36.19</c:v>
                </c:pt>
                <c:pt idx="1091">
                  <c:v>29.83</c:v>
                </c:pt>
                <c:pt idx="1092">
                  <c:v>32.700000000000003</c:v>
                </c:pt>
                <c:pt idx="1093">
                  <c:v>30.4</c:v>
                </c:pt>
                <c:pt idx="1094">
                  <c:v>33.700000000000003</c:v>
                </c:pt>
                <c:pt idx="1095">
                  <c:v>31.35</c:v>
                </c:pt>
                <c:pt idx="1096">
                  <c:v>34.96</c:v>
                </c:pt>
                <c:pt idx="1097">
                  <c:v>33.770000000000003</c:v>
                </c:pt>
                <c:pt idx="1098">
                  <c:v>30.875</c:v>
                </c:pt>
                <c:pt idx="1099">
                  <c:v>33.99</c:v>
                </c:pt>
                <c:pt idx="1100">
                  <c:v>19.094999999999999</c:v>
                </c:pt>
                <c:pt idx="1101">
                  <c:v>28.6</c:v>
                </c:pt>
                <c:pt idx="1102">
                  <c:v>38.94</c:v>
                </c:pt>
                <c:pt idx="1103">
                  <c:v>36.08</c:v>
                </c:pt>
                <c:pt idx="1104">
                  <c:v>29.8</c:v>
                </c:pt>
                <c:pt idx="1105">
                  <c:v>31.24</c:v>
                </c:pt>
                <c:pt idx="1106">
                  <c:v>29.925000000000001</c:v>
                </c:pt>
                <c:pt idx="1107">
                  <c:v>26.22</c:v>
                </c:pt>
                <c:pt idx="1108">
                  <c:v>30</c:v>
                </c:pt>
                <c:pt idx="1109">
                  <c:v>20.350000000000001</c:v>
                </c:pt>
                <c:pt idx="1110">
                  <c:v>32.299999999999997</c:v>
                </c:pt>
                <c:pt idx="1111">
                  <c:v>38.39</c:v>
                </c:pt>
                <c:pt idx="1112">
                  <c:v>25.85</c:v>
                </c:pt>
                <c:pt idx="1113">
                  <c:v>26.315000000000001</c:v>
                </c:pt>
                <c:pt idx="1114">
                  <c:v>24.51</c:v>
                </c:pt>
                <c:pt idx="1115">
                  <c:v>32.67</c:v>
                </c:pt>
                <c:pt idx="1116">
                  <c:v>29.64</c:v>
                </c:pt>
                <c:pt idx="1117">
                  <c:v>33.33</c:v>
                </c:pt>
                <c:pt idx="1118">
                  <c:v>35.75</c:v>
                </c:pt>
                <c:pt idx="1119">
                  <c:v>19.95</c:v>
                </c:pt>
                <c:pt idx="1120">
                  <c:v>31.4</c:v>
                </c:pt>
                <c:pt idx="1121">
                  <c:v>38.17</c:v>
                </c:pt>
                <c:pt idx="1122">
                  <c:v>36.86</c:v>
                </c:pt>
                <c:pt idx="1123">
                  <c:v>32.395000000000003</c:v>
                </c:pt>
                <c:pt idx="1124">
                  <c:v>42.75</c:v>
                </c:pt>
                <c:pt idx="1125">
                  <c:v>25.08</c:v>
                </c:pt>
                <c:pt idx="1126">
                  <c:v>29.9</c:v>
                </c:pt>
                <c:pt idx="1127">
                  <c:v>35.86</c:v>
                </c:pt>
                <c:pt idx="1128">
                  <c:v>32.799999999999997</c:v>
                </c:pt>
                <c:pt idx="1129">
                  <c:v>18.600000000000001</c:v>
                </c:pt>
                <c:pt idx="1130">
                  <c:v>23.87</c:v>
                </c:pt>
                <c:pt idx="1131">
                  <c:v>45.9</c:v>
                </c:pt>
                <c:pt idx="1132">
                  <c:v>40.28</c:v>
                </c:pt>
                <c:pt idx="1133">
                  <c:v>18.335000000000001</c:v>
                </c:pt>
                <c:pt idx="1134">
                  <c:v>33.82</c:v>
                </c:pt>
                <c:pt idx="1135">
                  <c:v>28.12</c:v>
                </c:pt>
                <c:pt idx="1136">
                  <c:v>25</c:v>
                </c:pt>
                <c:pt idx="1137">
                  <c:v>22.23</c:v>
                </c:pt>
                <c:pt idx="1138">
                  <c:v>30.25</c:v>
                </c:pt>
                <c:pt idx="1139">
                  <c:v>32.49</c:v>
                </c:pt>
                <c:pt idx="1140">
                  <c:v>37.07</c:v>
                </c:pt>
                <c:pt idx="1141">
                  <c:v>32.6</c:v>
                </c:pt>
                <c:pt idx="1142">
                  <c:v>24.86</c:v>
                </c:pt>
                <c:pt idx="1143">
                  <c:v>32.340000000000003</c:v>
                </c:pt>
                <c:pt idx="1144">
                  <c:v>32.299999999999997</c:v>
                </c:pt>
                <c:pt idx="1145">
                  <c:v>32.774999999999999</c:v>
                </c:pt>
                <c:pt idx="1146">
                  <c:v>32.799999999999997</c:v>
                </c:pt>
                <c:pt idx="1147">
                  <c:v>31.92</c:v>
                </c:pt>
                <c:pt idx="1148">
                  <c:v>21.5</c:v>
                </c:pt>
                <c:pt idx="1149">
                  <c:v>34.1</c:v>
                </c:pt>
                <c:pt idx="1150">
                  <c:v>30.305</c:v>
                </c:pt>
                <c:pt idx="1151">
                  <c:v>36.479999999999997</c:v>
                </c:pt>
                <c:pt idx="1152">
                  <c:v>32.56</c:v>
                </c:pt>
                <c:pt idx="1153">
                  <c:v>35.814999999999998</c:v>
                </c:pt>
                <c:pt idx="1154">
                  <c:v>27.93</c:v>
                </c:pt>
                <c:pt idx="1155">
                  <c:v>22.135000000000002</c:v>
                </c:pt>
                <c:pt idx="1156">
                  <c:v>44.88</c:v>
                </c:pt>
                <c:pt idx="1157">
                  <c:v>23.18</c:v>
                </c:pt>
                <c:pt idx="1158">
                  <c:v>30.59</c:v>
                </c:pt>
                <c:pt idx="1159">
                  <c:v>41.1</c:v>
                </c:pt>
                <c:pt idx="1160">
                  <c:v>34.58</c:v>
                </c:pt>
                <c:pt idx="1161">
                  <c:v>42.13</c:v>
                </c:pt>
                <c:pt idx="1162">
                  <c:v>38.83</c:v>
                </c:pt>
                <c:pt idx="1163">
                  <c:v>28.215</c:v>
                </c:pt>
                <c:pt idx="1164">
                  <c:v>28.31</c:v>
                </c:pt>
                <c:pt idx="1165">
                  <c:v>26.125</c:v>
                </c:pt>
                <c:pt idx="1166">
                  <c:v>40.369999999999997</c:v>
                </c:pt>
                <c:pt idx="1167">
                  <c:v>24.6</c:v>
                </c:pt>
                <c:pt idx="1168">
                  <c:v>35.200000000000003</c:v>
                </c:pt>
                <c:pt idx="1169">
                  <c:v>34.104999999999997</c:v>
                </c:pt>
                <c:pt idx="1170">
                  <c:v>27.36</c:v>
                </c:pt>
                <c:pt idx="1171">
                  <c:v>26.7</c:v>
                </c:pt>
                <c:pt idx="1172">
                  <c:v>41.91</c:v>
                </c:pt>
                <c:pt idx="1173">
                  <c:v>29.26</c:v>
                </c:pt>
                <c:pt idx="1174">
                  <c:v>32.11</c:v>
                </c:pt>
                <c:pt idx="1175">
                  <c:v>27.1</c:v>
                </c:pt>
                <c:pt idx="1176">
                  <c:v>24.13</c:v>
                </c:pt>
                <c:pt idx="1177">
                  <c:v>27.4</c:v>
                </c:pt>
                <c:pt idx="1178">
                  <c:v>34.865000000000002</c:v>
                </c:pt>
                <c:pt idx="1179">
                  <c:v>29.81</c:v>
                </c:pt>
                <c:pt idx="1180">
                  <c:v>41.325000000000003</c:v>
                </c:pt>
                <c:pt idx="1181">
                  <c:v>29.925000000000001</c:v>
                </c:pt>
                <c:pt idx="1182">
                  <c:v>30.3</c:v>
                </c:pt>
                <c:pt idx="1183">
                  <c:v>27.36</c:v>
                </c:pt>
                <c:pt idx="1184">
                  <c:v>28.49</c:v>
                </c:pt>
                <c:pt idx="1185">
                  <c:v>23.56</c:v>
                </c:pt>
                <c:pt idx="1186">
                  <c:v>35.625</c:v>
                </c:pt>
                <c:pt idx="1187">
                  <c:v>32.68</c:v>
                </c:pt>
                <c:pt idx="1188">
                  <c:v>25.27</c:v>
                </c:pt>
                <c:pt idx="1189">
                  <c:v>28</c:v>
                </c:pt>
                <c:pt idx="1190">
                  <c:v>32.774999999999999</c:v>
                </c:pt>
                <c:pt idx="1191">
                  <c:v>21.754999999999999</c:v>
                </c:pt>
                <c:pt idx="1192">
                  <c:v>32.395000000000003</c:v>
                </c:pt>
                <c:pt idx="1193">
                  <c:v>36.575000000000003</c:v>
                </c:pt>
                <c:pt idx="1194">
                  <c:v>21.754999999999999</c:v>
                </c:pt>
                <c:pt idx="1195">
                  <c:v>27.93</c:v>
                </c:pt>
                <c:pt idx="1196">
                  <c:v>30.02</c:v>
                </c:pt>
                <c:pt idx="1197">
                  <c:v>33.549999999999997</c:v>
                </c:pt>
                <c:pt idx="1198">
                  <c:v>29.355</c:v>
                </c:pt>
                <c:pt idx="1199">
                  <c:v>25.8</c:v>
                </c:pt>
                <c:pt idx="1200">
                  <c:v>24.32</c:v>
                </c:pt>
                <c:pt idx="1201">
                  <c:v>40.375</c:v>
                </c:pt>
                <c:pt idx="1202">
                  <c:v>32.11</c:v>
                </c:pt>
                <c:pt idx="1203">
                  <c:v>32.299999999999997</c:v>
                </c:pt>
                <c:pt idx="1204">
                  <c:v>27.28</c:v>
                </c:pt>
                <c:pt idx="1205">
                  <c:v>17.86</c:v>
                </c:pt>
                <c:pt idx="1206">
                  <c:v>34.799999999999997</c:v>
                </c:pt>
                <c:pt idx="1207">
                  <c:v>33.4</c:v>
                </c:pt>
                <c:pt idx="1208">
                  <c:v>25.555</c:v>
                </c:pt>
                <c:pt idx="1209">
                  <c:v>37.1</c:v>
                </c:pt>
                <c:pt idx="1210">
                  <c:v>30.875</c:v>
                </c:pt>
                <c:pt idx="1211">
                  <c:v>34.1</c:v>
                </c:pt>
                <c:pt idx="1212">
                  <c:v>21.47</c:v>
                </c:pt>
                <c:pt idx="1213">
                  <c:v>33.299999999999997</c:v>
                </c:pt>
                <c:pt idx="1214">
                  <c:v>31.254999999999999</c:v>
                </c:pt>
                <c:pt idx="1215">
                  <c:v>39.14</c:v>
                </c:pt>
                <c:pt idx="1216">
                  <c:v>25.08</c:v>
                </c:pt>
                <c:pt idx="1217">
                  <c:v>37.29</c:v>
                </c:pt>
                <c:pt idx="1218">
                  <c:v>34.6</c:v>
                </c:pt>
                <c:pt idx="1219">
                  <c:v>30.21</c:v>
                </c:pt>
                <c:pt idx="1220">
                  <c:v>21.945</c:v>
                </c:pt>
                <c:pt idx="1221">
                  <c:v>24.97</c:v>
                </c:pt>
                <c:pt idx="1222">
                  <c:v>25.3</c:v>
                </c:pt>
                <c:pt idx="1223">
                  <c:v>24.42</c:v>
                </c:pt>
                <c:pt idx="1224">
                  <c:v>23.94</c:v>
                </c:pt>
                <c:pt idx="1225">
                  <c:v>39.82</c:v>
                </c:pt>
                <c:pt idx="1226">
                  <c:v>16.815000000000001</c:v>
                </c:pt>
                <c:pt idx="1227">
                  <c:v>37.18</c:v>
                </c:pt>
                <c:pt idx="1228">
                  <c:v>34.43</c:v>
                </c:pt>
                <c:pt idx="1229">
                  <c:v>30.305</c:v>
                </c:pt>
                <c:pt idx="1230">
                  <c:v>34.484999999999999</c:v>
                </c:pt>
                <c:pt idx="1231">
                  <c:v>21.8</c:v>
                </c:pt>
                <c:pt idx="1232">
                  <c:v>24.605</c:v>
                </c:pt>
                <c:pt idx="1233">
                  <c:v>23.3</c:v>
                </c:pt>
                <c:pt idx="1234">
                  <c:v>27.83</c:v>
                </c:pt>
                <c:pt idx="1235">
                  <c:v>31.065000000000001</c:v>
                </c:pt>
                <c:pt idx="1236">
                  <c:v>21.66</c:v>
                </c:pt>
                <c:pt idx="1237">
                  <c:v>28.215</c:v>
                </c:pt>
                <c:pt idx="1238">
                  <c:v>22.704999999999998</c:v>
                </c:pt>
                <c:pt idx="1239">
                  <c:v>42.13</c:v>
                </c:pt>
                <c:pt idx="1240">
                  <c:v>41.8</c:v>
                </c:pt>
                <c:pt idx="1241">
                  <c:v>36.96</c:v>
                </c:pt>
                <c:pt idx="1242">
                  <c:v>21.28</c:v>
                </c:pt>
                <c:pt idx="1243">
                  <c:v>33.11</c:v>
                </c:pt>
                <c:pt idx="1244">
                  <c:v>33.33</c:v>
                </c:pt>
                <c:pt idx="1245">
                  <c:v>24.3</c:v>
                </c:pt>
                <c:pt idx="1246">
                  <c:v>25.7</c:v>
                </c:pt>
                <c:pt idx="1247">
                  <c:v>29.4</c:v>
                </c:pt>
                <c:pt idx="1248">
                  <c:v>39.82</c:v>
                </c:pt>
                <c:pt idx="1249">
                  <c:v>33.630000000000003</c:v>
                </c:pt>
                <c:pt idx="1250">
                  <c:v>29.83</c:v>
                </c:pt>
                <c:pt idx="1251">
                  <c:v>19.8</c:v>
                </c:pt>
                <c:pt idx="1252">
                  <c:v>27.3</c:v>
                </c:pt>
                <c:pt idx="1253">
                  <c:v>29.3</c:v>
                </c:pt>
                <c:pt idx="1254">
                  <c:v>27.72</c:v>
                </c:pt>
                <c:pt idx="1255">
                  <c:v>37.9</c:v>
                </c:pt>
                <c:pt idx="1256">
                  <c:v>36.384999999999998</c:v>
                </c:pt>
                <c:pt idx="1257">
                  <c:v>27.645</c:v>
                </c:pt>
                <c:pt idx="1258">
                  <c:v>37.715000000000003</c:v>
                </c:pt>
                <c:pt idx="1259">
                  <c:v>23.18</c:v>
                </c:pt>
                <c:pt idx="1260">
                  <c:v>20.52</c:v>
                </c:pt>
                <c:pt idx="1261">
                  <c:v>37.1</c:v>
                </c:pt>
                <c:pt idx="1262">
                  <c:v>28.05</c:v>
                </c:pt>
                <c:pt idx="1263">
                  <c:v>29.9</c:v>
                </c:pt>
                <c:pt idx="1264">
                  <c:v>33.344999999999999</c:v>
                </c:pt>
                <c:pt idx="1265">
                  <c:v>23.76</c:v>
                </c:pt>
                <c:pt idx="1266">
                  <c:v>30.5</c:v>
                </c:pt>
                <c:pt idx="1267">
                  <c:v>31.065000000000001</c:v>
                </c:pt>
                <c:pt idx="1268">
                  <c:v>33.299999999999997</c:v>
                </c:pt>
                <c:pt idx="1269">
                  <c:v>27.5</c:v>
                </c:pt>
                <c:pt idx="1270">
                  <c:v>33.914999999999999</c:v>
                </c:pt>
                <c:pt idx="1271">
                  <c:v>34.484999999999999</c:v>
                </c:pt>
                <c:pt idx="1272">
                  <c:v>25.52</c:v>
                </c:pt>
                <c:pt idx="1273">
                  <c:v>27.61</c:v>
                </c:pt>
                <c:pt idx="1274">
                  <c:v>27.06</c:v>
                </c:pt>
                <c:pt idx="1275">
                  <c:v>23.7</c:v>
                </c:pt>
                <c:pt idx="1276">
                  <c:v>30.4</c:v>
                </c:pt>
                <c:pt idx="1277">
                  <c:v>29.734999999999999</c:v>
                </c:pt>
                <c:pt idx="1278">
                  <c:v>29.925000000000001</c:v>
                </c:pt>
                <c:pt idx="1279">
                  <c:v>26.79</c:v>
                </c:pt>
                <c:pt idx="1280">
                  <c:v>33.33</c:v>
                </c:pt>
                <c:pt idx="1281">
                  <c:v>27.645</c:v>
                </c:pt>
                <c:pt idx="1282">
                  <c:v>21.66</c:v>
                </c:pt>
                <c:pt idx="1283">
                  <c:v>30.03</c:v>
                </c:pt>
                <c:pt idx="1284">
                  <c:v>36.299999999999997</c:v>
                </c:pt>
                <c:pt idx="1285">
                  <c:v>24.32</c:v>
                </c:pt>
                <c:pt idx="1286">
                  <c:v>17.29</c:v>
                </c:pt>
                <c:pt idx="1287">
                  <c:v>25.9</c:v>
                </c:pt>
                <c:pt idx="1288">
                  <c:v>39.4</c:v>
                </c:pt>
                <c:pt idx="1289">
                  <c:v>34.32</c:v>
                </c:pt>
                <c:pt idx="1290">
                  <c:v>19.95</c:v>
                </c:pt>
                <c:pt idx="1291">
                  <c:v>34.9</c:v>
                </c:pt>
                <c:pt idx="1292">
                  <c:v>23.21</c:v>
                </c:pt>
                <c:pt idx="1293">
                  <c:v>25.745000000000001</c:v>
                </c:pt>
                <c:pt idx="1294">
                  <c:v>25.175000000000001</c:v>
                </c:pt>
                <c:pt idx="1295">
                  <c:v>22</c:v>
                </c:pt>
                <c:pt idx="1296">
                  <c:v>26.125</c:v>
                </c:pt>
                <c:pt idx="1297">
                  <c:v>26.51</c:v>
                </c:pt>
                <c:pt idx="1298">
                  <c:v>27.454999999999998</c:v>
                </c:pt>
                <c:pt idx="1299">
                  <c:v>25.745000000000001</c:v>
                </c:pt>
                <c:pt idx="1300">
                  <c:v>30.36</c:v>
                </c:pt>
                <c:pt idx="1301">
                  <c:v>30.875</c:v>
                </c:pt>
                <c:pt idx="1302">
                  <c:v>20.8</c:v>
                </c:pt>
                <c:pt idx="1303">
                  <c:v>27.8</c:v>
                </c:pt>
                <c:pt idx="1304">
                  <c:v>24.605</c:v>
                </c:pt>
                <c:pt idx="1305">
                  <c:v>27.72</c:v>
                </c:pt>
                <c:pt idx="1306">
                  <c:v>21.85</c:v>
                </c:pt>
                <c:pt idx="1307">
                  <c:v>28.12</c:v>
                </c:pt>
                <c:pt idx="1308">
                  <c:v>30.2</c:v>
                </c:pt>
                <c:pt idx="1309">
                  <c:v>32.200000000000003</c:v>
                </c:pt>
                <c:pt idx="1310">
                  <c:v>26.315000000000001</c:v>
                </c:pt>
                <c:pt idx="1311">
                  <c:v>26.695</c:v>
                </c:pt>
                <c:pt idx="1312">
                  <c:v>42.9</c:v>
                </c:pt>
                <c:pt idx="1313">
                  <c:v>34.700000000000003</c:v>
                </c:pt>
                <c:pt idx="1314">
                  <c:v>23.655000000000001</c:v>
                </c:pt>
                <c:pt idx="1315">
                  <c:v>28.31</c:v>
                </c:pt>
                <c:pt idx="1316">
                  <c:v>20.6</c:v>
                </c:pt>
                <c:pt idx="1317">
                  <c:v>53.13</c:v>
                </c:pt>
                <c:pt idx="1318">
                  <c:v>39.71</c:v>
                </c:pt>
                <c:pt idx="1319">
                  <c:v>26.315000000000001</c:v>
                </c:pt>
                <c:pt idx="1320">
                  <c:v>31.065000000000001</c:v>
                </c:pt>
                <c:pt idx="1321">
                  <c:v>26.695</c:v>
                </c:pt>
                <c:pt idx="1322">
                  <c:v>38.83</c:v>
                </c:pt>
                <c:pt idx="1323">
                  <c:v>40.369999999999997</c:v>
                </c:pt>
                <c:pt idx="1324">
                  <c:v>25.934999999999999</c:v>
                </c:pt>
                <c:pt idx="1325">
                  <c:v>33.534999999999997</c:v>
                </c:pt>
                <c:pt idx="1326">
                  <c:v>32.869999999999997</c:v>
                </c:pt>
                <c:pt idx="1327">
                  <c:v>30.03</c:v>
                </c:pt>
                <c:pt idx="1328">
                  <c:v>24.225000000000001</c:v>
                </c:pt>
                <c:pt idx="1329">
                  <c:v>38.6</c:v>
                </c:pt>
                <c:pt idx="1330">
                  <c:v>25.74</c:v>
                </c:pt>
                <c:pt idx="1331">
                  <c:v>33.4</c:v>
                </c:pt>
                <c:pt idx="1332">
                  <c:v>44.7</c:v>
                </c:pt>
                <c:pt idx="1333">
                  <c:v>30.97</c:v>
                </c:pt>
                <c:pt idx="1334">
                  <c:v>31.92</c:v>
                </c:pt>
                <c:pt idx="1335">
                  <c:v>36.85</c:v>
                </c:pt>
                <c:pt idx="1336">
                  <c:v>25.8</c:v>
                </c:pt>
                <c:pt idx="1337">
                  <c:v>29.07</c:v>
                </c:pt>
              </c:numCache>
            </c:numRef>
          </c:xVal>
          <c:yVal>
            <c:numRef>
              <c:f>'Advanced Correlation Analysis'!$G$2:$G$1339</c:f>
              <c:numCache>
                <c:formatCode>"₹"\ #,##0.00</c:formatCode>
                <c:ptCount val="1338"/>
                <c:pt idx="0">
                  <c:v>16884.923999999999</c:v>
                </c:pt>
                <c:pt idx="1">
                  <c:v>1725.5523000000001</c:v>
                </c:pt>
                <c:pt idx="2">
                  <c:v>4449.4620000000004</c:v>
                </c:pt>
                <c:pt idx="3">
                  <c:v>21984.47061</c:v>
                </c:pt>
                <c:pt idx="4">
                  <c:v>3866.8552</c:v>
                </c:pt>
                <c:pt idx="5">
                  <c:v>3756.6215999999999</c:v>
                </c:pt>
                <c:pt idx="6">
                  <c:v>8240.5895999999993</c:v>
                </c:pt>
                <c:pt idx="7">
                  <c:v>7281.5056000000004</c:v>
                </c:pt>
                <c:pt idx="8">
                  <c:v>6406.4107000000004</c:v>
                </c:pt>
                <c:pt idx="9">
                  <c:v>28923.136920000001</c:v>
                </c:pt>
                <c:pt idx="10">
                  <c:v>2721.3208</c:v>
                </c:pt>
                <c:pt idx="11">
                  <c:v>27808.7251</c:v>
                </c:pt>
                <c:pt idx="12">
                  <c:v>1826.8430000000001</c:v>
                </c:pt>
                <c:pt idx="13">
                  <c:v>11090.7178</c:v>
                </c:pt>
                <c:pt idx="14">
                  <c:v>39611.757700000002</c:v>
                </c:pt>
                <c:pt idx="15">
                  <c:v>1837.2370000000001</c:v>
                </c:pt>
                <c:pt idx="16">
                  <c:v>10797.3362</c:v>
                </c:pt>
                <c:pt idx="17">
                  <c:v>2395.17155</c:v>
                </c:pt>
                <c:pt idx="18">
                  <c:v>10602.385</c:v>
                </c:pt>
                <c:pt idx="19">
                  <c:v>36837.466999999997</c:v>
                </c:pt>
                <c:pt idx="20">
                  <c:v>13228.846949999999</c:v>
                </c:pt>
                <c:pt idx="21">
                  <c:v>4149.7359999999999</c:v>
                </c:pt>
                <c:pt idx="22">
                  <c:v>1137.011</c:v>
                </c:pt>
                <c:pt idx="23">
                  <c:v>37701.876799999998</c:v>
                </c:pt>
                <c:pt idx="24">
                  <c:v>6203.90175</c:v>
                </c:pt>
                <c:pt idx="25">
                  <c:v>14001.1338</c:v>
                </c:pt>
                <c:pt idx="26">
                  <c:v>14451.835150000001</c:v>
                </c:pt>
                <c:pt idx="27">
                  <c:v>12268.632250000001</c:v>
                </c:pt>
                <c:pt idx="28">
                  <c:v>2775.1921499999999</c:v>
                </c:pt>
                <c:pt idx="29">
                  <c:v>38711</c:v>
                </c:pt>
                <c:pt idx="30">
                  <c:v>35585.576000000001</c:v>
                </c:pt>
                <c:pt idx="31">
                  <c:v>2198.1898500000002</c:v>
                </c:pt>
                <c:pt idx="32">
                  <c:v>4687.7969999999996</c:v>
                </c:pt>
                <c:pt idx="33">
                  <c:v>13770.097900000001</c:v>
                </c:pt>
                <c:pt idx="34">
                  <c:v>51194.559139999998</c:v>
                </c:pt>
                <c:pt idx="35">
                  <c:v>1625.4337499999999</c:v>
                </c:pt>
                <c:pt idx="36">
                  <c:v>15612.19335</c:v>
                </c:pt>
                <c:pt idx="37">
                  <c:v>2302.3000000000002</c:v>
                </c:pt>
                <c:pt idx="38">
                  <c:v>39774.276299999998</c:v>
                </c:pt>
                <c:pt idx="39">
                  <c:v>48173.360999999997</c:v>
                </c:pt>
                <c:pt idx="40">
                  <c:v>3046.0619999999999</c:v>
                </c:pt>
                <c:pt idx="41">
                  <c:v>4949.7587000000003</c:v>
                </c:pt>
                <c:pt idx="42">
                  <c:v>6272.4772000000003</c:v>
                </c:pt>
                <c:pt idx="43">
                  <c:v>6313.759</c:v>
                </c:pt>
                <c:pt idx="44">
                  <c:v>6079.6715000000004</c:v>
                </c:pt>
                <c:pt idx="45">
                  <c:v>20630.283510000001</c:v>
                </c:pt>
                <c:pt idx="46">
                  <c:v>3393.35635</c:v>
                </c:pt>
                <c:pt idx="47">
                  <c:v>3556.9223000000002</c:v>
                </c:pt>
                <c:pt idx="48">
                  <c:v>12629.896699999999</c:v>
                </c:pt>
                <c:pt idx="49">
                  <c:v>38709.175999999999</c:v>
                </c:pt>
                <c:pt idx="50">
                  <c:v>2211.1307499999998</c:v>
                </c:pt>
                <c:pt idx="51">
                  <c:v>3579.8287</c:v>
                </c:pt>
                <c:pt idx="52">
                  <c:v>23568.272000000001</c:v>
                </c:pt>
                <c:pt idx="53">
                  <c:v>37742.575700000001</c:v>
                </c:pt>
                <c:pt idx="54">
                  <c:v>8059.6791000000003</c:v>
                </c:pt>
                <c:pt idx="55">
                  <c:v>47496.494449999998</c:v>
                </c:pt>
                <c:pt idx="56">
                  <c:v>13607.36875</c:v>
                </c:pt>
                <c:pt idx="57">
                  <c:v>34303.167200000004</c:v>
                </c:pt>
                <c:pt idx="58">
                  <c:v>23244.790199999999</c:v>
                </c:pt>
                <c:pt idx="59">
                  <c:v>5989.5236500000001</c:v>
                </c:pt>
                <c:pt idx="60">
                  <c:v>8606.2173999999995</c:v>
                </c:pt>
                <c:pt idx="61">
                  <c:v>4504.6624000000002</c:v>
                </c:pt>
                <c:pt idx="62">
                  <c:v>30166.618170000002</c:v>
                </c:pt>
                <c:pt idx="63">
                  <c:v>4133.6416499999996</c:v>
                </c:pt>
                <c:pt idx="64">
                  <c:v>14711.7438</c:v>
                </c:pt>
                <c:pt idx="65">
                  <c:v>1743.2139999999999</c:v>
                </c:pt>
                <c:pt idx="66">
                  <c:v>14235.072</c:v>
                </c:pt>
                <c:pt idx="67">
                  <c:v>6389.3778499999999</c:v>
                </c:pt>
                <c:pt idx="68">
                  <c:v>5920.1040999999996</c:v>
                </c:pt>
                <c:pt idx="69">
                  <c:v>17663.144199999999</c:v>
                </c:pt>
                <c:pt idx="70">
                  <c:v>16577.779500000001</c:v>
                </c:pt>
                <c:pt idx="71">
                  <c:v>6799.4579999999996</c:v>
                </c:pt>
                <c:pt idx="72">
                  <c:v>11741.726000000001</c:v>
                </c:pt>
                <c:pt idx="73">
                  <c:v>11946.625899999999</c:v>
                </c:pt>
                <c:pt idx="74">
                  <c:v>7726.8540000000003</c:v>
                </c:pt>
                <c:pt idx="75">
                  <c:v>11356.660900000001</c:v>
                </c:pt>
                <c:pt idx="76">
                  <c:v>3947.4131000000002</c:v>
                </c:pt>
                <c:pt idx="77">
                  <c:v>1532.4697000000001</c:v>
                </c:pt>
                <c:pt idx="78">
                  <c:v>2755.0209500000001</c:v>
                </c:pt>
                <c:pt idx="79">
                  <c:v>6571.0243499999997</c:v>
                </c:pt>
                <c:pt idx="80">
                  <c:v>4441.2131499999996</c:v>
                </c:pt>
                <c:pt idx="81">
                  <c:v>7935.29115</c:v>
                </c:pt>
                <c:pt idx="82">
                  <c:v>37165.163800000002</c:v>
                </c:pt>
                <c:pt idx="83">
                  <c:v>11033.661700000001</c:v>
                </c:pt>
                <c:pt idx="84">
                  <c:v>39836.519</c:v>
                </c:pt>
                <c:pt idx="85">
                  <c:v>21098.554049999999</c:v>
                </c:pt>
                <c:pt idx="86">
                  <c:v>43578.939400000003</c:v>
                </c:pt>
                <c:pt idx="87">
                  <c:v>11073.175999999999</c:v>
                </c:pt>
                <c:pt idx="88">
                  <c:v>8026.6665999999996</c:v>
                </c:pt>
                <c:pt idx="89">
                  <c:v>11082.5772</c:v>
                </c:pt>
                <c:pt idx="90">
                  <c:v>2026.9740999999999</c:v>
                </c:pt>
                <c:pt idx="91">
                  <c:v>10942.13205</c:v>
                </c:pt>
                <c:pt idx="92">
                  <c:v>30184.936699999998</c:v>
                </c:pt>
                <c:pt idx="93">
                  <c:v>5729.0052999999998</c:v>
                </c:pt>
                <c:pt idx="94">
                  <c:v>47291.055</c:v>
                </c:pt>
                <c:pt idx="95">
                  <c:v>3766.8838000000001</c:v>
                </c:pt>
                <c:pt idx="96">
                  <c:v>12105.32</c:v>
                </c:pt>
                <c:pt idx="97">
                  <c:v>10226.2842</c:v>
                </c:pt>
                <c:pt idx="98">
                  <c:v>22412.648499999999</c:v>
                </c:pt>
                <c:pt idx="99">
                  <c:v>15820.699000000001</c:v>
                </c:pt>
                <c:pt idx="100">
                  <c:v>6186.1270000000004</c:v>
                </c:pt>
                <c:pt idx="101">
                  <c:v>3645.0893999999998</c:v>
                </c:pt>
                <c:pt idx="102">
                  <c:v>21344.846699999998</c:v>
                </c:pt>
                <c:pt idx="103">
                  <c:v>30942.191800000001</c:v>
                </c:pt>
                <c:pt idx="104">
                  <c:v>5003.8530000000001</c:v>
                </c:pt>
                <c:pt idx="105">
                  <c:v>17560.37975</c:v>
                </c:pt>
                <c:pt idx="106">
                  <c:v>2331.5189999999998</c:v>
                </c:pt>
                <c:pt idx="107">
                  <c:v>3877.3042500000001</c:v>
                </c:pt>
                <c:pt idx="108">
                  <c:v>2867.1196</c:v>
                </c:pt>
                <c:pt idx="109">
                  <c:v>47055.532099999997</c:v>
                </c:pt>
                <c:pt idx="110">
                  <c:v>10825.253699999999</c:v>
                </c:pt>
                <c:pt idx="111">
                  <c:v>11881.358</c:v>
                </c:pt>
                <c:pt idx="112">
                  <c:v>4646.759</c:v>
                </c:pt>
                <c:pt idx="113">
                  <c:v>2404.7338</c:v>
                </c:pt>
                <c:pt idx="114">
                  <c:v>11488.31695</c:v>
                </c:pt>
                <c:pt idx="115">
                  <c:v>30259.995559999999</c:v>
                </c:pt>
                <c:pt idx="116">
                  <c:v>11381.3254</c:v>
                </c:pt>
                <c:pt idx="117">
                  <c:v>19107.779600000002</c:v>
                </c:pt>
                <c:pt idx="118">
                  <c:v>8601.3292999999994</c:v>
                </c:pt>
                <c:pt idx="119">
                  <c:v>6686.4313000000002</c:v>
                </c:pt>
                <c:pt idx="120">
                  <c:v>7740.3370000000004</c:v>
                </c:pt>
                <c:pt idx="121">
                  <c:v>1705.6244999999999</c:v>
                </c:pt>
                <c:pt idx="122">
                  <c:v>2257.47525</c:v>
                </c:pt>
                <c:pt idx="123">
                  <c:v>39556.494500000001</c:v>
                </c:pt>
                <c:pt idx="124">
                  <c:v>10115.00885</c:v>
                </c:pt>
                <c:pt idx="125">
                  <c:v>3385.3991500000002</c:v>
                </c:pt>
                <c:pt idx="126">
                  <c:v>17081.080000000002</c:v>
                </c:pt>
                <c:pt idx="127">
                  <c:v>9634.5380000000005</c:v>
                </c:pt>
                <c:pt idx="128">
                  <c:v>32734.186300000001</c:v>
                </c:pt>
                <c:pt idx="129">
                  <c:v>6082.4049999999997</c:v>
                </c:pt>
                <c:pt idx="130">
                  <c:v>12815.444949999999</c:v>
                </c:pt>
                <c:pt idx="131">
                  <c:v>13616.3586</c:v>
                </c:pt>
                <c:pt idx="132">
                  <c:v>11163.567999999999</c:v>
                </c:pt>
                <c:pt idx="133">
                  <c:v>1632.5644500000001</c:v>
                </c:pt>
                <c:pt idx="134">
                  <c:v>2457.2111500000001</c:v>
                </c:pt>
                <c:pt idx="135">
                  <c:v>2155.6815000000001</c:v>
                </c:pt>
                <c:pt idx="136">
                  <c:v>1261.442</c:v>
                </c:pt>
                <c:pt idx="137">
                  <c:v>2045.68525</c:v>
                </c:pt>
                <c:pt idx="138">
                  <c:v>27322.73386</c:v>
                </c:pt>
                <c:pt idx="139">
                  <c:v>2166.732</c:v>
                </c:pt>
                <c:pt idx="140">
                  <c:v>27375.904780000001</c:v>
                </c:pt>
                <c:pt idx="141">
                  <c:v>3490.5491000000002</c:v>
                </c:pt>
                <c:pt idx="142">
                  <c:v>18972.494999999999</c:v>
                </c:pt>
                <c:pt idx="143">
                  <c:v>18157.876</c:v>
                </c:pt>
                <c:pt idx="144">
                  <c:v>20745.989099999999</c:v>
                </c:pt>
                <c:pt idx="145">
                  <c:v>5138.2566999999999</c:v>
                </c:pt>
                <c:pt idx="146">
                  <c:v>40720.551050000002</c:v>
                </c:pt>
                <c:pt idx="147">
                  <c:v>9877.6077000000005</c:v>
                </c:pt>
                <c:pt idx="148">
                  <c:v>10959.6947</c:v>
                </c:pt>
                <c:pt idx="149">
                  <c:v>1842.519</c:v>
                </c:pt>
                <c:pt idx="150">
                  <c:v>5125.2156999999997</c:v>
                </c:pt>
                <c:pt idx="151">
                  <c:v>7789.6350000000002</c:v>
                </c:pt>
                <c:pt idx="152">
                  <c:v>6334.3435499999996</c:v>
                </c:pt>
                <c:pt idx="153">
                  <c:v>19964.746299999999</c:v>
                </c:pt>
                <c:pt idx="154">
                  <c:v>7077.1894000000002</c:v>
                </c:pt>
                <c:pt idx="155">
                  <c:v>6948.7007999999996</c:v>
                </c:pt>
                <c:pt idx="156">
                  <c:v>21223.675800000001</c:v>
                </c:pt>
                <c:pt idx="157">
                  <c:v>15518.180249999999</c:v>
                </c:pt>
                <c:pt idx="158">
                  <c:v>36950.256699999998</c:v>
                </c:pt>
                <c:pt idx="159">
                  <c:v>19749.383379999999</c:v>
                </c:pt>
                <c:pt idx="160">
                  <c:v>21348.705999999998</c:v>
                </c:pt>
                <c:pt idx="161">
                  <c:v>36149.483500000002</c:v>
                </c:pt>
                <c:pt idx="162">
                  <c:v>10450.552</c:v>
                </c:pt>
                <c:pt idx="163">
                  <c:v>5152.134</c:v>
                </c:pt>
                <c:pt idx="164">
                  <c:v>5028.1466</c:v>
                </c:pt>
                <c:pt idx="165">
                  <c:v>10407.085849999999</c:v>
                </c:pt>
                <c:pt idx="166">
                  <c:v>4830.63</c:v>
                </c:pt>
                <c:pt idx="167">
                  <c:v>6128.79745</c:v>
                </c:pt>
                <c:pt idx="168">
                  <c:v>2719.2797500000001</c:v>
                </c:pt>
                <c:pt idx="169">
                  <c:v>4827.9049500000001</c:v>
                </c:pt>
                <c:pt idx="170">
                  <c:v>13405.390299999999</c:v>
                </c:pt>
                <c:pt idx="171">
                  <c:v>8116.68</c:v>
                </c:pt>
                <c:pt idx="172">
                  <c:v>1694.7963999999999</c:v>
                </c:pt>
                <c:pt idx="173">
                  <c:v>5246.0469999999996</c:v>
                </c:pt>
                <c:pt idx="174">
                  <c:v>2855.4375500000001</c:v>
                </c:pt>
                <c:pt idx="175">
                  <c:v>48824.45</c:v>
                </c:pt>
                <c:pt idx="176">
                  <c:v>6455.86265</c:v>
                </c:pt>
                <c:pt idx="177">
                  <c:v>10436.096</c:v>
                </c:pt>
                <c:pt idx="178">
                  <c:v>8823.2790000000005</c:v>
                </c:pt>
                <c:pt idx="179">
                  <c:v>8538.28845</c:v>
                </c:pt>
                <c:pt idx="180">
                  <c:v>11735.87905</c:v>
                </c:pt>
                <c:pt idx="181">
                  <c:v>1631.8212000000001</c:v>
                </c:pt>
                <c:pt idx="182">
                  <c:v>4005.4225000000001</c:v>
                </c:pt>
                <c:pt idx="183">
                  <c:v>7419.4778999999999</c:v>
                </c:pt>
                <c:pt idx="184">
                  <c:v>7731.4270999999999</c:v>
                </c:pt>
                <c:pt idx="185">
                  <c:v>43753.337050000002</c:v>
                </c:pt>
                <c:pt idx="186">
                  <c:v>3981.9767999999999</c:v>
                </c:pt>
                <c:pt idx="187">
                  <c:v>5325.6509999999998</c:v>
                </c:pt>
                <c:pt idx="188">
                  <c:v>6775.9610000000002</c:v>
                </c:pt>
                <c:pt idx="189">
                  <c:v>4922.9159</c:v>
                </c:pt>
                <c:pt idx="190">
                  <c:v>12557.605299999999</c:v>
                </c:pt>
                <c:pt idx="191">
                  <c:v>4883.866</c:v>
                </c:pt>
                <c:pt idx="192">
                  <c:v>2137.6536000000001</c:v>
                </c:pt>
                <c:pt idx="193">
                  <c:v>12044.342000000001</c:v>
                </c:pt>
                <c:pt idx="194">
                  <c:v>1137.4697000000001</c:v>
                </c:pt>
                <c:pt idx="195">
                  <c:v>1639.5631000000001</c:v>
                </c:pt>
                <c:pt idx="196">
                  <c:v>5649.7150000000001</c:v>
                </c:pt>
                <c:pt idx="197">
                  <c:v>8516.8289999999997</c:v>
                </c:pt>
                <c:pt idx="198">
                  <c:v>9644.2525000000005</c:v>
                </c:pt>
                <c:pt idx="199">
                  <c:v>14901.5167</c:v>
                </c:pt>
                <c:pt idx="200">
                  <c:v>2130.6759000000002</c:v>
                </c:pt>
                <c:pt idx="201">
                  <c:v>8871.1517000000003</c:v>
                </c:pt>
                <c:pt idx="202">
                  <c:v>13012.20865</c:v>
                </c:pt>
                <c:pt idx="203">
                  <c:v>37133.898200000003</c:v>
                </c:pt>
                <c:pt idx="204">
                  <c:v>7147.1049999999996</c:v>
                </c:pt>
                <c:pt idx="205">
                  <c:v>4337.7352000000001</c:v>
                </c:pt>
                <c:pt idx="206">
                  <c:v>11743.299000000001</c:v>
                </c:pt>
                <c:pt idx="207">
                  <c:v>20984.0936</c:v>
                </c:pt>
                <c:pt idx="208">
                  <c:v>13880.949000000001</c:v>
                </c:pt>
                <c:pt idx="209">
                  <c:v>6610.1097</c:v>
                </c:pt>
                <c:pt idx="210">
                  <c:v>1980.07</c:v>
                </c:pt>
                <c:pt idx="211">
                  <c:v>8162.7162500000004</c:v>
                </c:pt>
                <c:pt idx="212">
                  <c:v>3537.703</c:v>
                </c:pt>
                <c:pt idx="213">
                  <c:v>5002.7826999999997</c:v>
                </c:pt>
                <c:pt idx="214">
                  <c:v>8520.0259999999998</c:v>
                </c:pt>
                <c:pt idx="215">
                  <c:v>7371.7719999999999</c:v>
                </c:pt>
                <c:pt idx="216">
                  <c:v>10355.641</c:v>
                </c:pt>
                <c:pt idx="217">
                  <c:v>2483.7359999999999</c:v>
                </c:pt>
                <c:pt idx="218">
                  <c:v>3392.9767999999999</c:v>
                </c:pt>
                <c:pt idx="219">
                  <c:v>25081.76784</c:v>
                </c:pt>
                <c:pt idx="220">
                  <c:v>5012.4709999999995</c:v>
                </c:pt>
                <c:pt idx="221">
                  <c:v>10564.8845</c:v>
                </c:pt>
                <c:pt idx="222">
                  <c:v>5253.5240000000003</c:v>
                </c:pt>
                <c:pt idx="223">
                  <c:v>34779.614999999998</c:v>
                </c:pt>
                <c:pt idx="224">
                  <c:v>19515.5416</c:v>
                </c:pt>
                <c:pt idx="225">
                  <c:v>11987.1682</c:v>
                </c:pt>
                <c:pt idx="226">
                  <c:v>2689.4953999999998</c:v>
                </c:pt>
                <c:pt idx="227">
                  <c:v>24227.337240000001</c:v>
                </c:pt>
                <c:pt idx="228">
                  <c:v>7358.1756500000001</c:v>
                </c:pt>
                <c:pt idx="229">
                  <c:v>9225.2564000000002</c:v>
                </c:pt>
                <c:pt idx="230">
                  <c:v>7443.6430499999997</c:v>
                </c:pt>
                <c:pt idx="231">
                  <c:v>14001.286700000001</c:v>
                </c:pt>
                <c:pt idx="232">
                  <c:v>1727.7850000000001</c:v>
                </c:pt>
                <c:pt idx="233">
                  <c:v>12333.828</c:v>
                </c:pt>
                <c:pt idx="234">
                  <c:v>6710.1918999999998</c:v>
                </c:pt>
                <c:pt idx="235">
                  <c:v>19444.265800000001</c:v>
                </c:pt>
                <c:pt idx="236">
                  <c:v>1615.7666999999999</c:v>
                </c:pt>
                <c:pt idx="237">
                  <c:v>4463.2051000000001</c:v>
                </c:pt>
                <c:pt idx="238">
                  <c:v>17352.6803</c:v>
                </c:pt>
                <c:pt idx="239">
                  <c:v>7152.6714000000002</c:v>
                </c:pt>
                <c:pt idx="240">
                  <c:v>38511.628299999997</c:v>
                </c:pt>
                <c:pt idx="241">
                  <c:v>5354.0746499999996</c:v>
                </c:pt>
                <c:pt idx="242">
                  <c:v>35160.134570000002</c:v>
                </c:pt>
                <c:pt idx="243">
                  <c:v>7196.8670000000002</c:v>
                </c:pt>
                <c:pt idx="244">
                  <c:v>29523.1656</c:v>
                </c:pt>
                <c:pt idx="245">
                  <c:v>24476.478510000001</c:v>
                </c:pt>
                <c:pt idx="246">
                  <c:v>12648.7034</c:v>
                </c:pt>
                <c:pt idx="247">
                  <c:v>1986.9333999999999</c:v>
                </c:pt>
                <c:pt idx="248">
                  <c:v>1832.0940000000001</c:v>
                </c:pt>
                <c:pt idx="249">
                  <c:v>4040.55825</c:v>
                </c:pt>
                <c:pt idx="250">
                  <c:v>12829.455099999999</c:v>
                </c:pt>
                <c:pt idx="251">
                  <c:v>47305.305</c:v>
                </c:pt>
                <c:pt idx="252">
                  <c:v>44260.749900000003</c:v>
                </c:pt>
                <c:pt idx="253">
                  <c:v>4260.7439999999997</c:v>
                </c:pt>
                <c:pt idx="254">
                  <c:v>41097.161749999999</c:v>
                </c:pt>
                <c:pt idx="255">
                  <c:v>13047.332350000001</c:v>
                </c:pt>
                <c:pt idx="256">
                  <c:v>43921.183700000001</c:v>
                </c:pt>
                <c:pt idx="257">
                  <c:v>5400.9804999999997</c:v>
                </c:pt>
                <c:pt idx="258">
                  <c:v>11520.099850000001</c:v>
                </c:pt>
                <c:pt idx="259">
                  <c:v>33750.291799999999</c:v>
                </c:pt>
                <c:pt idx="260">
                  <c:v>11837.16</c:v>
                </c:pt>
                <c:pt idx="261">
                  <c:v>17085.267599999999</c:v>
                </c:pt>
                <c:pt idx="262">
                  <c:v>24869.836800000001</c:v>
                </c:pt>
                <c:pt idx="263">
                  <c:v>36219.405449999998</c:v>
                </c:pt>
                <c:pt idx="264">
                  <c:v>20462.997660000001</c:v>
                </c:pt>
                <c:pt idx="265">
                  <c:v>46151.124499999998</c:v>
                </c:pt>
                <c:pt idx="266">
                  <c:v>17179.522000000001</c:v>
                </c:pt>
                <c:pt idx="267">
                  <c:v>14590.63205</c:v>
                </c:pt>
                <c:pt idx="268">
                  <c:v>7441.0529999999999</c:v>
                </c:pt>
                <c:pt idx="269">
                  <c:v>9282.4806000000008</c:v>
                </c:pt>
                <c:pt idx="270">
                  <c:v>1719.4363000000001</c:v>
                </c:pt>
                <c:pt idx="271">
                  <c:v>42856.838000000003</c:v>
                </c:pt>
                <c:pt idx="272">
                  <c:v>7265.7025000000003</c:v>
                </c:pt>
                <c:pt idx="273">
                  <c:v>9617.6624499999998</c:v>
                </c:pt>
                <c:pt idx="274">
                  <c:v>2523.1695</c:v>
                </c:pt>
                <c:pt idx="275">
                  <c:v>9715.8410000000003</c:v>
                </c:pt>
                <c:pt idx="276">
                  <c:v>2803.69785</c:v>
                </c:pt>
                <c:pt idx="277">
                  <c:v>2150.4690000000001</c:v>
                </c:pt>
                <c:pt idx="278">
                  <c:v>12928.7911</c:v>
                </c:pt>
                <c:pt idx="279">
                  <c:v>9855.1314000000002</c:v>
                </c:pt>
                <c:pt idx="280">
                  <c:v>22331.566800000001</c:v>
                </c:pt>
                <c:pt idx="281">
                  <c:v>48549.178350000002</c:v>
                </c:pt>
                <c:pt idx="282">
                  <c:v>4237.12655</c:v>
                </c:pt>
                <c:pt idx="283">
                  <c:v>11879.10405</c:v>
                </c:pt>
                <c:pt idx="284">
                  <c:v>9625.92</c:v>
                </c:pt>
                <c:pt idx="285">
                  <c:v>7742.1098000000002</c:v>
                </c:pt>
                <c:pt idx="286">
                  <c:v>9432.9253000000008</c:v>
                </c:pt>
                <c:pt idx="287">
                  <c:v>14256.192800000001</c:v>
                </c:pt>
                <c:pt idx="288">
                  <c:v>47896.79135</c:v>
                </c:pt>
                <c:pt idx="289">
                  <c:v>25992.821039999999</c:v>
                </c:pt>
                <c:pt idx="290">
                  <c:v>3172.018</c:v>
                </c:pt>
                <c:pt idx="291">
                  <c:v>20277.807509999999</c:v>
                </c:pt>
                <c:pt idx="292">
                  <c:v>42112.2356</c:v>
                </c:pt>
                <c:pt idx="293">
                  <c:v>2156.7518</c:v>
                </c:pt>
                <c:pt idx="294">
                  <c:v>3906.127</c:v>
                </c:pt>
                <c:pt idx="295">
                  <c:v>1704.5681</c:v>
                </c:pt>
                <c:pt idx="296">
                  <c:v>16297.846</c:v>
                </c:pt>
                <c:pt idx="297">
                  <c:v>21978.676899999999</c:v>
                </c:pt>
                <c:pt idx="298">
                  <c:v>38746.355100000001</c:v>
                </c:pt>
                <c:pt idx="299">
                  <c:v>9249.4951999999994</c:v>
                </c:pt>
                <c:pt idx="300">
                  <c:v>6746.7425000000003</c:v>
                </c:pt>
                <c:pt idx="301">
                  <c:v>24873.384900000001</c:v>
                </c:pt>
                <c:pt idx="302">
                  <c:v>12265.5069</c:v>
                </c:pt>
                <c:pt idx="303">
                  <c:v>4349.4620000000004</c:v>
                </c:pt>
                <c:pt idx="304">
                  <c:v>12646.207</c:v>
                </c:pt>
                <c:pt idx="305">
                  <c:v>19442.353500000001</c:v>
                </c:pt>
                <c:pt idx="306">
                  <c:v>20177.671129999999</c:v>
                </c:pt>
                <c:pt idx="307">
                  <c:v>4151.0286999999998</c:v>
                </c:pt>
                <c:pt idx="308">
                  <c:v>11944.594349999999</c:v>
                </c:pt>
                <c:pt idx="309">
                  <c:v>7749.1563999999998</c:v>
                </c:pt>
                <c:pt idx="310">
                  <c:v>8444.4740000000002</c:v>
                </c:pt>
                <c:pt idx="311">
                  <c:v>1737.376</c:v>
                </c:pt>
                <c:pt idx="312">
                  <c:v>42124.515299999999</c:v>
                </c:pt>
                <c:pt idx="313">
                  <c:v>8124.4084000000003</c:v>
                </c:pt>
                <c:pt idx="314">
                  <c:v>34838.873</c:v>
                </c:pt>
                <c:pt idx="315">
                  <c:v>9722.7695000000003</c:v>
                </c:pt>
                <c:pt idx="316">
                  <c:v>8835.2649500000007</c:v>
                </c:pt>
                <c:pt idx="317">
                  <c:v>10435.06525</c:v>
                </c:pt>
                <c:pt idx="318">
                  <c:v>7421.1945500000002</c:v>
                </c:pt>
                <c:pt idx="319">
                  <c:v>4667.6076499999999</c:v>
                </c:pt>
                <c:pt idx="320">
                  <c:v>4894.7533000000003</c:v>
                </c:pt>
                <c:pt idx="321">
                  <c:v>24671.663339999999</c:v>
                </c:pt>
                <c:pt idx="322">
                  <c:v>35491.64</c:v>
                </c:pt>
                <c:pt idx="323">
                  <c:v>11566.30055</c:v>
                </c:pt>
                <c:pt idx="324">
                  <c:v>2866.0909999999999</c:v>
                </c:pt>
                <c:pt idx="325">
                  <c:v>6600.2059499999996</c:v>
                </c:pt>
                <c:pt idx="326">
                  <c:v>3561.8888999999999</c:v>
                </c:pt>
                <c:pt idx="327">
                  <c:v>42760.502200000003</c:v>
                </c:pt>
                <c:pt idx="328">
                  <c:v>47928.03</c:v>
                </c:pt>
                <c:pt idx="329">
                  <c:v>9144.5650000000005</c:v>
                </c:pt>
                <c:pt idx="330">
                  <c:v>48517.563150000002</c:v>
                </c:pt>
                <c:pt idx="331">
                  <c:v>24393.6224</c:v>
                </c:pt>
                <c:pt idx="332">
                  <c:v>13429.035400000001</c:v>
                </c:pt>
                <c:pt idx="333">
                  <c:v>11658.379150000001</c:v>
                </c:pt>
                <c:pt idx="334">
                  <c:v>19144.576519999999</c:v>
                </c:pt>
                <c:pt idx="335">
                  <c:v>13822.803</c:v>
                </c:pt>
                <c:pt idx="336">
                  <c:v>12142.578600000001</c:v>
                </c:pt>
                <c:pt idx="337">
                  <c:v>13937.666499999999</c:v>
                </c:pt>
                <c:pt idx="338">
                  <c:v>41919.097000000002</c:v>
                </c:pt>
                <c:pt idx="339">
                  <c:v>8232.6388000000006</c:v>
                </c:pt>
                <c:pt idx="340">
                  <c:v>18955.220170000001</c:v>
                </c:pt>
                <c:pt idx="341">
                  <c:v>13352.0998</c:v>
                </c:pt>
                <c:pt idx="342">
                  <c:v>13217.094499999999</c:v>
                </c:pt>
                <c:pt idx="343">
                  <c:v>13981.850350000001</c:v>
                </c:pt>
                <c:pt idx="344">
                  <c:v>10977.2063</c:v>
                </c:pt>
                <c:pt idx="345">
                  <c:v>6184.2993999999999</c:v>
                </c:pt>
                <c:pt idx="346">
                  <c:v>4889.9994999999999</c:v>
                </c:pt>
                <c:pt idx="347">
                  <c:v>8334.4575499999992</c:v>
                </c:pt>
                <c:pt idx="348">
                  <c:v>5478.0367999999999</c:v>
                </c:pt>
                <c:pt idx="349">
                  <c:v>1635.7336499999999</c:v>
                </c:pt>
                <c:pt idx="350">
                  <c:v>11830.6072</c:v>
                </c:pt>
                <c:pt idx="351">
                  <c:v>8932.0840000000007</c:v>
                </c:pt>
                <c:pt idx="352">
                  <c:v>3554.203</c:v>
                </c:pt>
                <c:pt idx="353">
                  <c:v>12404.8791</c:v>
                </c:pt>
                <c:pt idx="354">
                  <c:v>14133.03775</c:v>
                </c:pt>
                <c:pt idx="355">
                  <c:v>24603.04837</c:v>
                </c:pt>
                <c:pt idx="356">
                  <c:v>8944.1151000000009</c:v>
                </c:pt>
                <c:pt idx="357">
                  <c:v>9620.3307000000004</c:v>
                </c:pt>
                <c:pt idx="358">
                  <c:v>1837.2819</c:v>
                </c:pt>
                <c:pt idx="359">
                  <c:v>1607.5101</c:v>
                </c:pt>
                <c:pt idx="360">
                  <c:v>10043.249</c:v>
                </c:pt>
                <c:pt idx="361">
                  <c:v>4751.07</c:v>
                </c:pt>
                <c:pt idx="362">
                  <c:v>13844.505999999999</c:v>
                </c:pt>
                <c:pt idx="363">
                  <c:v>2597.779</c:v>
                </c:pt>
                <c:pt idx="364">
                  <c:v>3180.5101</c:v>
                </c:pt>
                <c:pt idx="365">
                  <c:v>9778.3472000000002</c:v>
                </c:pt>
                <c:pt idx="366">
                  <c:v>13430.264999999999</c:v>
                </c:pt>
                <c:pt idx="367">
                  <c:v>8017.0611500000005</c:v>
                </c:pt>
                <c:pt idx="368">
                  <c:v>8116.2688500000004</c:v>
                </c:pt>
                <c:pt idx="369">
                  <c:v>3481.8679999999999</c:v>
                </c:pt>
                <c:pt idx="370">
                  <c:v>13415.0381</c:v>
                </c:pt>
                <c:pt idx="371">
                  <c:v>12029.286700000001</c:v>
                </c:pt>
                <c:pt idx="372">
                  <c:v>7639.4174499999999</c:v>
                </c:pt>
                <c:pt idx="373">
                  <c:v>36085.218999999997</c:v>
                </c:pt>
                <c:pt idx="374">
                  <c:v>1391.5287000000001</c:v>
                </c:pt>
                <c:pt idx="375">
                  <c:v>18033.9679</c:v>
                </c:pt>
                <c:pt idx="376">
                  <c:v>21659.930100000001</c:v>
                </c:pt>
                <c:pt idx="377">
                  <c:v>38126.246500000001</c:v>
                </c:pt>
                <c:pt idx="378">
                  <c:v>16455.707849999999</c:v>
                </c:pt>
                <c:pt idx="379">
                  <c:v>27000.98473</c:v>
                </c:pt>
                <c:pt idx="380">
                  <c:v>15006.579449999999</c:v>
                </c:pt>
                <c:pt idx="381">
                  <c:v>42303.692150000003</c:v>
                </c:pt>
                <c:pt idx="382">
                  <c:v>20781.48892</c:v>
                </c:pt>
                <c:pt idx="383">
                  <c:v>5846.9175999999998</c:v>
                </c:pt>
                <c:pt idx="384">
                  <c:v>8302.5356499999998</c:v>
                </c:pt>
                <c:pt idx="385">
                  <c:v>1261.8589999999999</c:v>
                </c:pt>
                <c:pt idx="386">
                  <c:v>11856.4115</c:v>
                </c:pt>
                <c:pt idx="387">
                  <c:v>30284.642940000002</c:v>
                </c:pt>
                <c:pt idx="388">
                  <c:v>3176.8159000000001</c:v>
                </c:pt>
                <c:pt idx="389">
                  <c:v>4618.0798999999997</c:v>
                </c:pt>
                <c:pt idx="390">
                  <c:v>10736.87075</c:v>
                </c:pt>
                <c:pt idx="391">
                  <c:v>2138.0707000000002</c:v>
                </c:pt>
                <c:pt idx="392">
                  <c:v>8964.0605500000001</c:v>
                </c:pt>
                <c:pt idx="393">
                  <c:v>9290.1394999999993</c:v>
                </c:pt>
                <c:pt idx="394">
                  <c:v>9411.0049999999992</c:v>
                </c:pt>
                <c:pt idx="395">
                  <c:v>7526.7064499999997</c:v>
                </c:pt>
                <c:pt idx="396">
                  <c:v>8522.0030000000006</c:v>
                </c:pt>
                <c:pt idx="397">
                  <c:v>16586.49771</c:v>
                </c:pt>
                <c:pt idx="398">
                  <c:v>14988.432000000001</c:v>
                </c:pt>
                <c:pt idx="399">
                  <c:v>1631.6683</c:v>
                </c:pt>
                <c:pt idx="400">
                  <c:v>9264.7970000000005</c:v>
                </c:pt>
                <c:pt idx="401">
                  <c:v>8083.9197999999997</c:v>
                </c:pt>
                <c:pt idx="402">
                  <c:v>14692.66935</c:v>
                </c:pt>
                <c:pt idx="403">
                  <c:v>10269.459999999999</c:v>
                </c:pt>
                <c:pt idx="404">
                  <c:v>3260.1990000000001</c:v>
                </c:pt>
                <c:pt idx="405">
                  <c:v>11396.9002</c:v>
                </c:pt>
                <c:pt idx="406">
                  <c:v>4185.0978999999998</c:v>
                </c:pt>
                <c:pt idx="407">
                  <c:v>8539.6710000000003</c:v>
                </c:pt>
                <c:pt idx="408">
                  <c:v>6652.5288</c:v>
                </c:pt>
                <c:pt idx="409">
                  <c:v>4074.4537</c:v>
                </c:pt>
                <c:pt idx="410">
                  <c:v>1621.3402000000001</c:v>
                </c:pt>
                <c:pt idx="411">
                  <c:v>19594.809649999999</c:v>
                </c:pt>
                <c:pt idx="412">
                  <c:v>14455.644050000001</c:v>
                </c:pt>
                <c:pt idx="413">
                  <c:v>5080.0959999999995</c:v>
                </c:pt>
                <c:pt idx="414">
                  <c:v>2134.9014999999999</c:v>
                </c:pt>
                <c:pt idx="415">
                  <c:v>7345.7266</c:v>
                </c:pt>
                <c:pt idx="416">
                  <c:v>9140.9509999999991</c:v>
                </c:pt>
                <c:pt idx="417">
                  <c:v>18608.261999999999</c:v>
                </c:pt>
                <c:pt idx="418">
                  <c:v>14418.2804</c:v>
                </c:pt>
                <c:pt idx="419">
                  <c:v>28950.4692</c:v>
                </c:pt>
                <c:pt idx="420">
                  <c:v>46889.261200000001</c:v>
                </c:pt>
                <c:pt idx="421">
                  <c:v>46599.108399999997</c:v>
                </c:pt>
                <c:pt idx="422">
                  <c:v>39125.332249999999</c:v>
                </c:pt>
                <c:pt idx="423">
                  <c:v>2727.3951000000002</c:v>
                </c:pt>
                <c:pt idx="424">
                  <c:v>8968.33</c:v>
                </c:pt>
                <c:pt idx="425">
                  <c:v>9788.8659000000007</c:v>
                </c:pt>
                <c:pt idx="426">
                  <c:v>6555.07035</c:v>
                </c:pt>
                <c:pt idx="427">
                  <c:v>7323.7348190000002</c:v>
                </c:pt>
                <c:pt idx="428">
                  <c:v>3167.4558499999998</c:v>
                </c:pt>
                <c:pt idx="429">
                  <c:v>18804.752400000001</c:v>
                </c:pt>
                <c:pt idx="430">
                  <c:v>23082.955330000001</c:v>
                </c:pt>
                <c:pt idx="431">
                  <c:v>4906.4096499999996</c:v>
                </c:pt>
                <c:pt idx="432">
                  <c:v>5969.723</c:v>
                </c:pt>
                <c:pt idx="433">
                  <c:v>12638.195</c:v>
                </c:pt>
                <c:pt idx="434">
                  <c:v>4243.5900499999998</c:v>
                </c:pt>
                <c:pt idx="435">
                  <c:v>13919.822899999999</c:v>
                </c:pt>
                <c:pt idx="436">
                  <c:v>2254.7966999999999</c:v>
                </c:pt>
                <c:pt idx="437">
                  <c:v>5926.8459999999995</c:v>
                </c:pt>
                <c:pt idx="438">
                  <c:v>12592.5345</c:v>
                </c:pt>
                <c:pt idx="439">
                  <c:v>2897.3235</c:v>
                </c:pt>
                <c:pt idx="440">
                  <c:v>4738.2682000000004</c:v>
                </c:pt>
                <c:pt idx="441">
                  <c:v>37079.372000000003</c:v>
                </c:pt>
                <c:pt idx="442">
                  <c:v>1149.3959</c:v>
                </c:pt>
                <c:pt idx="443">
                  <c:v>28287.897659999999</c:v>
                </c:pt>
                <c:pt idx="444">
                  <c:v>26109.32905</c:v>
                </c:pt>
                <c:pt idx="445">
                  <c:v>7345.0839999999998</c:v>
                </c:pt>
                <c:pt idx="446">
                  <c:v>12730.999599999999</c:v>
                </c:pt>
                <c:pt idx="447">
                  <c:v>11454.021500000001</c:v>
                </c:pt>
                <c:pt idx="448">
                  <c:v>5910.9440000000004</c:v>
                </c:pt>
                <c:pt idx="449">
                  <c:v>4762.3289999999997</c:v>
                </c:pt>
                <c:pt idx="450">
                  <c:v>7512.2669999999998</c:v>
                </c:pt>
                <c:pt idx="451">
                  <c:v>4032.2406999999998</c:v>
                </c:pt>
                <c:pt idx="452">
                  <c:v>1969.614</c:v>
                </c:pt>
                <c:pt idx="453">
                  <c:v>1769.5316499999999</c:v>
                </c:pt>
                <c:pt idx="454">
                  <c:v>4686.3887000000004</c:v>
                </c:pt>
                <c:pt idx="455">
                  <c:v>21797.000400000001</c:v>
                </c:pt>
                <c:pt idx="456">
                  <c:v>11881.9696</c:v>
                </c:pt>
                <c:pt idx="457">
                  <c:v>11840.77505</c:v>
                </c:pt>
                <c:pt idx="458">
                  <c:v>10601.412</c:v>
                </c:pt>
                <c:pt idx="459">
                  <c:v>7682.67</c:v>
                </c:pt>
                <c:pt idx="460">
                  <c:v>10381.4787</c:v>
                </c:pt>
                <c:pt idx="461">
                  <c:v>22144.031999999999</c:v>
                </c:pt>
                <c:pt idx="462">
                  <c:v>15230.324049999999</c:v>
                </c:pt>
                <c:pt idx="463">
                  <c:v>11165.417649999999</c:v>
                </c:pt>
                <c:pt idx="464">
                  <c:v>1632.0362500000001</c:v>
                </c:pt>
                <c:pt idx="465">
                  <c:v>19521.968199999999</c:v>
                </c:pt>
                <c:pt idx="466">
                  <c:v>13224.692999999999</c:v>
                </c:pt>
                <c:pt idx="467">
                  <c:v>12643.3778</c:v>
                </c:pt>
                <c:pt idx="468">
                  <c:v>23288.928400000001</c:v>
                </c:pt>
                <c:pt idx="469">
                  <c:v>2201.0971</c:v>
                </c:pt>
                <c:pt idx="470">
                  <c:v>2497.0383000000002</c:v>
                </c:pt>
                <c:pt idx="471">
                  <c:v>2203.4718499999999</c:v>
                </c:pt>
                <c:pt idx="472">
                  <c:v>1744.4649999999999</c:v>
                </c:pt>
                <c:pt idx="473">
                  <c:v>20878.78443</c:v>
                </c:pt>
                <c:pt idx="474">
                  <c:v>25382.296999999999</c:v>
                </c:pt>
                <c:pt idx="475">
                  <c:v>28868.6639</c:v>
                </c:pt>
                <c:pt idx="476">
                  <c:v>35147.528480000001</c:v>
                </c:pt>
                <c:pt idx="477">
                  <c:v>2534.3937500000002</c:v>
                </c:pt>
                <c:pt idx="478">
                  <c:v>1534.3045</c:v>
                </c:pt>
                <c:pt idx="479">
                  <c:v>1824.2854</c:v>
                </c:pt>
                <c:pt idx="480">
                  <c:v>15555.188749999999</c:v>
                </c:pt>
                <c:pt idx="481">
                  <c:v>9304.7019</c:v>
                </c:pt>
                <c:pt idx="482">
                  <c:v>1622.1885</c:v>
                </c:pt>
                <c:pt idx="483">
                  <c:v>9880.0679999999993</c:v>
                </c:pt>
                <c:pt idx="484">
                  <c:v>9563.0290000000005</c:v>
                </c:pt>
                <c:pt idx="485">
                  <c:v>4347.0233500000004</c:v>
                </c:pt>
                <c:pt idx="486">
                  <c:v>12475.3513</c:v>
                </c:pt>
                <c:pt idx="487">
                  <c:v>1253.9359999999999</c:v>
                </c:pt>
                <c:pt idx="488">
                  <c:v>48885.135609999998</c:v>
                </c:pt>
                <c:pt idx="489">
                  <c:v>10461.9794</c:v>
                </c:pt>
                <c:pt idx="490">
                  <c:v>1748.7739999999999</c:v>
                </c:pt>
                <c:pt idx="491">
                  <c:v>24513.091260000001</c:v>
                </c:pt>
                <c:pt idx="492">
                  <c:v>2196.4731999999999</c:v>
                </c:pt>
                <c:pt idx="493">
                  <c:v>12574.049000000001</c:v>
                </c:pt>
                <c:pt idx="494">
                  <c:v>17942.106</c:v>
                </c:pt>
                <c:pt idx="495">
                  <c:v>1967.0227</c:v>
                </c:pt>
                <c:pt idx="496">
                  <c:v>4931.6469999999999</c:v>
                </c:pt>
                <c:pt idx="497">
                  <c:v>8027.9679999999998</c:v>
                </c:pt>
                <c:pt idx="498">
                  <c:v>8211.1002000000008</c:v>
                </c:pt>
                <c:pt idx="499">
                  <c:v>13470.86</c:v>
                </c:pt>
                <c:pt idx="500">
                  <c:v>36197.699000000001</c:v>
                </c:pt>
                <c:pt idx="501">
                  <c:v>6837.3687</c:v>
                </c:pt>
                <c:pt idx="502">
                  <c:v>22218.1149</c:v>
                </c:pt>
                <c:pt idx="503">
                  <c:v>32548.340499999998</c:v>
                </c:pt>
                <c:pt idx="504">
                  <c:v>5974.3846999999996</c:v>
                </c:pt>
                <c:pt idx="505">
                  <c:v>6796.8632500000003</c:v>
                </c:pt>
                <c:pt idx="506">
                  <c:v>2643.2685000000001</c:v>
                </c:pt>
                <c:pt idx="507">
                  <c:v>3077.0954999999999</c:v>
                </c:pt>
                <c:pt idx="508">
                  <c:v>3044.2132999999999</c:v>
                </c:pt>
                <c:pt idx="509">
                  <c:v>11455.28</c:v>
                </c:pt>
                <c:pt idx="510">
                  <c:v>11763.000899999999</c:v>
                </c:pt>
                <c:pt idx="511">
                  <c:v>2498.4144000000001</c:v>
                </c:pt>
                <c:pt idx="512">
                  <c:v>9361.3268000000007</c:v>
                </c:pt>
                <c:pt idx="513">
                  <c:v>1256.299</c:v>
                </c:pt>
                <c:pt idx="514">
                  <c:v>21082.16</c:v>
                </c:pt>
                <c:pt idx="515">
                  <c:v>11362.754999999999</c:v>
                </c:pt>
                <c:pt idx="516">
                  <c:v>27724.28875</c:v>
                </c:pt>
                <c:pt idx="517">
                  <c:v>8413.4630500000003</c:v>
                </c:pt>
                <c:pt idx="518">
                  <c:v>5240.7650000000003</c:v>
                </c:pt>
                <c:pt idx="519">
                  <c:v>3857.7592500000001</c:v>
                </c:pt>
                <c:pt idx="520">
                  <c:v>25656.575260000001</c:v>
                </c:pt>
                <c:pt idx="521">
                  <c:v>3994.1777999999999</c:v>
                </c:pt>
                <c:pt idx="522">
                  <c:v>9866.3048500000004</c:v>
                </c:pt>
                <c:pt idx="523">
                  <c:v>5397.6166999999996</c:v>
                </c:pt>
                <c:pt idx="524">
                  <c:v>38245.593269999998</c:v>
                </c:pt>
                <c:pt idx="525">
                  <c:v>11482.63485</c:v>
                </c:pt>
                <c:pt idx="526">
                  <c:v>24059.680189999999</c:v>
                </c:pt>
                <c:pt idx="527">
                  <c:v>9861.0249999999996</c:v>
                </c:pt>
                <c:pt idx="528">
                  <c:v>8342.9087500000005</c:v>
                </c:pt>
                <c:pt idx="529">
                  <c:v>1708.0014000000001</c:v>
                </c:pt>
                <c:pt idx="530">
                  <c:v>48675.517699999997</c:v>
                </c:pt>
                <c:pt idx="531">
                  <c:v>14043.476699999999</c:v>
                </c:pt>
                <c:pt idx="532">
                  <c:v>12925.886</c:v>
                </c:pt>
                <c:pt idx="533">
                  <c:v>19214.705529999999</c:v>
                </c:pt>
                <c:pt idx="534">
                  <c:v>13831.1152</c:v>
                </c:pt>
                <c:pt idx="535">
                  <c:v>6067.1267500000004</c:v>
                </c:pt>
                <c:pt idx="536">
                  <c:v>5972.3779999999997</c:v>
                </c:pt>
                <c:pt idx="537">
                  <c:v>8825.0859999999993</c:v>
                </c:pt>
                <c:pt idx="538">
                  <c:v>8233.0974999999999</c:v>
                </c:pt>
                <c:pt idx="539">
                  <c:v>27346.04207</c:v>
                </c:pt>
                <c:pt idx="540">
                  <c:v>6196.4480000000003</c:v>
                </c:pt>
                <c:pt idx="541">
                  <c:v>3056.3881000000001</c:v>
                </c:pt>
                <c:pt idx="542">
                  <c:v>13887.204</c:v>
                </c:pt>
                <c:pt idx="543">
                  <c:v>63770.428010000003</c:v>
                </c:pt>
                <c:pt idx="544">
                  <c:v>10231.499900000001</c:v>
                </c:pt>
                <c:pt idx="545">
                  <c:v>23807.240600000001</c:v>
                </c:pt>
                <c:pt idx="546">
                  <c:v>3268.84665</c:v>
                </c:pt>
                <c:pt idx="547">
                  <c:v>11538.421</c:v>
                </c:pt>
                <c:pt idx="548">
                  <c:v>3213.6220499999999</c:v>
                </c:pt>
                <c:pt idx="549">
                  <c:v>45863.205000000002</c:v>
                </c:pt>
                <c:pt idx="550">
                  <c:v>13390.558999999999</c:v>
                </c:pt>
                <c:pt idx="551">
                  <c:v>3972.9247</c:v>
                </c:pt>
                <c:pt idx="552">
                  <c:v>12957.118</c:v>
                </c:pt>
                <c:pt idx="553">
                  <c:v>11187.6567</c:v>
                </c:pt>
                <c:pt idx="554">
                  <c:v>17878.900679999999</c:v>
                </c:pt>
                <c:pt idx="555">
                  <c:v>3847.674</c:v>
                </c:pt>
                <c:pt idx="556">
                  <c:v>8334.5895999999993</c:v>
                </c:pt>
                <c:pt idx="557">
                  <c:v>3935.1799000000001</c:v>
                </c:pt>
                <c:pt idx="558">
                  <c:v>39983.425949999997</c:v>
                </c:pt>
                <c:pt idx="559">
                  <c:v>1646.4296999999999</c:v>
                </c:pt>
                <c:pt idx="560">
                  <c:v>9193.8384999999998</c:v>
                </c:pt>
                <c:pt idx="561">
                  <c:v>10923.933199999999</c:v>
                </c:pt>
                <c:pt idx="562">
                  <c:v>2494.0219999999999</c:v>
                </c:pt>
                <c:pt idx="563">
                  <c:v>9058.7302999999993</c:v>
                </c:pt>
                <c:pt idx="564">
                  <c:v>2801.2588000000001</c:v>
                </c:pt>
                <c:pt idx="565">
                  <c:v>2128.4310500000001</c:v>
                </c:pt>
                <c:pt idx="566">
                  <c:v>6373.55735</c:v>
                </c:pt>
                <c:pt idx="567">
                  <c:v>7256.7231000000002</c:v>
                </c:pt>
                <c:pt idx="568">
                  <c:v>11552.904</c:v>
                </c:pt>
                <c:pt idx="569">
                  <c:v>45702.022349999999</c:v>
                </c:pt>
                <c:pt idx="570">
                  <c:v>3761.2919999999999</c:v>
                </c:pt>
                <c:pt idx="571">
                  <c:v>2219.4450999999999</c:v>
                </c:pt>
                <c:pt idx="572">
                  <c:v>4753.6368000000002</c:v>
                </c:pt>
                <c:pt idx="573">
                  <c:v>31620.001059999999</c:v>
                </c:pt>
                <c:pt idx="574">
                  <c:v>13224.057049999999</c:v>
                </c:pt>
                <c:pt idx="575">
                  <c:v>12222.898300000001</c:v>
                </c:pt>
                <c:pt idx="576">
                  <c:v>1664.9996000000001</c:v>
                </c:pt>
                <c:pt idx="577">
                  <c:v>58571.074480000003</c:v>
                </c:pt>
                <c:pt idx="578">
                  <c:v>9724.5300000000007</c:v>
                </c:pt>
                <c:pt idx="579">
                  <c:v>3206.4913499999998</c:v>
                </c:pt>
                <c:pt idx="580">
                  <c:v>12913.992399999999</c:v>
                </c:pt>
                <c:pt idx="581">
                  <c:v>1639.5631000000001</c:v>
                </c:pt>
                <c:pt idx="582">
                  <c:v>6356.2707</c:v>
                </c:pt>
                <c:pt idx="583">
                  <c:v>17626.239509999999</c:v>
                </c:pt>
                <c:pt idx="584">
                  <c:v>1242.816</c:v>
                </c:pt>
                <c:pt idx="585">
                  <c:v>4779.6022999999996</c:v>
                </c:pt>
                <c:pt idx="586">
                  <c:v>3861.2096499999998</c:v>
                </c:pt>
                <c:pt idx="587">
                  <c:v>43943.876100000001</c:v>
                </c:pt>
                <c:pt idx="588">
                  <c:v>13635.6379</c:v>
                </c:pt>
                <c:pt idx="589">
                  <c:v>5976.8311000000003</c:v>
                </c:pt>
                <c:pt idx="590">
                  <c:v>11842.441999999999</c:v>
                </c:pt>
                <c:pt idx="591">
                  <c:v>8428.0692999999992</c:v>
                </c:pt>
                <c:pt idx="592">
                  <c:v>2566.4706999999999</c:v>
                </c:pt>
                <c:pt idx="593">
                  <c:v>15359.104499999999</c:v>
                </c:pt>
                <c:pt idx="594">
                  <c:v>5709.1643999999997</c:v>
                </c:pt>
                <c:pt idx="595">
                  <c:v>8823.9857499999998</c:v>
                </c:pt>
                <c:pt idx="596">
                  <c:v>7640.3091999999997</c:v>
                </c:pt>
                <c:pt idx="597">
                  <c:v>5594.8455000000004</c:v>
                </c:pt>
                <c:pt idx="598">
                  <c:v>7441.5010000000002</c:v>
                </c:pt>
                <c:pt idx="599">
                  <c:v>33471.971890000001</c:v>
                </c:pt>
                <c:pt idx="600">
                  <c:v>1633.0444</c:v>
                </c:pt>
                <c:pt idx="601">
                  <c:v>9174.1356500000002</c:v>
                </c:pt>
                <c:pt idx="602">
                  <c:v>11070.535</c:v>
                </c:pt>
                <c:pt idx="603">
                  <c:v>16085.127500000001</c:v>
                </c:pt>
                <c:pt idx="604">
                  <c:v>17468.983899999999</c:v>
                </c:pt>
                <c:pt idx="605">
                  <c:v>9283.5619999999999</c:v>
                </c:pt>
                <c:pt idx="606">
                  <c:v>3558.6202499999999</c:v>
                </c:pt>
                <c:pt idx="607">
                  <c:v>25678.778450000002</c:v>
                </c:pt>
                <c:pt idx="608">
                  <c:v>4435.0941999999995</c:v>
                </c:pt>
                <c:pt idx="609">
                  <c:v>39241.442000000003</c:v>
                </c:pt>
                <c:pt idx="610">
                  <c:v>8547.6913000000004</c:v>
                </c:pt>
                <c:pt idx="611">
                  <c:v>6571.5439999999999</c:v>
                </c:pt>
                <c:pt idx="612">
                  <c:v>2207.6974500000001</c:v>
                </c:pt>
                <c:pt idx="613">
                  <c:v>6753.0379999999996</c:v>
                </c:pt>
                <c:pt idx="614">
                  <c:v>1880.07</c:v>
                </c:pt>
                <c:pt idx="615">
                  <c:v>42969.852700000003</c:v>
                </c:pt>
                <c:pt idx="616">
                  <c:v>11658.11505</c:v>
                </c:pt>
                <c:pt idx="617">
                  <c:v>23306.546999999999</c:v>
                </c:pt>
                <c:pt idx="618">
                  <c:v>34439.855900000002</c:v>
                </c:pt>
                <c:pt idx="619">
                  <c:v>10713.644</c:v>
                </c:pt>
                <c:pt idx="620">
                  <c:v>3659.346</c:v>
                </c:pt>
                <c:pt idx="621">
                  <c:v>40182.245999999999</c:v>
                </c:pt>
                <c:pt idx="622">
                  <c:v>9182.17</c:v>
                </c:pt>
                <c:pt idx="623">
                  <c:v>34617.840649999998</c:v>
                </c:pt>
                <c:pt idx="624">
                  <c:v>12129.614149999999</c:v>
                </c:pt>
                <c:pt idx="625">
                  <c:v>3736.4647</c:v>
                </c:pt>
                <c:pt idx="626">
                  <c:v>6748.5911999999998</c:v>
                </c:pt>
                <c:pt idx="627">
                  <c:v>11326.71487</c:v>
                </c:pt>
                <c:pt idx="628">
                  <c:v>11365.951999999999</c:v>
                </c:pt>
                <c:pt idx="629">
                  <c:v>42983.458500000001</c:v>
                </c:pt>
                <c:pt idx="630">
                  <c:v>10085.846</c:v>
                </c:pt>
                <c:pt idx="631">
                  <c:v>1977.8150000000001</c:v>
                </c:pt>
                <c:pt idx="632">
                  <c:v>3366.6696999999999</c:v>
                </c:pt>
                <c:pt idx="633">
                  <c:v>7173.35995</c:v>
                </c:pt>
                <c:pt idx="634">
                  <c:v>9391.3459999999995</c:v>
                </c:pt>
                <c:pt idx="635">
                  <c:v>14410.9321</c:v>
                </c:pt>
                <c:pt idx="636">
                  <c:v>2709.1118999999999</c:v>
                </c:pt>
                <c:pt idx="637">
                  <c:v>24915.046259999999</c:v>
                </c:pt>
                <c:pt idx="638">
                  <c:v>20149.322899999999</c:v>
                </c:pt>
                <c:pt idx="639">
                  <c:v>12949.1554</c:v>
                </c:pt>
                <c:pt idx="640">
                  <c:v>6666.2430000000004</c:v>
                </c:pt>
                <c:pt idx="641">
                  <c:v>32787.458590000002</c:v>
                </c:pt>
                <c:pt idx="642">
                  <c:v>13143.86485</c:v>
                </c:pt>
                <c:pt idx="643">
                  <c:v>4466.6214</c:v>
                </c:pt>
                <c:pt idx="644">
                  <c:v>18806.145469999999</c:v>
                </c:pt>
                <c:pt idx="645">
                  <c:v>10141.136200000001</c:v>
                </c:pt>
                <c:pt idx="646">
                  <c:v>6123.5688</c:v>
                </c:pt>
                <c:pt idx="647">
                  <c:v>8252.2842999999993</c:v>
                </c:pt>
                <c:pt idx="648">
                  <c:v>1712.2270000000001</c:v>
                </c:pt>
                <c:pt idx="649">
                  <c:v>12430.95335</c:v>
                </c:pt>
                <c:pt idx="650">
                  <c:v>9800.8881999999994</c:v>
                </c:pt>
                <c:pt idx="651">
                  <c:v>10579.710999999999</c:v>
                </c:pt>
                <c:pt idx="652">
                  <c:v>8280.6226999999999</c:v>
                </c:pt>
                <c:pt idx="653">
                  <c:v>8527.5319999999992</c:v>
                </c:pt>
                <c:pt idx="654">
                  <c:v>12244.531000000001</c:v>
                </c:pt>
                <c:pt idx="655">
                  <c:v>24667.419000000002</c:v>
                </c:pt>
                <c:pt idx="656">
                  <c:v>3410.3240000000001</c:v>
                </c:pt>
                <c:pt idx="657">
                  <c:v>4058.71245</c:v>
                </c:pt>
                <c:pt idx="658">
                  <c:v>26392.260289999998</c:v>
                </c:pt>
                <c:pt idx="659">
                  <c:v>14394.398150000001</c:v>
                </c:pt>
                <c:pt idx="660">
                  <c:v>6435.6237000000001</c:v>
                </c:pt>
                <c:pt idx="661">
                  <c:v>22192.437109999999</c:v>
                </c:pt>
                <c:pt idx="662">
                  <c:v>5148.5526</c:v>
                </c:pt>
                <c:pt idx="663">
                  <c:v>1136.3994</c:v>
                </c:pt>
                <c:pt idx="664">
                  <c:v>27037.914100000002</c:v>
                </c:pt>
                <c:pt idx="665">
                  <c:v>42560.430399999997</c:v>
                </c:pt>
                <c:pt idx="666">
                  <c:v>8703.4560000000001</c:v>
                </c:pt>
                <c:pt idx="667">
                  <c:v>40003.332249999999</c:v>
                </c:pt>
                <c:pt idx="668">
                  <c:v>45710.207849999999</c:v>
                </c:pt>
                <c:pt idx="669">
                  <c:v>6500.2358999999997</c:v>
                </c:pt>
                <c:pt idx="670">
                  <c:v>4837.5823</c:v>
                </c:pt>
                <c:pt idx="671">
                  <c:v>3943.5954000000002</c:v>
                </c:pt>
                <c:pt idx="672">
                  <c:v>4399.7309999999998</c:v>
                </c:pt>
                <c:pt idx="673">
                  <c:v>6185.3208000000004</c:v>
                </c:pt>
                <c:pt idx="674">
                  <c:v>46200.985099999998</c:v>
                </c:pt>
                <c:pt idx="675">
                  <c:v>7222.7862500000001</c:v>
                </c:pt>
                <c:pt idx="676">
                  <c:v>12485.8009</c:v>
                </c:pt>
                <c:pt idx="677">
                  <c:v>46130.5265</c:v>
                </c:pt>
                <c:pt idx="678">
                  <c:v>12363.547</c:v>
                </c:pt>
                <c:pt idx="679">
                  <c:v>10156.7832</c:v>
                </c:pt>
                <c:pt idx="680">
                  <c:v>2585.2689999999998</c:v>
                </c:pt>
                <c:pt idx="681">
                  <c:v>1242.26</c:v>
                </c:pt>
                <c:pt idx="682">
                  <c:v>40103.89</c:v>
                </c:pt>
                <c:pt idx="683">
                  <c:v>9863.4717999999993</c:v>
                </c:pt>
                <c:pt idx="684">
                  <c:v>4766.0219999999999</c:v>
                </c:pt>
                <c:pt idx="685">
                  <c:v>11244.376899999999</c:v>
                </c:pt>
                <c:pt idx="686">
                  <c:v>7729.6457499999997</c:v>
                </c:pt>
                <c:pt idx="687">
                  <c:v>5438.7491</c:v>
                </c:pt>
                <c:pt idx="688">
                  <c:v>26236.579969999999</c:v>
                </c:pt>
                <c:pt idx="689">
                  <c:v>34806.467700000001</c:v>
                </c:pt>
                <c:pt idx="690">
                  <c:v>2104.1134000000002</c:v>
                </c:pt>
                <c:pt idx="691">
                  <c:v>8068.1850000000004</c:v>
                </c:pt>
                <c:pt idx="692">
                  <c:v>2362.2290499999999</c:v>
                </c:pt>
                <c:pt idx="693">
                  <c:v>2352.9684499999998</c:v>
                </c:pt>
                <c:pt idx="694">
                  <c:v>3577.9989999999998</c:v>
                </c:pt>
                <c:pt idx="695">
                  <c:v>3201.2451500000002</c:v>
                </c:pt>
                <c:pt idx="696">
                  <c:v>29186.482360000002</c:v>
                </c:pt>
                <c:pt idx="697">
                  <c:v>40273.645499999999</c:v>
                </c:pt>
                <c:pt idx="698">
                  <c:v>10976.24575</c:v>
                </c:pt>
                <c:pt idx="699">
                  <c:v>3500.6122999999998</c:v>
                </c:pt>
                <c:pt idx="700">
                  <c:v>2020.5523000000001</c:v>
                </c:pt>
                <c:pt idx="701">
                  <c:v>9541.6955500000004</c:v>
                </c:pt>
                <c:pt idx="702">
                  <c:v>9504.3102999999992</c:v>
                </c:pt>
                <c:pt idx="703">
                  <c:v>5385.3379000000004</c:v>
                </c:pt>
                <c:pt idx="704">
                  <c:v>8930.9345499999999</c:v>
                </c:pt>
                <c:pt idx="705">
                  <c:v>5375.0379999999996</c:v>
                </c:pt>
                <c:pt idx="706">
                  <c:v>44400.4064</c:v>
                </c:pt>
                <c:pt idx="707">
                  <c:v>10264.4421</c:v>
                </c:pt>
                <c:pt idx="708">
                  <c:v>6113.2310500000003</c:v>
                </c:pt>
                <c:pt idx="709">
                  <c:v>5469.0065999999997</c:v>
                </c:pt>
                <c:pt idx="710">
                  <c:v>1727.54</c:v>
                </c:pt>
                <c:pt idx="711">
                  <c:v>10107.220600000001</c:v>
                </c:pt>
                <c:pt idx="712">
                  <c:v>8310.8391499999998</c:v>
                </c:pt>
                <c:pt idx="713">
                  <c:v>1984.4532999999999</c:v>
                </c:pt>
                <c:pt idx="714">
                  <c:v>2457.502</c:v>
                </c:pt>
                <c:pt idx="715">
                  <c:v>12146.971</c:v>
                </c:pt>
                <c:pt idx="716">
                  <c:v>9566.9909000000007</c:v>
                </c:pt>
                <c:pt idx="717">
                  <c:v>13112.604799999999</c:v>
                </c:pt>
                <c:pt idx="718">
                  <c:v>10848.1343</c:v>
                </c:pt>
                <c:pt idx="719">
                  <c:v>12231.613600000001</c:v>
                </c:pt>
                <c:pt idx="720">
                  <c:v>9875.6803999999993</c:v>
                </c:pt>
                <c:pt idx="721">
                  <c:v>11264.540999999999</c:v>
                </c:pt>
                <c:pt idx="722">
                  <c:v>12979.358</c:v>
                </c:pt>
                <c:pt idx="723">
                  <c:v>1263.249</c:v>
                </c:pt>
                <c:pt idx="724">
                  <c:v>10106.134249999999</c:v>
                </c:pt>
                <c:pt idx="725">
                  <c:v>40932.429499999998</c:v>
                </c:pt>
                <c:pt idx="726">
                  <c:v>6664.68595</c:v>
                </c:pt>
                <c:pt idx="727">
                  <c:v>16657.71745</c:v>
                </c:pt>
                <c:pt idx="728">
                  <c:v>2217.6012000000001</c:v>
                </c:pt>
                <c:pt idx="729">
                  <c:v>6781.3541999999998</c:v>
                </c:pt>
                <c:pt idx="730">
                  <c:v>19361.998800000001</c:v>
                </c:pt>
                <c:pt idx="731">
                  <c:v>10065.413</c:v>
                </c:pt>
                <c:pt idx="732">
                  <c:v>4234.9269999999997</c:v>
                </c:pt>
                <c:pt idx="733">
                  <c:v>9447.2503500000003</c:v>
                </c:pt>
                <c:pt idx="734">
                  <c:v>14007.222</c:v>
                </c:pt>
                <c:pt idx="735">
                  <c:v>9583.8932999999997</c:v>
                </c:pt>
                <c:pt idx="736">
                  <c:v>40419.019099999998</c:v>
                </c:pt>
                <c:pt idx="737">
                  <c:v>3484.3310000000001</c:v>
                </c:pt>
                <c:pt idx="738">
                  <c:v>36189.101699999999</c:v>
                </c:pt>
                <c:pt idx="739">
                  <c:v>44585.455869999998</c:v>
                </c:pt>
                <c:pt idx="740">
                  <c:v>8604.4836500000001</c:v>
                </c:pt>
                <c:pt idx="741">
                  <c:v>18246.495500000001</c:v>
                </c:pt>
                <c:pt idx="742">
                  <c:v>43254.417950000003</c:v>
                </c:pt>
                <c:pt idx="743">
                  <c:v>3757.8447999999999</c:v>
                </c:pt>
                <c:pt idx="744">
                  <c:v>8827.2098999999998</c:v>
                </c:pt>
                <c:pt idx="745">
                  <c:v>9910.3598500000007</c:v>
                </c:pt>
                <c:pt idx="746">
                  <c:v>11737.848840000001</c:v>
                </c:pt>
                <c:pt idx="747">
                  <c:v>1627.2824499999999</c:v>
                </c:pt>
                <c:pt idx="748">
                  <c:v>8556.9069999999992</c:v>
                </c:pt>
                <c:pt idx="749">
                  <c:v>3062.5082499999999</c:v>
                </c:pt>
                <c:pt idx="750">
                  <c:v>19539.242999999999</c:v>
                </c:pt>
                <c:pt idx="751">
                  <c:v>1906.35825</c:v>
                </c:pt>
                <c:pt idx="752">
                  <c:v>14210.53595</c:v>
                </c:pt>
                <c:pt idx="753">
                  <c:v>11833.782300000001</c:v>
                </c:pt>
                <c:pt idx="754">
                  <c:v>17128.426080000001</c:v>
                </c:pt>
                <c:pt idx="755">
                  <c:v>5031.26955</c:v>
                </c:pt>
                <c:pt idx="756">
                  <c:v>7985.8149999999996</c:v>
                </c:pt>
                <c:pt idx="757">
                  <c:v>23065.420699999999</c:v>
                </c:pt>
                <c:pt idx="758">
                  <c:v>5428.7277000000004</c:v>
                </c:pt>
                <c:pt idx="759">
                  <c:v>36307.798300000002</c:v>
                </c:pt>
                <c:pt idx="760">
                  <c:v>3925.7582000000002</c:v>
                </c:pt>
                <c:pt idx="761">
                  <c:v>2416.9549999999999</c:v>
                </c:pt>
                <c:pt idx="762">
                  <c:v>19040.876</c:v>
                </c:pt>
                <c:pt idx="763">
                  <c:v>3070.8087</c:v>
                </c:pt>
                <c:pt idx="764">
                  <c:v>9095.0682500000003</c:v>
                </c:pt>
                <c:pt idx="765">
                  <c:v>11842.623750000001</c:v>
                </c:pt>
                <c:pt idx="766">
                  <c:v>8062.7640000000001</c:v>
                </c:pt>
                <c:pt idx="767">
                  <c:v>7050.6419999999998</c:v>
                </c:pt>
                <c:pt idx="768">
                  <c:v>14319.031000000001</c:v>
                </c:pt>
                <c:pt idx="769">
                  <c:v>6933.2422500000002</c:v>
                </c:pt>
                <c:pt idx="770">
                  <c:v>27941.28758</c:v>
                </c:pt>
                <c:pt idx="771">
                  <c:v>11150.78</c:v>
                </c:pt>
                <c:pt idx="772">
                  <c:v>12797.20962</c:v>
                </c:pt>
                <c:pt idx="773">
                  <c:v>17748.5062</c:v>
                </c:pt>
                <c:pt idx="774">
                  <c:v>7261.741</c:v>
                </c:pt>
                <c:pt idx="775">
                  <c:v>10560.4917</c:v>
                </c:pt>
                <c:pt idx="776">
                  <c:v>6986.6970000000001</c:v>
                </c:pt>
                <c:pt idx="777">
                  <c:v>7448.4039499999999</c:v>
                </c:pt>
                <c:pt idx="778">
                  <c:v>5934.3797999999997</c:v>
                </c:pt>
                <c:pt idx="779">
                  <c:v>9869.8101999999999</c:v>
                </c:pt>
                <c:pt idx="780">
                  <c:v>18259.216</c:v>
                </c:pt>
                <c:pt idx="781">
                  <c:v>1146.7965999999999</c:v>
                </c:pt>
                <c:pt idx="782">
                  <c:v>9386.1612999999998</c:v>
                </c:pt>
                <c:pt idx="783">
                  <c:v>24520.263999999999</c:v>
                </c:pt>
                <c:pt idx="784">
                  <c:v>4350.5144</c:v>
                </c:pt>
                <c:pt idx="785">
                  <c:v>6414.1779999999999</c:v>
                </c:pt>
                <c:pt idx="786">
                  <c:v>12741.167450000001</c:v>
                </c:pt>
                <c:pt idx="787">
                  <c:v>1917.3184000000001</c:v>
                </c:pt>
                <c:pt idx="788">
                  <c:v>5209.5788499999999</c:v>
                </c:pt>
                <c:pt idx="789">
                  <c:v>13457.960800000001</c:v>
                </c:pt>
                <c:pt idx="790">
                  <c:v>5662.2250000000004</c:v>
                </c:pt>
                <c:pt idx="791">
                  <c:v>1252.4069999999999</c:v>
                </c:pt>
                <c:pt idx="792">
                  <c:v>2731.9122000000002</c:v>
                </c:pt>
                <c:pt idx="793">
                  <c:v>21195.817999999999</c:v>
                </c:pt>
                <c:pt idx="794">
                  <c:v>7209.4917999999998</c:v>
                </c:pt>
                <c:pt idx="795">
                  <c:v>18310.741999999998</c:v>
                </c:pt>
                <c:pt idx="796">
                  <c:v>4266.1657999999998</c:v>
                </c:pt>
                <c:pt idx="797">
                  <c:v>4719.52405</c:v>
                </c:pt>
                <c:pt idx="798">
                  <c:v>11848.141</c:v>
                </c:pt>
                <c:pt idx="799">
                  <c:v>17904.527050000001</c:v>
                </c:pt>
                <c:pt idx="800">
                  <c:v>7046.7222000000002</c:v>
                </c:pt>
                <c:pt idx="801">
                  <c:v>14313.846299999999</c:v>
                </c:pt>
                <c:pt idx="802">
                  <c:v>2103.08</c:v>
                </c:pt>
                <c:pt idx="803">
                  <c:v>38792.685599999997</c:v>
                </c:pt>
                <c:pt idx="804">
                  <c:v>1815.8759</c:v>
                </c:pt>
                <c:pt idx="805">
                  <c:v>7731.8578500000003</c:v>
                </c:pt>
                <c:pt idx="806">
                  <c:v>28476.734990000001</c:v>
                </c:pt>
                <c:pt idx="807">
                  <c:v>2136.8822500000001</c:v>
                </c:pt>
                <c:pt idx="808">
                  <c:v>1131.5065999999999</c:v>
                </c:pt>
                <c:pt idx="809">
                  <c:v>3309.7926000000002</c:v>
                </c:pt>
                <c:pt idx="810">
                  <c:v>9414.92</c:v>
                </c:pt>
                <c:pt idx="811">
                  <c:v>6360.9935999999998</c:v>
                </c:pt>
                <c:pt idx="812">
                  <c:v>11013.7119</c:v>
                </c:pt>
                <c:pt idx="813">
                  <c:v>4428.8878500000001</c:v>
                </c:pt>
                <c:pt idx="814">
                  <c:v>5584.3056999999999</c:v>
                </c:pt>
                <c:pt idx="815">
                  <c:v>1877.9294</c:v>
                </c:pt>
                <c:pt idx="816">
                  <c:v>2842.7607499999999</c:v>
                </c:pt>
                <c:pt idx="817">
                  <c:v>3597.596</c:v>
                </c:pt>
                <c:pt idx="818">
                  <c:v>23401.30575</c:v>
                </c:pt>
                <c:pt idx="819">
                  <c:v>55135.402090000003</c:v>
                </c:pt>
                <c:pt idx="820">
                  <c:v>7445.9179999999997</c:v>
                </c:pt>
                <c:pt idx="821">
                  <c:v>2680.9493000000002</c:v>
                </c:pt>
                <c:pt idx="822">
                  <c:v>1621.8827000000001</c:v>
                </c:pt>
                <c:pt idx="823">
                  <c:v>8219.2039000000004</c:v>
                </c:pt>
                <c:pt idx="824">
                  <c:v>12523.604799999999</c:v>
                </c:pt>
                <c:pt idx="825">
                  <c:v>16069.08475</c:v>
                </c:pt>
                <c:pt idx="826">
                  <c:v>43813.866099999999</c:v>
                </c:pt>
                <c:pt idx="827">
                  <c:v>20773.62775</c:v>
                </c:pt>
                <c:pt idx="828">
                  <c:v>39597.407200000001</c:v>
                </c:pt>
                <c:pt idx="829">
                  <c:v>6117.4944999999998</c:v>
                </c:pt>
                <c:pt idx="830">
                  <c:v>13393.755999999999</c:v>
                </c:pt>
                <c:pt idx="831">
                  <c:v>5266.3656000000001</c:v>
                </c:pt>
                <c:pt idx="832">
                  <c:v>4719.7365499999996</c:v>
                </c:pt>
                <c:pt idx="833">
                  <c:v>11743.9341</c:v>
                </c:pt>
                <c:pt idx="834">
                  <c:v>5377.4578000000001</c:v>
                </c:pt>
                <c:pt idx="835">
                  <c:v>7160.3302999999996</c:v>
                </c:pt>
                <c:pt idx="836">
                  <c:v>4402.2330000000002</c:v>
                </c:pt>
                <c:pt idx="837">
                  <c:v>11657.7189</c:v>
                </c:pt>
                <c:pt idx="838">
                  <c:v>6402.2913500000004</c:v>
                </c:pt>
                <c:pt idx="839">
                  <c:v>12622.1795</c:v>
                </c:pt>
                <c:pt idx="840">
                  <c:v>1526.3119999999999</c:v>
                </c:pt>
                <c:pt idx="841">
                  <c:v>12323.936</c:v>
                </c:pt>
                <c:pt idx="842">
                  <c:v>36021.011200000001</c:v>
                </c:pt>
                <c:pt idx="843">
                  <c:v>27533.912899999999</c:v>
                </c:pt>
                <c:pt idx="844">
                  <c:v>10072.055050000001</c:v>
                </c:pt>
                <c:pt idx="845">
                  <c:v>45008.955499999996</c:v>
                </c:pt>
                <c:pt idx="846">
                  <c:v>9872.7009999999991</c:v>
                </c:pt>
                <c:pt idx="847">
                  <c:v>2438.0551999999998</c:v>
                </c:pt>
                <c:pt idx="848">
                  <c:v>2974.1260000000002</c:v>
                </c:pt>
                <c:pt idx="849">
                  <c:v>10601.632250000001</c:v>
                </c:pt>
                <c:pt idx="850">
                  <c:v>37270.1512</c:v>
                </c:pt>
                <c:pt idx="851">
                  <c:v>14119.62</c:v>
                </c:pt>
                <c:pt idx="852">
                  <c:v>42111.664700000001</c:v>
                </c:pt>
                <c:pt idx="853">
                  <c:v>11729.6795</c:v>
                </c:pt>
                <c:pt idx="854">
                  <c:v>24106.912550000001</c:v>
                </c:pt>
                <c:pt idx="855">
                  <c:v>1875.3440000000001</c:v>
                </c:pt>
                <c:pt idx="856">
                  <c:v>40974.164900000003</c:v>
                </c:pt>
                <c:pt idx="857">
                  <c:v>15817.985699999999</c:v>
                </c:pt>
                <c:pt idx="858">
                  <c:v>18218.161390000001</c:v>
                </c:pt>
                <c:pt idx="859">
                  <c:v>10965.446</c:v>
                </c:pt>
                <c:pt idx="860">
                  <c:v>46113.510999999999</c:v>
                </c:pt>
                <c:pt idx="861">
                  <c:v>7151.0919999999996</c:v>
                </c:pt>
                <c:pt idx="862">
                  <c:v>12269.68865</c:v>
                </c:pt>
                <c:pt idx="863">
                  <c:v>5458.0464499999998</c:v>
                </c:pt>
                <c:pt idx="864">
                  <c:v>8782.4689999999991</c:v>
                </c:pt>
                <c:pt idx="865">
                  <c:v>6600.3609999999999</c:v>
                </c:pt>
                <c:pt idx="866">
                  <c:v>1141.4450999999999</c:v>
                </c:pt>
                <c:pt idx="867">
                  <c:v>11576.13</c:v>
                </c:pt>
                <c:pt idx="868">
                  <c:v>13129.603450000001</c:v>
                </c:pt>
                <c:pt idx="869">
                  <c:v>4391.652</c:v>
                </c:pt>
                <c:pt idx="870">
                  <c:v>8457.8179999999993</c:v>
                </c:pt>
                <c:pt idx="871">
                  <c:v>3392.3652000000002</c:v>
                </c:pt>
                <c:pt idx="872">
                  <c:v>5966.8873999999996</c:v>
                </c:pt>
                <c:pt idx="873">
                  <c:v>6849.0259999999998</c:v>
                </c:pt>
                <c:pt idx="874">
                  <c:v>8891.1394999999993</c:v>
                </c:pt>
                <c:pt idx="875">
                  <c:v>2690.1138000000001</c:v>
                </c:pt>
                <c:pt idx="876">
                  <c:v>26140.3603</c:v>
                </c:pt>
                <c:pt idx="877">
                  <c:v>6653.7885999999999</c:v>
                </c:pt>
                <c:pt idx="878">
                  <c:v>6282.2349999999997</c:v>
                </c:pt>
                <c:pt idx="879">
                  <c:v>6311.9520000000002</c:v>
                </c:pt>
                <c:pt idx="880">
                  <c:v>3443.0639999999999</c:v>
                </c:pt>
                <c:pt idx="881">
                  <c:v>2789.0574000000001</c:v>
                </c:pt>
                <c:pt idx="882">
                  <c:v>2585.8506499999999</c:v>
                </c:pt>
                <c:pt idx="883">
                  <c:v>46255.112500000003</c:v>
                </c:pt>
                <c:pt idx="884">
                  <c:v>4877.9810500000003</c:v>
                </c:pt>
                <c:pt idx="885">
                  <c:v>19719.6947</c:v>
                </c:pt>
                <c:pt idx="886">
                  <c:v>27218.437249999999</c:v>
                </c:pt>
                <c:pt idx="887">
                  <c:v>5272.1758</c:v>
                </c:pt>
                <c:pt idx="888">
                  <c:v>1682.597</c:v>
                </c:pt>
                <c:pt idx="889">
                  <c:v>11945.1327</c:v>
                </c:pt>
                <c:pt idx="890">
                  <c:v>29330.98315</c:v>
                </c:pt>
                <c:pt idx="891">
                  <c:v>7243.8136000000004</c:v>
                </c:pt>
                <c:pt idx="892">
                  <c:v>10422.916649999999</c:v>
                </c:pt>
                <c:pt idx="893">
                  <c:v>44202.653599999998</c:v>
                </c:pt>
                <c:pt idx="894">
                  <c:v>13555.0049</c:v>
                </c:pt>
                <c:pt idx="895">
                  <c:v>13063.883</c:v>
                </c:pt>
                <c:pt idx="896">
                  <c:v>19798.054550000001</c:v>
                </c:pt>
                <c:pt idx="897">
                  <c:v>2221.5644499999999</c:v>
                </c:pt>
                <c:pt idx="898">
                  <c:v>1634.5734</c:v>
                </c:pt>
                <c:pt idx="899">
                  <c:v>2117.3388500000001</c:v>
                </c:pt>
                <c:pt idx="900">
                  <c:v>8688.8588500000005</c:v>
                </c:pt>
                <c:pt idx="901">
                  <c:v>48673.558799999999</c:v>
                </c:pt>
                <c:pt idx="902">
                  <c:v>4661.2863500000003</c:v>
                </c:pt>
                <c:pt idx="903">
                  <c:v>8125.7844999999998</c:v>
                </c:pt>
                <c:pt idx="904">
                  <c:v>12644.589</c:v>
                </c:pt>
                <c:pt idx="905">
                  <c:v>4564.1914500000003</c:v>
                </c:pt>
                <c:pt idx="906">
                  <c:v>4846.9201499999999</c:v>
                </c:pt>
                <c:pt idx="907">
                  <c:v>7633.7205999999996</c:v>
                </c:pt>
                <c:pt idx="908">
                  <c:v>15170.069</c:v>
                </c:pt>
                <c:pt idx="909">
                  <c:v>17496.306</c:v>
                </c:pt>
                <c:pt idx="910">
                  <c:v>2639.0428999999999</c:v>
                </c:pt>
                <c:pt idx="911">
                  <c:v>33732.686699999998</c:v>
                </c:pt>
                <c:pt idx="912">
                  <c:v>14382.709049999999</c:v>
                </c:pt>
                <c:pt idx="913">
                  <c:v>7626.9930000000004</c:v>
                </c:pt>
                <c:pt idx="914">
                  <c:v>5257.5079500000002</c:v>
                </c:pt>
                <c:pt idx="915">
                  <c:v>2473.3341</c:v>
                </c:pt>
                <c:pt idx="916">
                  <c:v>21774.32215</c:v>
                </c:pt>
                <c:pt idx="917">
                  <c:v>35069.374519999998</c:v>
                </c:pt>
                <c:pt idx="918">
                  <c:v>13041.921</c:v>
                </c:pt>
                <c:pt idx="919">
                  <c:v>5245.2268999999997</c:v>
                </c:pt>
                <c:pt idx="920">
                  <c:v>13451.121999999999</c:v>
                </c:pt>
                <c:pt idx="921">
                  <c:v>13462.52</c:v>
                </c:pt>
                <c:pt idx="922">
                  <c:v>5488.2619999999997</c:v>
                </c:pt>
                <c:pt idx="923">
                  <c:v>4320.4108500000002</c:v>
                </c:pt>
                <c:pt idx="924">
                  <c:v>6250.4350000000004</c:v>
                </c:pt>
                <c:pt idx="925">
                  <c:v>25333.332839999999</c:v>
                </c:pt>
                <c:pt idx="926">
                  <c:v>2913.569</c:v>
                </c:pt>
                <c:pt idx="927">
                  <c:v>12032.325999999999</c:v>
                </c:pt>
                <c:pt idx="928">
                  <c:v>13470.804400000001</c:v>
                </c:pt>
                <c:pt idx="929">
                  <c:v>6289.7548999999999</c:v>
                </c:pt>
                <c:pt idx="930">
                  <c:v>2927.0646999999999</c:v>
                </c:pt>
                <c:pt idx="931">
                  <c:v>6238.2979999999998</c:v>
                </c:pt>
                <c:pt idx="932">
                  <c:v>10096.969999999999</c:v>
                </c:pt>
                <c:pt idx="933">
                  <c:v>7348.1419999999998</c:v>
                </c:pt>
                <c:pt idx="934">
                  <c:v>4673.3922000000002</c:v>
                </c:pt>
                <c:pt idx="935">
                  <c:v>12233.828</c:v>
                </c:pt>
                <c:pt idx="936">
                  <c:v>32108.662820000001</c:v>
                </c:pt>
                <c:pt idx="937">
                  <c:v>8965.7957499999993</c:v>
                </c:pt>
                <c:pt idx="938">
                  <c:v>2304.0021999999999</c:v>
                </c:pt>
                <c:pt idx="939">
                  <c:v>9487.6442000000006</c:v>
                </c:pt>
                <c:pt idx="940">
                  <c:v>1121.8739</c:v>
                </c:pt>
                <c:pt idx="941">
                  <c:v>9549.5650999999998</c:v>
                </c:pt>
                <c:pt idx="942">
                  <c:v>2217.4691499999999</c:v>
                </c:pt>
                <c:pt idx="943">
                  <c:v>1628.4709</c:v>
                </c:pt>
                <c:pt idx="944">
                  <c:v>12982.8747</c:v>
                </c:pt>
                <c:pt idx="945">
                  <c:v>11674.13</c:v>
                </c:pt>
                <c:pt idx="946">
                  <c:v>7160.0940000000001</c:v>
                </c:pt>
                <c:pt idx="947">
                  <c:v>39047.285000000003</c:v>
                </c:pt>
                <c:pt idx="948">
                  <c:v>6358.7764500000003</c:v>
                </c:pt>
                <c:pt idx="949">
                  <c:v>19933.457999999999</c:v>
                </c:pt>
                <c:pt idx="950">
                  <c:v>11534.872649999999</c:v>
                </c:pt>
                <c:pt idx="951">
                  <c:v>47462.894</c:v>
                </c:pt>
                <c:pt idx="952">
                  <c:v>4527.1829500000003</c:v>
                </c:pt>
                <c:pt idx="953">
                  <c:v>38998.546000000002</c:v>
                </c:pt>
                <c:pt idx="954">
                  <c:v>20009.63365</c:v>
                </c:pt>
                <c:pt idx="955">
                  <c:v>3875.7341000000001</c:v>
                </c:pt>
                <c:pt idx="956">
                  <c:v>41999.519999999997</c:v>
                </c:pt>
                <c:pt idx="957">
                  <c:v>12609.88702</c:v>
                </c:pt>
                <c:pt idx="958">
                  <c:v>41034.221400000002</c:v>
                </c:pt>
                <c:pt idx="959">
                  <c:v>28468.919010000001</c:v>
                </c:pt>
                <c:pt idx="960">
                  <c:v>2730.1078499999999</c:v>
                </c:pt>
                <c:pt idx="961">
                  <c:v>3353.2840000000001</c:v>
                </c:pt>
                <c:pt idx="962">
                  <c:v>14474.674999999999</c:v>
                </c:pt>
                <c:pt idx="963">
                  <c:v>9500.5730500000009</c:v>
                </c:pt>
                <c:pt idx="964">
                  <c:v>26467.09737</c:v>
                </c:pt>
                <c:pt idx="965">
                  <c:v>4746.3440000000001</c:v>
                </c:pt>
                <c:pt idx="966">
                  <c:v>23967.38305</c:v>
                </c:pt>
                <c:pt idx="967">
                  <c:v>7518.0253499999999</c:v>
                </c:pt>
                <c:pt idx="968">
                  <c:v>3279.8685500000001</c:v>
                </c:pt>
                <c:pt idx="969">
                  <c:v>8596.8277999999991</c:v>
                </c:pt>
                <c:pt idx="970">
                  <c:v>10702.642400000001</c:v>
                </c:pt>
                <c:pt idx="971">
                  <c:v>4992.3764000000001</c:v>
                </c:pt>
                <c:pt idx="972">
                  <c:v>2527.8186500000002</c:v>
                </c:pt>
                <c:pt idx="973">
                  <c:v>1759.338</c:v>
                </c:pt>
                <c:pt idx="974">
                  <c:v>2322.6217999999999</c:v>
                </c:pt>
                <c:pt idx="975">
                  <c:v>16138.762049999999</c:v>
                </c:pt>
                <c:pt idx="976">
                  <c:v>7804.1605</c:v>
                </c:pt>
                <c:pt idx="977">
                  <c:v>2902.9065000000001</c:v>
                </c:pt>
                <c:pt idx="978">
                  <c:v>9704.6680500000002</c:v>
                </c:pt>
                <c:pt idx="979">
                  <c:v>4889.0367999999999</c:v>
                </c:pt>
                <c:pt idx="980">
                  <c:v>25517.11363</c:v>
                </c:pt>
                <c:pt idx="981">
                  <c:v>4500.33925</c:v>
                </c:pt>
                <c:pt idx="982">
                  <c:v>19199.944</c:v>
                </c:pt>
                <c:pt idx="983">
                  <c:v>16796.411940000002</c:v>
                </c:pt>
                <c:pt idx="984">
                  <c:v>4915.0598499999996</c:v>
                </c:pt>
                <c:pt idx="985">
                  <c:v>7624.63</c:v>
                </c:pt>
                <c:pt idx="986">
                  <c:v>8410.0468500000006</c:v>
                </c:pt>
                <c:pt idx="987">
                  <c:v>28340.188849999999</c:v>
                </c:pt>
                <c:pt idx="988">
                  <c:v>4518.8262500000001</c:v>
                </c:pt>
                <c:pt idx="989">
                  <c:v>14571.890799999999</c:v>
                </c:pt>
                <c:pt idx="990">
                  <c:v>3378.91</c:v>
                </c:pt>
                <c:pt idx="991">
                  <c:v>7144.86265</c:v>
                </c:pt>
                <c:pt idx="992">
                  <c:v>10118.424000000001</c:v>
                </c:pt>
                <c:pt idx="993">
                  <c:v>5484.4673000000003</c:v>
                </c:pt>
                <c:pt idx="994">
                  <c:v>16420.494549999999</c:v>
                </c:pt>
                <c:pt idx="995">
                  <c:v>7986.4752500000004</c:v>
                </c:pt>
                <c:pt idx="996">
                  <c:v>7418.5219999999999</c:v>
                </c:pt>
                <c:pt idx="997">
                  <c:v>13887.968500000001</c:v>
                </c:pt>
                <c:pt idx="998">
                  <c:v>6551.7501000000002</c:v>
                </c:pt>
                <c:pt idx="999">
                  <c:v>5267.8181500000001</c:v>
                </c:pt>
                <c:pt idx="1000">
                  <c:v>17361.766100000001</c:v>
                </c:pt>
                <c:pt idx="1001">
                  <c:v>34472.841</c:v>
                </c:pt>
                <c:pt idx="1002">
                  <c:v>1972.95</c:v>
                </c:pt>
                <c:pt idx="1003">
                  <c:v>21232.182260000001</c:v>
                </c:pt>
                <c:pt idx="1004">
                  <c:v>8627.5411000000004</c:v>
                </c:pt>
                <c:pt idx="1005">
                  <c:v>4433.3877000000002</c:v>
                </c:pt>
                <c:pt idx="1006">
                  <c:v>4438.2633999999998</c:v>
                </c:pt>
                <c:pt idx="1007">
                  <c:v>24915.220850000002</c:v>
                </c:pt>
                <c:pt idx="1008">
                  <c:v>23241.47453</c:v>
                </c:pt>
                <c:pt idx="1009">
                  <c:v>9957.7216000000008</c:v>
                </c:pt>
                <c:pt idx="1010">
                  <c:v>8269.0439999999999</c:v>
                </c:pt>
                <c:pt idx="1011">
                  <c:v>18767.737700000001</c:v>
                </c:pt>
                <c:pt idx="1012">
                  <c:v>36580.282160000002</c:v>
                </c:pt>
                <c:pt idx="1013">
                  <c:v>8765.2489999999998</c:v>
                </c:pt>
                <c:pt idx="1014">
                  <c:v>5383.5360000000001</c:v>
                </c:pt>
                <c:pt idx="1015">
                  <c:v>12124.992399999999</c:v>
                </c:pt>
                <c:pt idx="1016">
                  <c:v>2709.24395</c:v>
                </c:pt>
                <c:pt idx="1017">
                  <c:v>3987.9259999999999</c:v>
                </c:pt>
                <c:pt idx="1018">
                  <c:v>12495.290849999999</c:v>
                </c:pt>
                <c:pt idx="1019">
                  <c:v>26018.950519999999</c:v>
                </c:pt>
                <c:pt idx="1020">
                  <c:v>8798.5930000000008</c:v>
                </c:pt>
                <c:pt idx="1021">
                  <c:v>35595.589800000002</c:v>
                </c:pt>
                <c:pt idx="1022">
                  <c:v>42211.138200000001</c:v>
                </c:pt>
                <c:pt idx="1023">
                  <c:v>1711.0268000000001</c:v>
                </c:pt>
                <c:pt idx="1024">
                  <c:v>8569.8618000000006</c:v>
                </c:pt>
                <c:pt idx="1025">
                  <c:v>2020.1769999999999</c:v>
                </c:pt>
                <c:pt idx="1026">
                  <c:v>16450.894700000001</c:v>
                </c:pt>
                <c:pt idx="1027">
                  <c:v>21595.382290000001</c:v>
                </c:pt>
                <c:pt idx="1028">
                  <c:v>9850.4320000000007</c:v>
                </c:pt>
                <c:pt idx="1029">
                  <c:v>6877.9800999999998</c:v>
                </c:pt>
                <c:pt idx="1030">
                  <c:v>21677.283449999999</c:v>
                </c:pt>
                <c:pt idx="1031">
                  <c:v>44423.803</c:v>
                </c:pt>
                <c:pt idx="1032">
                  <c:v>4137.5227000000004</c:v>
                </c:pt>
                <c:pt idx="1033">
                  <c:v>13747.87235</c:v>
                </c:pt>
                <c:pt idx="1034">
                  <c:v>12950.0712</c:v>
                </c:pt>
                <c:pt idx="1035">
                  <c:v>12094.477999999999</c:v>
                </c:pt>
                <c:pt idx="1036">
                  <c:v>37484.4493</c:v>
                </c:pt>
                <c:pt idx="1037">
                  <c:v>39725.518049999999</c:v>
                </c:pt>
                <c:pt idx="1038">
                  <c:v>2250.8352</c:v>
                </c:pt>
                <c:pt idx="1039">
                  <c:v>22493.659640000002</c:v>
                </c:pt>
                <c:pt idx="1040">
                  <c:v>20234.854749999999</c:v>
                </c:pt>
                <c:pt idx="1041">
                  <c:v>1704.7001499999999</c:v>
                </c:pt>
                <c:pt idx="1042">
                  <c:v>33475.817150000003</c:v>
                </c:pt>
                <c:pt idx="1043">
                  <c:v>3161.4540000000002</c:v>
                </c:pt>
                <c:pt idx="1044">
                  <c:v>11394.065549999999</c:v>
                </c:pt>
                <c:pt idx="1045">
                  <c:v>21880.82</c:v>
                </c:pt>
                <c:pt idx="1046">
                  <c:v>7325.0482000000002</c:v>
                </c:pt>
                <c:pt idx="1047">
                  <c:v>44501.398200000003</c:v>
                </c:pt>
                <c:pt idx="1048">
                  <c:v>3594.17085</c:v>
                </c:pt>
                <c:pt idx="1049">
                  <c:v>39727.614000000001</c:v>
                </c:pt>
                <c:pt idx="1050">
                  <c:v>8023.1354499999998</c:v>
                </c:pt>
                <c:pt idx="1051">
                  <c:v>14394.5579</c:v>
                </c:pt>
                <c:pt idx="1052">
                  <c:v>9288.0267000000003</c:v>
                </c:pt>
                <c:pt idx="1053">
                  <c:v>25309.489000000001</c:v>
                </c:pt>
                <c:pt idx="1054">
                  <c:v>3353.4703</c:v>
                </c:pt>
                <c:pt idx="1055">
                  <c:v>10594.501550000001</c:v>
                </c:pt>
                <c:pt idx="1056">
                  <c:v>8277.5229999999992</c:v>
                </c:pt>
                <c:pt idx="1057">
                  <c:v>17929.303370000001</c:v>
                </c:pt>
                <c:pt idx="1058">
                  <c:v>2480.9791</c:v>
                </c:pt>
                <c:pt idx="1059">
                  <c:v>4462.7218000000003</c:v>
                </c:pt>
                <c:pt idx="1060">
                  <c:v>1981.5818999999999</c:v>
                </c:pt>
                <c:pt idx="1061">
                  <c:v>11554.223599999999</c:v>
                </c:pt>
                <c:pt idx="1062">
                  <c:v>48970.247600000002</c:v>
                </c:pt>
                <c:pt idx="1063">
                  <c:v>6548.1950500000003</c:v>
                </c:pt>
                <c:pt idx="1064">
                  <c:v>5708.8670000000002</c:v>
                </c:pt>
                <c:pt idx="1065">
                  <c:v>7045.4989999999998</c:v>
                </c:pt>
                <c:pt idx="1066">
                  <c:v>8978.1851000000006</c:v>
                </c:pt>
                <c:pt idx="1067">
                  <c:v>5757.41345</c:v>
                </c:pt>
                <c:pt idx="1068">
                  <c:v>14349.8544</c:v>
                </c:pt>
                <c:pt idx="1069">
                  <c:v>10928.849</c:v>
                </c:pt>
                <c:pt idx="1070">
                  <c:v>39871.704299999998</c:v>
                </c:pt>
                <c:pt idx="1071">
                  <c:v>13974.455550000001</c:v>
                </c:pt>
                <c:pt idx="1072">
                  <c:v>1909.52745</c:v>
                </c:pt>
                <c:pt idx="1073">
                  <c:v>12096.6512</c:v>
                </c:pt>
                <c:pt idx="1074">
                  <c:v>13204.28565</c:v>
                </c:pt>
                <c:pt idx="1075">
                  <c:v>4562.8420999999998</c:v>
                </c:pt>
                <c:pt idx="1076">
                  <c:v>8551.3469999999998</c:v>
                </c:pt>
                <c:pt idx="1077">
                  <c:v>2102.2647000000002</c:v>
                </c:pt>
                <c:pt idx="1078">
                  <c:v>34672.147199999999</c:v>
                </c:pt>
                <c:pt idx="1079">
                  <c:v>15161.5344</c:v>
                </c:pt>
                <c:pt idx="1080">
                  <c:v>11884.048580000001</c:v>
                </c:pt>
                <c:pt idx="1081">
                  <c:v>4454.40265</c:v>
                </c:pt>
                <c:pt idx="1082">
                  <c:v>5855.9025000000001</c:v>
                </c:pt>
                <c:pt idx="1083">
                  <c:v>4076.4969999999998</c:v>
                </c:pt>
                <c:pt idx="1084">
                  <c:v>15019.760050000001</c:v>
                </c:pt>
                <c:pt idx="1085">
                  <c:v>19023.259999999998</c:v>
                </c:pt>
                <c:pt idx="1086">
                  <c:v>10796.35025</c:v>
                </c:pt>
                <c:pt idx="1087">
                  <c:v>11353.2276</c:v>
                </c:pt>
                <c:pt idx="1088">
                  <c:v>9748.9105999999992</c:v>
                </c:pt>
                <c:pt idx="1089">
                  <c:v>10577.087</c:v>
                </c:pt>
                <c:pt idx="1090">
                  <c:v>41676.081100000003</c:v>
                </c:pt>
                <c:pt idx="1091">
                  <c:v>11286.538699999999</c:v>
                </c:pt>
                <c:pt idx="1092">
                  <c:v>3591.48</c:v>
                </c:pt>
                <c:pt idx="1093">
                  <c:v>33907.548000000003</c:v>
                </c:pt>
                <c:pt idx="1094">
                  <c:v>11299.343000000001</c:v>
                </c:pt>
                <c:pt idx="1095">
                  <c:v>4561.1885000000002</c:v>
                </c:pt>
                <c:pt idx="1096">
                  <c:v>44641.197399999997</c:v>
                </c:pt>
                <c:pt idx="1097">
                  <c:v>1674.6323</c:v>
                </c:pt>
                <c:pt idx="1098">
                  <c:v>23045.566159999998</c:v>
                </c:pt>
                <c:pt idx="1099">
                  <c:v>3227.1210999999998</c:v>
                </c:pt>
                <c:pt idx="1100">
                  <c:v>16776.304049999999</c:v>
                </c:pt>
                <c:pt idx="1101">
                  <c:v>11253.421</c:v>
                </c:pt>
                <c:pt idx="1102">
                  <c:v>3471.4096</c:v>
                </c:pt>
                <c:pt idx="1103">
                  <c:v>11363.2832</c:v>
                </c:pt>
                <c:pt idx="1104">
                  <c:v>20420.604650000001</c:v>
                </c:pt>
                <c:pt idx="1105">
                  <c:v>10338.9316</c:v>
                </c:pt>
                <c:pt idx="1106">
                  <c:v>8988.1587500000005</c:v>
                </c:pt>
                <c:pt idx="1107">
                  <c:v>10493.9458</c:v>
                </c:pt>
                <c:pt idx="1108">
                  <c:v>2904.0880000000002</c:v>
                </c:pt>
                <c:pt idx="1109">
                  <c:v>8605.3615000000009</c:v>
                </c:pt>
                <c:pt idx="1110">
                  <c:v>11512.405000000001</c:v>
                </c:pt>
                <c:pt idx="1111">
                  <c:v>41949.244100000004</c:v>
                </c:pt>
                <c:pt idx="1112">
                  <c:v>24180.933499999999</c:v>
                </c:pt>
                <c:pt idx="1113">
                  <c:v>5312.1698500000002</c:v>
                </c:pt>
                <c:pt idx="1114">
                  <c:v>2396.0958999999998</c:v>
                </c:pt>
                <c:pt idx="1115">
                  <c:v>10807.4863</c:v>
                </c:pt>
                <c:pt idx="1116">
                  <c:v>9222.4025999999994</c:v>
                </c:pt>
                <c:pt idx="1117">
                  <c:v>36124.573700000001</c:v>
                </c:pt>
                <c:pt idx="1118">
                  <c:v>38282.749499999998</c:v>
                </c:pt>
                <c:pt idx="1119">
                  <c:v>5693.4305000000004</c:v>
                </c:pt>
                <c:pt idx="1120">
                  <c:v>34166.273000000001</c:v>
                </c:pt>
                <c:pt idx="1121">
                  <c:v>8347.1643000000004</c:v>
                </c:pt>
                <c:pt idx="1122">
                  <c:v>46661.4424</c:v>
                </c:pt>
                <c:pt idx="1123">
                  <c:v>18903.491409999999</c:v>
                </c:pt>
                <c:pt idx="1124">
                  <c:v>40904.199500000002</c:v>
                </c:pt>
                <c:pt idx="1125">
                  <c:v>14254.608200000001</c:v>
                </c:pt>
                <c:pt idx="1126">
                  <c:v>10214.636</c:v>
                </c:pt>
                <c:pt idx="1127">
                  <c:v>5836.5204000000003</c:v>
                </c:pt>
                <c:pt idx="1128">
                  <c:v>14358.364369999999</c:v>
                </c:pt>
                <c:pt idx="1129">
                  <c:v>1728.8969999999999</c:v>
                </c:pt>
                <c:pt idx="1130">
                  <c:v>8582.3022999999994</c:v>
                </c:pt>
                <c:pt idx="1131">
                  <c:v>3693.4279999999999</c:v>
                </c:pt>
                <c:pt idx="1132">
                  <c:v>20709.020339999999</c:v>
                </c:pt>
                <c:pt idx="1133">
                  <c:v>9991.0376500000002</c:v>
                </c:pt>
                <c:pt idx="1134">
                  <c:v>19673.335729999999</c:v>
                </c:pt>
                <c:pt idx="1135">
                  <c:v>11085.586799999999</c:v>
                </c:pt>
                <c:pt idx="1136">
                  <c:v>7623.518</c:v>
                </c:pt>
                <c:pt idx="1137">
                  <c:v>3176.2876999999999</c:v>
                </c:pt>
                <c:pt idx="1138">
                  <c:v>3704.3544999999999</c:v>
                </c:pt>
                <c:pt idx="1139">
                  <c:v>36898.733079999998</c:v>
                </c:pt>
                <c:pt idx="1140">
                  <c:v>9048.0272999999997</c:v>
                </c:pt>
                <c:pt idx="1141">
                  <c:v>7954.5169999999998</c:v>
                </c:pt>
                <c:pt idx="1142">
                  <c:v>27117.993780000001</c:v>
                </c:pt>
                <c:pt idx="1143">
                  <c:v>6338.0756000000001</c:v>
                </c:pt>
                <c:pt idx="1144">
                  <c:v>9630.3970000000008</c:v>
                </c:pt>
                <c:pt idx="1145">
                  <c:v>11289.10925</c:v>
                </c:pt>
                <c:pt idx="1146">
                  <c:v>52590.829389999999</c:v>
                </c:pt>
                <c:pt idx="1147">
                  <c:v>2261.5688</c:v>
                </c:pt>
                <c:pt idx="1148">
                  <c:v>10791.96</c:v>
                </c:pt>
                <c:pt idx="1149">
                  <c:v>5979.7309999999998</c:v>
                </c:pt>
                <c:pt idx="1150">
                  <c:v>2203.7359499999998</c:v>
                </c:pt>
                <c:pt idx="1151">
                  <c:v>12235.8392</c:v>
                </c:pt>
                <c:pt idx="1152">
                  <c:v>40941.285400000001</c:v>
                </c:pt>
                <c:pt idx="1153">
                  <c:v>5630.4578499999998</c:v>
                </c:pt>
                <c:pt idx="1154">
                  <c:v>11015.1747</c:v>
                </c:pt>
                <c:pt idx="1155">
                  <c:v>7228.2156500000001</c:v>
                </c:pt>
                <c:pt idx="1156">
                  <c:v>39722.746200000001</c:v>
                </c:pt>
                <c:pt idx="1157">
                  <c:v>14426.073850000001</c:v>
                </c:pt>
                <c:pt idx="1158">
                  <c:v>2459.7201</c:v>
                </c:pt>
                <c:pt idx="1159">
                  <c:v>3989.8409999999999</c:v>
                </c:pt>
                <c:pt idx="1160">
                  <c:v>7727.2532000000001</c:v>
                </c:pt>
                <c:pt idx="1161">
                  <c:v>5124.1886999999997</c:v>
                </c:pt>
                <c:pt idx="1162">
                  <c:v>18963.171920000001</c:v>
                </c:pt>
                <c:pt idx="1163">
                  <c:v>2200.8308499999998</c:v>
                </c:pt>
                <c:pt idx="1164">
                  <c:v>7153.5538999999999</c:v>
                </c:pt>
                <c:pt idx="1165">
                  <c:v>5227.9887500000004</c:v>
                </c:pt>
                <c:pt idx="1166">
                  <c:v>10982.5013</c:v>
                </c:pt>
                <c:pt idx="1167">
                  <c:v>4529.4769999999999</c:v>
                </c:pt>
                <c:pt idx="1168">
                  <c:v>4670.6400000000003</c:v>
                </c:pt>
                <c:pt idx="1169">
                  <c:v>6112.3529500000004</c:v>
                </c:pt>
                <c:pt idx="1170">
                  <c:v>17178.682400000002</c:v>
                </c:pt>
                <c:pt idx="1171">
                  <c:v>22478.6</c:v>
                </c:pt>
                <c:pt idx="1172">
                  <c:v>11093.6229</c:v>
                </c:pt>
                <c:pt idx="1173">
                  <c:v>6457.8433999999997</c:v>
                </c:pt>
                <c:pt idx="1174">
                  <c:v>4433.9159</c:v>
                </c:pt>
                <c:pt idx="1175">
                  <c:v>2154.3609999999999</c:v>
                </c:pt>
                <c:pt idx="1176">
                  <c:v>23887.662700000001</c:v>
                </c:pt>
                <c:pt idx="1177">
                  <c:v>6496.8860000000004</c:v>
                </c:pt>
                <c:pt idx="1178">
                  <c:v>2899.4893499999998</c:v>
                </c:pt>
                <c:pt idx="1179">
                  <c:v>19350.368900000001</c:v>
                </c:pt>
                <c:pt idx="1180">
                  <c:v>7650.7737500000003</c:v>
                </c:pt>
                <c:pt idx="1181">
                  <c:v>2850.6837500000001</c:v>
                </c:pt>
                <c:pt idx="1182">
                  <c:v>2632.9920000000002</c:v>
                </c:pt>
                <c:pt idx="1183">
                  <c:v>9447.3824000000004</c:v>
                </c:pt>
                <c:pt idx="1184">
                  <c:v>18328.238099999999</c:v>
                </c:pt>
                <c:pt idx="1185">
                  <c:v>8603.8233999999993</c:v>
                </c:pt>
                <c:pt idx="1186">
                  <c:v>37465.34375</c:v>
                </c:pt>
                <c:pt idx="1187">
                  <c:v>13844.797200000001</c:v>
                </c:pt>
                <c:pt idx="1188">
                  <c:v>21771.3423</c:v>
                </c:pt>
                <c:pt idx="1189">
                  <c:v>13126.677449999999</c:v>
                </c:pt>
                <c:pt idx="1190">
                  <c:v>5327.4002499999997</c:v>
                </c:pt>
                <c:pt idx="1191">
                  <c:v>13725.47184</c:v>
                </c:pt>
                <c:pt idx="1192">
                  <c:v>13019.161050000001</c:v>
                </c:pt>
                <c:pt idx="1193">
                  <c:v>8671.1912499999999</c:v>
                </c:pt>
                <c:pt idx="1194">
                  <c:v>4134.0824499999999</c:v>
                </c:pt>
                <c:pt idx="1195">
                  <c:v>18838.703659999999</c:v>
                </c:pt>
                <c:pt idx="1196">
                  <c:v>33307.550799999997</c:v>
                </c:pt>
                <c:pt idx="1197">
                  <c:v>5699.8374999999996</c:v>
                </c:pt>
                <c:pt idx="1198">
                  <c:v>6393.6034499999996</c:v>
                </c:pt>
                <c:pt idx="1199">
                  <c:v>4934.7049999999999</c:v>
                </c:pt>
                <c:pt idx="1200">
                  <c:v>6198.7518</c:v>
                </c:pt>
                <c:pt idx="1201">
                  <c:v>8733.2292500000003</c:v>
                </c:pt>
                <c:pt idx="1202">
                  <c:v>2055.3249000000001</c:v>
                </c:pt>
                <c:pt idx="1203">
                  <c:v>9964.06</c:v>
                </c:pt>
                <c:pt idx="1204">
                  <c:v>18223.4512</c:v>
                </c:pt>
                <c:pt idx="1205">
                  <c:v>5116.5003999999999</c:v>
                </c:pt>
                <c:pt idx="1206">
                  <c:v>36910.608030000003</c:v>
                </c:pt>
                <c:pt idx="1207">
                  <c:v>38415.474000000002</c:v>
                </c:pt>
                <c:pt idx="1208">
                  <c:v>20296.863450000001</c:v>
                </c:pt>
                <c:pt idx="1209">
                  <c:v>12347.172</c:v>
                </c:pt>
                <c:pt idx="1210">
                  <c:v>5373.3642499999996</c:v>
                </c:pt>
                <c:pt idx="1211">
                  <c:v>23563.016179999999</c:v>
                </c:pt>
                <c:pt idx="1212">
                  <c:v>1702.4553000000001</c:v>
                </c:pt>
                <c:pt idx="1213">
                  <c:v>10806.839</c:v>
                </c:pt>
                <c:pt idx="1214">
                  <c:v>3956.0714499999999</c:v>
                </c:pt>
                <c:pt idx="1215">
                  <c:v>12890.057650000001</c:v>
                </c:pt>
                <c:pt idx="1216">
                  <c:v>5415.6611999999996</c:v>
                </c:pt>
                <c:pt idx="1217">
                  <c:v>4058.1161000000002</c:v>
                </c:pt>
                <c:pt idx="1218">
                  <c:v>41661.601999999999</c:v>
                </c:pt>
                <c:pt idx="1219">
                  <c:v>7537.1638999999996</c:v>
                </c:pt>
                <c:pt idx="1220">
                  <c:v>4718.2035500000002</c:v>
                </c:pt>
                <c:pt idx="1221">
                  <c:v>6593.5083000000004</c:v>
                </c:pt>
                <c:pt idx="1222">
                  <c:v>8442.6669999999995</c:v>
                </c:pt>
                <c:pt idx="1223">
                  <c:v>26125.674770000001</c:v>
                </c:pt>
                <c:pt idx="1224">
                  <c:v>6858.4795999999997</c:v>
                </c:pt>
                <c:pt idx="1225">
                  <c:v>4795.6567999999997</c:v>
                </c:pt>
                <c:pt idx="1226">
                  <c:v>6640.5448500000002</c:v>
                </c:pt>
                <c:pt idx="1227">
                  <c:v>7162.0122000000001</c:v>
                </c:pt>
                <c:pt idx="1228">
                  <c:v>10594.225700000001</c:v>
                </c:pt>
                <c:pt idx="1229">
                  <c:v>11938.255950000001</c:v>
                </c:pt>
                <c:pt idx="1230">
                  <c:v>60021.398970000002</c:v>
                </c:pt>
                <c:pt idx="1231">
                  <c:v>20167.336029999999</c:v>
                </c:pt>
                <c:pt idx="1232">
                  <c:v>12479.70895</c:v>
                </c:pt>
                <c:pt idx="1233">
                  <c:v>11345.519</c:v>
                </c:pt>
                <c:pt idx="1234">
                  <c:v>8515.7587000000003</c:v>
                </c:pt>
                <c:pt idx="1235">
                  <c:v>2699.56835</c:v>
                </c:pt>
                <c:pt idx="1236">
                  <c:v>14449.8544</c:v>
                </c:pt>
                <c:pt idx="1237">
                  <c:v>12224.350850000001</c:v>
                </c:pt>
                <c:pt idx="1238">
                  <c:v>6985.50695</c:v>
                </c:pt>
                <c:pt idx="1239">
                  <c:v>3238.4357</c:v>
                </c:pt>
                <c:pt idx="1240">
                  <c:v>47269.853999999999</c:v>
                </c:pt>
                <c:pt idx="1241">
                  <c:v>49577.662400000001</c:v>
                </c:pt>
                <c:pt idx="1242">
                  <c:v>4296.2712000000001</c:v>
                </c:pt>
                <c:pt idx="1243">
                  <c:v>3171.6149</c:v>
                </c:pt>
                <c:pt idx="1244">
                  <c:v>1135.9407000000001</c:v>
                </c:pt>
                <c:pt idx="1245">
                  <c:v>5615.3689999999997</c:v>
                </c:pt>
                <c:pt idx="1246">
                  <c:v>9101.7980000000007</c:v>
                </c:pt>
                <c:pt idx="1247">
                  <c:v>6059.1729999999998</c:v>
                </c:pt>
                <c:pt idx="1248">
                  <c:v>1633.9618</c:v>
                </c:pt>
                <c:pt idx="1249">
                  <c:v>37607.527699999999</c:v>
                </c:pt>
                <c:pt idx="1250">
                  <c:v>18648.421699999999</c:v>
                </c:pt>
                <c:pt idx="1251">
                  <c:v>1241.5650000000001</c:v>
                </c:pt>
                <c:pt idx="1252">
                  <c:v>16232.847</c:v>
                </c:pt>
                <c:pt idx="1253">
                  <c:v>15828.82173</c:v>
                </c:pt>
                <c:pt idx="1254">
                  <c:v>4415.1588000000002</c:v>
                </c:pt>
                <c:pt idx="1255">
                  <c:v>6474.0129999999999</c:v>
                </c:pt>
                <c:pt idx="1256">
                  <c:v>11436.738149999999</c:v>
                </c:pt>
                <c:pt idx="1257">
                  <c:v>11305.93455</c:v>
                </c:pt>
                <c:pt idx="1258">
                  <c:v>30063.580549999999</c:v>
                </c:pt>
                <c:pt idx="1259">
                  <c:v>10197.772199999999</c:v>
                </c:pt>
                <c:pt idx="1260">
                  <c:v>4544.2348000000002</c:v>
                </c:pt>
                <c:pt idx="1261">
                  <c:v>3277.1610000000001</c:v>
                </c:pt>
                <c:pt idx="1262">
                  <c:v>6770.1925000000001</c:v>
                </c:pt>
                <c:pt idx="1263">
                  <c:v>7337.7479999999996</c:v>
                </c:pt>
                <c:pt idx="1264">
                  <c:v>10370.912549999999</c:v>
                </c:pt>
                <c:pt idx="1265">
                  <c:v>26926.5144</c:v>
                </c:pt>
                <c:pt idx="1266">
                  <c:v>10704.47</c:v>
                </c:pt>
                <c:pt idx="1267">
                  <c:v>34254.053350000002</c:v>
                </c:pt>
                <c:pt idx="1268">
                  <c:v>1880.4870000000001</c:v>
                </c:pt>
                <c:pt idx="1269">
                  <c:v>8615.2999999999993</c:v>
                </c:pt>
                <c:pt idx="1270">
                  <c:v>3292.5298499999999</c:v>
                </c:pt>
                <c:pt idx="1271">
                  <c:v>3021.80915</c:v>
                </c:pt>
                <c:pt idx="1272">
                  <c:v>14478.33015</c:v>
                </c:pt>
                <c:pt idx="1273">
                  <c:v>4747.0528999999997</c:v>
                </c:pt>
                <c:pt idx="1274">
                  <c:v>17043.341400000001</c:v>
                </c:pt>
                <c:pt idx="1275">
                  <c:v>10959.33</c:v>
                </c:pt>
                <c:pt idx="1276">
                  <c:v>2741.9479999999999</c:v>
                </c:pt>
                <c:pt idx="1277">
                  <c:v>4357.0436499999996</c:v>
                </c:pt>
                <c:pt idx="1278">
                  <c:v>22462.043750000001</c:v>
                </c:pt>
                <c:pt idx="1279">
                  <c:v>4189.1130999999996</c:v>
                </c:pt>
                <c:pt idx="1280">
                  <c:v>8283.6807000000008</c:v>
                </c:pt>
                <c:pt idx="1281">
                  <c:v>24535.698550000001</c:v>
                </c:pt>
                <c:pt idx="1282">
                  <c:v>14283.4594</c:v>
                </c:pt>
                <c:pt idx="1283">
                  <c:v>1720.3536999999999</c:v>
                </c:pt>
                <c:pt idx="1284">
                  <c:v>47403.88</c:v>
                </c:pt>
                <c:pt idx="1285">
                  <c:v>8534.6718000000001</c:v>
                </c:pt>
                <c:pt idx="1286">
                  <c:v>3732.6251000000002</c:v>
                </c:pt>
                <c:pt idx="1287">
                  <c:v>5472.4489999999996</c:v>
                </c:pt>
                <c:pt idx="1288">
                  <c:v>38344.565999999999</c:v>
                </c:pt>
                <c:pt idx="1289">
                  <c:v>7147.4727999999996</c:v>
                </c:pt>
                <c:pt idx="1290">
                  <c:v>7133.9025000000001</c:v>
                </c:pt>
                <c:pt idx="1291">
                  <c:v>34828.654000000002</c:v>
                </c:pt>
                <c:pt idx="1292">
                  <c:v>1515.3449000000001</c:v>
                </c:pt>
                <c:pt idx="1293">
                  <c:v>9301.8935500000007</c:v>
                </c:pt>
                <c:pt idx="1294">
                  <c:v>11931.125249999999</c:v>
                </c:pt>
                <c:pt idx="1295">
                  <c:v>1964.78</c:v>
                </c:pt>
                <c:pt idx="1296">
                  <c:v>1708.9257500000001</c:v>
                </c:pt>
                <c:pt idx="1297">
                  <c:v>4340.4408999999996</c:v>
                </c:pt>
                <c:pt idx="1298">
                  <c:v>5261.4694499999996</c:v>
                </c:pt>
                <c:pt idx="1299">
                  <c:v>2710.8285500000002</c:v>
                </c:pt>
                <c:pt idx="1300">
                  <c:v>62592.873090000001</c:v>
                </c:pt>
                <c:pt idx="1301">
                  <c:v>46718.163249999998</c:v>
                </c:pt>
                <c:pt idx="1302">
                  <c:v>3208.7869999999998</c:v>
                </c:pt>
                <c:pt idx="1303">
                  <c:v>37829.724199999997</c:v>
                </c:pt>
                <c:pt idx="1304">
                  <c:v>21259.377949999998</c:v>
                </c:pt>
                <c:pt idx="1305">
                  <c:v>2464.6188000000002</c:v>
                </c:pt>
                <c:pt idx="1306">
                  <c:v>16115.3045</c:v>
                </c:pt>
                <c:pt idx="1307">
                  <c:v>21472.478800000001</c:v>
                </c:pt>
                <c:pt idx="1308">
                  <c:v>33900.652999999998</c:v>
                </c:pt>
                <c:pt idx="1309">
                  <c:v>6875.9610000000002</c:v>
                </c:pt>
                <c:pt idx="1310">
                  <c:v>6940.90985</c:v>
                </c:pt>
                <c:pt idx="1311">
                  <c:v>4571.4130500000001</c:v>
                </c:pt>
                <c:pt idx="1312">
                  <c:v>4536.259</c:v>
                </c:pt>
                <c:pt idx="1313">
                  <c:v>36397.576000000001</c:v>
                </c:pt>
                <c:pt idx="1314">
                  <c:v>18765.87545</c:v>
                </c:pt>
                <c:pt idx="1315">
                  <c:v>11272.331389999999</c:v>
                </c:pt>
                <c:pt idx="1316">
                  <c:v>1731.6769999999999</c:v>
                </c:pt>
                <c:pt idx="1317">
                  <c:v>1163.4627</c:v>
                </c:pt>
                <c:pt idx="1318">
                  <c:v>19496.71917</c:v>
                </c:pt>
                <c:pt idx="1319">
                  <c:v>7201.7008500000002</c:v>
                </c:pt>
                <c:pt idx="1320">
                  <c:v>5425.0233500000004</c:v>
                </c:pt>
                <c:pt idx="1321">
                  <c:v>28101.333050000001</c:v>
                </c:pt>
                <c:pt idx="1322">
                  <c:v>12981.3457</c:v>
                </c:pt>
                <c:pt idx="1323">
                  <c:v>43896.376300000004</c:v>
                </c:pt>
                <c:pt idx="1324">
                  <c:v>4239.8926499999998</c:v>
                </c:pt>
                <c:pt idx="1325">
                  <c:v>13143.336649999999</c:v>
                </c:pt>
                <c:pt idx="1326">
                  <c:v>7050.0213000000003</c:v>
                </c:pt>
                <c:pt idx="1327">
                  <c:v>9377.9046999999991</c:v>
                </c:pt>
                <c:pt idx="1328">
                  <c:v>22395.74424</c:v>
                </c:pt>
                <c:pt idx="1329">
                  <c:v>10325.206</c:v>
                </c:pt>
                <c:pt idx="1330">
                  <c:v>12629.1656</c:v>
                </c:pt>
                <c:pt idx="1331">
                  <c:v>10795.937330000001</c:v>
                </c:pt>
                <c:pt idx="1332">
                  <c:v>11411.684999999999</c:v>
                </c:pt>
                <c:pt idx="1333">
                  <c:v>10600.5483</c:v>
                </c:pt>
                <c:pt idx="1334">
                  <c:v>2205.9807999999998</c:v>
                </c:pt>
                <c:pt idx="1335">
                  <c:v>1629.8335</c:v>
                </c:pt>
                <c:pt idx="1336">
                  <c:v>2007.9449999999999</c:v>
                </c:pt>
                <c:pt idx="1337">
                  <c:v>29141.3603</c:v>
                </c:pt>
              </c:numCache>
            </c:numRef>
          </c:yVal>
          <c:smooth val="0"/>
          <c:extLst>
            <c:ext xmlns:c16="http://schemas.microsoft.com/office/drawing/2014/chart" uri="{C3380CC4-5D6E-409C-BE32-E72D297353CC}">
              <c16:uniqueId val="{00000000-5E0E-4198-ACEB-A96BD38ADDC5}"/>
            </c:ext>
          </c:extLst>
        </c:ser>
        <c:dLbls>
          <c:showLegendKey val="0"/>
          <c:showVal val="0"/>
          <c:showCatName val="0"/>
          <c:showSerName val="0"/>
          <c:showPercent val="0"/>
          <c:showBubbleSize val="0"/>
        </c:dLbls>
        <c:axId val="564387007"/>
        <c:axId val="564380767"/>
      </c:scatterChart>
      <c:valAx>
        <c:axId val="564387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BMI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80767"/>
        <c:crosses val="autoZero"/>
        <c:crossBetween val="midCat"/>
      </c:valAx>
      <c:valAx>
        <c:axId val="5643807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Meical</a:t>
                </a:r>
                <a:r>
                  <a:rPr lang="en-IN" baseline="0"/>
                  <a:t> Charges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 #,##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43870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2.xlsx]Smoking and region interaction!PivotTable1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Average Medical Charges by Region and Smoking Status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'Smoking and region interaction'!$K$10:$K$11</c:f>
              <c:strCache>
                <c:ptCount val="1"/>
                <c:pt idx="0">
                  <c:v>no</c:v>
                </c:pt>
              </c:strCache>
            </c:strRef>
          </c:tx>
          <c:spPr>
            <a:solidFill>
              <a:schemeClr val="accent1"/>
            </a:solidFill>
            <a:ln>
              <a:noFill/>
            </a:ln>
            <a:effectLst/>
          </c:spPr>
          <c:invertIfNegative val="0"/>
          <c:cat>
            <c:strRef>
              <c:f>'Smoking and region interaction'!$J$12:$J$16</c:f>
              <c:strCache>
                <c:ptCount val="4"/>
                <c:pt idx="0">
                  <c:v>northeast</c:v>
                </c:pt>
                <c:pt idx="1">
                  <c:v>northwest</c:v>
                </c:pt>
                <c:pt idx="2">
                  <c:v>southeast</c:v>
                </c:pt>
                <c:pt idx="3">
                  <c:v>southwest</c:v>
                </c:pt>
              </c:strCache>
            </c:strRef>
          </c:cat>
          <c:val>
            <c:numRef>
              <c:f>'Smoking and region interaction'!$K$12:$K$16</c:f>
              <c:numCache>
                <c:formatCode>"₹"\ #,##0.00</c:formatCode>
                <c:ptCount val="4"/>
                <c:pt idx="0">
                  <c:v>9165.5316717081714</c:v>
                </c:pt>
                <c:pt idx="1">
                  <c:v>8556.4637152059931</c:v>
                </c:pt>
                <c:pt idx="2">
                  <c:v>8032.2163089377273</c:v>
                </c:pt>
                <c:pt idx="3">
                  <c:v>8019.2845130711621</c:v>
                </c:pt>
              </c:numCache>
            </c:numRef>
          </c:val>
          <c:extLst>
            <c:ext xmlns:c16="http://schemas.microsoft.com/office/drawing/2014/chart" uri="{C3380CC4-5D6E-409C-BE32-E72D297353CC}">
              <c16:uniqueId val="{00000000-5D88-4E93-904D-7E07FCF06CC2}"/>
            </c:ext>
          </c:extLst>
        </c:ser>
        <c:ser>
          <c:idx val="1"/>
          <c:order val="1"/>
          <c:tx>
            <c:strRef>
              <c:f>'Smoking and region interaction'!$L$10:$L$11</c:f>
              <c:strCache>
                <c:ptCount val="1"/>
                <c:pt idx="0">
                  <c:v>yes</c:v>
                </c:pt>
              </c:strCache>
            </c:strRef>
          </c:tx>
          <c:spPr>
            <a:solidFill>
              <a:schemeClr val="accent2"/>
            </a:solidFill>
            <a:ln>
              <a:noFill/>
            </a:ln>
            <a:effectLst/>
          </c:spPr>
          <c:invertIfNegative val="0"/>
          <c:cat>
            <c:strRef>
              <c:f>'Smoking and region interaction'!$J$12:$J$16</c:f>
              <c:strCache>
                <c:ptCount val="4"/>
                <c:pt idx="0">
                  <c:v>northeast</c:v>
                </c:pt>
                <c:pt idx="1">
                  <c:v>northwest</c:v>
                </c:pt>
                <c:pt idx="2">
                  <c:v>southeast</c:v>
                </c:pt>
                <c:pt idx="3">
                  <c:v>southwest</c:v>
                </c:pt>
              </c:strCache>
            </c:strRef>
          </c:cat>
          <c:val>
            <c:numRef>
              <c:f>'Smoking and region interaction'!$L$12:$L$16</c:f>
              <c:numCache>
                <c:formatCode>"₹"\ #,##0.00</c:formatCode>
                <c:ptCount val="4"/>
                <c:pt idx="0">
                  <c:v>29673.536472835818</c:v>
                </c:pt>
                <c:pt idx="1">
                  <c:v>30192.003182413791</c:v>
                </c:pt>
                <c:pt idx="2">
                  <c:v>34844.996823626367</c:v>
                </c:pt>
                <c:pt idx="3">
                  <c:v>32269.063493620699</c:v>
                </c:pt>
              </c:numCache>
            </c:numRef>
          </c:val>
          <c:extLst>
            <c:ext xmlns:c16="http://schemas.microsoft.com/office/drawing/2014/chart" uri="{C3380CC4-5D6E-409C-BE32-E72D297353CC}">
              <c16:uniqueId val="{00000001-5D88-4E93-904D-7E07FCF06CC2}"/>
            </c:ext>
          </c:extLst>
        </c:ser>
        <c:dLbls>
          <c:showLegendKey val="0"/>
          <c:showVal val="0"/>
          <c:showCatName val="0"/>
          <c:showSerName val="0"/>
          <c:showPercent val="0"/>
          <c:showBubbleSize val="0"/>
        </c:dLbls>
        <c:gapWidth val="219"/>
        <c:overlap val="-27"/>
        <c:axId val="538267135"/>
        <c:axId val="538276255"/>
      </c:barChart>
      <c:catAx>
        <c:axId val="53826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276255"/>
        <c:crosses val="autoZero"/>
        <c:auto val="1"/>
        <c:lblAlgn val="ctr"/>
        <c:lblOffset val="100"/>
        <c:noMultiLvlLbl val="0"/>
      </c:catAx>
      <c:valAx>
        <c:axId val="5382762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826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2.xlsx]Geographical Insights!PivotTable8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200" b="1" i="1" u="none" strike="noStrike" baseline="0"/>
              <a:t>Average Medical Costs and BMI by Region.</a:t>
            </a:r>
            <a:endParaRPr lang="en-IN" sz="1200"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'Geographical Insights'!$K$10</c:f>
              <c:strCache>
                <c:ptCount val="1"/>
                <c:pt idx="0">
                  <c:v>Average of charges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'Geographical Insights'!$J$11:$J$15</c:f>
              <c:strCache>
                <c:ptCount val="4"/>
                <c:pt idx="0">
                  <c:v>northeast</c:v>
                </c:pt>
                <c:pt idx="1">
                  <c:v>northwest</c:v>
                </c:pt>
                <c:pt idx="2">
                  <c:v>southeast</c:v>
                </c:pt>
                <c:pt idx="3">
                  <c:v>southwest</c:v>
                </c:pt>
              </c:strCache>
            </c:strRef>
          </c:cat>
          <c:val>
            <c:numRef>
              <c:f>'Geographical Insights'!$K$11:$K$15</c:f>
              <c:numCache>
                <c:formatCode>"₹"\ #,##0.00</c:formatCode>
                <c:ptCount val="4"/>
                <c:pt idx="0">
                  <c:v>13406.3845163858</c:v>
                </c:pt>
                <c:pt idx="1">
                  <c:v>12417.575373969228</c:v>
                </c:pt>
                <c:pt idx="2">
                  <c:v>14735.411437609895</c:v>
                </c:pt>
                <c:pt idx="3">
                  <c:v>12346.93737729231</c:v>
                </c:pt>
              </c:numCache>
            </c:numRef>
          </c:val>
          <c:extLst>
            <c:ext xmlns:c16="http://schemas.microsoft.com/office/drawing/2014/chart" uri="{C3380CC4-5D6E-409C-BE32-E72D297353CC}">
              <c16:uniqueId val="{00000000-67E1-4801-BAE8-A036A618939E}"/>
            </c:ext>
          </c:extLst>
        </c:ser>
        <c:ser>
          <c:idx val="1"/>
          <c:order val="1"/>
          <c:tx>
            <c:strRef>
              <c:f>'Geographical Insights'!$L$10</c:f>
              <c:strCache>
                <c:ptCount val="1"/>
                <c:pt idx="0">
                  <c:v>Average of bmi</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'Geographical Insights'!$J$11:$J$15</c:f>
              <c:strCache>
                <c:ptCount val="4"/>
                <c:pt idx="0">
                  <c:v>northeast</c:v>
                </c:pt>
                <c:pt idx="1">
                  <c:v>northwest</c:v>
                </c:pt>
                <c:pt idx="2">
                  <c:v>southeast</c:v>
                </c:pt>
                <c:pt idx="3">
                  <c:v>southwest</c:v>
                </c:pt>
              </c:strCache>
            </c:strRef>
          </c:cat>
          <c:val>
            <c:numRef>
              <c:f>'Geographical Insights'!$L$11:$L$15</c:f>
              <c:numCache>
                <c:formatCode>General</c:formatCode>
                <c:ptCount val="4"/>
                <c:pt idx="0">
                  <c:v>29.17350308641976</c:v>
                </c:pt>
                <c:pt idx="1">
                  <c:v>29.199784615384626</c:v>
                </c:pt>
                <c:pt idx="2">
                  <c:v>33.355989010989028</c:v>
                </c:pt>
                <c:pt idx="3">
                  <c:v>30.596615384615379</c:v>
                </c:pt>
              </c:numCache>
            </c:numRef>
          </c:val>
          <c:extLst>
            <c:ext xmlns:c16="http://schemas.microsoft.com/office/drawing/2014/chart" uri="{C3380CC4-5D6E-409C-BE32-E72D297353CC}">
              <c16:uniqueId val="{00000001-67E1-4801-BAE8-A036A618939E}"/>
            </c:ext>
          </c:extLst>
        </c:ser>
        <c:dLbls>
          <c:dLblPos val="outEnd"/>
          <c:showLegendKey val="0"/>
          <c:showVal val="1"/>
          <c:showCatName val="0"/>
          <c:showSerName val="0"/>
          <c:showPercent val="0"/>
          <c:showBubbleSize val="0"/>
        </c:dLbls>
        <c:gapWidth val="219"/>
        <c:overlap val="-27"/>
        <c:axId val="531619327"/>
        <c:axId val="531620287"/>
      </c:barChart>
      <c:catAx>
        <c:axId val="531619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620287"/>
        <c:crosses val="autoZero"/>
        <c:auto val="1"/>
        <c:lblAlgn val="ctr"/>
        <c:lblOffset val="100"/>
        <c:noMultiLvlLbl val="0"/>
      </c:catAx>
      <c:valAx>
        <c:axId val="531620287"/>
        <c:scaling>
          <c:orientation val="minMax"/>
        </c:scaling>
        <c:delete val="0"/>
        <c:axPos val="l"/>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1619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2.xlsx]Dashboard!PivotTable9</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i="1">
                <a:solidFill>
                  <a:srgbClr val="C00000"/>
                </a:solidFill>
              </a:rPr>
              <a:t>Average Cost By Region</a:t>
            </a:r>
          </a:p>
        </c:rich>
      </c:tx>
      <c:layout>
        <c:manualLayout>
          <c:xMode val="edge"/>
          <c:yMode val="edge"/>
          <c:x val="0.12343440648768556"/>
          <c:y val="4.5372235447313274E-2"/>
        </c:manualLayout>
      </c:layout>
      <c:overlay val="0"/>
      <c:spPr>
        <a:noFill/>
        <a:ln>
          <a:noFill/>
        </a:ln>
        <a:effectLst>
          <a:outerShdw blurRad="50800" dist="38100" dir="10800000" algn="r" rotWithShape="0">
            <a:prstClr val="black">
              <a:alpha val="40000"/>
            </a:prstClr>
          </a:outerShdw>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6783617897396192E-2"/>
          <c:y val="0.26113695090439276"/>
          <c:w val="0.90643276420520758"/>
          <c:h val="0.6189753606380598"/>
        </c:manualLayout>
      </c:layout>
      <c:barChart>
        <c:barDir val="col"/>
        <c:grouping val="clustered"/>
        <c:varyColors val="0"/>
        <c:ser>
          <c:idx val="0"/>
          <c:order val="0"/>
          <c:tx>
            <c:strRef>
              <c:f>Dashboard!$D$35</c:f>
              <c:strCache>
                <c:ptCount val="1"/>
                <c:pt idx="0">
                  <c:v>Total</c:v>
                </c:pt>
              </c:strCache>
            </c:strRef>
          </c:tx>
          <c:spPr>
            <a:solidFill>
              <a:schemeClr val="accent6">
                <a:lumMod val="75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Dashboard!$C$36:$C$40</c:f>
              <c:strCache>
                <c:ptCount val="4"/>
                <c:pt idx="0">
                  <c:v>northeast</c:v>
                </c:pt>
                <c:pt idx="1">
                  <c:v>northwest</c:v>
                </c:pt>
                <c:pt idx="2">
                  <c:v>southeast</c:v>
                </c:pt>
                <c:pt idx="3">
                  <c:v>southwest</c:v>
                </c:pt>
              </c:strCache>
            </c:strRef>
          </c:cat>
          <c:val>
            <c:numRef>
              <c:f>Dashboard!$D$36:$D$40</c:f>
              <c:numCache>
                <c:formatCode>"₹"\ #,##0.00</c:formatCode>
                <c:ptCount val="4"/>
                <c:pt idx="0">
                  <c:v>13406.3845163858</c:v>
                </c:pt>
                <c:pt idx="1">
                  <c:v>12417.575373969228</c:v>
                </c:pt>
                <c:pt idx="2">
                  <c:v>14735.411437609895</c:v>
                </c:pt>
                <c:pt idx="3">
                  <c:v>12346.93737729231</c:v>
                </c:pt>
              </c:numCache>
            </c:numRef>
          </c:val>
          <c:extLst>
            <c:ext xmlns:c16="http://schemas.microsoft.com/office/drawing/2014/chart" uri="{C3380CC4-5D6E-409C-BE32-E72D297353CC}">
              <c16:uniqueId val="{00000000-D2C3-4C79-B52C-24445ABFB51E}"/>
            </c:ext>
          </c:extLst>
        </c:ser>
        <c:dLbls>
          <c:dLblPos val="outEnd"/>
          <c:showLegendKey val="0"/>
          <c:showVal val="1"/>
          <c:showCatName val="0"/>
          <c:showSerName val="0"/>
          <c:showPercent val="0"/>
          <c:showBubbleSize val="0"/>
        </c:dLbls>
        <c:gapWidth val="100"/>
        <c:overlap val="-24"/>
        <c:axId val="531585727"/>
        <c:axId val="531586207"/>
      </c:barChart>
      <c:catAx>
        <c:axId val="5315857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31586207"/>
        <c:crosses val="autoZero"/>
        <c:auto val="1"/>
        <c:lblAlgn val="ctr"/>
        <c:lblOffset val="100"/>
        <c:noMultiLvlLbl val="0"/>
      </c:catAx>
      <c:valAx>
        <c:axId val="531586207"/>
        <c:scaling>
          <c:orientation val="minMax"/>
        </c:scaling>
        <c:delete val="1"/>
        <c:axPos val="l"/>
        <c:numFmt formatCode="&quot;₹&quot;\ #,##0.00" sourceLinked="1"/>
        <c:majorTickMark val="none"/>
        <c:minorTickMark val="none"/>
        <c:tickLblPos val="nextTo"/>
        <c:crossAx val="531585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2.xlsx]Dashboard!PivotTable13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1">
                <a:solidFill>
                  <a:srgbClr val="C00000"/>
                </a:solidFill>
              </a:rPr>
              <a:t>Avg</a:t>
            </a:r>
            <a:r>
              <a:rPr lang="en-US" sz="1400" b="1" i="1" baseline="0">
                <a:solidFill>
                  <a:srgbClr val="C00000"/>
                </a:solidFill>
              </a:rPr>
              <a:t> charge by BMI classification</a:t>
            </a:r>
            <a:endParaRPr lang="en-US" sz="1400" b="1" i="1">
              <a:solidFill>
                <a:srgbClr val="C00000"/>
              </a:solidFill>
            </a:endParaRPr>
          </a:p>
        </c:rich>
      </c:tx>
      <c:layout>
        <c:manualLayout>
          <c:xMode val="edge"/>
          <c:yMode val="edge"/>
          <c:x val="0.11064854959781957"/>
          <c:y val="4.4292380119151771E-2"/>
        </c:manualLayout>
      </c:layout>
      <c:overlay val="0"/>
      <c:spPr>
        <a:noFill/>
        <a:ln>
          <a:noFill/>
        </a:ln>
        <a:effectLst>
          <a:outerShdw blurRad="50800" dist="38100" dir="10800000" algn="r"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lumMod val="75000"/>
            </a:schemeClr>
          </a:solidFill>
          <a:ln>
            <a:noFill/>
          </a:ln>
          <a:effectLst>
            <a:outerShdw blurRad="50800" dist="38100" algn="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Dashboard!$J$43</c:f>
              <c:strCache>
                <c:ptCount val="1"/>
                <c:pt idx="0">
                  <c:v>Total</c:v>
                </c:pt>
              </c:strCache>
            </c:strRef>
          </c:tx>
          <c:spPr>
            <a:solidFill>
              <a:schemeClr val="accent6">
                <a:lumMod val="75000"/>
              </a:schemeClr>
            </a:solidFill>
            <a:ln>
              <a:noFill/>
            </a:ln>
            <a:effectLst>
              <a:outerShdw blurRad="50800" dist="38100" algn="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Dashboard!$I$44:$I$48</c:f>
              <c:strCache>
                <c:ptCount val="4"/>
                <c:pt idx="0">
                  <c:v>normal</c:v>
                </c:pt>
                <c:pt idx="1">
                  <c:v>obese</c:v>
                </c:pt>
                <c:pt idx="2">
                  <c:v>overweight</c:v>
                </c:pt>
                <c:pt idx="3">
                  <c:v>underweight</c:v>
                </c:pt>
              </c:strCache>
            </c:strRef>
          </c:cat>
          <c:val>
            <c:numRef>
              <c:f>Dashboard!$J$44:$J$48</c:f>
              <c:numCache>
                <c:formatCode>"₹"\ #,##0.00</c:formatCode>
                <c:ptCount val="4"/>
                <c:pt idx="0">
                  <c:v>10409.337708977779</c:v>
                </c:pt>
                <c:pt idx="1">
                  <c:v>15552.335468868452</c:v>
                </c:pt>
                <c:pt idx="2">
                  <c:v>10987.509891318654</c:v>
                </c:pt>
                <c:pt idx="3">
                  <c:v>8852.2005850000023</c:v>
                </c:pt>
              </c:numCache>
            </c:numRef>
          </c:val>
          <c:extLst>
            <c:ext xmlns:c16="http://schemas.microsoft.com/office/drawing/2014/chart" uri="{C3380CC4-5D6E-409C-BE32-E72D297353CC}">
              <c16:uniqueId val="{00000000-F867-42C9-87B1-0F7711FE86F3}"/>
            </c:ext>
          </c:extLst>
        </c:ser>
        <c:dLbls>
          <c:dLblPos val="outEnd"/>
          <c:showLegendKey val="0"/>
          <c:showVal val="1"/>
          <c:showCatName val="0"/>
          <c:showSerName val="0"/>
          <c:showPercent val="0"/>
          <c:showBubbleSize val="0"/>
        </c:dLbls>
        <c:gapWidth val="219"/>
        <c:overlap val="-27"/>
        <c:axId val="531625087"/>
        <c:axId val="531627487"/>
      </c:barChart>
      <c:catAx>
        <c:axId val="5316250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531627487"/>
        <c:crosses val="autoZero"/>
        <c:auto val="1"/>
        <c:lblAlgn val="ctr"/>
        <c:lblOffset val="100"/>
        <c:noMultiLvlLbl val="0"/>
      </c:catAx>
      <c:valAx>
        <c:axId val="531627487"/>
        <c:scaling>
          <c:orientation val="minMax"/>
        </c:scaling>
        <c:delete val="1"/>
        <c:axPos val="l"/>
        <c:numFmt formatCode="&quot;₹&quot;\ #,##0.00" sourceLinked="1"/>
        <c:majorTickMark val="none"/>
        <c:minorTickMark val="none"/>
        <c:tickLblPos val="nextTo"/>
        <c:crossAx val="531625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2.xlsx]Dashboard!PivotTable11</c:name>
    <c:fmtId val="3"/>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i="1">
                <a:solidFill>
                  <a:srgbClr val="FF0000"/>
                </a:solidFill>
              </a:rPr>
              <a:t>Sex by %</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390290766320192"/>
              <c:y val="-2.69365059663482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Dashboard!$J$51</c:f>
              <c:strCache>
                <c:ptCount val="1"/>
                <c:pt idx="0">
                  <c:v>Total</c:v>
                </c:pt>
              </c:strCache>
            </c:strRef>
          </c:tx>
          <c:dPt>
            <c:idx val="0"/>
            <c:bubble3D val="0"/>
            <c:explosion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543A-4A4D-9FA0-55D5E32025A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3D55-4D8B-8BCF-8513560450B0}"/>
              </c:ext>
            </c:extLst>
          </c:dPt>
          <c:dLbls>
            <c:dLbl>
              <c:idx val="0"/>
              <c:layout>
                <c:manualLayout>
                  <c:x val="-0.2183543535812151"/>
                  <c:y val="-2.693650596634831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543A-4A4D-9FA0-55D5E32025A7}"/>
                </c:ext>
              </c:extLst>
            </c:dLbl>
            <c:dLbl>
              <c:idx val="1"/>
              <c:layout>
                <c:manualLayout>
                  <c:x val="0.11390290766320192"/>
                  <c:y val="-2.6936505966348254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3D55-4D8B-8BCF-8513560450B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Dashboard!$I$52:$I$54</c:f>
              <c:strCache>
                <c:ptCount val="2"/>
                <c:pt idx="0">
                  <c:v>female</c:v>
                </c:pt>
                <c:pt idx="1">
                  <c:v>male</c:v>
                </c:pt>
              </c:strCache>
            </c:strRef>
          </c:cat>
          <c:val>
            <c:numRef>
              <c:f>Dashboard!$J$52:$J$54</c:f>
              <c:numCache>
                <c:formatCode>"₹"\ #,##0.00</c:formatCode>
                <c:ptCount val="2"/>
                <c:pt idx="0">
                  <c:v>12569.578843835339</c:v>
                </c:pt>
                <c:pt idx="1">
                  <c:v>13956.751177721886</c:v>
                </c:pt>
              </c:numCache>
            </c:numRef>
          </c:val>
          <c:extLst>
            <c:ext xmlns:c16="http://schemas.microsoft.com/office/drawing/2014/chart" uri="{C3380CC4-5D6E-409C-BE32-E72D297353CC}">
              <c16:uniqueId val="{00000000-3D55-4D8B-8BCF-8513560450B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38415931846071"/>
          <c:y val="0.74541994525961941"/>
          <c:w val="0.27575635434725032"/>
          <c:h val="0.2102819487732473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2.xlsx]Dashboard!PivotTable10</c:name>
    <c:fmtId val="2"/>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400" i="1">
                <a:solidFill>
                  <a:srgbClr val="C00000"/>
                </a:solidFill>
              </a:rPr>
              <a:t>Medical Cost B</a:t>
            </a:r>
            <a:r>
              <a:rPr lang="en-US" sz="1400" i="1" baseline="0">
                <a:solidFill>
                  <a:srgbClr val="C00000"/>
                </a:solidFill>
              </a:rPr>
              <a:t>y </a:t>
            </a:r>
            <a:r>
              <a:rPr lang="en-US" sz="1400" i="1">
                <a:solidFill>
                  <a:srgbClr val="C00000"/>
                </a:solidFill>
              </a:rPr>
              <a:t>Smoker</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dLbl>
          <c:idx val="0"/>
          <c:layout>
            <c:manualLayout>
              <c:x val="-0.13524914165777369"/>
              <c:y val="0.2326331430793372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0267784222693794"/>
                  <c:h val="0.25365107139385357"/>
                </c:manualLayout>
              </c15:layout>
            </c:ext>
          </c:extLst>
        </c:dLbl>
      </c:pivotFmt>
      <c:pivotFmt>
        <c:idx val="2"/>
        <c:spPr>
          <a:solidFill>
            <a:schemeClr val="accent1"/>
          </a:solidFill>
          <a:ln>
            <a:noFill/>
          </a:ln>
          <a:effectLst>
            <a:outerShdw blurRad="317500" sx="72000" sy="72000" algn="ctr" rotWithShape="0">
              <a:prstClr val="black">
                <a:alpha val="25000"/>
              </a:prstClr>
            </a:outerShdw>
          </a:effectLst>
        </c:spPr>
        <c:dLbl>
          <c:idx val="0"/>
          <c:layout>
            <c:manualLayout>
              <c:x val="0.2594980749868821"/>
              <c:y val="-0.175788026496688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31709057086346087"/>
                  <c:h val="0.1761552028218695"/>
                </c:manualLayout>
              </c15:layout>
            </c:ext>
          </c:extLst>
        </c:dLbl>
      </c:pivotFmt>
    </c:pivotFmts>
    <c:plotArea>
      <c:layout>
        <c:manualLayout>
          <c:layoutTarget val="inner"/>
          <c:xMode val="edge"/>
          <c:yMode val="edge"/>
          <c:x val="0.25787002985850083"/>
          <c:y val="0.35019840529412494"/>
          <c:w val="0.56996414133898154"/>
          <c:h val="0.55645731487355554"/>
        </c:manualLayout>
      </c:layout>
      <c:pieChart>
        <c:varyColors val="1"/>
        <c:ser>
          <c:idx val="0"/>
          <c:order val="0"/>
          <c:tx>
            <c:strRef>
              <c:f>Dashboard!$I$36</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1662-4D28-8C44-40E350B46F5D}"/>
              </c:ext>
            </c:extLst>
          </c:dPt>
          <c:dPt>
            <c:idx val="1"/>
            <c:bubble3D val="0"/>
            <c:explosion val="8"/>
            <c:spPr>
              <a:solidFill>
                <a:schemeClr val="accent2"/>
              </a:solidFill>
              <a:ln>
                <a:noFill/>
              </a:ln>
              <a:effectLst>
                <a:outerShdw blurRad="317500" sx="72000" sy="72000" algn="ctr" rotWithShape="0">
                  <a:prstClr val="black">
                    <a:alpha val="25000"/>
                  </a:prstClr>
                </a:outerShdw>
              </a:effectLst>
            </c:spPr>
            <c:extLst>
              <c:ext xmlns:c16="http://schemas.microsoft.com/office/drawing/2014/chart" uri="{C3380CC4-5D6E-409C-BE32-E72D297353CC}">
                <c16:uniqueId val="{00000003-1662-4D28-8C44-40E350B46F5D}"/>
              </c:ext>
            </c:extLst>
          </c:dPt>
          <c:dLbls>
            <c:dLbl>
              <c:idx val="0"/>
              <c:layout>
                <c:manualLayout>
                  <c:x val="-0.13524914165777369"/>
                  <c:y val="0.23263314307933725"/>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30267784222693794"/>
                      <c:h val="0.25365107139385357"/>
                    </c:manualLayout>
                  </c15:layout>
                </c:ext>
                <c:ext xmlns:c16="http://schemas.microsoft.com/office/drawing/2014/chart" uri="{C3380CC4-5D6E-409C-BE32-E72D297353CC}">
                  <c16:uniqueId val="{00000001-1662-4D28-8C44-40E350B46F5D}"/>
                </c:ext>
              </c:extLst>
            </c:dLbl>
            <c:dLbl>
              <c:idx val="1"/>
              <c:layout>
                <c:manualLayout>
                  <c:x val="0.2594980749868821"/>
                  <c:y val="-0.17578802649668804"/>
                </c:manualLayout>
              </c:layout>
              <c:dLblPos val="bestFit"/>
              <c:showLegendKey val="0"/>
              <c:showVal val="1"/>
              <c:showCatName val="0"/>
              <c:showSerName val="0"/>
              <c:showPercent val="0"/>
              <c:showBubbleSize val="0"/>
              <c:extLst>
                <c:ext xmlns:c15="http://schemas.microsoft.com/office/drawing/2012/chart" uri="{CE6537A1-D6FC-4f65-9D91-7224C49458BB}">
                  <c15:layout>
                    <c:manualLayout>
                      <c:w val="0.31709057086346087"/>
                      <c:h val="0.1761552028218695"/>
                    </c:manualLayout>
                  </c15:layout>
                </c:ext>
                <c:ext xmlns:c16="http://schemas.microsoft.com/office/drawing/2014/chart" uri="{C3380CC4-5D6E-409C-BE32-E72D297353CC}">
                  <c16:uniqueId val="{00000003-1662-4D28-8C44-40E350B46F5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Dashboard!$H$37:$H$39</c:f>
              <c:strCache>
                <c:ptCount val="2"/>
                <c:pt idx="0">
                  <c:v>no</c:v>
                </c:pt>
                <c:pt idx="1">
                  <c:v>yes</c:v>
                </c:pt>
              </c:strCache>
            </c:strRef>
          </c:cat>
          <c:val>
            <c:numRef>
              <c:f>Dashboard!$I$37:$I$39</c:f>
              <c:numCache>
                <c:formatCode>"₹"\ #,##0.00</c:formatCode>
                <c:ptCount val="2"/>
                <c:pt idx="0">
                  <c:v>8434.2682978561988</c:v>
                </c:pt>
                <c:pt idx="1">
                  <c:v>32050.231831532848</c:v>
                </c:pt>
              </c:numCache>
            </c:numRef>
          </c:val>
          <c:extLst>
            <c:ext xmlns:c16="http://schemas.microsoft.com/office/drawing/2014/chart" uri="{C3380CC4-5D6E-409C-BE32-E72D297353CC}">
              <c16:uniqueId val="{00000000-9D32-46FE-A1C1-F7905FEE7866}"/>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l"/>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[Medical Cost Analysis 2.xlsx]Dashboard!PivotTable1</c:name>
    <c:fmtId val="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IN" sz="1400" b="1" i="1" u="none" strike="noStrike" cap="all" baseline="0">
                <a:solidFill>
                  <a:srgbClr val="FF0000"/>
                </a:solidFill>
              </a:rPr>
              <a:t>Percentage of Smokers by Region</a:t>
            </a:r>
            <a:endParaRPr lang="en-US" sz="1400" i="1">
              <a:solidFill>
                <a:srgbClr val="FF0000"/>
              </a:solidFill>
            </a:endParaRPr>
          </a:p>
        </c:rich>
      </c:tx>
      <c:overlay val="0"/>
      <c:spPr>
        <a:noFill/>
        <a:ln>
          <a:noFill/>
        </a:ln>
        <a:effectLst>
          <a:outerShdw blurRad="50800" dist="38100" algn="l" rotWithShape="0">
            <a:prstClr val="black">
              <a:alpha val="40000"/>
            </a:prstClr>
          </a:outerShdw>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50800" dist="38100" dir="2700000" algn="tl" rotWithShape="0">
              <a:prstClr val="black">
                <a:alpha val="40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50800" dist="38100" dir="2700000" algn="tl" rotWithShape="0">
              <a:prstClr val="black">
                <a:alpha val="40000"/>
              </a:prstClr>
            </a:outerShdw>
          </a:effectLst>
        </c:spPr>
        <c:dLbl>
          <c:idx val="0"/>
          <c:layout>
            <c:manualLayout>
              <c:x val="7.0389794298968328E-2"/>
              <c:y val="8.8313229463338389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6795900512435944"/>
                  <c:h val="0.22965250697364234"/>
                </c:manualLayout>
              </c15:layout>
            </c:ext>
          </c:extLst>
        </c:dLbl>
      </c:pivotFmt>
      <c:pivotFmt>
        <c:idx val="2"/>
        <c:spPr>
          <a:solidFill>
            <a:schemeClr val="accent2"/>
          </a:solidFill>
          <a:ln>
            <a:noFill/>
          </a:ln>
          <a:effectLst>
            <a:outerShdw blurRad="50800" dist="38100" dir="2700000" algn="tl" rotWithShape="0">
              <a:prstClr val="black">
                <a:alpha val="40000"/>
              </a:prstClr>
            </a:outerShdw>
          </a:effectLst>
        </c:spPr>
        <c:dLbl>
          <c:idx val="0"/>
          <c:layout>
            <c:manualLayout>
              <c:x val="0.10498528962949399"/>
              <c:y val="-0.1256863237839950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2921099148320745"/>
                  <c:h val="0.22965250697364234"/>
                </c:manualLayout>
              </c15:layout>
            </c:ext>
          </c:extLst>
        </c:dLbl>
      </c:pivotFmt>
      <c:pivotFmt>
        <c:idx val="3"/>
        <c:spPr>
          <a:solidFill>
            <a:schemeClr val="accent4"/>
          </a:solidFill>
          <a:ln>
            <a:noFill/>
          </a:ln>
          <a:effectLst>
            <a:outerShdw blurRad="50800" dist="38100" dir="2700000" algn="tl" rotWithShape="0">
              <a:prstClr val="black">
                <a:alpha val="40000"/>
              </a:prstClr>
            </a:outerShdw>
          </a:effectLst>
        </c:spPr>
        <c:dLbl>
          <c:idx val="0"/>
          <c:layout>
            <c:manualLayout>
              <c:x val="-7.3353354086553135E-2"/>
              <c:y val="9.5128162171217986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870719648416041"/>
                  <c:h val="0.24969564974590941"/>
                </c:manualLayout>
              </c15:layout>
            </c:ext>
          </c:extLst>
        </c:dLbl>
      </c:pivotFmt>
      <c:pivotFmt>
        <c:idx val="4"/>
        <c:spPr>
          <a:solidFill>
            <a:schemeClr val="accent3"/>
          </a:solidFill>
          <a:ln>
            <a:noFill/>
          </a:ln>
          <a:effectLst>
            <a:outerShdw blurRad="50800" dist="38100" dir="2700000" algn="tl" rotWithShape="0">
              <a:prstClr val="black">
                <a:alpha val="40000"/>
              </a:prstClr>
            </a:outerShdw>
          </a:effectLst>
        </c:spPr>
        <c:dLbl>
          <c:idx val="0"/>
          <c:layout>
            <c:manualLayout>
              <c:x val="-8.4828297625587495E-2"/>
              <c:y val="-0.11150164740045793"/>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725623582766434"/>
                  <c:h val="0.19486988240095054"/>
                </c:manualLayout>
              </c15:layout>
            </c:ext>
          </c:extLst>
        </c:dLbl>
      </c:pivotFmt>
    </c:pivotFmts>
    <c:plotArea>
      <c:layout/>
      <c:pieChart>
        <c:varyColors val="1"/>
        <c:ser>
          <c:idx val="0"/>
          <c:order val="0"/>
          <c:tx>
            <c:strRef>
              <c:f>Dashboard!$D$47</c:f>
              <c:strCache>
                <c:ptCount val="1"/>
                <c:pt idx="0">
                  <c:v>Total</c:v>
                </c:pt>
              </c:strCache>
            </c:strRef>
          </c:tx>
          <c:spPr>
            <a:effectLst>
              <a:outerShdw blurRad="50800" dist="38100" dir="2700000" algn="tl" rotWithShape="0">
                <a:prstClr val="black">
                  <a:alpha val="40000"/>
                </a:prstClr>
              </a:outerShdw>
            </a:effectLst>
          </c:spPr>
          <c:dPt>
            <c:idx val="0"/>
            <c:bubble3D val="0"/>
            <c:spPr>
              <a:solidFill>
                <a:schemeClr val="accent1"/>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2-2F08-4E4A-9DE6-1687FCF836D7}"/>
              </c:ext>
            </c:extLst>
          </c:dPt>
          <c:dPt>
            <c:idx val="1"/>
            <c:bubble3D val="0"/>
            <c:spPr>
              <a:solidFill>
                <a:schemeClr val="accent2"/>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3-2F08-4E4A-9DE6-1687FCF836D7}"/>
              </c:ext>
            </c:extLst>
          </c:dPt>
          <c:dPt>
            <c:idx val="2"/>
            <c:bubble3D val="0"/>
            <c:spPr>
              <a:solidFill>
                <a:schemeClr val="accent3"/>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5-2F08-4E4A-9DE6-1687FCF836D7}"/>
              </c:ext>
            </c:extLst>
          </c:dPt>
          <c:dPt>
            <c:idx val="3"/>
            <c:bubble3D val="0"/>
            <c:spPr>
              <a:solidFill>
                <a:schemeClr val="accent4"/>
              </a:solidFill>
              <a:ln>
                <a:noFill/>
              </a:ln>
              <a:effectLst>
                <a:outerShdw blurRad="50800" dist="38100" dir="2700000" algn="tl" rotWithShape="0">
                  <a:prstClr val="black">
                    <a:alpha val="40000"/>
                  </a:prstClr>
                </a:outerShdw>
              </a:effectLst>
            </c:spPr>
            <c:extLst>
              <c:ext xmlns:c16="http://schemas.microsoft.com/office/drawing/2014/chart" uri="{C3380CC4-5D6E-409C-BE32-E72D297353CC}">
                <c16:uniqueId val="{00000004-2F08-4E4A-9DE6-1687FCF836D7}"/>
              </c:ext>
            </c:extLst>
          </c:dPt>
          <c:dLbls>
            <c:dLbl>
              <c:idx val="0"/>
              <c:layout>
                <c:manualLayout>
                  <c:x val="7.0389794298968328E-2"/>
                  <c:y val="8.8313229463338389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6795900512435944"/>
                      <c:h val="0.22965250697364234"/>
                    </c:manualLayout>
                  </c15:layout>
                </c:ext>
                <c:ext xmlns:c16="http://schemas.microsoft.com/office/drawing/2014/chart" uri="{C3380CC4-5D6E-409C-BE32-E72D297353CC}">
                  <c16:uniqueId val="{00000002-2F08-4E4A-9DE6-1687FCF836D7}"/>
                </c:ext>
              </c:extLst>
            </c:dLbl>
            <c:dLbl>
              <c:idx val="1"/>
              <c:layout>
                <c:manualLayout>
                  <c:x val="0.10498528962949399"/>
                  <c:y val="-0.12568632378399508"/>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2921099148320745"/>
                      <c:h val="0.22965250697364234"/>
                    </c:manualLayout>
                  </c15:layout>
                </c:ext>
                <c:ext xmlns:c16="http://schemas.microsoft.com/office/drawing/2014/chart" uri="{C3380CC4-5D6E-409C-BE32-E72D297353CC}">
                  <c16:uniqueId val="{00000003-2F08-4E4A-9DE6-1687FCF836D7}"/>
                </c:ext>
              </c:extLst>
            </c:dLbl>
            <c:dLbl>
              <c:idx val="2"/>
              <c:layout>
                <c:manualLayout>
                  <c:x val="-8.4828297625587495E-2"/>
                  <c:y val="-0.11150164740045793"/>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725623582766434"/>
                      <c:h val="0.19486988240095054"/>
                    </c:manualLayout>
                  </c15:layout>
                </c:ext>
                <c:ext xmlns:c16="http://schemas.microsoft.com/office/drawing/2014/chart" uri="{C3380CC4-5D6E-409C-BE32-E72D297353CC}">
                  <c16:uniqueId val="{00000005-2F08-4E4A-9DE6-1687FCF836D7}"/>
                </c:ext>
              </c:extLst>
            </c:dLbl>
            <c:dLbl>
              <c:idx val="3"/>
              <c:layout>
                <c:manualLayout>
                  <c:x val="-7.3353354086553135E-2"/>
                  <c:y val="9.5128162171217986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5870719648416041"/>
                      <c:h val="0.24969564974590941"/>
                    </c:manualLayout>
                  </c15:layout>
                </c:ext>
                <c:ext xmlns:c16="http://schemas.microsoft.com/office/drawing/2014/chart" uri="{C3380CC4-5D6E-409C-BE32-E72D297353CC}">
                  <c16:uniqueId val="{00000004-2F08-4E4A-9DE6-1687FCF836D7}"/>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Dashboard!$C$48:$C$52</c:f>
              <c:strCache>
                <c:ptCount val="4"/>
                <c:pt idx="0">
                  <c:v>northeast</c:v>
                </c:pt>
                <c:pt idx="1">
                  <c:v>northwest</c:v>
                </c:pt>
                <c:pt idx="2">
                  <c:v>southeast</c:v>
                </c:pt>
                <c:pt idx="3">
                  <c:v>southwest</c:v>
                </c:pt>
              </c:strCache>
            </c:strRef>
          </c:cat>
          <c:val>
            <c:numRef>
              <c:f>Dashboard!$D$48:$D$52</c:f>
              <c:numCache>
                <c:formatCode>0.00%</c:formatCode>
                <c:ptCount val="4"/>
                <c:pt idx="0">
                  <c:v>0.24215246636771301</c:v>
                </c:pt>
                <c:pt idx="1">
                  <c:v>0.2428998505231689</c:v>
                </c:pt>
                <c:pt idx="2">
                  <c:v>0.27204783258594917</c:v>
                </c:pt>
                <c:pt idx="3">
                  <c:v>0.2428998505231689</c:v>
                </c:pt>
              </c:numCache>
            </c:numRef>
          </c:val>
          <c:extLst>
            <c:ext xmlns:c16="http://schemas.microsoft.com/office/drawing/2014/chart" uri="{C3380CC4-5D6E-409C-BE32-E72D297353CC}">
              <c16:uniqueId val="{00000000-2F08-4E4A-9DE6-1687FCF836D7}"/>
            </c:ext>
          </c:extLst>
        </c:ser>
        <c:dLbls>
          <c:dLblPos val="out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solidFill>
                  <a:srgbClr val="FF0000"/>
                </a:solidFill>
              </a:rPr>
              <a:t>BMI</a:t>
            </a:r>
            <a:r>
              <a:rPr lang="en-US" b="1" i="1" baseline="0">
                <a:solidFill>
                  <a:srgbClr val="FF0000"/>
                </a:solidFill>
              </a:rPr>
              <a:t> Classification By Count</a:t>
            </a:r>
            <a:r>
              <a:rPr lang="en-US" b="1" i="1">
                <a:solidFill>
                  <a:srgbClr val="FF0000"/>
                </a:solidFill>
              </a:rPr>
              <a:t> </a:t>
            </a:r>
          </a:p>
        </c:rich>
      </c:tx>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Dashboard!$D$56</c:f>
              <c:strCache>
                <c:ptCount val="1"/>
                <c:pt idx="0">
                  <c:v>count </c:v>
                </c:pt>
              </c:strCache>
            </c:strRef>
          </c:tx>
          <c:spPr>
            <a:solidFill>
              <a:srgbClr val="92D050"/>
            </a:solidFill>
            <a:ln>
              <a:noFill/>
            </a:ln>
            <a:effectLst>
              <a:outerShdw blurRad="50800" dist="38100" dir="5400000" algn="t"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Dashboard!$C$57:$C$60</c:f>
              <c:strCache>
                <c:ptCount val="4"/>
                <c:pt idx="0">
                  <c:v>Underweight</c:v>
                </c:pt>
                <c:pt idx="1">
                  <c:v>Normal</c:v>
                </c:pt>
                <c:pt idx="2">
                  <c:v>overweight</c:v>
                </c:pt>
                <c:pt idx="3">
                  <c:v>obese</c:v>
                </c:pt>
              </c:strCache>
            </c:strRef>
          </c:cat>
          <c:val>
            <c:numRef>
              <c:f>Dashboard!$D$57:$D$60</c:f>
              <c:numCache>
                <c:formatCode>General</c:formatCode>
                <c:ptCount val="4"/>
                <c:pt idx="0">
                  <c:v>20</c:v>
                </c:pt>
                <c:pt idx="1">
                  <c:v>225</c:v>
                </c:pt>
                <c:pt idx="2">
                  <c:v>386</c:v>
                </c:pt>
                <c:pt idx="3">
                  <c:v>707</c:v>
                </c:pt>
              </c:numCache>
            </c:numRef>
          </c:val>
          <c:extLst>
            <c:ext xmlns:c16="http://schemas.microsoft.com/office/drawing/2014/chart" uri="{C3380CC4-5D6E-409C-BE32-E72D297353CC}">
              <c16:uniqueId val="{00000000-604F-4628-A1B9-C728046972E2}"/>
            </c:ext>
          </c:extLst>
        </c:ser>
        <c:dLbls>
          <c:dLblPos val="outEnd"/>
          <c:showLegendKey val="0"/>
          <c:showVal val="1"/>
          <c:showCatName val="0"/>
          <c:showSerName val="0"/>
          <c:showPercent val="0"/>
          <c:showBubbleSize val="0"/>
        </c:dLbls>
        <c:gapWidth val="182"/>
        <c:axId val="948834912"/>
        <c:axId val="948835392"/>
      </c:barChart>
      <c:catAx>
        <c:axId val="9488349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948835392"/>
        <c:crosses val="autoZero"/>
        <c:auto val="1"/>
        <c:lblAlgn val="ctr"/>
        <c:lblOffset val="100"/>
        <c:noMultiLvlLbl val="0"/>
      </c:catAx>
      <c:valAx>
        <c:axId val="948835392"/>
        <c:scaling>
          <c:orientation val="minMax"/>
        </c:scaling>
        <c:delete val="1"/>
        <c:axPos val="b"/>
        <c:numFmt formatCode="General" sourceLinked="1"/>
        <c:majorTickMark val="none"/>
        <c:minorTickMark val="none"/>
        <c:tickLblPos val="nextTo"/>
        <c:crossAx val="948834912"/>
        <c:crosses val="autoZero"/>
        <c:crossBetween val="between"/>
      </c:valAx>
      <c:spPr>
        <a:noFill/>
        <a:ln>
          <a:noFill/>
        </a:ln>
        <a:effectLst/>
      </c:spPr>
    </c:plotArea>
    <c:plotVisOnly val="1"/>
    <c:dispBlanksAs val="gap"/>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rich>
          <a:bodyPr spcFirstLastPara="1" vertOverflow="ellipsis" horzOverflow="overflow" wrap="square" lIns="0" tIns="0" rIns="0" bIns="0" anchor="ctr" anchorCtr="1"/>
          <a:lstStyle/>
          <a:p>
            <a:pPr rtl="0"/>
            <a:r>
              <a:rPr lang="en-IN" sz="1200" b="1" i="1" baseline="0">
                <a:effectLst/>
              </a:rPr>
              <a:t>Relationship Between Dependents and Medical Charges</a:t>
            </a:r>
            <a:endParaRPr lang="en-IN" sz="1200">
              <a:effectLst/>
            </a:endParaRPr>
          </a:p>
        </cx:rich>
      </cx:tx>
    </cx:title>
    <cx:plotArea>
      <cx:plotAreaRegion>
        <cx:series layoutId="clusteredColumn" uniqueId="{1C22AEA0-A215-42FD-96CE-0C943C9A0930}">
          <cx:tx>
            <cx:txData>
              <cx:f>_xlchart.v1.1</cx:f>
              <cx:v>charges</cx:v>
            </cx:txData>
          </cx:tx>
          <cx:dataId val="0"/>
          <cx:layoutPr>
            <cx:aggregation/>
          </cx:layoutPr>
          <cx:axisId val="1"/>
        </cx:series>
        <cx:series layoutId="paretoLine" ownerIdx="0" uniqueId="{C0E52401-E6AE-4FA0-95F0-F56A6DF86BE7}">
          <cx:axisId val="2"/>
        </cx:series>
      </cx:plotAreaRegion>
      <cx:axis id="0">
        <cx:catScaling gapWidth="0"/>
        <cx:tickLabels/>
      </cx:axis>
      <cx:axis id="1">
        <cx:valScaling/>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0.xml.rels><?xml version="1.0" encoding="UTF-8" standalone="yes"?>
<Relationships xmlns="http://schemas.openxmlformats.org/package/2006/relationships"><Relationship Id="rId8" Type="http://schemas.openxmlformats.org/officeDocument/2006/relationships/image" Target="../media/image4.svg"/><Relationship Id="rId13" Type="http://schemas.openxmlformats.org/officeDocument/2006/relationships/chart" Target="../charts/chart15.xml"/><Relationship Id="rId3" Type="http://schemas.openxmlformats.org/officeDocument/2006/relationships/chart" Target="../charts/chart13.xml"/><Relationship Id="rId7" Type="http://schemas.openxmlformats.org/officeDocument/2006/relationships/image" Target="../media/image3.png"/><Relationship Id="rId12" Type="http://schemas.openxmlformats.org/officeDocument/2006/relationships/image" Target="../media/image8.svg"/><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14.xml"/><Relationship Id="rId9" Type="http://schemas.openxmlformats.org/officeDocument/2006/relationships/image" Target="../media/image5.png"/><Relationship Id="rId1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1</xdr:colOff>
      <xdr:row>1</xdr:row>
      <xdr:rowOff>9525</xdr:rowOff>
    </xdr:from>
    <xdr:to>
      <xdr:col>8</xdr:col>
      <xdr:colOff>276225</xdr:colOff>
      <xdr:row>14</xdr:row>
      <xdr:rowOff>9525</xdr:rowOff>
    </xdr:to>
    <xdr:graphicFrame macro="">
      <xdr:nvGraphicFramePr>
        <xdr:cNvPr id="3" name="Chart 2">
          <a:extLst>
            <a:ext uri="{FF2B5EF4-FFF2-40B4-BE49-F238E27FC236}">
              <a16:creationId xmlns:a16="http://schemas.microsoft.com/office/drawing/2014/main" id="{4BE91EEF-1E3A-DB89-D133-D5DF324984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380999</xdr:colOff>
      <xdr:row>28</xdr:row>
      <xdr:rowOff>171449</xdr:rowOff>
    </xdr:from>
    <xdr:to>
      <xdr:col>19</xdr:col>
      <xdr:colOff>276224</xdr:colOff>
      <xdr:row>42</xdr:row>
      <xdr:rowOff>85724</xdr:rowOff>
    </xdr:to>
    <xdr:graphicFrame macro="">
      <xdr:nvGraphicFramePr>
        <xdr:cNvPr id="11" name="Chart 10">
          <a:extLst>
            <a:ext uri="{FF2B5EF4-FFF2-40B4-BE49-F238E27FC236}">
              <a16:creationId xmlns:a16="http://schemas.microsoft.com/office/drawing/2014/main" id="{D06D1CF2-A351-1F7C-CC21-8E55DB1AA7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266700</xdr:colOff>
      <xdr:row>8</xdr:row>
      <xdr:rowOff>57149</xdr:rowOff>
    </xdr:from>
    <xdr:to>
      <xdr:col>3</xdr:col>
      <xdr:colOff>361950</xdr:colOff>
      <xdr:row>20</xdr:row>
      <xdr:rowOff>28574</xdr:rowOff>
    </xdr:to>
    <xdr:graphicFrame macro="">
      <xdr:nvGraphicFramePr>
        <xdr:cNvPr id="3" name="Chart 2">
          <a:extLst>
            <a:ext uri="{FF2B5EF4-FFF2-40B4-BE49-F238E27FC236}">
              <a16:creationId xmlns:a16="http://schemas.microsoft.com/office/drawing/2014/main" id="{C815F1DE-99BB-4745-A93F-0CA468F9F8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2</xdr:row>
      <xdr:rowOff>190499</xdr:rowOff>
    </xdr:from>
    <xdr:to>
      <xdr:col>16</xdr:col>
      <xdr:colOff>9525</xdr:colOff>
      <xdr:row>20</xdr:row>
      <xdr:rowOff>19050</xdr:rowOff>
    </xdr:to>
    <xdr:graphicFrame macro="">
      <xdr:nvGraphicFramePr>
        <xdr:cNvPr id="2" name="Chart 1">
          <a:extLst>
            <a:ext uri="{FF2B5EF4-FFF2-40B4-BE49-F238E27FC236}">
              <a16:creationId xmlns:a16="http://schemas.microsoft.com/office/drawing/2014/main" id="{8B54A8A5-7203-3F02-0C4C-9E24698075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6</xdr:row>
      <xdr:rowOff>180976</xdr:rowOff>
    </xdr:from>
    <xdr:to>
      <xdr:col>8</xdr:col>
      <xdr:colOff>9525</xdr:colOff>
      <xdr:row>21</xdr:row>
      <xdr:rowOff>114300</xdr:rowOff>
    </xdr:to>
    <xdr:graphicFrame macro="">
      <xdr:nvGraphicFramePr>
        <xdr:cNvPr id="2" name="Chart 1">
          <a:extLst>
            <a:ext uri="{FF2B5EF4-FFF2-40B4-BE49-F238E27FC236}">
              <a16:creationId xmlns:a16="http://schemas.microsoft.com/office/drawing/2014/main" id="{8EF98469-ACBF-4056-8F07-81C06008D49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333375</xdr:colOff>
      <xdr:row>6</xdr:row>
      <xdr:rowOff>9525</xdr:rowOff>
    </xdr:from>
    <xdr:to>
      <xdr:col>18</xdr:col>
      <xdr:colOff>466725</xdr:colOff>
      <xdr:row>18</xdr:row>
      <xdr:rowOff>9525</xdr:rowOff>
    </xdr:to>
    <xdr:graphicFrame macro="">
      <xdr:nvGraphicFramePr>
        <xdr:cNvPr id="3" name="Chart 2">
          <a:extLst>
            <a:ext uri="{FF2B5EF4-FFF2-40B4-BE49-F238E27FC236}">
              <a16:creationId xmlns:a16="http://schemas.microsoft.com/office/drawing/2014/main" id="{ED839B15-1133-3605-4A83-B310CC8DB2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9525</xdr:colOff>
      <xdr:row>23</xdr:row>
      <xdr:rowOff>0</xdr:rowOff>
    </xdr:from>
    <xdr:to>
      <xdr:col>9</xdr:col>
      <xdr:colOff>314325</xdr:colOff>
      <xdr:row>37</xdr:row>
      <xdr:rowOff>76200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32DE9690-DF88-4360-96A8-857D50CDF5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28725" y="4381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0</xdr:col>
      <xdr:colOff>600075</xdr:colOff>
      <xdr:row>17</xdr:row>
      <xdr:rowOff>9525</xdr:rowOff>
    </xdr:from>
    <xdr:to>
      <xdr:col>5</xdr:col>
      <xdr:colOff>371475</xdr:colOff>
      <xdr:row>29</xdr:row>
      <xdr:rowOff>28575</xdr:rowOff>
    </xdr:to>
    <xdr:graphicFrame macro="">
      <xdr:nvGraphicFramePr>
        <xdr:cNvPr id="3" name="Chart 2">
          <a:extLst>
            <a:ext uri="{FF2B5EF4-FFF2-40B4-BE49-F238E27FC236}">
              <a16:creationId xmlns:a16="http://schemas.microsoft.com/office/drawing/2014/main" id="{4B605EB2-C9F1-870E-6E01-0D8B00350C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9</xdr:col>
      <xdr:colOff>9525</xdr:colOff>
      <xdr:row>1</xdr:row>
      <xdr:rowOff>0</xdr:rowOff>
    </xdr:from>
    <xdr:to>
      <xdr:col>16</xdr:col>
      <xdr:colOff>314325</xdr:colOff>
      <xdr:row>15</xdr:row>
      <xdr:rowOff>76200</xdr:rowOff>
    </xdr:to>
    <xdr:graphicFrame macro="">
      <xdr:nvGraphicFramePr>
        <xdr:cNvPr id="2" name="Chart 1">
          <a:extLst>
            <a:ext uri="{FF2B5EF4-FFF2-40B4-BE49-F238E27FC236}">
              <a16:creationId xmlns:a16="http://schemas.microsoft.com/office/drawing/2014/main" id="{88FB6879-96F0-B4E0-F5E6-61F7752837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9</xdr:col>
      <xdr:colOff>14287</xdr:colOff>
      <xdr:row>18</xdr:row>
      <xdr:rowOff>9525</xdr:rowOff>
    </xdr:from>
    <xdr:to>
      <xdr:col>13</xdr:col>
      <xdr:colOff>409575</xdr:colOff>
      <xdr:row>32</xdr:row>
      <xdr:rowOff>9525</xdr:rowOff>
    </xdr:to>
    <xdr:graphicFrame macro="">
      <xdr:nvGraphicFramePr>
        <xdr:cNvPr id="6" name="Chart 5">
          <a:extLst>
            <a:ext uri="{FF2B5EF4-FFF2-40B4-BE49-F238E27FC236}">
              <a16:creationId xmlns:a16="http://schemas.microsoft.com/office/drawing/2014/main" id="{C56FE8FB-1E70-4529-80D0-3BB86106F2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17</xdr:row>
      <xdr:rowOff>0</xdr:rowOff>
    </xdr:from>
    <xdr:to>
      <xdr:col>13</xdr:col>
      <xdr:colOff>142875</xdr:colOff>
      <xdr:row>30</xdr:row>
      <xdr:rowOff>180975</xdr:rowOff>
    </xdr:to>
    <xdr:graphicFrame macro="">
      <xdr:nvGraphicFramePr>
        <xdr:cNvPr id="3" name="Chart 2">
          <a:extLst>
            <a:ext uri="{FF2B5EF4-FFF2-40B4-BE49-F238E27FC236}">
              <a16:creationId xmlns:a16="http://schemas.microsoft.com/office/drawing/2014/main" id="{98EB4929-8608-68A3-A027-D52AB3EA34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742951</xdr:colOff>
      <xdr:row>6</xdr:row>
      <xdr:rowOff>180974</xdr:rowOff>
    </xdr:from>
    <xdr:to>
      <xdr:col>4</xdr:col>
      <xdr:colOff>638175</xdr:colOff>
      <xdr:row>17</xdr:row>
      <xdr:rowOff>190499</xdr:rowOff>
    </xdr:to>
    <xdr:graphicFrame macro="">
      <xdr:nvGraphicFramePr>
        <xdr:cNvPr id="2" name="Cost By Region">
          <a:extLst>
            <a:ext uri="{FF2B5EF4-FFF2-40B4-BE49-F238E27FC236}">
              <a16:creationId xmlns:a16="http://schemas.microsoft.com/office/drawing/2014/main" id="{0E1E8414-C899-E10C-C737-6661CC5D89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790576</xdr:colOff>
      <xdr:row>7</xdr:row>
      <xdr:rowOff>1</xdr:rowOff>
    </xdr:from>
    <xdr:to>
      <xdr:col>8</xdr:col>
      <xdr:colOff>95250</xdr:colOff>
      <xdr:row>18</xdr:row>
      <xdr:rowOff>0</xdr:rowOff>
    </xdr:to>
    <xdr:graphicFrame macro="">
      <xdr:nvGraphicFramePr>
        <xdr:cNvPr id="5" name="Cost by BMI classification">
          <a:extLst>
            <a:ext uri="{FF2B5EF4-FFF2-40B4-BE49-F238E27FC236}">
              <a16:creationId xmlns:a16="http://schemas.microsoft.com/office/drawing/2014/main" id="{022D978E-BC79-1557-2932-BA48496265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200026</xdr:colOff>
      <xdr:row>18</xdr:row>
      <xdr:rowOff>104776</xdr:rowOff>
    </xdr:from>
    <xdr:to>
      <xdr:col>10</xdr:col>
      <xdr:colOff>142875</xdr:colOff>
      <xdr:row>29</xdr:row>
      <xdr:rowOff>0</xdr:rowOff>
    </xdr:to>
    <xdr:graphicFrame macro="">
      <xdr:nvGraphicFramePr>
        <xdr:cNvPr id="6" name="Cost by Sex">
          <a:extLst>
            <a:ext uri="{FF2B5EF4-FFF2-40B4-BE49-F238E27FC236}">
              <a16:creationId xmlns:a16="http://schemas.microsoft.com/office/drawing/2014/main" id="{AEF89A9F-46F2-8842-124E-6D25121CEE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228601</xdr:colOff>
      <xdr:row>7</xdr:row>
      <xdr:rowOff>9525</xdr:rowOff>
    </xdr:from>
    <xdr:to>
      <xdr:col>10</xdr:col>
      <xdr:colOff>238124</xdr:colOff>
      <xdr:row>18</xdr:row>
      <xdr:rowOff>0</xdr:rowOff>
    </xdr:to>
    <xdr:graphicFrame macro="">
      <xdr:nvGraphicFramePr>
        <xdr:cNvPr id="7" name="Cost by Smoker">
          <a:extLst>
            <a:ext uri="{FF2B5EF4-FFF2-40B4-BE49-F238E27FC236}">
              <a16:creationId xmlns:a16="http://schemas.microsoft.com/office/drawing/2014/main" id="{DB8676F2-124F-630F-58EA-6D1DE157E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57150</xdr:colOff>
      <xdr:row>0</xdr:row>
      <xdr:rowOff>133350</xdr:rowOff>
    </xdr:from>
    <xdr:to>
      <xdr:col>1</xdr:col>
      <xdr:colOff>600075</xdr:colOff>
      <xdr:row>8</xdr:row>
      <xdr:rowOff>76200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97FD580A-FA23-F5EA-32E2-F5BCE1C32F4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7150" y="133350"/>
              <a:ext cx="1152525" cy="1514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76201</xdr:colOff>
      <xdr:row>14</xdr:row>
      <xdr:rowOff>104776</xdr:rowOff>
    </xdr:from>
    <xdr:to>
      <xdr:col>1</xdr:col>
      <xdr:colOff>552451</xdr:colOff>
      <xdr:row>19</xdr:row>
      <xdr:rowOff>95250</xdr:rowOff>
    </xdr:to>
    <mc:AlternateContent xmlns:mc="http://schemas.openxmlformats.org/markup-compatibility/2006" xmlns:a14="http://schemas.microsoft.com/office/drawing/2010/main">
      <mc:Choice Requires="a14">
        <xdr:graphicFrame macro="">
          <xdr:nvGraphicFramePr>
            <xdr:cNvPr id="9" name="smoker">
              <a:extLst>
                <a:ext uri="{FF2B5EF4-FFF2-40B4-BE49-F238E27FC236}">
                  <a16:creationId xmlns:a16="http://schemas.microsoft.com/office/drawing/2014/main" id="{D41CCB59-662C-B555-B7B7-085F4CCA11C6}"/>
                </a:ext>
              </a:extLst>
            </xdr:cNvPr>
            <xdr:cNvGraphicFramePr/>
          </xdr:nvGraphicFramePr>
          <xdr:xfrm>
            <a:off x="0" y="0"/>
            <a:ext cx="0" cy="0"/>
          </xdr:xfrm>
          <a:graphic>
            <a:graphicData uri="http://schemas.microsoft.com/office/drawing/2010/slicer">
              <sle:slicer xmlns:sle="http://schemas.microsoft.com/office/drawing/2010/slicer" name="smoker"/>
            </a:graphicData>
          </a:graphic>
        </xdr:graphicFrame>
      </mc:Choice>
      <mc:Fallback xmlns="">
        <xdr:sp macro="" textlink="">
          <xdr:nvSpPr>
            <xdr:cNvPr id="0" name=""/>
            <xdr:cNvSpPr>
              <a:spLocks noTextEdit="1"/>
            </xdr:cNvSpPr>
          </xdr:nvSpPr>
          <xdr:spPr>
            <a:xfrm>
              <a:off x="76201" y="2819401"/>
              <a:ext cx="1085850" cy="9429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76201</xdr:colOff>
      <xdr:row>8</xdr:row>
      <xdr:rowOff>180976</xdr:rowOff>
    </xdr:from>
    <xdr:to>
      <xdr:col>1</xdr:col>
      <xdr:colOff>571500</xdr:colOff>
      <xdr:row>14</xdr:row>
      <xdr:rowOff>0</xdr:rowOff>
    </xdr:to>
    <mc:AlternateContent xmlns:mc="http://schemas.openxmlformats.org/markup-compatibility/2006" xmlns:a14="http://schemas.microsoft.com/office/drawing/2010/main">
      <mc:Choice Requires="a14">
        <xdr:graphicFrame macro="">
          <xdr:nvGraphicFramePr>
            <xdr:cNvPr id="10" name="sex">
              <a:extLst>
                <a:ext uri="{FF2B5EF4-FFF2-40B4-BE49-F238E27FC236}">
                  <a16:creationId xmlns:a16="http://schemas.microsoft.com/office/drawing/2014/main" id="{26F599FA-1DC6-972B-06C0-0DFB4C602EEE}"/>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76201" y="1752601"/>
              <a:ext cx="1104899" cy="9620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123825</xdr:colOff>
      <xdr:row>2</xdr:row>
      <xdr:rowOff>180975</xdr:rowOff>
    </xdr:from>
    <xdr:to>
      <xdr:col>8</xdr:col>
      <xdr:colOff>962025</xdr:colOff>
      <xdr:row>5</xdr:row>
      <xdr:rowOff>180975</xdr:rowOff>
    </xdr:to>
    <xdr:sp macro="" textlink="Dashboard!G44">
      <xdr:nvSpPr>
        <xdr:cNvPr id="13" name="Rectangle: Rounded Corners 12">
          <a:extLst>
            <a:ext uri="{FF2B5EF4-FFF2-40B4-BE49-F238E27FC236}">
              <a16:creationId xmlns:a16="http://schemas.microsoft.com/office/drawing/2014/main" id="{C9E256D0-F46B-46C5-A14D-DC7D3172AC55}"/>
            </a:ext>
          </a:extLst>
        </xdr:cNvPr>
        <xdr:cNvSpPr/>
      </xdr:nvSpPr>
      <xdr:spPr>
        <a:xfrm>
          <a:off x="7086600" y="561975"/>
          <a:ext cx="1590675" cy="619125"/>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fld id="{081A120E-C9B8-4569-A407-B94742A0BFDE}" type="TxLink">
            <a:rPr lang="en-US" sz="1400" b="1" i="0" u="none" strike="noStrike" kern="1200">
              <a:solidFill>
                <a:srgbClr val="000000"/>
              </a:solidFill>
              <a:latin typeface="Calibri"/>
              <a:ea typeface="Calibri"/>
              <a:cs typeface="Calibri"/>
            </a:rPr>
            <a:pPr algn="ctr"/>
            <a:t>1338</a:t>
          </a:fld>
          <a:endParaRPr lang="en-IN" sz="1100" kern="1200"/>
        </a:p>
      </xdr:txBody>
    </xdr:sp>
    <xdr:clientData/>
  </xdr:twoCellAnchor>
  <xdr:twoCellAnchor>
    <xdr:from>
      <xdr:col>1</xdr:col>
      <xdr:colOff>723899</xdr:colOff>
      <xdr:row>2</xdr:row>
      <xdr:rowOff>152400</xdr:rowOff>
    </xdr:from>
    <xdr:to>
      <xdr:col>3</xdr:col>
      <xdr:colOff>466725</xdr:colOff>
      <xdr:row>6</xdr:row>
      <xdr:rowOff>19050</xdr:rowOff>
    </xdr:to>
    <xdr:sp macro="" textlink="Dashboard!C44">
      <xdr:nvSpPr>
        <xdr:cNvPr id="12" name="Rectangle: Rounded Corners 11">
          <a:extLst>
            <a:ext uri="{FF2B5EF4-FFF2-40B4-BE49-F238E27FC236}">
              <a16:creationId xmlns:a16="http://schemas.microsoft.com/office/drawing/2014/main" id="{45A115F4-E9EB-8AFB-F127-F3C6AED84CE8}"/>
            </a:ext>
          </a:extLst>
        </xdr:cNvPr>
        <xdr:cNvSpPr/>
      </xdr:nvSpPr>
      <xdr:spPr>
        <a:xfrm>
          <a:off x="1333499" y="533400"/>
          <a:ext cx="1876426" cy="676275"/>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fld id="{F1CB575D-E570-42CC-9B92-2E9BA7912791}" type="TxLink">
            <a:rPr lang="en-US" sz="1400" b="1" i="0" u="none" strike="noStrike" kern="1200">
              <a:solidFill>
                <a:srgbClr val="000000"/>
              </a:solidFill>
              <a:latin typeface="Calibri"/>
              <a:ea typeface="Calibri"/>
              <a:cs typeface="Calibri"/>
            </a:rPr>
            <a:pPr algn="l"/>
            <a:t>₹ 1,77,55,824.99</a:t>
          </a:fld>
          <a:endParaRPr lang="en-IN" sz="1100" kern="1200">
            <a:solidFill>
              <a:sysClr val="windowText" lastClr="000000"/>
            </a:solidFill>
          </a:endParaRPr>
        </a:p>
      </xdr:txBody>
    </xdr:sp>
    <xdr:clientData/>
  </xdr:twoCellAnchor>
  <xdr:twoCellAnchor>
    <xdr:from>
      <xdr:col>3</xdr:col>
      <xdr:colOff>609599</xdr:colOff>
      <xdr:row>2</xdr:row>
      <xdr:rowOff>171450</xdr:rowOff>
    </xdr:from>
    <xdr:to>
      <xdr:col>4</xdr:col>
      <xdr:colOff>962024</xdr:colOff>
      <xdr:row>6</xdr:row>
      <xdr:rowOff>9526</xdr:rowOff>
    </xdr:to>
    <xdr:sp macro="" textlink="Dashboard!E44">
      <xdr:nvSpPr>
        <xdr:cNvPr id="14" name="Rectangle: Rounded Corners 13">
          <a:extLst>
            <a:ext uri="{FF2B5EF4-FFF2-40B4-BE49-F238E27FC236}">
              <a16:creationId xmlns:a16="http://schemas.microsoft.com/office/drawing/2014/main" id="{0750AF5D-900C-4CD3-B8C4-B4628BC69ACC}"/>
            </a:ext>
          </a:extLst>
        </xdr:cNvPr>
        <xdr:cNvSpPr/>
      </xdr:nvSpPr>
      <xdr:spPr>
        <a:xfrm>
          <a:off x="3352799" y="552450"/>
          <a:ext cx="1552575" cy="647701"/>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fld id="{C1A08AE1-BA78-4641-BAE0-29F014851107}" type="TxLink">
            <a:rPr lang="en-US" sz="1400" b="1" i="0" u="none" strike="noStrike" kern="1200">
              <a:solidFill>
                <a:srgbClr val="000000"/>
              </a:solidFill>
              <a:latin typeface="Calibri"/>
              <a:ea typeface="Calibri"/>
              <a:cs typeface="Calibri"/>
            </a:rPr>
            <a:pPr algn="ctr"/>
            <a:t>30.66</a:t>
          </a:fld>
          <a:endParaRPr lang="en-IN" sz="1100" kern="1200"/>
        </a:p>
      </xdr:txBody>
    </xdr:sp>
    <xdr:clientData/>
  </xdr:twoCellAnchor>
  <xdr:twoCellAnchor>
    <xdr:from>
      <xdr:col>5</xdr:col>
      <xdr:colOff>171451</xdr:colOff>
      <xdr:row>2</xdr:row>
      <xdr:rowOff>180975</xdr:rowOff>
    </xdr:from>
    <xdr:to>
      <xdr:col>6</xdr:col>
      <xdr:colOff>1019176</xdr:colOff>
      <xdr:row>6</xdr:row>
      <xdr:rowOff>19050</xdr:rowOff>
    </xdr:to>
    <xdr:sp macro="" textlink="Dashboard!K32">
      <xdr:nvSpPr>
        <xdr:cNvPr id="20" name="Rectangle: Rounded Corners 19">
          <a:extLst>
            <a:ext uri="{FF2B5EF4-FFF2-40B4-BE49-F238E27FC236}">
              <a16:creationId xmlns:a16="http://schemas.microsoft.com/office/drawing/2014/main" id="{47227318-ED19-4359-8EC3-29DBAD33A0AB}"/>
            </a:ext>
          </a:extLst>
        </xdr:cNvPr>
        <xdr:cNvSpPr/>
      </xdr:nvSpPr>
      <xdr:spPr>
        <a:xfrm>
          <a:off x="5086351" y="561975"/>
          <a:ext cx="1847850" cy="64770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fld id="{31B60C3E-C4B7-4307-8597-091F31E051D0}" type="TxLink">
            <a:rPr lang="en-US" sz="1400" b="1" i="0" u="none" strike="noStrike" kern="1200">
              <a:solidFill>
                <a:srgbClr val="000000"/>
              </a:solidFill>
              <a:latin typeface="Calibri"/>
              <a:ea typeface="Calibri"/>
              <a:cs typeface="Calibri"/>
            </a:rPr>
            <a:pPr algn="ctr"/>
            <a:t>20.48%</a:t>
          </a:fld>
          <a:endParaRPr lang="en-IN" sz="1100" kern="1200"/>
        </a:p>
      </xdr:txBody>
    </xdr:sp>
    <xdr:clientData/>
  </xdr:twoCellAnchor>
  <xdr:twoCellAnchor>
    <xdr:from>
      <xdr:col>2</xdr:col>
      <xdr:colOff>28574</xdr:colOff>
      <xdr:row>4</xdr:row>
      <xdr:rowOff>76200</xdr:rowOff>
    </xdr:from>
    <xdr:to>
      <xdr:col>3</xdr:col>
      <xdr:colOff>933450</xdr:colOff>
      <xdr:row>7</xdr:row>
      <xdr:rowOff>0</xdr:rowOff>
    </xdr:to>
    <xdr:sp macro="" textlink="">
      <xdr:nvSpPr>
        <xdr:cNvPr id="21" name="TextBox 20">
          <a:extLst>
            <a:ext uri="{FF2B5EF4-FFF2-40B4-BE49-F238E27FC236}">
              <a16:creationId xmlns:a16="http://schemas.microsoft.com/office/drawing/2014/main" id="{0DFCC1DB-9778-733C-090E-1DD4D58F0FB6}"/>
            </a:ext>
          </a:extLst>
        </xdr:cNvPr>
        <xdr:cNvSpPr txBox="1"/>
      </xdr:nvSpPr>
      <xdr:spPr>
        <a:xfrm>
          <a:off x="1390649" y="885825"/>
          <a:ext cx="2286001" cy="4953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t>Total Medical Costs</a:t>
          </a:r>
        </a:p>
      </xdr:txBody>
    </xdr:sp>
    <xdr:clientData/>
  </xdr:twoCellAnchor>
  <xdr:oneCellAnchor>
    <xdr:from>
      <xdr:col>5</xdr:col>
      <xdr:colOff>219075</xdr:colOff>
      <xdr:row>4</xdr:row>
      <xdr:rowOff>76200</xdr:rowOff>
    </xdr:from>
    <xdr:ext cx="1828800" cy="400050"/>
    <xdr:sp macro="" textlink="">
      <xdr:nvSpPr>
        <xdr:cNvPr id="22" name="TextBox 21">
          <a:extLst>
            <a:ext uri="{FF2B5EF4-FFF2-40B4-BE49-F238E27FC236}">
              <a16:creationId xmlns:a16="http://schemas.microsoft.com/office/drawing/2014/main" id="{9476FF40-3C92-3F4B-FCE9-4F523B376AE7}"/>
            </a:ext>
          </a:extLst>
        </xdr:cNvPr>
        <xdr:cNvSpPr txBox="1"/>
      </xdr:nvSpPr>
      <xdr:spPr>
        <a:xfrm>
          <a:off x="5133975" y="885825"/>
          <a:ext cx="1828800" cy="400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kern="1200"/>
            <a:t>Percentage of Smoker</a:t>
          </a:r>
        </a:p>
      </xdr:txBody>
    </xdr:sp>
    <xdr:clientData/>
  </xdr:oneCellAnchor>
  <xdr:oneCellAnchor>
    <xdr:from>
      <xdr:col>3</xdr:col>
      <xdr:colOff>561975</xdr:colOff>
      <xdr:row>4</xdr:row>
      <xdr:rowOff>66675</xdr:rowOff>
    </xdr:from>
    <xdr:ext cx="1619250" cy="359810"/>
    <xdr:sp macro="" textlink="">
      <xdr:nvSpPr>
        <xdr:cNvPr id="25" name="TextBox 24">
          <a:extLst>
            <a:ext uri="{FF2B5EF4-FFF2-40B4-BE49-F238E27FC236}">
              <a16:creationId xmlns:a16="http://schemas.microsoft.com/office/drawing/2014/main" id="{AAFD3E85-07C8-E2E6-0852-37FE2DEBDF95}"/>
            </a:ext>
          </a:extLst>
        </xdr:cNvPr>
        <xdr:cNvSpPr txBox="1"/>
      </xdr:nvSpPr>
      <xdr:spPr>
        <a:xfrm>
          <a:off x="3305175" y="876300"/>
          <a:ext cx="1619250" cy="3598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l"/>
          <a:r>
            <a:rPr lang="en-IN" sz="1400" b="1" kern="1200"/>
            <a:t>     Average BMI</a:t>
          </a:r>
        </a:p>
      </xdr:txBody>
    </xdr:sp>
    <xdr:clientData/>
  </xdr:oneCellAnchor>
  <xdr:oneCellAnchor>
    <xdr:from>
      <xdr:col>7</xdr:col>
      <xdr:colOff>104775</xdr:colOff>
      <xdr:row>4</xdr:row>
      <xdr:rowOff>66675</xdr:rowOff>
    </xdr:from>
    <xdr:ext cx="1752600" cy="407435"/>
    <xdr:sp macro="" textlink="">
      <xdr:nvSpPr>
        <xdr:cNvPr id="26" name="TextBox 25">
          <a:extLst>
            <a:ext uri="{FF2B5EF4-FFF2-40B4-BE49-F238E27FC236}">
              <a16:creationId xmlns:a16="http://schemas.microsoft.com/office/drawing/2014/main" id="{CABD2483-75BC-F238-B883-FF10FAADB75F}"/>
            </a:ext>
          </a:extLst>
        </xdr:cNvPr>
        <xdr:cNvSpPr txBox="1"/>
      </xdr:nvSpPr>
      <xdr:spPr>
        <a:xfrm>
          <a:off x="7067550" y="876300"/>
          <a:ext cx="1752600" cy="40743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400" b="1" kern="1200"/>
            <a:t>       Total Count</a:t>
          </a:r>
        </a:p>
      </xdr:txBody>
    </xdr:sp>
    <xdr:clientData/>
  </xdr:oneCellAnchor>
  <xdr:twoCellAnchor editAs="oneCell">
    <xdr:from>
      <xdr:col>6</xdr:col>
      <xdr:colOff>542924</xdr:colOff>
      <xdr:row>2</xdr:row>
      <xdr:rowOff>180975</xdr:rowOff>
    </xdr:from>
    <xdr:to>
      <xdr:col>6</xdr:col>
      <xdr:colOff>933450</xdr:colOff>
      <xdr:row>4</xdr:row>
      <xdr:rowOff>85724</xdr:rowOff>
    </xdr:to>
    <xdr:pic>
      <xdr:nvPicPr>
        <xdr:cNvPr id="24" name="Graphic 23" descr="Smoking">
          <a:extLst>
            <a:ext uri="{FF2B5EF4-FFF2-40B4-BE49-F238E27FC236}">
              <a16:creationId xmlns:a16="http://schemas.microsoft.com/office/drawing/2014/main" id="{F8615711-B43E-6069-0E2A-0C3A0E797BFA}"/>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457949" y="561975"/>
          <a:ext cx="390526" cy="333374"/>
        </a:xfrm>
        <a:prstGeom prst="rect">
          <a:avLst/>
        </a:prstGeom>
      </xdr:spPr>
    </xdr:pic>
    <xdr:clientData/>
  </xdr:twoCellAnchor>
  <xdr:twoCellAnchor editAs="oneCell">
    <xdr:from>
      <xdr:col>4</xdr:col>
      <xdr:colOff>571500</xdr:colOff>
      <xdr:row>2</xdr:row>
      <xdr:rowOff>219075</xdr:rowOff>
    </xdr:from>
    <xdr:to>
      <xdr:col>4</xdr:col>
      <xdr:colOff>914400</xdr:colOff>
      <xdr:row>4</xdr:row>
      <xdr:rowOff>95250</xdr:rowOff>
    </xdr:to>
    <xdr:pic>
      <xdr:nvPicPr>
        <xdr:cNvPr id="19" name="Graphic 18" descr="Table">
          <a:extLst>
            <a:ext uri="{FF2B5EF4-FFF2-40B4-BE49-F238E27FC236}">
              <a16:creationId xmlns:a16="http://schemas.microsoft.com/office/drawing/2014/main" id="{9693053B-5D6C-E495-1268-176B594EB545}"/>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514850" y="600075"/>
          <a:ext cx="342900" cy="304800"/>
        </a:xfrm>
        <a:prstGeom prst="rect">
          <a:avLst/>
        </a:prstGeom>
      </xdr:spPr>
    </xdr:pic>
    <xdr:clientData/>
  </xdr:twoCellAnchor>
  <xdr:twoCellAnchor editAs="oneCell">
    <xdr:from>
      <xdr:col>3</xdr:col>
      <xdr:colOff>95250</xdr:colOff>
      <xdr:row>2</xdr:row>
      <xdr:rowOff>209551</xdr:rowOff>
    </xdr:from>
    <xdr:to>
      <xdr:col>3</xdr:col>
      <xdr:colOff>400049</xdr:colOff>
      <xdr:row>4</xdr:row>
      <xdr:rowOff>104776</xdr:rowOff>
    </xdr:to>
    <xdr:pic>
      <xdr:nvPicPr>
        <xdr:cNvPr id="17" name="Graphic 16" descr="Bar chart RTL">
          <a:extLst>
            <a:ext uri="{FF2B5EF4-FFF2-40B4-BE49-F238E27FC236}">
              <a16:creationId xmlns:a16="http://schemas.microsoft.com/office/drawing/2014/main" id="{9776F23E-E43B-C144-926B-7423D0B3D5E4}"/>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838450" y="590551"/>
          <a:ext cx="304799" cy="323850"/>
        </a:xfrm>
        <a:prstGeom prst="rect">
          <a:avLst/>
        </a:prstGeom>
      </xdr:spPr>
    </xdr:pic>
    <xdr:clientData/>
  </xdr:twoCellAnchor>
  <xdr:twoCellAnchor editAs="oneCell">
    <xdr:from>
      <xdr:col>8</xdr:col>
      <xdr:colOff>381000</xdr:colOff>
      <xdr:row>2</xdr:row>
      <xdr:rowOff>228599</xdr:rowOff>
    </xdr:from>
    <xdr:to>
      <xdr:col>9</xdr:col>
      <xdr:colOff>0</xdr:colOff>
      <xdr:row>4</xdr:row>
      <xdr:rowOff>123825</xdr:rowOff>
    </xdr:to>
    <xdr:pic>
      <xdr:nvPicPr>
        <xdr:cNvPr id="28" name="Graphic 27" descr="Target">
          <a:extLst>
            <a:ext uri="{FF2B5EF4-FFF2-40B4-BE49-F238E27FC236}">
              <a16:creationId xmlns:a16="http://schemas.microsoft.com/office/drawing/2014/main" id="{9FDA5F6E-4E37-A214-71B7-2710931893BA}"/>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8096250" y="609599"/>
          <a:ext cx="371475" cy="323851"/>
        </a:xfrm>
        <a:prstGeom prst="rect">
          <a:avLst/>
        </a:prstGeom>
      </xdr:spPr>
    </xdr:pic>
    <xdr:clientData/>
  </xdr:twoCellAnchor>
  <xdr:twoCellAnchor>
    <xdr:from>
      <xdr:col>1</xdr:col>
      <xdr:colOff>704850</xdr:colOff>
      <xdr:row>0</xdr:row>
      <xdr:rowOff>133350</xdr:rowOff>
    </xdr:from>
    <xdr:to>
      <xdr:col>8</xdr:col>
      <xdr:colOff>990600</xdr:colOff>
      <xdr:row>2</xdr:row>
      <xdr:rowOff>47625</xdr:rowOff>
    </xdr:to>
    <xdr:sp macro="" textlink="">
      <xdr:nvSpPr>
        <xdr:cNvPr id="31" name="Rectangle: Rounded Corners 30">
          <a:extLst>
            <a:ext uri="{FF2B5EF4-FFF2-40B4-BE49-F238E27FC236}">
              <a16:creationId xmlns:a16="http://schemas.microsoft.com/office/drawing/2014/main" id="{DA8E9CCC-FE78-582A-A4ED-EDEAEDCEDDA4}"/>
            </a:ext>
          </a:extLst>
        </xdr:cNvPr>
        <xdr:cNvSpPr/>
      </xdr:nvSpPr>
      <xdr:spPr>
        <a:xfrm>
          <a:off x="1314450" y="133350"/>
          <a:ext cx="7391400" cy="29527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lang="en-IN" sz="1400" b="1" kern="1200"/>
            <a:t>MEDICAL COST ANALYSIS DASHBOARD</a:t>
          </a:r>
        </a:p>
      </xdr:txBody>
    </xdr:sp>
    <xdr:clientData/>
  </xdr:twoCellAnchor>
  <xdr:twoCellAnchor>
    <xdr:from>
      <xdr:col>0</xdr:col>
      <xdr:colOff>66674</xdr:colOff>
      <xdr:row>20</xdr:row>
      <xdr:rowOff>9525</xdr:rowOff>
    </xdr:from>
    <xdr:to>
      <xdr:col>4</xdr:col>
      <xdr:colOff>219074</xdr:colOff>
      <xdr:row>29</xdr:row>
      <xdr:rowOff>38100</xdr:rowOff>
    </xdr:to>
    <xdr:graphicFrame macro="">
      <xdr:nvGraphicFramePr>
        <xdr:cNvPr id="3" name="Chart 2">
          <a:extLst>
            <a:ext uri="{FF2B5EF4-FFF2-40B4-BE49-F238E27FC236}">
              <a16:creationId xmlns:a16="http://schemas.microsoft.com/office/drawing/2014/main" id="{6CDCB126-4DE4-64E1-F752-9E96C2F468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419100</xdr:colOff>
      <xdr:row>18</xdr:row>
      <xdr:rowOff>180976</xdr:rowOff>
    </xdr:from>
    <xdr:to>
      <xdr:col>7</xdr:col>
      <xdr:colOff>742950</xdr:colOff>
      <xdr:row>29</xdr:row>
      <xdr:rowOff>9525</xdr:rowOff>
    </xdr:to>
    <xdr:graphicFrame macro="">
      <xdr:nvGraphicFramePr>
        <xdr:cNvPr id="4" name="Chart 3">
          <a:extLst>
            <a:ext uri="{FF2B5EF4-FFF2-40B4-BE49-F238E27FC236}">
              <a16:creationId xmlns:a16="http://schemas.microsoft.com/office/drawing/2014/main" id="{81E65DB5-7BE2-E74C-773F-6D00F1AEDE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shab Lahor" refreshedDate="45633.961099768516" createdVersion="8" refreshedVersion="8" minRefreshableVersion="3" recordCount="1338" xr:uid="{2DD9F44A-D154-4021-965F-E6E9CAF3D822}">
  <cacheSource type="worksheet">
    <worksheetSource name="insurance"/>
  </cacheSource>
  <cacheFields count="7">
    <cacheField name="age" numFmtId="0">
      <sharedItems containsSemiMixedTypes="0" containsString="0" containsNumber="1" containsInteger="1" minValue="18" maxValue="64"/>
    </cacheField>
    <cacheField name="sex" numFmtId="0">
      <sharedItems count="2">
        <s v="female"/>
        <s v="male"/>
      </sharedItems>
    </cacheField>
    <cacheField name="bmi" numFmtId="0">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acheField>
    <cacheField name="charges" numFmtId="0">
      <sharedItems containsSemiMixedTypes="0" containsString="0" containsNumber="1" minValue="1121.8739" maxValue="63770.42801000000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shab Lahor" refreshedDate="45634.526493171295" createdVersion="8" refreshedVersion="8" minRefreshableVersion="3" recordCount="1338" xr:uid="{48919433-4070-489F-B213-DAA73BBE1328}">
  <cacheSource type="worksheet">
    <worksheetSource ref="A1:G1339" sheet="Smoking and region interaction"/>
  </cacheSource>
  <cacheFields count="7">
    <cacheField name="age" numFmtId="0">
      <sharedItems containsSemiMixedTypes="0" containsString="0" containsNumber="1" containsInteger="1" minValue="18" maxValue="64"/>
    </cacheField>
    <cacheField name="sex" numFmtId="0">
      <sharedItems/>
    </cacheField>
    <cacheField name="bmi" numFmtId="0">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ount="4">
        <s v="southwest"/>
        <s v="southeast"/>
        <s v="northwest"/>
        <s v="northeast"/>
      </sharedItems>
    </cacheField>
    <cacheField name="charges" numFmtId="164">
      <sharedItems containsSemiMixedTypes="0" containsString="0" containsNumber="1" minValue="1121.8739" maxValue="63770.428010000003"/>
    </cacheField>
  </cacheFields>
  <extLst>
    <ext xmlns:x14="http://schemas.microsoft.com/office/spreadsheetml/2009/9/main" uri="{725AE2AE-9491-48be-B2B4-4EB974FC3084}">
      <x14:pivotCacheDefinition pivotCacheId="39480510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shab Lahor" refreshedDate="45634.574380092592" createdVersion="8" refreshedVersion="8" minRefreshableVersion="3" recordCount="1338" xr:uid="{76711E80-50C2-4F54-939F-B4F0BEAC36A0}">
  <cacheSource type="worksheet">
    <worksheetSource ref="A1:G1339" sheet="Geographical Insights"/>
  </cacheSource>
  <cacheFields count="7">
    <cacheField name="age" numFmtId="0">
      <sharedItems containsSemiMixedTypes="0" containsString="0" containsNumber="1" containsInteger="1" minValue="18" maxValue="64"/>
    </cacheField>
    <cacheField name="sex" numFmtId="0">
      <sharedItems count="2">
        <s v="female"/>
        <s v="male"/>
      </sharedItems>
    </cacheField>
    <cacheField name="bmi" numFmtId="0">
      <sharedItems containsSemiMixedTypes="0" containsString="0" containsNumber="1" minValue="15.96" maxValue="53.13" count="548">
        <n v="27.9"/>
        <n v="33.770000000000003"/>
        <n v="33"/>
        <n v="22.704999999999998"/>
        <n v="28.88"/>
        <n v="25.74"/>
        <n v="33.44"/>
        <n v="27.74"/>
        <n v="29.83"/>
        <n v="25.84"/>
        <n v="26.22"/>
        <n v="26.29"/>
        <n v="34.4"/>
        <n v="39.82"/>
        <n v="42.13"/>
        <n v="24.6"/>
        <n v="30.78"/>
        <n v="23.844999999999999"/>
        <n v="40.299999999999997"/>
        <n v="35.299999999999997"/>
        <n v="36.005000000000003"/>
        <n v="32.4"/>
        <n v="34.1"/>
        <n v="31.92"/>
        <n v="28.024999999999999"/>
        <n v="27.72"/>
        <n v="23.085000000000001"/>
        <n v="32.774999999999999"/>
        <n v="17.385000000000002"/>
        <n v="36.299999999999997"/>
        <n v="35.6"/>
        <n v="26.315000000000001"/>
        <n v="28.6"/>
        <n v="28.31"/>
        <n v="36.4"/>
        <n v="20.425000000000001"/>
        <n v="32.965000000000003"/>
        <n v="20.8"/>
        <n v="36.67"/>
        <n v="39.9"/>
        <n v="26.6"/>
        <n v="36.630000000000003"/>
        <n v="21.78"/>
        <n v="30.8"/>
        <n v="37.049999999999997"/>
        <n v="37.299999999999997"/>
        <n v="38.664999999999999"/>
        <n v="34.770000000000003"/>
        <n v="24.53"/>
        <n v="35.200000000000003"/>
        <n v="35.625"/>
        <n v="33.630000000000003"/>
        <n v="28"/>
        <n v="34.43"/>
        <n v="28.69"/>
        <n v="36.954999999999998"/>
        <n v="31.824999999999999"/>
        <n v="31.68"/>
        <n v="22.88"/>
        <n v="37.335000000000001"/>
        <n v="27.36"/>
        <n v="33.659999999999997"/>
        <n v="24.7"/>
        <n v="25.934999999999999"/>
        <n v="22.42"/>
        <n v="28.9"/>
        <n v="39.1"/>
        <n v="36.19"/>
        <n v="23.98"/>
        <n v="24.75"/>
        <n v="28.5"/>
        <n v="28.1"/>
        <n v="32.01"/>
        <n v="27.4"/>
        <n v="34.01"/>
        <n v="29.59"/>
        <n v="35.53"/>
        <n v="39.805"/>
        <n v="26.885000000000002"/>
        <n v="38.284999999999997"/>
        <n v="37.619999999999997"/>
        <n v="41.23"/>
        <n v="34.799999999999997"/>
        <n v="22.895"/>
        <n v="31.16"/>
        <n v="27.2"/>
        <n v="26.98"/>
        <n v="39.49"/>
        <n v="24.795000000000002"/>
        <n v="31.3"/>
        <n v="38.28"/>
        <n v="19.95"/>
        <n v="19.3"/>
        <n v="31.6"/>
        <n v="25.46"/>
        <n v="30.114999999999998"/>
        <n v="29.92"/>
        <n v="27.5"/>
        <n v="28.4"/>
        <n v="30.875"/>
        <n v="27.94"/>
        <n v="35.090000000000003"/>
        <n v="29.7"/>
        <n v="35.72"/>
        <n v="32.204999999999998"/>
        <n v="28.594999999999999"/>
        <n v="49.06"/>
        <n v="27.17"/>
        <n v="23.37"/>
        <n v="37.1"/>
        <n v="23.75"/>
        <n v="28.975000000000001"/>
        <n v="31.35"/>
        <n v="33.914999999999999"/>
        <n v="28.785"/>
        <n v="28.3"/>
        <n v="37.4"/>
        <n v="17.765000000000001"/>
        <n v="34.700000000000003"/>
        <n v="26.504999999999999"/>
        <n v="22.04"/>
        <n v="35.9"/>
        <n v="25.555"/>
        <n v="28.05"/>
        <n v="25.175000000000001"/>
        <n v="31.9"/>
        <n v="36"/>
        <n v="32.49"/>
        <n v="25.3"/>
        <n v="29.734999999999999"/>
        <n v="38.83"/>
        <n v="30.495000000000001"/>
        <n v="37.729999999999997"/>
        <n v="37.43"/>
        <n v="24.13"/>
        <n v="37.145000000000003"/>
        <n v="39.520000000000003"/>
        <n v="24.42"/>
        <n v="27.83"/>
        <n v="36.85"/>
        <n v="39.6"/>
        <n v="29.8"/>
        <n v="29.64"/>
        <n v="28.215"/>
        <n v="37"/>
        <n v="33.155000000000001"/>
        <n v="18.905000000000001"/>
        <n v="41.47"/>
        <n v="30.3"/>
        <n v="15.96"/>
        <n v="33.344999999999999"/>
        <n v="37.700000000000003"/>
        <n v="27.835000000000001"/>
        <n v="29.2"/>
        <n v="26.41"/>
        <n v="30.69"/>
        <n v="41.895000000000003"/>
        <n v="30.9"/>
        <n v="32.200000000000003"/>
        <n v="32.11"/>
        <n v="31.57"/>
        <n v="26.2"/>
        <n v="30.59"/>
        <n v="32.799999999999997"/>
        <n v="18.05"/>
        <n v="39.33"/>
        <n v="32.229999999999997"/>
        <n v="24.035"/>
        <n v="36.08"/>
        <n v="22.3"/>
        <n v="26.4"/>
        <n v="31.8"/>
        <n v="26.73"/>
        <n v="23.1"/>
        <n v="23.21"/>
        <n v="33.700000000000003"/>
        <n v="33.25"/>
        <n v="24.64"/>
        <n v="33.880000000000003"/>
        <n v="38.06"/>
        <n v="41.91"/>
        <n v="31.635000000000002"/>
        <n v="36.195"/>
        <n v="17.8"/>
        <n v="24.51"/>
        <n v="22.22"/>
        <n v="38.39"/>
        <n v="29.07"/>
        <n v="22.135000000000002"/>
        <n v="26.8"/>
        <n v="30.02"/>
        <n v="35.86"/>
        <n v="20.9"/>
        <n v="17.29"/>
        <n v="34.21"/>
        <n v="25.364999999999998"/>
        <n v="40.15"/>
        <n v="24.414999999999999"/>
        <n v="25.2"/>
        <n v="26.84"/>
        <n v="24.32"/>
        <n v="42.35"/>
        <n v="19.8"/>
        <n v="32.395000000000003"/>
        <n v="30.2"/>
        <n v="29.37"/>
        <n v="34.200000000000003"/>
        <n v="27.454999999999998"/>
        <n v="27.55"/>
        <n v="20.614999999999998"/>
        <n v="24.3"/>
        <n v="31.79"/>
        <n v="21.56"/>
        <n v="28.12"/>
        <n v="40.564999999999998"/>
        <n v="27.645"/>
        <n v="31.2"/>
        <n v="26.62"/>
        <n v="48.07"/>
        <n v="36.765000000000001"/>
        <n v="33.4"/>
        <n v="45.54"/>
        <n v="28.82"/>
        <n v="22.99"/>
        <n v="27.7"/>
        <n v="25.41"/>
        <n v="34.39"/>
        <n v="22.61"/>
        <n v="37.51"/>
        <n v="38"/>
        <n v="33.33"/>
        <n v="34.865000000000002"/>
        <n v="33.06"/>
        <n v="35.97"/>
        <n v="31.4"/>
        <n v="25.27"/>
        <n v="40.945"/>
        <n v="34.104999999999997"/>
        <n v="36.479999999999997"/>
        <n v="33.799999999999997"/>
        <n v="36.700000000000003"/>
        <n v="36.384999999999998"/>
        <n v="34.5"/>
        <n v="32.299999999999997"/>
        <n v="27.6"/>
        <n v="29.26"/>
        <n v="35.75"/>
        <n v="23.18"/>
        <n v="25.6"/>
        <n v="35.244999999999997"/>
        <n v="43.89"/>
        <n v="20.79"/>
        <n v="30.5"/>
        <n v="21.7"/>
        <n v="21.89"/>
        <n v="24.984999999999999"/>
        <n v="32.015000000000001"/>
        <n v="30.4"/>
        <n v="21.09"/>
        <n v="22.23"/>
        <n v="32.9"/>
        <n v="24.89"/>
        <n v="31.46"/>
        <n v="17.954999999999998"/>
        <n v="30.684999999999999"/>
        <n v="43.34"/>
        <n v="39.049999999999997"/>
        <n v="30.21"/>
        <n v="31.445"/>
        <n v="19.855"/>
        <n v="31.02"/>
        <n v="38.17"/>
        <n v="20.6"/>
        <n v="47.52"/>
        <n v="20.399999999999999"/>
        <n v="38.380000000000003"/>
        <n v="24.31"/>
        <n v="23.6"/>
        <n v="21.12"/>
        <n v="30.03"/>
        <n v="17.48"/>
        <n v="20.234999999999999"/>
        <n v="17.195"/>
        <n v="23.9"/>
        <n v="35.15"/>
        <n v="35.64"/>
        <n v="22.6"/>
        <n v="39.159999999999997"/>
        <n v="27.265000000000001"/>
        <n v="29.164999999999999"/>
        <n v="16.815000000000001"/>
        <n v="33.1"/>
        <n v="26.9"/>
        <n v="33.11"/>
        <n v="31.73"/>
        <n v="46.75"/>
        <n v="29.45"/>
        <n v="32.68"/>
        <n v="33.5"/>
        <n v="43.01"/>
        <n v="36.520000000000003"/>
        <n v="26.695"/>
        <n v="25.65"/>
        <n v="29.6"/>
        <n v="38.6"/>
        <n v="23.4"/>
        <n v="46.53"/>
        <n v="30.14"/>
        <n v="30"/>
        <n v="38.094999999999999"/>
        <n v="28.38"/>
        <n v="28.7"/>
        <n v="33.82"/>
        <n v="24.09"/>
        <n v="32.67"/>
        <n v="25.1"/>
        <n v="32.56"/>
        <n v="41.325000000000003"/>
        <n v="39.5"/>
        <n v="34.299999999999997"/>
        <n v="31.065000000000001"/>
        <n v="21.47"/>
        <n v="25.08"/>
        <n v="43.4"/>
        <n v="25.7"/>
        <n v="27.93"/>
        <n v="39.200000000000003"/>
        <n v="26.03"/>
        <n v="30.25"/>
        <n v="28.93"/>
        <n v="35.700000000000003"/>
        <n v="35.31"/>
        <n v="31"/>
        <n v="44.22"/>
        <n v="26.07"/>
        <n v="25.8"/>
        <n v="39.424999999999997"/>
        <n v="40.479999999999997"/>
        <n v="38.9"/>
        <n v="47.41"/>
        <n v="35.435000000000002"/>
        <n v="46.7"/>
        <n v="46.2"/>
        <n v="21.4"/>
        <n v="23.8"/>
        <n v="44.77"/>
        <n v="32.119999999999997"/>
        <n v="29.1"/>
        <n v="37.29"/>
        <n v="43.12"/>
        <n v="36.86"/>
        <n v="34.295000000000002"/>
        <n v="23.465"/>
        <n v="45.43"/>
        <n v="23.65"/>
        <n v="20.7"/>
        <n v="28.27"/>
        <n v="35.909999999999997"/>
        <n v="29"/>
        <n v="19.57"/>
        <n v="31.13"/>
        <n v="21.85"/>
        <n v="40.26"/>
        <n v="33.725000000000001"/>
        <n v="29.48"/>
        <n v="32.6"/>
        <n v="37.524999999999999"/>
        <n v="23.655000000000001"/>
        <n v="37.799999999999997"/>
        <n v="19"/>
        <n v="21.3"/>
        <n v="33.534999999999997"/>
        <n v="42.46"/>
        <n v="38.950000000000003"/>
        <n v="36.1"/>
        <n v="29.3"/>
        <n v="39.700000000000003"/>
        <n v="38.19"/>
        <n v="42.4"/>
        <n v="34.96"/>
        <n v="42.68"/>
        <n v="31.54"/>
        <n v="29.81"/>
        <n v="21.375"/>
        <n v="40.81"/>
        <n v="17.399999999999999"/>
        <n v="20.3"/>
        <n v="18.5"/>
        <n v="26.125"/>
        <n v="41.69"/>
        <n v="24.1"/>
        <n v="36.200000000000003"/>
        <n v="40.185000000000002"/>
        <n v="39.270000000000003"/>
        <n v="34.869999999999997"/>
        <n v="44.744999999999997"/>
        <n v="29.545000000000002"/>
        <n v="23.54"/>
        <n v="40.47"/>
        <n v="40.659999999999997"/>
        <n v="36.6"/>
        <n v="35.4"/>
        <n v="27.074999999999999"/>
        <n v="28.405000000000001"/>
        <n v="21.754999999999999"/>
        <n v="40.28"/>
        <n v="30.1"/>
        <n v="32.1"/>
        <n v="23.7"/>
        <n v="35.5"/>
        <n v="29.15"/>
        <n v="27"/>
        <n v="37.905000000000001"/>
        <n v="22.77"/>
        <n v="22.8"/>
        <n v="34.58"/>
        <n v="27.1"/>
        <n v="19.475000000000001"/>
        <n v="26.7"/>
        <n v="34.32"/>
        <n v="24.4"/>
        <n v="41.14"/>
        <n v="22.515000000000001"/>
        <n v="41.8"/>
        <n v="26.18"/>
        <n v="42.24"/>
        <n v="26.51"/>
        <n v="35.814999999999998"/>
        <n v="41.42"/>
        <n v="36.575000000000003"/>
        <n v="42.94"/>
        <n v="21.01"/>
        <n v="24.225000000000001"/>
        <n v="17.670000000000002"/>
        <n v="31.5"/>
        <n v="31.1"/>
        <n v="32.78"/>
        <n v="32.450000000000003"/>
        <n v="50.38"/>
        <n v="47.6"/>
        <n v="25.4"/>
        <n v="29.9"/>
        <n v="43.7"/>
        <n v="24.86"/>
        <n v="28.8"/>
        <n v="29.5"/>
        <n v="29.04"/>
        <n v="38.94"/>
        <n v="44"/>
        <n v="20.045000000000002"/>
        <n v="40.92"/>
        <n v="35.1"/>
        <n v="29.355"/>
        <n v="32.585000000000001"/>
        <n v="32.340000000000003"/>
        <n v="39.799999999999997"/>
        <n v="24.605"/>
        <n v="33.99"/>
        <n v="28.2"/>
        <n v="25"/>
        <n v="33.200000000000003"/>
        <n v="23.2"/>
        <n v="20.100000000000001"/>
        <n v="32.5"/>
        <n v="37.18"/>
        <n v="46.09"/>
        <n v="39.93"/>
        <n v="35.799999999999997"/>
        <n v="31.254999999999999"/>
        <n v="18.335000000000001"/>
        <n v="42.9"/>
        <n v="26.79"/>
        <n v="39.615000000000002"/>
        <n v="25.9"/>
        <n v="25.745000000000001"/>
        <n v="28.16"/>
        <n v="23.56"/>
        <n v="40.5"/>
        <n v="35.42"/>
        <n v="39.994999999999997"/>
        <n v="34.674999999999997"/>
        <n v="20.52"/>
        <n v="23.274999999999999"/>
        <n v="36.29"/>
        <n v="32.700000000000003"/>
        <n v="19.190000000000001"/>
        <n v="20.13"/>
        <n v="23.32"/>
        <n v="45.32"/>
        <n v="34.6"/>
        <n v="18.715"/>
        <n v="21.565000000000001"/>
        <n v="23"/>
        <n v="37.07"/>
        <n v="52.58"/>
        <n v="42.655000000000001"/>
        <n v="21.66"/>
        <n v="32"/>
        <n v="18.3"/>
        <n v="47.74"/>
        <n v="22.1"/>
        <n v="19.094999999999999"/>
        <n v="31.24"/>
        <n v="29.925000000000001"/>
        <n v="20.350000000000001"/>
        <n v="25.85"/>
        <n v="42.75"/>
        <n v="18.600000000000001"/>
        <n v="23.87"/>
        <n v="45.9"/>
        <n v="21.5"/>
        <n v="30.305"/>
        <n v="44.88"/>
        <n v="41.1"/>
        <n v="40.369999999999997"/>
        <n v="28.49"/>
        <n v="33.549999999999997"/>
        <n v="40.375"/>
        <n v="27.28"/>
        <n v="17.86"/>
        <n v="33.299999999999997"/>
        <n v="39.14"/>
        <n v="21.945"/>
        <n v="24.97"/>
        <n v="23.94"/>
        <n v="34.484999999999999"/>
        <n v="21.8"/>
        <n v="23.3"/>
        <n v="36.96"/>
        <n v="21.28"/>
        <n v="29.4"/>
        <n v="27.3"/>
        <n v="37.9"/>
        <n v="37.715000000000003"/>
        <n v="23.76"/>
        <n v="25.52"/>
        <n v="27.61"/>
        <n v="27.06"/>
        <n v="39.4"/>
        <n v="34.9"/>
        <n v="22"/>
        <n v="30.36"/>
        <n v="27.8"/>
        <n v="53.13"/>
        <n v="39.71"/>
        <n v="32.869999999999997"/>
        <n v="44.7"/>
        <n v="30.97"/>
      </sharedItems>
    </cacheField>
    <cacheField name="children" numFmtId="0">
      <sharedItems containsSemiMixedTypes="0" containsString="0" containsNumber="1" containsInteger="1" minValue="0" maxValue="5"/>
    </cacheField>
    <cacheField name="smoker" numFmtId="0">
      <sharedItems count="2">
        <s v="yes"/>
        <s v="no"/>
      </sharedItems>
    </cacheField>
    <cacheField name="region" numFmtId="0">
      <sharedItems count="4">
        <s v="southwest"/>
        <s v="southeast"/>
        <s v="northwest"/>
        <s v="northeast"/>
      </sharedItems>
    </cacheField>
    <cacheField name="charges" numFmtId="164">
      <sharedItems containsSemiMixedTypes="0" containsString="0" containsNumber="1" minValue="1121.8739" maxValue="63770.428010000003"/>
    </cacheField>
  </cacheFields>
  <extLst>
    <ext xmlns:x14="http://schemas.microsoft.com/office/spreadsheetml/2009/9/main" uri="{725AE2AE-9491-48be-B2B4-4EB974FC3084}">
      <x14:pivotCacheDefinition pivotCacheId="204508338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shab Lahor" refreshedDate="45634.893127430558" createdVersion="8" refreshedVersion="8" minRefreshableVersion="3" recordCount="1338" xr:uid="{8AC1DBD2-1E1A-4B28-8946-A032986A417D}">
  <cacheSource type="worksheet">
    <worksheetSource ref="J1:Q1339" sheet="BMI_classification"/>
  </cacheSource>
  <cacheFields count="8">
    <cacheField name="age" numFmtId="0">
      <sharedItems containsSemiMixedTypes="0" containsString="0" containsNumber="1" containsInteger="1" minValue="18" maxValue="64"/>
    </cacheField>
    <cacheField name="sex" numFmtId="0">
      <sharedItems/>
    </cacheField>
    <cacheField name="bmi" numFmtId="0">
      <sharedItems containsSemiMixedTypes="0" containsString="0" containsNumber="1" minValue="15.96" maxValue="53.13"/>
    </cacheField>
    <cacheField name="children" numFmtId="0">
      <sharedItems containsSemiMixedTypes="0" containsString="0" containsNumber="1" containsInteger="1" minValue="0" maxValue="5"/>
    </cacheField>
    <cacheField name="smoker" numFmtId="0">
      <sharedItems/>
    </cacheField>
    <cacheField name="region" numFmtId="0">
      <sharedItems/>
    </cacheField>
    <cacheField name="charges" numFmtId="164">
      <sharedItems containsSemiMixedTypes="0" containsString="0" containsNumber="1" minValue="1121.8739" maxValue="63770.428010000003"/>
    </cacheField>
    <cacheField name="bmi classification" numFmtId="0">
      <sharedItems count="4">
        <s v="overweight"/>
        <s v="obese"/>
        <s v="normal"/>
        <s v="underweight"/>
      </sharedItems>
    </cacheField>
  </cacheFields>
  <extLst>
    <ext xmlns:x14="http://schemas.microsoft.com/office/spreadsheetml/2009/9/main" uri="{725AE2AE-9491-48be-B2B4-4EB974FC3084}">
      <x14:pivotCacheDefinition pivotCacheId="1456363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x v="0"/>
    <n v="27.9"/>
    <n v="0"/>
    <x v="0"/>
    <s v="southwest"/>
    <n v="16884.923999999999"/>
  </r>
  <r>
    <n v="18"/>
    <x v="1"/>
    <n v="33.770000000000003"/>
    <n v="1"/>
    <x v="1"/>
    <s v="southeast"/>
    <n v="1725.5523000000001"/>
  </r>
  <r>
    <n v="28"/>
    <x v="1"/>
    <n v="33"/>
    <n v="3"/>
    <x v="1"/>
    <s v="southeast"/>
    <n v="4449.4620000000004"/>
  </r>
  <r>
    <n v="33"/>
    <x v="1"/>
    <n v="22.704999999999998"/>
    <n v="0"/>
    <x v="1"/>
    <s v="northwest"/>
    <n v="21984.47061"/>
  </r>
  <r>
    <n v="32"/>
    <x v="1"/>
    <n v="28.88"/>
    <n v="0"/>
    <x v="1"/>
    <s v="northwest"/>
    <n v="3866.8552"/>
  </r>
  <r>
    <n v="31"/>
    <x v="0"/>
    <n v="25.74"/>
    <n v="0"/>
    <x v="1"/>
    <s v="southeast"/>
    <n v="3756.6215999999999"/>
  </r>
  <r>
    <n v="46"/>
    <x v="0"/>
    <n v="33.44"/>
    <n v="1"/>
    <x v="1"/>
    <s v="southeast"/>
    <n v="8240.5895999999993"/>
  </r>
  <r>
    <n v="37"/>
    <x v="0"/>
    <n v="27.74"/>
    <n v="3"/>
    <x v="1"/>
    <s v="northwest"/>
    <n v="7281.5056000000004"/>
  </r>
  <r>
    <n v="37"/>
    <x v="1"/>
    <n v="29.83"/>
    <n v="2"/>
    <x v="1"/>
    <s v="northeast"/>
    <n v="6406.4107000000004"/>
  </r>
  <r>
    <n v="60"/>
    <x v="0"/>
    <n v="25.84"/>
    <n v="0"/>
    <x v="1"/>
    <s v="northwest"/>
    <n v="28923.136920000001"/>
  </r>
  <r>
    <n v="25"/>
    <x v="1"/>
    <n v="26.22"/>
    <n v="0"/>
    <x v="1"/>
    <s v="northeast"/>
    <n v="2721.3208"/>
  </r>
  <r>
    <n v="62"/>
    <x v="0"/>
    <n v="26.29"/>
    <n v="0"/>
    <x v="0"/>
    <s v="southeast"/>
    <n v="27808.7251"/>
  </r>
  <r>
    <n v="23"/>
    <x v="1"/>
    <n v="34.4"/>
    <n v="0"/>
    <x v="1"/>
    <s v="southwest"/>
    <n v="1826.8430000000001"/>
  </r>
  <r>
    <n v="56"/>
    <x v="0"/>
    <n v="39.82"/>
    <n v="0"/>
    <x v="1"/>
    <s v="southeast"/>
    <n v="11090.7178"/>
  </r>
  <r>
    <n v="27"/>
    <x v="1"/>
    <n v="42.13"/>
    <n v="0"/>
    <x v="0"/>
    <s v="southeast"/>
    <n v="39611.757700000002"/>
  </r>
  <r>
    <n v="19"/>
    <x v="1"/>
    <n v="24.6"/>
    <n v="1"/>
    <x v="1"/>
    <s v="southwest"/>
    <n v="1837.2370000000001"/>
  </r>
  <r>
    <n v="52"/>
    <x v="0"/>
    <n v="30.78"/>
    <n v="1"/>
    <x v="1"/>
    <s v="northeast"/>
    <n v="10797.3362"/>
  </r>
  <r>
    <n v="23"/>
    <x v="1"/>
    <n v="23.844999999999999"/>
    <n v="0"/>
    <x v="1"/>
    <s v="northeast"/>
    <n v="2395.17155"/>
  </r>
  <r>
    <n v="56"/>
    <x v="1"/>
    <n v="40.299999999999997"/>
    <n v="0"/>
    <x v="1"/>
    <s v="southwest"/>
    <n v="10602.385"/>
  </r>
  <r>
    <n v="30"/>
    <x v="1"/>
    <n v="35.299999999999997"/>
    <n v="0"/>
    <x v="0"/>
    <s v="southwest"/>
    <n v="36837.466999999997"/>
  </r>
  <r>
    <n v="60"/>
    <x v="0"/>
    <n v="36.005000000000003"/>
    <n v="0"/>
    <x v="1"/>
    <s v="northeast"/>
    <n v="13228.846949999999"/>
  </r>
  <r>
    <n v="30"/>
    <x v="0"/>
    <n v="32.4"/>
    <n v="1"/>
    <x v="1"/>
    <s v="southwest"/>
    <n v="4149.7359999999999"/>
  </r>
  <r>
    <n v="18"/>
    <x v="1"/>
    <n v="34.1"/>
    <n v="0"/>
    <x v="1"/>
    <s v="southeast"/>
    <n v="1137.011"/>
  </r>
  <r>
    <n v="34"/>
    <x v="0"/>
    <n v="31.92"/>
    <n v="1"/>
    <x v="0"/>
    <s v="northeast"/>
    <n v="37701.876799999998"/>
  </r>
  <r>
    <n v="37"/>
    <x v="1"/>
    <n v="28.024999999999999"/>
    <n v="2"/>
    <x v="1"/>
    <s v="northwest"/>
    <n v="6203.90175"/>
  </r>
  <r>
    <n v="59"/>
    <x v="0"/>
    <n v="27.72"/>
    <n v="3"/>
    <x v="1"/>
    <s v="southeast"/>
    <n v="14001.1338"/>
  </r>
  <r>
    <n v="63"/>
    <x v="0"/>
    <n v="23.085000000000001"/>
    <n v="0"/>
    <x v="1"/>
    <s v="northeast"/>
    <n v="14451.835150000001"/>
  </r>
  <r>
    <n v="55"/>
    <x v="0"/>
    <n v="32.774999999999999"/>
    <n v="2"/>
    <x v="1"/>
    <s v="northwest"/>
    <n v="12268.632250000001"/>
  </r>
  <r>
    <n v="23"/>
    <x v="1"/>
    <n v="17.385000000000002"/>
    <n v="1"/>
    <x v="1"/>
    <s v="northwest"/>
    <n v="2775.1921499999999"/>
  </r>
  <r>
    <n v="31"/>
    <x v="1"/>
    <n v="36.299999999999997"/>
    <n v="2"/>
    <x v="0"/>
    <s v="southwest"/>
    <n v="38711"/>
  </r>
  <r>
    <n v="22"/>
    <x v="1"/>
    <n v="35.6"/>
    <n v="0"/>
    <x v="0"/>
    <s v="southwest"/>
    <n v="35585.576000000001"/>
  </r>
  <r>
    <n v="18"/>
    <x v="0"/>
    <n v="26.315000000000001"/>
    <n v="0"/>
    <x v="1"/>
    <s v="northeast"/>
    <n v="2198.1898500000002"/>
  </r>
  <r>
    <n v="19"/>
    <x v="0"/>
    <n v="28.6"/>
    <n v="5"/>
    <x v="1"/>
    <s v="southwest"/>
    <n v="4687.7969999999996"/>
  </r>
  <r>
    <n v="63"/>
    <x v="1"/>
    <n v="28.31"/>
    <n v="0"/>
    <x v="1"/>
    <s v="northwest"/>
    <n v="13770.097900000001"/>
  </r>
  <r>
    <n v="28"/>
    <x v="1"/>
    <n v="36.4"/>
    <n v="1"/>
    <x v="0"/>
    <s v="southwest"/>
    <n v="51194.559139999998"/>
  </r>
  <r>
    <n v="19"/>
    <x v="1"/>
    <n v="20.425000000000001"/>
    <n v="0"/>
    <x v="1"/>
    <s v="northwest"/>
    <n v="1625.4337499999999"/>
  </r>
  <r>
    <n v="62"/>
    <x v="0"/>
    <n v="32.965000000000003"/>
    <n v="3"/>
    <x v="1"/>
    <s v="northwest"/>
    <n v="15612.19335"/>
  </r>
  <r>
    <n v="26"/>
    <x v="1"/>
    <n v="20.8"/>
    <n v="0"/>
    <x v="1"/>
    <s v="southwest"/>
    <n v="2302.3000000000002"/>
  </r>
  <r>
    <n v="35"/>
    <x v="1"/>
    <n v="36.67"/>
    <n v="1"/>
    <x v="0"/>
    <s v="northeast"/>
    <n v="39774.276299999998"/>
  </r>
  <r>
    <n v="60"/>
    <x v="1"/>
    <n v="39.9"/>
    <n v="0"/>
    <x v="0"/>
    <s v="southwest"/>
    <n v="48173.360999999997"/>
  </r>
  <r>
    <n v="24"/>
    <x v="0"/>
    <n v="26.6"/>
    <n v="0"/>
    <x v="1"/>
    <s v="northeast"/>
    <n v="3046.0619999999999"/>
  </r>
  <r>
    <n v="31"/>
    <x v="0"/>
    <n v="36.630000000000003"/>
    <n v="2"/>
    <x v="1"/>
    <s v="southeast"/>
    <n v="4949.7587000000003"/>
  </r>
  <r>
    <n v="41"/>
    <x v="1"/>
    <n v="21.78"/>
    <n v="1"/>
    <x v="1"/>
    <s v="southeast"/>
    <n v="6272.4772000000003"/>
  </r>
  <r>
    <n v="37"/>
    <x v="0"/>
    <n v="30.8"/>
    <n v="2"/>
    <x v="1"/>
    <s v="southeast"/>
    <n v="6313.759"/>
  </r>
  <r>
    <n v="38"/>
    <x v="1"/>
    <n v="37.049999999999997"/>
    <n v="1"/>
    <x v="1"/>
    <s v="northeast"/>
    <n v="6079.6715000000004"/>
  </r>
  <r>
    <n v="55"/>
    <x v="1"/>
    <n v="37.299999999999997"/>
    <n v="0"/>
    <x v="1"/>
    <s v="southwest"/>
    <n v="20630.283510000001"/>
  </r>
  <r>
    <n v="18"/>
    <x v="0"/>
    <n v="38.664999999999999"/>
    <n v="2"/>
    <x v="1"/>
    <s v="northeast"/>
    <n v="3393.35635"/>
  </r>
  <r>
    <n v="28"/>
    <x v="0"/>
    <n v="34.770000000000003"/>
    <n v="0"/>
    <x v="1"/>
    <s v="northwest"/>
    <n v="3556.9223000000002"/>
  </r>
  <r>
    <n v="60"/>
    <x v="0"/>
    <n v="24.53"/>
    <n v="0"/>
    <x v="1"/>
    <s v="southeast"/>
    <n v="12629.896699999999"/>
  </r>
  <r>
    <n v="36"/>
    <x v="1"/>
    <n v="35.200000000000003"/>
    <n v="1"/>
    <x v="0"/>
    <s v="southeast"/>
    <n v="38709.175999999999"/>
  </r>
  <r>
    <n v="18"/>
    <x v="0"/>
    <n v="35.625"/>
    <n v="0"/>
    <x v="1"/>
    <s v="northeast"/>
    <n v="2211.1307499999998"/>
  </r>
  <r>
    <n v="21"/>
    <x v="0"/>
    <n v="33.630000000000003"/>
    <n v="2"/>
    <x v="1"/>
    <s v="northwest"/>
    <n v="3579.8287"/>
  </r>
  <r>
    <n v="48"/>
    <x v="1"/>
    <n v="28"/>
    <n v="1"/>
    <x v="0"/>
    <s v="southwest"/>
    <n v="23568.272000000001"/>
  </r>
  <r>
    <n v="36"/>
    <x v="1"/>
    <n v="34.43"/>
    <n v="0"/>
    <x v="0"/>
    <s v="southeast"/>
    <n v="37742.575700000001"/>
  </r>
  <r>
    <n v="40"/>
    <x v="0"/>
    <n v="28.69"/>
    <n v="3"/>
    <x v="1"/>
    <s v="northwest"/>
    <n v="8059.6791000000003"/>
  </r>
  <r>
    <n v="58"/>
    <x v="1"/>
    <n v="36.954999999999998"/>
    <n v="2"/>
    <x v="0"/>
    <s v="northwest"/>
    <n v="47496.494449999998"/>
  </r>
  <r>
    <n v="58"/>
    <x v="0"/>
    <n v="31.824999999999999"/>
    <n v="2"/>
    <x v="1"/>
    <s v="northeast"/>
    <n v="13607.36875"/>
  </r>
  <r>
    <n v="18"/>
    <x v="1"/>
    <n v="31.68"/>
    <n v="2"/>
    <x v="0"/>
    <s v="southeast"/>
    <n v="34303.167200000004"/>
  </r>
  <r>
    <n v="53"/>
    <x v="0"/>
    <n v="22.88"/>
    <n v="1"/>
    <x v="0"/>
    <s v="southeast"/>
    <n v="23244.790199999999"/>
  </r>
  <r>
    <n v="34"/>
    <x v="0"/>
    <n v="37.335000000000001"/>
    <n v="2"/>
    <x v="1"/>
    <s v="northwest"/>
    <n v="5989.5236500000001"/>
  </r>
  <r>
    <n v="43"/>
    <x v="1"/>
    <n v="27.36"/>
    <n v="3"/>
    <x v="1"/>
    <s v="northeast"/>
    <n v="8606.2173999999995"/>
  </r>
  <r>
    <n v="25"/>
    <x v="1"/>
    <n v="33.659999999999997"/>
    <n v="4"/>
    <x v="1"/>
    <s v="southeast"/>
    <n v="4504.6624000000002"/>
  </r>
  <r>
    <n v="64"/>
    <x v="1"/>
    <n v="24.7"/>
    <n v="1"/>
    <x v="1"/>
    <s v="northwest"/>
    <n v="30166.618170000002"/>
  </r>
  <r>
    <n v="28"/>
    <x v="0"/>
    <n v="25.934999999999999"/>
    <n v="1"/>
    <x v="1"/>
    <s v="northwest"/>
    <n v="4133.6416499999996"/>
  </r>
  <r>
    <n v="20"/>
    <x v="0"/>
    <n v="22.42"/>
    <n v="0"/>
    <x v="0"/>
    <s v="northwest"/>
    <n v="14711.7438"/>
  </r>
  <r>
    <n v="19"/>
    <x v="0"/>
    <n v="28.9"/>
    <n v="0"/>
    <x v="1"/>
    <s v="southwest"/>
    <n v="1743.2139999999999"/>
  </r>
  <r>
    <n v="61"/>
    <x v="0"/>
    <n v="39.1"/>
    <n v="2"/>
    <x v="1"/>
    <s v="southwest"/>
    <n v="14235.072"/>
  </r>
  <r>
    <n v="40"/>
    <x v="1"/>
    <n v="26.315000000000001"/>
    <n v="1"/>
    <x v="1"/>
    <s v="northwest"/>
    <n v="6389.3778499999999"/>
  </r>
  <r>
    <n v="40"/>
    <x v="0"/>
    <n v="36.19"/>
    <n v="0"/>
    <x v="1"/>
    <s v="southeast"/>
    <n v="5920.1040999999996"/>
  </r>
  <r>
    <n v="28"/>
    <x v="1"/>
    <n v="23.98"/>
    <n v="3"/>
    <x v="0"/>
    <s v="southeast"/>
    <n v="17663.144199999999"/>
  </r>
  <r>
    <n v="27"/>
    <x v="0"/>
    <n v="24.75"/>
    <n v="0"/>
    <x v="0"/>
    <s v="southeast"/>
    <n v="16577.779500000001"/>
  </r>
  <r>
    <n v="31"/>
    <x v="1"/>
    <n v="28.5"/>
    <n v="5"/>
    <x v="1"/>
    <s v="northeast"/>
    <n v="6799.4579999999996"/>
  </r>
  <r>
    <n v="53"/>
    <x v="0"/>
    <n v="28.1"/>
    <n v="3"/>
    <x v="1"/>
    <s v="southwest"/>
    <n v="11741.726000000001"/>
  </r>
  <r>
    <n v="58"/>
    <x v="1"/>
    <n v="32.01"/>
    <n v="1"/>
    <x v="1"/>
    <s v="southeast"/>
    <n v="11946.625899999999"/>
  </r>
  <r>
    <n v="44"/>
    <x v="1"/>
    <n v="27.4"/>
    <n v="2"/>
    <x v="1"/>
    <s v="southwest"/>
    <n v="7726.8540000000003"/>
  </r>
  <r>
    <n v="57"/>
    <x v="1"/>
    <n v="34.01"/>
    <n v="0"/>
    <x v="1"/>
    <s v="northwest"/>
    <n v="11356.660900000001"/>
  </r>
  <r>
    <n v="29"/>
    <x v="0"/>
    <n v="29.59"/>
    <n v="1"/>
    <x v="1"/>
    <s v="southeast"/>
    <n v="3947.4131000000002"/>
  </r>
  <r>
    <n v="21"/>
    <x v="1"/>
    <n v="35.53"/>
    <n v="0"/>
    <x v="1"/>
    <s v="southeast"/>
    <n v="1532.4697000000001"/>
  </r>
  <r>
    <n v="22"/>
    <x v="0"/>
    <n v="39.805"/>
    <n v="0"/>
    <x v="1"/>
    <s v="northeast"/>
    <n v="2755.0209500000001"/>
  </r>
  <r>
    <n v="41"/>
    <x v="0"/>
    <n v="32.965000000000003"/>
    <n v="0"/>
    <x v="1"/>
    <s v="northwest"/>
    <n v="6571.0243499999997"/>
  </r>
  <r>
    <n v="31"/>
    <x v="1"/>
    <n v="26.885000000000002"/>
    <n v="1"/>
    <x v="1"/>
    <s v="northeast"/>
    <n v="4441.2131499999996"/>
  </r>
  <r>
    <n v="45"/>
    <x v="0"/>
    <n v="38.284999999999997"/>
    <n v="0"/>
    <x v="1"/>
    <s v="northeast"/>
    <n v="7935.29115"/>
  </r>
  <r>
    <n v="22"/>
    <x v="1"/>
    <n v="37.619999999999997"/>
    <n v="1"/>
    <x v="0"/>
    <s v="southeast"/>
    <n v="37165.163800000002"/>
  </r>
  <r>
    <n v="48"/>
    <x v="0"/>
    <n v="41.23"/>
    <n v="4"/>
    <x v="1"/>
    <s v="northwest"/>
    <n v="11033.661700000001"/>
  </r>
  <r>
    <n v="37"/>
    <x v="0"/>
    <n v="34.799999999999997"/>
    <n v="2"/>
    <x v="0"/>
    <s v="southwest"/>
    <n v="39836.519"/>
  </r>
  <r>
    <n v="45"/>
    <x v="1"/>
    <n v="22.895"/>
    <n v="2"/>
    <x v="0"/>
    <s v="northwest"/>
    <n v="21098.554049999999"/>
  </r>
  <r>
    <n v="57"/>
    <x v="0"/>
    <n v="31.16"/>
    <n v="0"/>
    <x v="0"/>
    <s v="northwest"/>
    <n v="43578.939400000003"/>
  </r>
  <r>
    <n v="56"/>
    <x v="0"/>
    <n v="27.2"/>
    <n v="0"/>
    <x v="1"/>
    <s v="southwest"/>
    <n v="11073.175999999999"/>
  </r>
  <r>
    <n v="46"/>
    <x v="0"/>
    <n v="27.74"/>
    <n v="0"/>
    <x v="1"/>
    <s v="northwest"/>
    <n v="8026.6665999999996"/>
  </r>
  <r>
    <n v="55"/>
    <x v="0"/>
    <n v="26.98"/>
    <n v="0"/>
    <x v="1"/>
    <s v="northwest"/>
    <n v="11082.5772"/>
  </r>
  <r>
    <n v="21"/>
    <x v="0"/>
    <n v="39.49"/>
    <n v="0"/>
    <x v="1"/>
    <s v="southeast"/>
    <n v="2026.9740999999999"/>
  </r>
  <r>
    <n v="53"/>
    <x v="0"/>
    <n v="24.795000000000002"/>
    <n v="1"/>
    <x v="1"/>
    <s v="northwest"/>
    <n v="10942.13205"/>
  </r>
  <r>
    <n v="59"/>
    <x v="1"/>
    <n v="29.83"/>
    <n v="3"/>
    <x v="0"/>
    <s v="northeast"/>
    <n v="30184.936699999998"/>
  </r>
  <r>
    <n v="35"/>
    <x v="1"/>
    <n v="34.770000000000003"/>
    <n v="2"/>
    <x v="1"/>
    <s v="northwest"/>
    <n v="5729.0052999999998"/>
  </r>
  <r>
    <n v="64"/>
    <x v="0"/>
    <n v="31.3"/>
    <n v="2"/>
    <x v="0"/>
    <s v="southwest"/>
    <n v="47291.055"/>
  </r>
  <r>
    <n v="28"/>
    <x v="0"/>
    <n v="37.619999999999997"/>
    <n v="1"/>
    <x v="1"/>
    <s v="southeast"/>
    <n v="3766.8838000000001"/>
  </r>
  <r>
    <n v="54"/>
    <x v="0"/>
    <n v="30.8"/>
    <n v="3"/>
    <x v="1"/>
    <s v="southwest"/>
    <n v="12105.32"/>
  </r>
  <r>
    <n v="55"/>
    <x v="1"/>
    <n v="38.28"/>
    <n v="0"/>
    <x v="1"/>
    <s v="southeast"/>
    <n v="10226.2842"/>
  </r>
  <r>
    <n v="56"/>
    <x v="1"/>
    <n v="19.95"/>
    <n v="0"/>
    <x v="0"/>
    <s v="northeast"/>
    <n v="22412.648499999999"/>
  </r>
  <r>
    <n v="38"/>
    <x v="1"/>
    <n v="19.3"/>
    <n v="0"/>
    <x v="0"/>
    <s v="southwest"/>
    <n v="15820.699000000001"/>
  </r>
  <r>
    <n v="41"/>
    <x v="0"/>
    <n v="31.6"/>
    <n v="0"/>
    <x v="1"/>
    <s v="southwest"/>
    <n v="6186.1270000000004"/>
  </r>
  <r>
    <n v="30"/>
    <x v="1"/>
    <n v="25.46"/>
    <n v="0"/>
    <x v="1"/>
    <s v="northeast"/>
    <n v="3645.0893999999998"/>
  </r>
  <r>
    <n v="18"/>
    <x v="0"/>
    <n v="30.114999999999998"/>
    <n v="0"/>
    <x v="1"/>
    <s v="northeast"/>
    <n v="21344.846699999998"/>
  </r>
  <r>
    <n v="61"/>
    <x v="0"/>
    <n v="29.92"/>
    <n v="3"/>
    <x v="0"/>
    <s v="southeast"/>
    <n v="30942.191800000001"/>
  </r>
  <r>
    <n v="34"/>
    <x v="0"/>
    <n v="27.5"/>
    <n v="1"/>
    <x v="1"/>
    <s v="southwest"/>
    <n v="5003.8530000000001"/>
  </r>
  <r>
    <n v="20"/>
    <x v="1"/>
    <n v="28.024999999999999"/>
    <n v="1"/>
    <x v="0"/>
    <s v="northwest"/>
    <n v="17560.37975"/>
  </r>
  <r>
    <n v="19"/>
    <x v="0"/>
    <n v="28.4"/>
    <n v="1"/>
    <x v="1"/>
    <s v="southwest"/>
    <n v="2331.5189999999998"/>
  </r>
  <r>
    <n v="26"/>
    <x v="1"/>
    <n v="30.875"/>
    <n v="2"/>
    <x v="1"/>
    <s v="northwest"/>
    <n v="3877.3042500000001"/>
  </r>
  <r>
    <n v="29"/>
    <x v="1"/>
    <n v="27.94"/>
    <n v="0"/>
    <x v="1"/>
    <s v="southeast"/>
    <n v="2867.1196"/>
  </r>
  <r>
    <n v="63"/>
    <x v="1"/>
    <n v="35.090000000000003"/>
    <n v="0"/>
    <x v="0"/>
    <s v="southeast"/>
    <n v="47055.532099999997"/>
  </r>
  <r>
    <n v="54"/>
    <x v="1"/>
    <n v="33.630000000000003"/>
    <n v="1"/>
    <x v="1"/>
    <s v="northwest"/>
    <n v="10825.253699999999"/>
  </r>
  <r>
    <n v="55"/>
    <x v="0"/>
    <n v="29.7"/>
    <n v="2"/>
    <x v="1"/>
    <s v="southwest"/>
    <n v="11881.358"/>
  </r>
  <r>
    <n v="37"/>
    <x v="1"/>
    <n v="30.8"/>
    <n v="0"/>
    <x v="1"/>
    <s v="southwest"/>
    <n v="4646.759"/>
  </r>
  <r>
    <n v="21"/>
    <x v="0"/>
    <n v="35.72"/>
    <n v="0"/>
    <x v="1"/>
    <s v="northwest"/>
    <n v="2404.7338"/>
  </r>
  <r>
    <n v="52"/>
    <x v="1"/>
    <n v="32.204999999999998"/>
    <n v="3"/>
    <x v="1"/>
    <s v="northeast"/>
    <n v="11488.31695"/>
  </r>
  <r>
    <n v="60"/>
    <x v="1"/>
    <n v="28.594999999999999"/>
    <n v="0"/>
    <x v="1"/>
    <s v="northeast"/>
    <n v="30259.995559999999"/>
  </r>
  <r>
    <n v="58"/>
    <x v="1"/>
    <n v="49.06"/>
    <n v="0"/>
    <x v="1"/>
    <s v="southeast"/>
    <n v="11381.3254"/>
  </r>
  <r>
    <n v="29"/>
    <x v="0"/>
    <n v="27.94"/>
    <n v="1"/>
    <x v="0"/>
    <s v="southeast"/>
    <n v="19107.779600000002"/>
  </r>
  <r>
    <n v="49"/>
    <x v="0"/>
    <n v="27.17"/>
    <n v="0"/>
    <x v="1"/>
    <s v="southeast"/>
    <n v="8601.3292999999994"/>
  </r>
  <r>
    <n v="37"/>
    <x v="0"/>
    <n v="23.37"/>
    <n v="2"/>
    <x v="1"/>
    <s v="northwest"/>
    <n v="6686.4313000000002"/>
  </r>
  <r>
    <n v="44"/>
    <x v="1"/>
    <n v="37.1"/>
    <n v="2"/>
    <x v="1"/>
    <s v="southwest"/>
    <n v="7740.3370000000004"/>
  </r>
  <r>
    <n v="18"/>
    <x v="1"/>
    <n v="23.75"/>
    <n v="0"/>
    <x v="1"/>
    <s v="northeast"/>
    <n v="1705.6244999999999"/>
  </r>
  <r>
    <n v="20"/>
    <x v="0"/>
    <n v="28.975000000000001"/>
    <n v="0"/>
    <x v="1"/>
    <s v="northwest"/>
    <n v="2257.47525"/>
  </r>
  <r>
    <n v="44"/>
    <x v="1"/>
    <n v="31.35"/>
    <n v="1"/>
    <x v="0"/>
    <s v="northeast"/>
    <n v="39556.494500000001"/>
  </r>
  <r>
    <n v="47"/>
    <x v="0"/>
    <n v="33.914999999999999"/>
    <n v="3"/>
    <x v="1"/>
    <s v="northwest"/>
    <n v="10115.00885"/>
  </r>
  <r>
    <n v="26"/>
    <x v="0"/>
    <n v="28.785"/>
    <n v="0"/>
    <x v="1"/>
    <s v="northeast"/>
    <n v="3385.3991500000002"/>
  </r>
  <r>
    <n v="19"/>
    <x v="0"/>
    <n v="28.3"/>
    <n v="0"/>
    <x v="0"/>
    <s v="southwest"/>
    <n v="17081.080000000002"/>
  </r>
  <r>
    <n v="52"/>
    <x v="0"/>
    <n v="37.4"/>
    <n v="0"/>
    <x v="1"/>
    <s v="southwest"/>
    <n v="9634.5380000000005"/>
  </r>
  <r>
    <n v="32"/>
    <x v="0"/>
    <n v="17.765000000000001"/>
    <n v="2"/>
    <x v="0"/>
    <s v="northwest"/>
    <n v="32734.186300000001"/>
  </r>
  <r>
    <n v="38"/>
    <x v="1"/>
    <n v="34.700000000000003"/>
    <n v="2"/>
    <x v="1"/>
    <s v="southwest"/>
    <n v="6082.4049999999997"/>
  </r>
  <r>
    <n v="59"/>
    <x v="0"/>
    <n v="26.504999999999999"/>
    <n v="0"/>
    <x v="1"/>
    <s v="northeast"/>
    <n v="12815.444949999999"/>
  </r>
  <r>
    <n v="61"/>
    <x v="0"/>
    <n v="22.04"/>
    <n v="0"/>
    <x v="1"/>
    <s v="northeast"/>
    <n v="13616.3586"/>
  </r>
  <r>
    <n v="53"/>
    <x v="0"/>
    <n v="35.9"/>
    <n v="2"/>
    <x v="1"/>
    <s v="southwest"/>
    <n v="11163.567999999999"/>
  </r>
  <r>
    <n v="19"/>
    <x v="1"/>
    <n v="25.555"/>
    <n v="0"/>
    <x v="1"/>
    <s v="northwest"/>
    <n v="1632.5644500000001"/>
  </r>
  <r>
    <n v="20"/>
    <x v="0"/>
    <n v="28.785"/>
    <n v="0"/>
    <x v="1"/>
    <s v="northeast"/>
    <n v="2457.2111500000001"/>
  </r>
  <r>
    <n v="22"/>
    <x v="0"/>
    <n v="28.05"/>
    <n v="0"/>
    <x v="1"/>
    <s v="southeast"/>
    <n v="2155.6815000000001"/>
  </r>
  <r>
    <n v="19"/>
    <x v="1"/>
    <n v="34.1"/>
    <n v="0"/>
    <x v="1"/>
    <s v="southwest"/>
    <n v="1261.442"/>
  </r>
  <r>
    <n v="22"/>
    <x v="1"/>
    <n v="25.175000000000001"/>
    <n v="0"/>
    <x v="1"/>
    <s v="northwest"/>
    <n v="2045.68525"/>
  </r>
  <r>
    <n v="54"/>
    <x v="0"/>
    <n v="31.9"/>
    <n v="3"/>
    <x v="1"/>
    <s v="southeast"/>
    <n v="27322.73386"/>
  </r>
  <r>
    <n v="22"/>
    <x v="0"/>
    <n v="36"/>
    <n v="0"/>
    <x v="1"/>
    <s v="southwest"/>
    <n v="2166.732"/>
  </r>
  <r>
    <n v="34"/>
    <x v="1"/>
    <n v="22.42"/>
    <n v="2"/>
    <x v="1"/>
    <s v="northeast"/>
    <n v="27375.904780000001"/>
  </r>
  <r>
    <n v="26"/>
    <x v="1"/>
    <n v="32.49"/>
    <n v="1"/>
    <x v="1"/>
    <s v="northeast"/>
    <n v="3490.5491000000002"/>
  </r>
  <r>
    <n v="34"/>
    <x v="1"/>
    <n v="25.3"/>
    <n v="2"/>
    <x v="0"/>
    <s v="southeast"/>
    <n v="18972.494999999999"/>
  </r>
  <r>
    <n v="29"/>
    <x v="1"/>
    <n v="29.734999999999999"/>
    <n v="2"/>
    <x v="1"/>
    <s v="northwest"/>
    <n v="18157.876"/>
  </r>
  <r>
    <n v="30"/>
    <x v="1"/>
    <n v="28.69"/>
    <n v="3"/>
    <x v="0"/>
    <s v="northwest"/>
    <n v="20745.989099999999"/>
  </r>
  <r>
    <n v="29"/>
    <x v="0"/>
    <n v="38.83"/>
    <n v="3"/>
    <x v="1"/>
    <s v="southeast"/>
    <n v="5138.2566999999999"/>
  </r>
  <r>
    <n v="46"/>
    <x v="1"/>
    <n v="30.495000000000001"/>
    <n v="3"/>
    <x v="0"/>
    <s v="northwest"/>
    <n v="40720.551050000002"/>
  </r>
  <r>
    <n v="51"/>
    <x v="0"/>
    <n v="37.729999999999997"/>
    <n v="1"/>
    <x v="1"/>
    <s v="southeast"/>
    <n v="9877.6077000000005"/>
  </r>
  <r>
    <n v="53"/>
    <x v="0"/>
    <n v="37.43"/>
    <n v="1"/>
    <x v="1"/>
    <s v="northwest"/>
    <n v="10959.6947"/>
  </r>
  <r>
    <n v="19"/>
    <x v="1"/>
    <n v="28.4"/>
    <n v="1"/>
    <x v="1"/>
    <s v="southwest"/>
    <n v="1842.519"/>
  </r>
  <r>
    <n v="35"/>
    <x v="1"/>
    <n v="24.13"/>
    <n v="1"/>
    <x v="1"/>
    <s v="northwest"/>
    <n v="5125.2156999999997"/>
  </r>
  <r>
    <n v="48"/>
    <x v="1"/>
    <n v="29.7"/>
    <n v="0"/>
    <x v="1"/>
    <s v="southeast"/>
    <n v="7789.6350000000002"/>
  </r>
  <r>
    <n v="32"/>
    <x v="0"/>
    <n v="37.145000000000003"/>
    <n v="3"/>
    <x v="1"/>
    <s v="northeast"/>
    <n v="6334.3435499999996"/>
  </r>
  <r>
    <n v="42"/>
    <x v="0"/>
    <n v="23.37"/>
    <n v="0"/>
    <x v="0"/>
    <s v="northeast"/>
    <n v="19964.746299999999"/>
  </r>
  <r>
    <n v="40"/>
    <x v="0"/>
    <n v="25.46"/>
    <n v="1"/>
    <x v="1"/>
    <s v="northeast"/>
    <n v="7077.1894000000002"/>
  </r>
  <r>
    <n v="44"/>
    <x v="1"/>
    <n v="39.520000000000003"/>
    <n v="0"/>
    <x v="1"/>
    <s v="northwest"/>
    <n v="6948.7007999999996"/>
  </r>
  <r>
    <n v="48"/>
    <x v="1"/>
    <n v="24.42"/>
    <n v="0"/>
    <x v="0"/>
    <s v="southeast"/>
    <n v="21223.675800000001"/>
  </r>
  <r>
    <n v="18"/>
    <x v="1"/>
    <n v="25.175000000000001"/>
    <n v="0"/>
    <x v="0"/>
    <s v="northeast"/>
    <n v="15518.180249999999"/>
  </r>
  <r>
    <n v="30"/>
    <x v="1"/>
    <n v="35.53"/>
    <n v="0"/>
    <x v="0"/>
    <s v="southeast"/>
    <n v="36950.256699999998"/>
  </r>
  <r>
    <n v="50"/>
    <x v="0"/>
    <n v="27.83"/>
    <n v="3"/>
    <x v="1"/>
    <s v="southeast"/>
    <n v="19749.383379999999"/>
  </r>
  <r>
    <n v="42"/>
    <x v="0"/>
    <n v="26.6"/>
    <n v="0"/>
    <x v="0"/>
    <s v="northwest"/>
    <n v="21348.705999999998"/>
  </r>
  <r>
    <n v="18"/>
    <x v="0"/>
    <n v="36.85"/>
    <n v="0"/>
    <x v="0"/>
    <s v="southeast"/>
    <n v="36149.483500000002"/>
  </r>
  <r>
    <n v="54"/>
    <x v="1"/>
    <n v="39.6"/>
    <n v="1"/>
    <x v="1"/>
    <s v="southwest"/>
    <n v="10450.552"/>
  </r>
  <r>
    <n v="32"/>
    <x v="0"/>
    <n v="29.8"/>
    <n v="2"/>
    <x v="1"/>
    <s v="southwest"/>
    <n v="5152.134"/>
  </r>
  <r>
    <n v="37"/>
    <x v="1"/>
    <n v="29.64"/>
    <n v="0"/>
    <x v="1"/>
    <s v="northwest"/>
    <n v="5028.1466"/>
  </r>
  <r>
    <n v="47"/>
    <x v="1"/>
    <n v="28.215"/>
    <n v="4"/>
    <x v="1"/>
    <s v="northeast"/>
    <n v="10407.085849999999"/>
  </r>
  <r>
    <n v="20"/>
    <x v="0"/>
    <n v="37"/>
    <n v="5"/>
    <x v="1"/>
    <s v="southwest"/>
    <n v="4830.63"/>
  </r>
  <r>
    <n v="32"/>
    <x v="0"/>
    <n v="33.155000000000001"/>
    <n v="3"/>
    <x v="1"/>
    <s v="northwest"/>
    <n v="6128.79745"/>
  </r>
  <r>
    <n v="19"/>
    <x v="0"/>
    <n v="31.824999999999999"/>
    <n v="1"/>
    <x v="1"/>
    <s v="northwest"/>
    <n v="2719.2797500000001"/>
  </r>
  <r>
    <n v="27"/>
    <x v="1"/>
    <n v="18.905000000000001"/>
    <n v="3"/>
    <x v="1"/>
    <s v="northeast"/>
    <n v="4827.9049500000001"/>
  </r>
  <r>
    <n v="63"/>
    <x v="1"/>
    <n v="41.47"/>
    <n v="0"/>
    <x v="1"/>
    <s v="southeast"/>
    <n v="13405.390299999999"/>
  </r>
  <r>
    <n v="49"/>
    <x v="1"/>
    <n v="30.3"/>
    <n v="0"/>
    <x v="1"/>
    <s v="southwest"/>
    <n v="8116.68"/>
  </r>
  <r>
    <n v="18"/>
    <x v="1"/>
    <n v="15.96"/>
    <n v="0"/>
    <x v="1"/>
    <s v="northeast"/>
    <n v="1694.7963999999999"/>
  </r>
  <r>
    <n v="35"/>
    <x v="0"/>
    <n v="34.799999999999997"/>
    <n v="1"/>
    <x v="1"/>
    <s v="southwest"/>
    <n v="5246.0469999999996"/>
  </r>
  <r>
    <n v="24"/>
    <x v="0"/>
    <n v="33.344999999999999"/>
    <n v="0"/>
    <x v="1"/>
    <s v="northwest"/>
    <n v="2855.4375500000001"/>
  </r>
  <r>
    <n v="63"/>
    <x v="0"/>
    <n v="37.700000000000003"/>
    <n v="0"/>
    <x v="0"/>
    <s v="southwest"/>
    <n v="48824.45"/>
  </r>
  <r>
    <n v="38"/>
    <x v="1"/>
    <n v="27.835000000000001"/>
    <n v="2"/>
    <x v="1"/>
    <s v="northwest"/>
    <n v="6455.86265"/>
  </r>
  <r>
    <n v="54"/>
    <x v="1"/>
    <n v="29.2"/>
    <n v="1"/>
    <x v="1"/>
    <s v="southwest"/>
    <n v="10436.096"/>
  </r>
  <r>
    <n v="46"/>
    <x v="0"/>
    <n v="28.9"/>
    <n v="2"/>
    <x v="1"/>
    <s v="southwest"/>
    <n v="8823.2790000000005"/>
  </r>
  <r>
    <n v="41"/>
    <x v="0"/>
    <n v="33.155000000000001"/>
    <n v="3"/>
    <x v="1"/>
    <s v="northeast"/>
    <n v="8538.28845"/>
  </r>
  <r>
    <n v="58"/>
    <x v="1"/>
    <n v="28.594999999999999"/>
    <n v="0"/>
    <x v="1"/>
    <s v="northwest"/>
    <n v="11735.87905"/>
  </r>
  <r>
    <n v="18"/>
    <x v="0"/>
    <n v="38.28"/>
    <n v="0"/>
    <x v="1"/>
    <s v="southeast"/>
    <n v="1631.8212000000001"/>
  </r>
  <r>
    <n v="22"/>
    <x v="1"/>
    <n v="19.95"/>
    <n v="3"/>
    <x v="1"/>
    <s v="northeast"/>
    <n v="4005.4225000000001"/>
  </r>
  <r>
    <n v="44"/>
    <x v="0"/>
    <n v="26.41"/>
    <n v="0"/>
    <x v="1"/>
    <s v="northwest"/>
    <n v="7419.4778999999999"/>
  </r>
  <r>
    <n v="44"/>
    <x v="1"/>
    <n v="30.69"/>
    <n v="2"/>
    <x v="1"/>
    <s v="southeast"/>
    <n v="7731.4270999999999"/>
  </r>
  <r>
    <n v="36"/>
    <x v="1"/>
    <n v="41.895000000000003"/>
    <n v="3"/>
    <x v="0"/>
    <s v="northeast"/>
    <n v="43753.337050000002"/>
  </r>
  <r>
    <n v="26"/>
    <x v="0"/>
    <n v="29.92"/>
    <n v="2"/>
    <x v="1"/>
    <s v="southeast"/>
    <n v="3981.9767999999999"/>
  </r>
  <r>
    <n v="30"/>
    <x v="0"/>
    <n v="30.9"/>
    <n v="3"/>
    <x v="1"/>
    <s v="southwest"/>
    <n v="5325.6509999999998"/>
  </r>
  <r>
    <n v="41"/>
    <x v="0"/>
    <n v="32.200000000000003"/>
    <n v="1"/>
    <x v="1"/>
    <s v="southwest"/>
    <n v="6775.9610000000002"/>
  </r>
  <r>
    <n v="29"/>
    <x v="0"/>
    <n v="32.11"/>
    <n v="2"/>
    <x v="1"/>
    <s v="northwest"/>
    <n v="4922.9159"/>
  </r>
  <r>
    <n v="61"/>
    <x v="1"/>
    <n v="31.57"/>
    <n v="0"/>
    <x v="1"/>
    <s v="southeast"/>
    <n v="12557.605299999999"/>
  </r>
  <r>
    <n v="36"/>
    <x v="0"/>
    <n v="26.2"/>
    <n v="0"/>
    <x v="1"/>
    <s v="southwest"/>
    <n v="4883.866"/>
  </r>
  <r>
    <n v="25"/>
    <x v="1"/>
    <n v="25.74"/>
    <n v="0"/>
    <x v="1"/>
    <s v="southeast"/>
    <n v="2137.6536000000001"/>
  </r>
  <r>
    <n v="56"/>
    <x v="0"/>
    <n v="26.6"/>
    <n v="1"/>
    <x v="1"/>
    <s v="northwest"/>
    <n v="12044.342000000001"/>
  </r>
  <r>
    <n v="18"/>
    <x v="1"/>
    <n v="34.43"/>
    <n v="0"/>
    <x v="1"/>
    <s v="southeast"/>
    <n v="1137.4697000000001"/>
  </r>
  <r>
    <n v="19"/>
    <x v="1"/>
    <n v="30.59"/>
    <n v="0"/>
    <x v="1"/>
    <s v="northwest"/>
    <n v="1639.5631000000001"/>
  </r>
  <r>
    <n v="39"/>
    <x v="0"/>
    <n v="32.799999999999997"/>
    <n v="0"/>
    <x v="1"/>
    <s v="southwest"/>
    <n v="5649.7150000000001"/>
  </r>
  <r>
    <n v="45"/>
    <x v="0"/>
    <n v="28.6"/>
    <n v="2"/>
    <x v="1"/>
    <s v="southeast"/>
    <n v="8516.8289999999997"/>
  </r>
  <r>
    <n v="51"/>
    <x v="0"/>
    <n v="18.05"/>
    <n v="0"/>
    <x v="1"/>
    <s v="northwest"/>
    <n v="9644.2525000000005"/>
  </r>
  <r>
    <n v="64"/>
    <x v="0"/>
    <n v="39.33"/>
    <n v="0"/>
    <x v="1"/>
    <s v="northeast"/>
    <n v="14901.5167"/>
  </r>
  <r>
    <n v="19"/>
    <x v="0"/>
    <n v="32.11"/>
    <n v="0"/>
    <x v="1"/>
    <s v="northwest"/>
    <n v="2130.6759000000002"/>
  </r>
  <r>
    <n v="48"/>
    <x v="0"/>
    <n v="32.229999999999997"/>
    <n v="1"/>
    <x v="1"/>
    <s v="southeast"/>
    <n v="8871.1517000000003"/>
  </r>
  <r>
    <n v="60"/>
    <x v="0"/>
    <n v="24.035"/>
    <n v="0"/>
    <x v="1"/>
    <s v="northwest"/>
    <n v="13012.20865"/>
  </r>
  <r>
    <n v="27"/>
    <x v="0"/>
    <n v="36.08"/>
    <n v="0"/>
    <x v="0"/>
    <s v="southeast"/>
    <n v="37133.898200000003"/>
  </r>
  <r>
    <n v="46"/>
    <x v="1"/>
    <n v="22.3"/>
    <n v="0"/>
    <x v="1"/>
    <s v="southwest"/>
    <n v="7147.1049999999996"/>
  </r>
  <r>
    <n v="28"/>
    <x v="0"/>
    <n v="28.88"/>
    <n v="1"/>
    <x v="1"/>
    <s v="northeast"/>
    <n v="4337.7352000000001"/>
  </r>
  <r>
    <n v="59"/>
    <x v="1"/>
    <n v="26.4"/>
    <n v="0"/>
    <x v="1"/>
    <s v="southeast"/>
    <n v="11743.299000000001"/>
  </r>
  <r>
    <n v="35"/>
    <x v="1"/>
    <n v="27.74"/>
    <n v="2"/>
    <x v="0"/>
    <s v="northeast"/>
    <n v="20984.0936"/>
  </r>
  <r>
    <n v="63"/>
    <x v="0"/>
    <n v="31.8"/>
    <n v="0"/>
    <x v="1"/>
    <s v="southwest"/>
    <n v="13880.949000000001"/>
  </r>
  <r>
    <n v="40"/>
    <x v="1"/>
    <n v="41.23"/>
    <n v="1"/>
    <x v="1"/>
    <s v="northeast"/>
    <n v="6610.1097"/>
  </r>
  <r>
    <n v="20"/>
    <x v="1"/>
    <n v="33"/>
    <n v="1"/>
    <x v="1"/>
    <s v="southwest"/>
    <n v="1980.07"/>
  </r>
  <r>
    <n v="40"/>
    <x v="1"/>
    <n v="30.875"/>
    <n v="4"/>
    <x v="1"/>
    <s v="northwest"/>
    <n v="8162.7162500000004"/>
  </r>
  <r>
    <n v="24"/>
    <x v="1"/>
    <n v="28.5"/>
    <n v="2"/>
    <x v="1"/>
    <s v="northwest"/>
    <n v="3537.703"/>
  </r>
  <r>
    <n v="34"/>
    <x v="0"/>
    <n v="26.73"/>
    <n v="1"/>
    <x v="1"/>
    <s v="southeast"/>
    <n v="5002.7826999999997"/>
  </r>
  <r>
    <n v="45"/>
    <x v="0"/>
    <n v="30.9"/>
    <n v="2"/>
    <x v="1"/>
    <s v="southwest"/>
    <n v="8520.0259999999998"/>
  </r>
  <r>
    <n v="41"/>
    <x v="0"/>
    <n v="37.1"/>
    <n v="2"/>
    <x v="1"/>
    <s v="southwest"/>
    <n v="7371.7719999999999"/>
  </r>
  <r>
    <n v="53"/>
    <x v="0"/>
    <n v="26.6"/>
    <n v="0"/>
    <x v="1"/>
    <s v="northwest"/>
    <n v="10355.641"/>
  </r>
  <r>
    <n v="27"/>
    <x v="1"/>
    <n v="23.1"/>
    <n v="0"/>
    <x v="1"/>
    <s v="southeast"/>
    <n v="2483.7359999999999"/>
  </r>
  <r>
    <n v="26"/>
    <x v="0"/>
    <n v="29.92"/>
    <n v="1"/>
    <x v="1"/>
    <s v="southeast"/>
    <n v="3392.9767999999999"/>
  </r>
  <r>
    <n v="24"/>
    <x v="0"/>
    <n v="23.21"/>
    <n v="0"/>
    <x v="1"/>
    <s v="southeast"/>
    <n v="25081.76784"/>
  </r>
  <r>
    <n v="34"/>
    <x v="0"/>
    <n v="33.700000000000003"/>
    <n v="1"/>
    <x v="1"/>
    <s v="southwest"/>
    <n v="5012.4709999999995"/>
  </r>
  <r>
    <n v="53"/>
    <x v="0"/>
    <n v="33.25"/>
    <n v="0"/>
    <x v="1"/>
    <s v="northeast"/>
    <n v="10564.8845"/>
  </r>
  <r>
    <n v="32"/>
    <x v="1"/>
    <n v="30.8"/>
    <n v="3"/>
    <x v="1"/>
    <s v="southwest"/>
    <n v="5253.5240000000003"/>
  </r>
  <r>
    <n v="19"/>
    <x v="1"/>
    <n v="34.799999999999997"/>
    <n v="0"/>
    <x v="0"/>
    <s v="southwest"/>
    <n v="34779.614999999998"/>
  </r>
  <r>
    <n v="42"/>
    <x v="1"/>
    <n v="24.64"/>
    <n v="0"/>
    <x v="0"/>
    <s v="southeast"/>
    <n v="19515.5416"/>
  </r>
  <r>
    <n v="55"/>
    <x v="1"/>
    <n v="33.880000000000003"/>
    <n v="3"/>
    <x v="1"/>
    <s v="southeast"/>
    <n v="11987.1682"/>
  </r>
  <r>
    <n v="28"/>
    <x v="1"/>
    <n v="38.06"/>
    <n v="0"/>
    <x v="1"/>
    <s v="southeast"/>
    <n v="2689.4953999999998"/>
  </r>
  <r>
    <n v="58"/>
    <x v="0"/>
    <n v="41.91"/>
    <n v="0"/>
    <x v="1"/>
    <s v="southeast"/>
    <n v="24227.337240000001"/>
  </r>
  <r>
    <n v="41"/>
    <x v="0"/>
    <n v="31.635000000000002"/>
    <n v="1"/>
    <x v="1"/>
    <s v="northeast"/>
    <n v="7358.1756500000001"/>
  </r>
  <r>
    <n v="47"/>
    <x v="1"/>
    <n v="25.46"/>
    <n v="2"/>
    <x v="1"/>
    <s v="northeast"/>
    <n v="9225.2564000000002"/>
  </r>
  <r>
    <n v="42"/>
    <x v="0"/>
    <n v="36.195"/>
    <n v="1"/>
    <x v="1"/>
    <s v="northwest"/>
    <n v="7443.6430499999997"/>
  </r>
  <r>
    <n v="59"/>
    <x v="0"/>
    <n v="27.83"/>
    <n v="3"/>
    <x v="1"/>
    <s v="southeast"/>
    <n v="14001.286700000001"/>
  </r>
  <r>
    <n v="19"/>
    <x v="0"/>
    <n v="17.8"/>
    <n v="0"/>
    <x v="1"/>
    <s v="southwest"/>
    <n v="1727.7850000000001"/>
  </r>
  <r>
    <n v="59"/>
    <x v="1"/>
    <n v="27.5"/>
    <n v="1"/>
    <x v="1"/>
    <s v="southwest"/>
    <n v="12333.828"/>
  </r>
  <r>
    <n v="39"/>
    <x v="1"/>
    <n v="24.51"/>
    <n v="2"/>
    <x v="1"/>
    <s v="northwest"/>
    <n v="6710.1918999999998"/>
  </r>
  <r>
    <n v="40"/>
    <x v="0"/>
    <n v="22.22"/>
    <n v="2"/>
    <x v="0"/>
    <s v="southeast"/>
    <n v="19444.265800000001"/>
  </r>
  <r>
    <n v="18"/>
    <x v="0"/>
    <n v="26.73"/>
    <n v="0"/>
    <x v="1"/>
    <s v="southeast"/>
    <n v="1615.7666999999999"/>
  </r>
  <r>
    <n v="31"/>
    <x v="1"/>
    <n v="38.39"/>
    <n v="2"/>
    <x v="1"/>
    <s v="southeast"/>
    <n v="4463.2051000000001"/>
  </r>
  <r>
    <n v="19"/>
    <x v="1"/>
    <n v="29.07"/>
    <n v="0"/>
    <x v="0"/>
    <s v="northwest"/>
    <n v="17352.6803"/>
  </r>
  <r>
    <n v="44"/>
    <x v="1"/>
    <n v="38.06"/>
    <n v="1"/>
    <x v="1"/>
    <s v="southeast"/>
    <n v="7152.6714000000002"/>
  </r>
  <r>
    <n v="23"/>
    <x v="0"/>
    <n v="36.67"/>
    <n v="2"/>
    <x v="0"/>
    <s v="northeast"/>
    <n v="38511.628299999997"/>
  </r>
  <r>
    <n v="33"/>
    <x v="0"/>
    <n v="22.135000000000002"/>
    <n v="1"/>
    <x v="1"/>
    <s v="northeast"/>
    <n v="5354.0746499999996"/>
  </r>
  <r>
    <n v="55"/>
    <x v="0"/>
    <n v="26.8"/>
    <n v="1"/>
    <x v="1"/>
    <s v="southwest"/>
    <n v="35160.134570000002"/>
  </r>
  <r>
    <n v="40"/>
    <x v="1"/>
    <n v="35.299999999999997"/>
    <n v="3"/>
    <x v="1"/>
    <s v="southwest"/>
    <n v="7196.8670000000002"/>
  </r>
  <r>
    <n v="63"/>
    <x v="0"/>
    <n v="27.74"/>
    <n v="0"/>
    <x v="0"/>
    <s v="northeast"/>
    <n v="29523.1656"/>
  </r>
  <r>
    <n v="54"/>
    <x v="1"/>
    <n v="30.02"/>
    <n v="0"/>
    <x v="1"/>
    <s v="northwest"/>
    <n v="24476.478510000001"/>
  </r>
  <r>
    <n v="60"/>
    <x v="0"/>
    <n v="38.06"/>
    <n v="0"/>
    <x v="1"/>
    <s v="southeast"/>
    <n v="12648.7034"/>
  </r>
  <r>
    <n v="24"/>
    <x v="1"/>
    <n v="35.86"/>
    <n v="0"/>
    <x v="1"/>
    <s v="southeast"/>
    <n v="1986.9333999999999"/>
  </r>
  <r>
    <n v="19"/>
    <x v="1"/>
    <n v="20.9"/>
    <n v="1"/>
    <x v="1"/>
    <s v="southwest"/>
    <n v="1832.0940000000001"/>
  </r>
  <r>
    <n v="29"/>
    <x v="1"/>
    <n v="28.975000000000001"/>
    <n v="1"/>
    <x v="1"/>
    <s v="northeast"/>
    <n v="4040.55825"/>
  </r>
  <r>
    <n v="18"/>
    <x v="1"/>
    <n v="17.29"/>
    <n v="2"/>
    <x v="0"/>
    <s v="northeast"/>
    <n v="12829.455099999999"/>
  </r>
  <r>
    <n v="63"/>
    <x v="0"/>
    <n v="32.200000000000003"/>
    <n v="2"/>
    <x v="0"/>
    <s v="southwest"/>
    <n v="47305.305"/>
  </r>
  <r>
    <n v="54"/>
    <x v="1"/>
    <n v="34.21"/>
    <n v="2"/>
    <x v="0"/>
    <s v="southeast"/>
    <n v="44260.749900000003"/>
  </r>
  <r>
    <n v="27"/>
    <x v="1"/>
    <n v="30.3"/>
    <n v="3"/>
    <x v="1"/>
    <s v="southwest"/>
    <n v="4260.7439999999997"/>
  </r>
  <r>
    <n v="50"/>
    <x v="1"/>
    <n v="31.824999999999999"/>
    <n v="0"/>
    <x v="0"/>
    <s v="northeast"/>
    <n v="41097.161749999999"/>
  </r>
  <r>
    <n v="55"/>
    <x v="0"/>
    <n v="25.364999999999998"/>
    <n v="3"/>
    <x v="1"/>
    <s v="northeast"/>
    <n v="13047.332350000001"/>
  </r>
  <r>
    <n v="56"/>
    <x v="1"/>
    <n v="33.630000000000003"/>
    <n v="0"/>
    <x v="0"/>
    <s v="northwest"/>
    <n v="43921.183700000001"/>
  </r>
  <r>
    <n v="38"/>
    <x v="0"/>
    <n v="40.15"/>
    <n v="0"/>
    <x v="1"/>
    <s v="southeast"/>
    <n v="5400.9804999999997"/>
  </r>
  <r>
    <n v="51"/>
    <x v="1"/>
    <n v="24.414999999999999"/>
    <n v="4"/>
    <x v="1"/>
    <s v="northwest"/>
    <n v="11520.099850000001"/>
  </r>
  <r>
    <n v="19"/>
    <x v="1"/>
    <n v="31.92"/>
    <n v="0"/>
    <x v="0"/>
    <s v="northwest"/>
    <n v="33750.291799999999"/>
  </r>
  <r>
    <n v="58"/>
    <x v="0"/>
    <n v="25.2"/>
    <n v="0"/>
    <x v="1"/>
    <s v="southwest"/>
    <n v="11837.16"/>
  </r>
  <r>
    <n v="20"/>
    <x v="0"/>
    <n v="26.84"/>
    <n v="1"/>
    <x v="0"/>
    <s v="southeast"/>
    <n v="17085.267599999999"/>
  </r>
  <r>
    <n v="52"/>
    <x v="1"/>
    <n v="24.32"/>
    <n v="3"/>
    <x v="0"/>
    <s v="northeast"/>
    <n v="24869.836800000001"/>
  </r>
  <r>
    <n v="19"/>
    <x v="1"/>
    <n v="36.954999999999998"/>
    <n v="0"/>
    <x v="0"/>
    <s v="northwest"/>
    <n v="36219.405449999998"/>
  </r>
  <r>
    <n v="53"/>
    <x v="0"/>
    <n v="38.06"/>
    <n v="3"/>
    <x v="1"/>
    <s v="southeast"/>
    <n v="20462.997660000001"/>
  </r>
  <r>
    <n v="46"/>
    <x v="1"/>
    <n v="42.35"/>
    <n v="3"/>
    <x v="0"/>
    <s v="southeast"/>
    <n v="46151.124499999998"/>
  </r>
  <r>
    <n v="40"/>
    <x v="1"/>
    <n v="19.8"/>
    <n v="1"/>
    <x v="0"/>
    <s v="southeast"/>
    <n v="17179.522000000001"/>
  </r>
  <r>
    <n v="59"/>
    <x v="0"/>
    <n v="32.395000000000003"/>
    <n v="3"/>
    <x v="1"/>
    <s v="northeast"/>
    <n v="14590.63205"/>
  </r>
  <r>
    <n v="45"/>
    <x v="1"/>
    <n v="30.2"/>
    <n v="1"/>
    <x v="1"/>
    <s v="southwest"/>
    <n v="7441.0529999999999"/>
  </r>
  <r>
    <n v="49"/>
    <x v="1"/>
    <n v="25.84"/>
    <n v="1"/>
    <x v="1"/>
    <s v="northeast"/>
    <n v="9282.4806000000008"/>
  </r>
  <r>
    <n v="18"/>
    <x v="1"/>
    <n v="29.37"/>
    <n v="1"/>
    <x v="1"/>
    <s v="southeast"/>
    <n v="1719.4363000000001"/>
  </r>
  <r>
    <n v="50"/>
    <x v="1"/>
    <n v="34.200000000000003"/>
    <n v="2"/>
    <x v="0"/>
    <s v="southwest"/>
    <n v="42856.838000000003"/>
  </r>
  <r>
    <n v="41"/>
    <x v="1"/>
    <n v="37.049999999999997"/>
    <n v="2"/>
    <x v="1"/>
    <s v="northwest"/>
    <n v="7265.7025000000003"/>
  </r>
  <r>
    <n v="50"/>
    <x v="1"/>
    <n v="27.454999999999998"/>
    <n v="1"/>
    <x v="1"/>
    <s v="northeast"/>
    <n v="9617.6624499999998"/>
  </r>
  <r>
    <n v="25"/>
    <x v="1"/>
    <n v="27.55"/>
    <n v="0"/>
    <x v="1"/>
    <s v="northwest"/>
    <n v="2523.1695"/>
  </r>
  <r>
    <n v="47"/>
    <x v="0"/>
    <n v="26.6"/>
    <n v="2"/>
    <x v="1"/>
    <s v="northeast"/>
    <n v="9715.8410000000003"/>
  </r>
  <r>
    <n v="19"/>
    <x v="1"/>
    <n v="20.614999999999998"/>
    <n v="2"/>
    <x v="1"/>
    <s v="northwest"/>
    <n v="2803.69785"/>
  </r>
  <r>
    <n v="22"/>
    <x v="0"/>
    <n v="24.3"/>
    <n v="0"/>
    <x v="1"/>
    <s v="southwest"/>
    <n v="2150.4690000000001"/>
  </r>
  <r>
    <n v="59"/>
    <x v="1"/>
    <n v="31.79"/>
    <n v="2"/>
    <x v="1"/>
    <s v="southeast"/>
    <n v="12928.7911"/>
  </r>
  <r>
    <n v="51"/>
    <x v="0"/>
    <n v="21.56"/>
    <n v="1"/>
    <x v="1"/>
    <s v="southeast"/>
    <n v="9855.1314000000002"/>
  </r>
  <r>
    <n v="40"/>
    <x v="0"/>
    <n v="28.12"/>
    <n v="1"/>
    <x v="0"/>
    <s v="northeast"/>
    <n v="22331.566800000001"/>
  </r>
  <r>
    <n v="54"/>
    <x v="1"/>
    <n v="40.564999999999998"/>
    <n v="3"/>
    <x v="0"/>
    <s v="northeast"/>
    <n v="48549.178350000002"/>
  </r>
  <r>
    <n v="30"/>
    <x v="1"/>
    <n v="27.645"/>
    <n v="1"/>
    <x v="1"/>
    <s v="northeast"/>
    <n v="4237.12655"/>
  </r>
  <r>
    <n v="55"/>
    <x v="0"/>
    <n v="32.395000000000003"/>
    <n v="1"/>
    <x v="1"/>
    <s v="northeast"/>
    <n v="11879.10405"/>
  </r>
  <r>
    <n v="52"/>
    <x v="0"/>
    <n v="31.2"/>
    <n v="0"/>
    <x v="1"/>
    <s v="southwest"/>
    <n v="9625.92"/>
  </r>
  <r>
    <n v="46"/>
    <x v="1"/>
    <n v="26.62"/>
    <n v="1"/>
    <x v="1"/>
    <s v="southeast"/>
    <n v="7742.1098000000002"/>
  </r>
  <r>
    <n v="46"/>
    <x v="0"/>
    <n v="48.07"/>
    <n v="2"/>
    <x v="1"/>
    <s v="northeast"/>
    <n v="9432.9253000000008"/>
  </r>
  <r>
    <n v="63"/>
    <x v="0"/>
    <n v="26.22"/>
    <n v="0"/>
    <x v="1"/>
    <s v="northwest"/>
    <n v="14256.192800000001"/>
  </r>
  <r>
    <n v="59"/>
    <x v="0"/>
    <n v="36.765000000000001"/>
    <n v="1"/>
    <x v="0"/>
    <s v="northeast"/>
    <n v="47896.79135"/>
  </r>
  <r>
    <n v="52"/>
    <x v="1"/>
    <n v="26.4"/>
    <n v="3"/>
    <x v="1"/>
    <s v="southeast"/>
    <n v="25992.821039999999"/>
  </r>
  <r>
    <n v="28"/>
    <x v="0"/>
    <n v="33.4"/>
    <n v="0"/>
    <x v="1"/>
    <s v="southwest"/>
    <n v="3172.018"/>
  </r>
  <r>
    <n v="29"/>
    <x v="1"/>
    <n v="29.64"/>
    <n v="1"/>
    <x v="1"/>
    <s v="northeast"/>
    <n v="20277.807509999999"/>
  </r>
  <r>
    <n v="25"/>
    <x v="1"/>
    <n v="45.54"/>
    <n v="2"/>
    <x v="0"/>
    <s v="southeast"/>
    <n v="42112.2356"/>
  </r>
  <r>
    <n v="22"/>
    <x v="0"/>
    <n v="28.82"/>
    <n v="0"/>
    <x v="1"/>
    <s v="southeast"/>
    <n v="2156.7518"/>
  </r>
  <r>
    <n v="25"/>
    <x v="1"/>
    <n v="26.8"/>
    <n v="3"/>
    <x v="1"/>
    <s v="southwest"/>
    <n v="3906.127"/>
  </r>
  <r>
    <n v="18"/>
    <x v="1"/>
    <n v="22.99"/>
    <n v="0"/>
    <x v="1"/>
    <s v="northeast"/>
    <n v="1704.5681"/>
  </r>
  <r>
    <n v="19"/>
    <x v="1"/>
    <n v="27.7"/>
    <n v="0"/>
    <x v="0"/>
    <s v="southwest"/>
    <n v="16297.846"/>
  </r>
  <r>
    <n v="47"/>
    <x v="1"/>
    <n v="25.41"/>
    <n v="1"/>
    <x v="0"/>
    <s v="southeast"/>
    <n v="21978.676899999999"/>
  </r>
  <r>
    <n v="31"/>
    <x v="1"/>
    <n v="34.39"/>
    <n v="3"/>
    <x v="0"/>
    <s v="northwest"/>
    <n v="38746.355100000001"/>
  </r>
  <r>
    <n v="48"/>
    <x v="0"/>
    <n v="28.88"/>
    <n v="1"/>
    <x v="1"/>
    <s v="northwest"/>
    <n v="9249.4951999999994"/>
  </r>
  <r>
    <n v="36"/>
    <x v="1"/>
    <n v="27.55"/>
    <n v="3"/>
    <x v="1"/>
    <s v="northeast"/>
    <n v="6746.7425000000003"/>
  </r>
  <r>
    <n v="53"/>
    <x v="0"/>
    <n v="22.61"/>
    <n v="3"/>
    <x v="0"/>
    <s v="northeast"/>
    <n v="24873.384900000001"/>
  </r>
  <r>
    <n v="56"/>
    <x v="0"/>
    <n v="37.51"/>
    <n v="2"/>
    <x v="1"/>
    <s v="southeast"/>
    <n v="12265.5069"/>
  </r>
  <r>
    <n v="28"/>
    <x v="0"/>
    <n v="33"/>
    <n v="2"/>
    <x v="1"/>
    <s v="southeast"/>
    <n v="4349.4620000000004"/>
  </r>
  <r>
    <n v="57"/>
    <x v="0"/>
    <n v="38"/>
    <n v="2"/>
    <x v="1"/>
    <s v="southwest"/>
    <n v="12646.207"/>
  </r>
  <r>
    <n v="29"/>
    <x v="1"/>
    <n v="33.344999999999999"/>
    <n v="2"/>
    <x v="1"/>
    <s v="northwest"/>
    <n v="19442.353500000001"/>
  </r>
  <r>
    <n v="28"/>
    <x v="0"/>
    <n v="27.5"/>
    <n v="2"/>
    <x v="1"/>
    <s v="southwest"/>
    <n v="20177.671129999999"/>
  </r>
  <r>
    <n v="30"/>
    <x v="0"/>
    <n v="33.33"/>
    <n v="1"/>
    <x v="1"/>
    <s v="southeast"/>
    <n v="4151.0286999999998"/>
  </r>
  <r>
    <n v="58"/>
    <x v="1"/>
    <n v="34.865000000000002"/>
    <n v="0"/>
    <x v="1"/>
    <s v="northeast"/>
    <n v="11944.594349999999"/>
  </r>
  <r>
    <n v="41"/>
    <x v="0"/>
    <n v="33.06"/>
    <n v="2"/>
    <x v="1"/>
    <s v="northwest"/>
    <n v="7749.1563999999998"/>
  </r>
  <r>
    <n v="50"/>
    <x v="1"/>
    <n v="26.6"/>
    <n v="0"/>
    <x v="1"/>
    <s v="southwest"/>
    <n v="8444.4740000000002"/>
  </r>
  <r>
    <n v="19"/>
    <x v="0"/>
    <n v="24.7"/>
    <n v="0"/>
    <x v="1"/>
    <s v="southwest"/>
    <n v="1737.376"/>
  </r>
  <r>
    <n v="43"/>
    <x v="1"/>
    <n v="35.97"/>
    <n v="3"/>
    <x v="0"/>
    <s v="southeast"/>
    <n v="42124.515299999999"/>
  </r>
  <r>
    <n v="49"/>
    <x v="1"/>
    <n v="35.86"/>
    <n v="0"/>
    <x v="1"/>
    <s v="southeast"/>
    <n v="8124.4084000000003"/>
  </r>
  <r>
    <n v="27"/>
    <x v="0"/>
    <n v="31.4"/>
    <n v="0"/>
    <x v="0"/>
    <s v="southwest"/>
    <n v="34838.873"/>
  </r>
  <r>
    <n v="52"/>
    <x v="1"/>
    <n v="33.25"/>
    <n v="0"/>
    <x v="1"/>
    <s v="northeast"/>
    <n v="9722.7695000000003"/>
  </r>
  <r>
    <n v="50"/>
    <x v="1"/>
    <n v="32.204999999999998"/>
    <n v="0"/>
    <x v="1"/>
    <s v="northwest"/>
    <n v="8835.2649500000007"/>
  </r>
  <r>
    <n v="54"/>
    <x v="1"/>
    <n v="32.774999999999999"/>
    <n v="0"/>
    <x v="1"/>
    <s v="northeast"/>
    <n v="10435.06525"/>
  </r>
  <r>
    <n v="44"/>
    <x v="0"/>
    <n v="27.645"/>
    <n v="0"/>
    <x v="1"/>
    <s v="northwest"/>
    <n v="7421.1945500000002"/>
  </r>
  <r>
    <n v="32"/>
    <x v="1"/>
    <n v="37.335000000000001"/>
    <n v="1"/>
    <x v="1"/>
    <s v="northeast"/>
    <n v="4667.6076499999999"/>
  </r>
  <r>
    <n v="34"/>
    <x v="1"/>
    <n v="25.27"/>
    <n v="1"/>
    <x v="1"/>
    <s v="northwest"/>
    <n v="4894.7533000000003"/>
  </r>
  <r>
    <n v="26"/>
    <x v="0"/>
    <n v="29.64"/>
    <n v="4"/>
    <x v="1"/>
    <s v="northeast"/>
    <n v="24671.663339999999"/>
  </r>
  <r>
    <n v="34"/>
    <x v="1"/>
    <n v="30.8"/>
    <n v="0"/>
    <x v="0"/>
    <s v="southwest"/>
    <n v="35491.64"/>
  </r>
  <r>
    <n v="57"/>
    <x v="1"/>
    <n v="40.945"/>
    <n v="0"/>
    <x v="1"/>
    <s v="northeast"/>
    <n v="11566.30055"/>
  </r>
  <r>
    <n v="29"/>
    <x v="1"/>
    <n v="27.2"/>
    <n v="0"/>
    <x v="1"/>
    <s v="southwest"/>
    <n v="2866.0909999999999"/>
  </r>
  <r>
    <n v="40"/>
    <x v="1"/>
    <n v="34.104999999999997"/>
    <n v="1"/>
    <x v="1"/>
    <s v="northeast"/>
    <n v="6600.2059499999996"/>
  </r>
  <r>
    <n v="27"/>
    <x v="0"/>
    <n v="23.21"/>
    <n v="1"/>
    <x v="1"/>
    <s v="southeast"/>
    <n v="3561.8888999999999"/>
  </r>
  <r>
    <n v="45"/>
    <x v="1"/>
    <n v="36.479999999999997"/>
    <n v="2"/>
    <x v="0"/>
    <s v="northwest"/>
    <n v="42760.502200000003"/>
  </r>
  <r>
    <n v="64"/>
    <x v="0"/>
    <n v="33.799999999999997"/>
    <n v="1"/>
    <x v="0"/>
    <s v="southwest"/>
    <n v="47928.03"/>
  </r>
  <r>
    <n v="52"/>
    <x v="1"/>
    <n v="36.700000000000003"/>
    <n v="0"/>
    <x v="1"/>
    <s v="southwest"/>
    <n v="9144.5650000000005"/>
  </r>
  <r>
    <n v="61"/>
    <x v="0"/>
    <n v="36.384999999999998"/>
    <n v="1"/>
    <x v="0"/>
    <s v="northeast"/>
    <n v="48517.563150000002"/>
  </r>
  <r>
    <n v="52"/>
    <x v="1"/>
    <n v="27.36"/>
    <n v="0"/>
    <x v="0"/>
    <s v="northwest"/>
    <n v="24393.6224"/>
  </r>
  <r>
    <n v="61"/>
    <x v="0"/>
    <n v="31.16"/>
    <n v="0"/>
    <x v="1"/>
    <s v="northwest"/>
    <n v="13429.035400000001"/>
  </r>
  <r>
    <n v="56"/>
    <x v="0"/>
    <n v="28.785"/>
    <n v="0"/>
    <x v="1"/>
    <s v="northeast"/>
    <n v="11658.379150000001"/>
  </r>
  <r>
    <n v="43"/>
    <x v="0"/>
    <n v="35.72"/>
    <n v="2"/>
    <x v="1"/>
    <s v="northeast"/>
    <n v="19144.576519999999"/>
  </r>
  <r>
    <n v="64"/>
    <x v="1"/>
    <n v="34.5"/>
    <n v="0"/>
    <x v="1"/>
    <s v="southwest"/>
    <n v="13822.803"/>
  </r>
  <r>
    <n v="60"/>
    <x v="1"/>
    <n v="25.74"/>
    <n v="0"/>
    <x v="1"/>
    <s v="southeast"/>
    <n v="12142.578600000001"/>
  </r>
  <r>
    <n v="62"/>
    <x v="1"/>
    <n v="27.55"/>
    <n v="1"/>
    <x v="1"/>
    <s v="northwest"/>
    <n v="13937.666499999999"/>
  </r>
  <r>
    <n v="50"/>
    <x v="1"/>
    <n v="32.299999999999997"/>
    <n v="1"/>
    <x v="0"/>
    <s v="northeast"/>
    <n v="41919.097000000002"/>
  </r>
  <r>
    <n v="46"/>
    <x v="0"/>
    <n v="27.72"/>
    <n v="1"/>
    <x v="1"/>
    <s v="southeast"/>
    <n v="8232.6388000000006"/>
  </r>
  <r>
    <n v="24"/>
    <x v="0"/>
    <n v="27.6"/>
    <n v="0"/>
    <x v="1"/>
    <s v="southwest"/>
    <n v="18955.220170000001"/>
  </r>
  <r>
    <n v="62"/>
    <x v="1"/>
    <n v="30.02"/>
    <n v="0"/>
    <x v="1"/>
    <s v="northwest"/>
    <n v="13352.0998"/>
  </r>
  <r>
    <n v="60"/>
    <x v="0"/>
    <n v="27.55"/>
    <n v="0"/>
    <x v="1"/>
    <s v="northeast"/>
    <n v="13217.094499999999"/>
  </r>
  <r>
    <n v="63"/>
    <x v="1"/>
    <n v="36.765000000000001"/>
    <n v="0"/>
    <x v="1"/>
    <s v="northeast"/>
    <n v="13981.850350000001"/>
  </r>
  <r>
    <n v="49"/>
    <x v="0"/>
    <n v="41.47"/>
    <n v="4"/>
    <x v="1"/>
    <s v="southeast"/>
    <n v="10977.2063"/>
  </r>
  <r>
    <n v="34"/>
    <x v="0"/>
    <n v="29.26"/>
    <n v="3"/>
    <x v="1"/>
    <s v="southeast"/>
    <n v="6184.2993999999999"/>
  </r>
  <r>
    <n v="33"/>
    <x v="1"/>
    <n v="35.75"/>
    <n v="2"/>
    <x v="1"/>
    <s v="southeast"/>
    <n v="4889.9994999999999"/>
  </r>
  <r>
    <n v="46"/>
    <x v="1"/>
    <n v="33.344999999999999"/>
    <n v="1"/>
    <x v="1"/>
    <s v="northeast"/>
    <n v="8334.4575499999992"/>
  </r>
  <r>
    <n v="36"/>
    <x v="0"/>
    <n v="29.92"/>
    <n v="1"/>
    <x v="1"/>
    <s v="southeast"/>
    <n v="5478.0367999999999"/>
  </r>
  <r>
    <n v="19"/>
    <x v="1"/>
    <n v="27.835000000000001"/>
    <n v="0"/>
    <x v="1"/>
    <s v="northwest"/>
    <n v="1635.7336499999999"/>
  </r>
  <r>
    <n v="57"/>
    <x v="0"/>
    <n v="23.18"/>
    <n v="0"/>
    <x v="1"/>
    <s v="northwest"/>
    <n v="11830.6072"/>
  </r>
  <r>
    <n v="50"/>
    <x v="0"/>
    <n v="25.6"/>
    <n v="0"/>
    <x v="1"/>
    <s v="southwest"/>
    <n v="8932.0840000000007"/>
  </r>
  <r>
    <n v="30"/>
    <x v="0"/>
    <n v="27.7"/>
    <n v="0"/>
    <x v="1"/>
    <s v="southwest"/>
    <n v="3554.203"/>
  </r>
  <r>
    <n v="33"/>
    <x v="1"/>
    <n v="35.244999999999997"/>
    <n v="0"/>
    <x v="1"/>
    <s v="northeast"/>
    <n v="12404.8791"/>
  </r>
  <r>
    <n v="18"/>
    <x v="0"/>
    <n v="38.28"/>
    <n v="0"/>
    <x v="1"/>
    <s v="southeast"/>
    <n v="14133.03775"/>
  </r>
  <r>
    <n v="46"/>
    <x v="1"/>
    <n v="27.6"/>
    <n v="0"/>
    <x v="1"/>
    <s v="southwest"/>
    <n v="24603.04837"/>
  </r>
  <r>
    <n v="46"/>
    <x v="1"/>
    <n v="43.89"/>
    <n v="3"/>
    <x v="1"/>
    <s v="southeast"/>
    <n v="8944.1151000000009"/>
  </r>
  <r>
    <n v="47"/>
    <x v="1"/>
    <n v="29.83"/>
    <n v="3"/>
    <x v="1"/>
    <s v="northwest"/>
    <n v="9620.3307000000004"/>
  </r>
  <r>
    <n v="23"/>
    <x v="1"/>
    <n v="41.91"/>
    <n v="0"/>
    <x v="1"/>
    <s v="southeast"/>
    <n v="1837.2819"/>
  </r>
  <r>
    <n v="18"/>
    <x v="0"/>
    <n v="20.79"/>
    <n v="0"/>
    <x v="1"/>
    <s v="southeast"/>
    <n v="1607.5101"/>
  </r>
  <r>
    <n v="48"/>
    <x v="0"/>
    <n v="32.299999999999997"/>
    <n v="2"/>
    <x v="1"/>
    <s v="northeast"/>
    <n v="10043.249"/>
  </r>
  <r>
    <n v="35"/>
    <x v="1"/>
    <n v="30.5"/>
    <n v="1"/>
    <x v="1"/>
    <s v="southwest"/>
    <n v="4751.07"/>
  </r>
  <r>
    <n v="19"/>
    <x v="0"/>
    <n v="21.7"/>
    <n v="0"/>
    <x v="0"/>
    <s v="southwest"/>
    <n v="13844.505999999999"/>
  </r>
  <r>
    <n v="21"/>
    <x v="0"/>
    <n v="26.4"/>
    <n v="1"/>
    <x v="1"/>
    <s v="southwest"/>
    <n v="2597.779"/>
  </r>
  <r>
    <n v="21"/>
    <x v="0"/>
    <n v="21.89"/>
    <n v="2"/>
    <x v="1"/>
    <s v="southeast"/>
    <n v="3180.5101"/>
  </r>
  <r>
    <n v="49"/>
    <x v="0"/>
    <n v="30.78"/>
    <n v="1"/>
    <x v="1"/>
    <s v="northeast"/>
    <n v="9778.3472000000002"/>
  </r>
  <r>
    <n v="56"/>
    <x v="0"/>
    <n v="32.299999999999997"/>
    <n v="3"/>
    <x v="1"/>
    <s v="northeast"/>
    <n v="13430.264999999999"/>
  </r>
  <r>
    <n v="42"/>
    <x v="0"/>
    <n v="24.984999999999999"/>
    <n v="2"/>
    <x v="1"/>
    <s v="northwest"/>
    <n v="8017.0611500000005"/>
  </r>
  <r>
    <n v="44"/>
    <x v="1"/>
    <n v="32.015000000000001"/>
    <n v="2"/>
    <x v="1"/>
    <s v="northwest"/>
    <n v="8116.2688500000004"/>
  </r>
  <r>
    <n v="18"/>
    <x v="1"/>
    <n v="30.4"/>
    <n v="3"/>
    <x v="1"/>
    <s v="northeast"/>
    <n v="3481.8679999999999"/>
  </r>
  <r>
    <n v="61"/>
    <x v="0"/>
    <n v="21.09"/>
    <n v="0"/>
    <x v="1"/>
    <s v="northwest"/>
    <n v="13415.0381"/>
  </r>
  <r>
    <n v="57"/>
    <x v="0"/>
    <n v="22.23"/>
    <n v="0"/>
    <x v="1"/>
    <s v="northeast"/>
    <n v="12029.286700000001"/>
  </r>
  <r>
    <n v="42"/>
    <x v="0"/>
    <n v="33.155000000000001"/>
    <n v="1"/>
    <x v="1"/>
    <s v="northeast"/>
    <n v="7639.4174499999999"/>
  </r>
  <r>
    <n v="26"/>
    <x v="1"/>
    <n v="32.9"/>
    <n v="2"/>
    <x v="0"/>
    <s v="southwest"/>
    <n v="36085.218999999997"/>
  </r>
  <r>
    <n v="20"/>
    <x v="1"/>
    <n v="33.33"/>
    <n v="0"/>
    <x v="1"/>
    <s v="southeast"/>
    <n v="1391.5287000000001"/>
  </r>
  <r>
    <n v="23"/>
    <x v="0"/>
    <n v="28.31"/>
    <n v="0"/>
    <x v="0"/>
    <s v="northwest"/>
    <n v="18033.9679"/>
  </r>
  <r>
    <n v="39"/>
    <x v="0"/>
    <n v="24.89"/>
    <n v="3"/>
    <x v="0"/>
    <s v="northeast"/>
    <n v="21659.930100000001"/>
  </r>
  <r>
    <n v="24"/>
    <x v="1"/>
    <n v="40.15"/>
    <n v="0"/>
    <x v="0"/>
    <s v="southeast"/>
    <n v="38126.246500000001"/>
  </r>
  <r>
    <n v="64"/>
    <x v="0"/>
    <n v="30.114999999999998"/>
    <n v="3"/>
    <x v="1"/>
    <s v="northwest"/>
    <n v="16455.707849999999"/>
  </r>
  <r>
    <n v="62"/>
    <x v="1"/>
    <n v="31.46"/>
    <n v="1"/>
    <x v="1"/>
    <s v="southeast"/>
    <n v="27000.98473"/>
  </r>
  <r>
    <n v="27"/>
    <x v="0"/>
    <n v="17.954999999999998"/>
    <n v="2"/>
    <x v="0"/>
    <s v="northeast"/>
    <n v="15006.579449999999"/>
  </r>
  <r>
    <n v="55"/>
    <x v="1"/>
    <n v="30.684999999999999"/>
    <n v="0"/>
    <x v="0"/>
    <s v="northeast"/>
    <n v="42303.692150000003"/>
  </r>
  <r>
    <n v="55"/>
    <x v="1"/>
    <n v="33"/>
    <n v="0"/>
    <x v="1"/>
    <s v="southeast"/>
    <n v="20781.48892"/>
  </r>
  <r>
    <n v="35"/>
    <x v="0"/>
    <n v="43.34"/>
    <n v="2"/>
    <x v="1"/>
    <s v="southeast"/>
    <n v="5846.9175999999998"/>
  </r>
  <r>
    <n v="44"/>
    <x v="1"/>
    <n v="22.135000000000002"/>
    <n v="2"/>
    <x v="1"/>
    <s v="northeast"/>
    <n v="8302.5356499999998"/>
  </r>
  <r>
    <n v="19"/>
    <x v="1"/>
    <n v="34.4"/>
    <n v="0"/>
    <x v="1"/>
    <s v="southwest"/>
    <n v="1261.8589999999999"/>
  </r>
  <r>
    <n v="58"/>
    <x v="0"/>
    <n v="39.049999999999997"/>
    <n v="0"/>
    <x v="1"/>
    <s v="southeast"/>
    <n v="11856.4115"/>
  </r>
  <r>
    <n v="50"/>
    <x v="1"/>
    <n v="25.364999999999998"/>
    <n v="2"/>
    <x v="1"/>
    <s v="northwest"/>
    <n v="30284.642940000002"/>
  </r>
  <r>
    <n v="26"/>
    <x v="0"/>
    <n v="22.61"/>
    <n v="0"/>
    <x v="1"/>
    <s v="northwest"/>
    <n v="3176.8159000000001"/>
  </r>
  <r>
    <n v="24"/>
    <x v="0"/>
    <n v="30.21"/>
    <n v="3"/>
    <x v="1"/>
    <s v="northwest"/>
    <n v="4618.0798999999997"/>
  </r>
  <r>
    <n v="48"/>
    <x v="1"/>
    <n v="35.625"/>
    <n v="4"/>
    <x v="1"/>
    <s v="northeast"/>
    <n v="10736.87075"/>
  </r>
  <r>
    <n v="19"/>
    <x v="0"/>
    <n v="37.43"/>
    <n v="0"/>
    <x v="1"/>
    <s v="northwest"/>
    <n v="2138.0707000000002"/>
  </r>
  <r>
    <n v="48"/>
    <x v="1"/>
    <n v="31.445"/>
    <n v="1"/>
    <x v="1"/>
    <s v="northeast"/>
    <n v="8964.0605500000001"/>
  </r>
  <r>
    <n v="49"/>
    <x v="1"/>
    <n v="31.35"/>
    <n v="1"/>
    <x v="1"/>
    <s v="northeast"/>
    <n v="9290.1394999999993"/>
  </r>
  <r>
    <n v="46"/>
    <x v="0"/>
    <n v="32.299999999999997"/>
    <n v="2"/>
    <x v="1"/>
    <s v="northeast"/>
    <n v="9411.0049999999992"/>
  </r>
  <r>
    <n v="46"/>
    <x v="1"/>
    <n v="19.855"/>
    <n v="0"/>
    <x v="1"/>
    <s v="northwest"/>
    <n v="7526.7064499999997"/>
  </r>
  <r>
    <n v="43"/>
    <x v="0"/>
    <n v="34.4"/>
    <n v="3"/>
    <x v="1"/>
    <s v="southwest"/>
    <n v="8522.0030000000006"/>
  </r>
  <r>
    <n v="21"/>
    <x v="1"/>
    <n v="31.02"/>
    <n v="0"/>
    <x v="1"/>
    <s v="southeast"/>
    <n v="16586.49771"/>
  </r>
  <r>
    <n v="64"/>
    <x v="1"/>
    <n v="25.6"/>
    <n v="2"/>
    <x v="1"/>
    <s v="southwest"/>
    <n v="14988.432000000001"/>
  </r>
  <r>
    <n v="18"/>
    <x v="0"/>
    <n v="38.17"/>
    <n v="0"/>
    <x v="1"/>
    <s v="southeast"/>
    <n v="1631.6683"/>
  </r>
  <r>
    <n v="51"/>
    <x v="0"/>
    <n v="20.6"/>
    <n v="0"/>
    <x v="1"/>
    <s v="southwest"/>
    <n v="9264.7970000000005"/>
  </r>
  <r>
    <n v="47"/>
    <x v="1"/>
    <n v="47.52"/>
    <n v="1"/>
    <x v="1"/>
    <s v="southeast"/>
    <n v="8083.9197999999997"/>
  </r>
  <r>
    <n v="64"/>
    <x v="0"/>
    <n v="32.965000000000003"/>
    <n v="0"/>
    <x v="1"/>
    <s v="northwest"/>
    <n v="14692.66935"/>
  </r>
  <r>
    <n v="49"/>
    <x v="1"/>
    <n v="32.299999999999997"/>
    <n v="3"/>
    <x v="1"/>
    <s v="northwest"/>
    <n v="10269.459999999999"/>
  </r>
  <r>
    <n v="31"/>
    <x v="1"/>
    <n v="20.399999999999999"/>
    <n v="0"/>
    <x v="1"/>
    <s v="southwest"/>
    <n v="3260.1990000000001"/>
  </r>
  <r>
    <n v="52"/>
    <x v="0"/>
    <n v="38.380000000000003"/>
    <n v="2"/>
    <x v="1"/>
    <s v="northeast"/>
    <n v="11396.9002"/>
  </r>
  <r>
    <n v="33"/>
    <x v="0"/>
    <n v="24.31"/>
    <n v="0"/>
    <x v="1"/>
    <s v="southeast"/>
    <n v="4185.0978999999998"/>
  </r>
  <r>
    <n v="47"/>
    <x v="0"/>
    <n v="23.6"/>
    <n v="1"/>
    <x v="1"/>
    <s v="southwest"/>
    <n v="8539.6710000000003"/>
  </r>
  <r>
    <n v="38"/>
    <x v="1"/>
    <n v="21.12"/>
    <n v="3"/>
    <x v="1"/>
    <s v="southeast"/>
    <n v="6652.5288"/>
  </r>
  <r>
    <n v="32"/>
    <x v="1"/>
    <n v="30.03"/>
    <n v="1"/>
    <x v="1"/>
    <s v="southeast"/>
    <n v="4074.4537"/>
  </r>
  <r>
    <n v="19"/>
    <x v="1"/>
    <n v="17.48"/>
    <n v="0"/>
    <x v="1"/>
    <s v="northwest"/>
    <n v="1621.3402000000001"/>
  </r>
  <r>
    <n v="44"/>
    <x v="0"/>
    <n v="20.234999999999999"/>
    <n v="1"/>
    <x v="0"/>
    <s v="northeast"/>
    <n v="19594.809649999999"/>
  </r>
  <r>
    <n v="26"/>
    <x v="0"/>
    <n v="17.195"/>
    <n v="2"/>
    <x v="0"/>
    <s v="northeast"/>
    <n v="14455.644050000001"/>
  </r>
  <r>
    <n v="25"/>
    <x v="1"/>
    <n v="23.9"/>
    <n v="5"/>
    <x v="1"/>
    <s v="southwest"/>
    <n v="5080.0959999999995"/>
  </r>
  <r>
    <n v="19"/>
    <x v="0"/>
    <n v="35.15"/>
    <n v="0"/>
    <x v="1"/>
    <s v="northwest"/>
    <n v="2134.9014999999999"/>
  </r>
  <r>
    <n v="43"/>
    <x v="0"/>
    <n v="35.64"/>
    <n v="1"/>
    <x v="1"/>
    <s v="southeast"/>
    <n v="7345.7266"/>
  </r>
  <r>
    <n v="52"/>
    <x v="1"/>
    <n v="34.1"/>
    <n v="0"/>
    <x v="1"/>
    <s v="southeast"/>
    <n v="9140.9509999999991"/>
  </r>
  <r>
    <n v="36"/>
    <x v="0"/>
    <n v="22.6"/>
    <n v="2"/>
    <x v="0"/>
    <s v="southwest"/>
    <n v="18608.261999999999"/>
  </r>
  <r>
    <n v="64"/>
    <x v="1"/>
    <n v="39.159999999999997"/>
    <n v="1"/>
    <x v="1"/>
    <s v="southeast"/>
    <n v="14418.2804"/>
  </r>
  <r>
    <n v="63"/>
    <x v="0"/>
    <n v="26.98"/>
    <n v="0"/>
    <x v="0"/>
    <s v="northwest"/>
    <n v="28950.4692"/>
  </r>
  <r>
    <n v="64"/>
    <x v="1"/>
    <n v="33.880000000000003"/>
    <n v="0"/>
    <x v="0"/>
    <s v="southeast"/>
    <n v="46889.261200000001"/>
  </r>
  <r>
    <n v="61"/>
    <x v="1"/>
    <n v="35.86"/>
    <n v="0"/>
    <x v="0"/>
    <s v="southeast"/>
    <n v="46599.108399999997"/>
  </r>
  <r>
    <n v="40"/>
    <x v="1"/>
    <n v="32.774999999999999"/>
    <n v="1"/>
    <x v="0"/>
    <s v="northeast"/>
    <n v="39125.332249999999"/>
  </r>
  <r>
    <n v="25"/>
    <x v="1"/>
    <n v="30.59"/>
    <n v="0"/>
    <x v="1"/>
    <s v="northeast"/>
    <n v="2727.3951000000002"/>
  </r>
  <r>
    <n v="48"/>
    <x v="1"/>
    <n v="30.2"/>
    <n v="2"/>
    <x v="1"/>
    <s v="southwest"/>
    <n v="8968.33"/>
  </r>
  <r>
    <n v="45"/>
    <x v="1"/>
    <n v="24.31"/>
    <n v="5"/>
    <x v="1"/>
    <s v="southeast"/>
    <n v="9788.8659000000007"/>
  </r>
  <r>
    <n v="38"/>
    <x v="0"/>
    <n v="27.265000000000001"/>
    <n v="1"/>
    <x v="1"/>
    <s v="northeast"/>
    <n v="6555.07035"/>
  </r>
  <r>
    <n v="18"/>
    <x v="0"/>
    <n v="29.164999999999999"/>
    <n v="0"/>
    <x v="1"/>
    <s v="northeast"/>
    <n v="7323.7348190000002"/>
  </r>
  <r>
    <n v="21"/>
    <x v="0"/>
    <n v="16.815000000000001"/>
    <n v="1"/>
    <x v="1"/>
    <s v="northeast"/>
    <n v="3167.4558499999998"/>
  </r>
  <r>
    <n v="27"/>
    <x v="0"/>
    <n v="30.4"/>
    <n v="3"/>
    <x v="1"/>
    <s v="northwest"/>
    <n v="18804.752400000001"/>
  </r>
  <r>
    <n v="19"/>
    <x v="1"/>
    <n v="33.1"/>
    <n v="0"/>
    <x v="1"/>
    <s v="southwest"/>
    <n v="23082.955330000001"/>
  </r>
  <r>
    <n v="29"/>
    <x v="0"/>
    <n v="20.234999999999999"/>
    <n v="2"/>
    <x v="1"/>
    <s v="northwest"/>
    <n v="4906.4096499999996"/>
  </r>
  <r>
    <n v="42"/>
    <x v="1"/>
    <n v="26.9"/>
    <n v="0"/>
    <x v="1"/>
    <s v="southwest"/>
    <n v="5969.723"/>
  </r>
  <r>
    <n v="60"/>
    <x v="0"/>
    <n v="30.5"/>
    <n v="0"/>
    <x v="1"/>
    <s v="southwest"/>
    <n v="12638.195"/>
  </r>
  <r>
    <n v="31"/>
    <x v="1"/>
    <n v="28.594999999999999"/>
    <n v="1"/>
    <x v="1"/>
    <s v="northwest"/>
    <n v="4243.5900499999998"/>
  </r>
  <r>
    <n v="60"/>
    <x v="1"/>
    <n v="33.11"/>
    <n v="3"/>
    <x v="1"/>
    <s v="southeast"/>
    <n v="13919.822899999999"/>
  </r>
  <r>
    <n v="22"/>
    <x v="1"/>
    <n v="31.73"/>
    <n v="0"/>
    <x v="1"/>
    <s v="northeast"/>
    <n v="2254.7966999999999"/>
  </r>
  <r>
    <n v="35"/>
    <x v="1"/>
    <n v="28.9"/>
    <n v="3"/>
    <x v="1"/>
    <s v="southwest"/>
    <n v="5926.8459999999995"/>
  </r>
  <r>
    <n v="52"/>
    <x v="0"/>
    <n v="46.75"/>
    <n v="5"/>
    <x v="1"/>
    <s v="southeast"/>
    <n v="12592.5345"/>
  </r>
  <r>
    <n v="26"/>
    <x v="1"/>
    <n v="29.45"/>
    <n v="0"/>
    <x v="1"/>
    <s v="northeast"/>
    <n v="2897.3235"/>
  </r>
  <r>
    <n v="31"/>
    <x v="0"/>
    <n v="32.68"/>
    <n v="1"/>
    <x v="1"/>
    <s v="northwest"/>
    <n v="4738.2682000000004"/>
  </r>
  <r>
    <n v="33"/>
    <x v="0"/>
    <n v="33.5"/>
    <n v="0"/>
    <x v="0"/>
    <s v="southwest"/>
    <n v="37079.372000000003"/>
  </r>
  <r>
    <n v="18"/>
    <x v="1"/>
    <n v="43.01"/>
    <n v="0"/>
    <x v="1"/>
    <s v="southeast"/>
    <n v="1149.3959"/>
  </r>
  <r>
    <n v="59"/>
    <x v="0"/>
    <n v="36.520000000000003"/>
    <n v="1"/>
    <x v="1"/>
    <s v="southeast"/>
    <n v="28287.897659999999"/>
  </r>
  <r>
    <n v="56"/>
    <x v="1"/>
    <n v="26.695"/>
    <n v="1"/>
    <x v="0"/>
    <s v="northwest"/>
    <n v="26109.32905"/>
  </r>
  <r>
    <n v="45"/>
    <x v="0"/>
    <n v="33.1"/>
    <n v="0"/>
    <x v="1"/>
    <s v="southwest"/>
    <n v="7345.0839999999998"/>
  </r>
  <r>
    <n v="60"/>
    <x v="1"/>
    <n v="29.64"/>
    <n v="0"/>
    <x v="1"/>
    <s v="northeast"/>
    <n v="12730.999599999999"/>
  </r>
  <r>
    <n v="56"/>
    <x v="0"/>
    <n v="25.65"/>
    <n v="0"/>
    <x v="1"/>
    <s v="northwest"/>
    <n v="11454.021500000001"/>
  </r>
  <r>
    <n v="40"/>
    <x v="0"/>
    <n v="29.6"/>
    <n v="0"/>
    <x v="1"/>
    <s v="southwest"/>
    <n v="5910.9440000000004"/>
  </r>
  <r>
    <n v="35"/>
    <x v="1"/>
    <n v="38.6"/>
    <n v="1"/>
    <x v="1"/>
    <s v="southwest"/>
    <n v="4762.3289999999997"/>
  </r>
  <r>
    <n v="39"/>
    <x v="1"/>
    <n v="29.6"/>
    <n v="4"/>
    <x v="1"/>
    <s v="southwest"/>
    <n v="7512.2669999999998"/>
  </r>
  <r>
    <n v="30"/>
    <x v="1"/>
    <n v="24.13"/>
    <n v="1"/>
    <x v="1"/>
    <s v="northwest"/>
    <n v="4032.2406999999998"/>
  </r>
  <r>
    <n v="24"/>
    <x v="1"/>
    <n v="23.4"/>
    <n v="0"/>
    <x v="1"/>
    <s v="southwest"/>
    <n v="1969.614"/>
  </r>
  <r>
    <n v="20"/>
    <x v="1"/>
    <n v="29.734999999999999"/>
    <n v="0"/>
    <x v="1"/>
    <s v="northwest"/>
    <n v="1769.5316499999999"/>
  </r>
  <r>
    <n v="32"/>
    <x v="1"/>
    <n v="46.53"/>
    <n v="2"/>
    <x v="1"/>
    <s v="southeast"/>
    <n v="4686.3887000000004"/>
  </r>
  <r>
    <n v="59"/>
    <x v="1"/>
    <n v="37.4"/>
    <n v="0"/>
    <x v="1"/>
    <s v="southwest"/>
    <n v="21797.000400000001"/>
  </r>
  <r>
    <n v="55"/>
    <x v="0"/>
    <n v="30.14"/>
    <n v="2"/>
    <x v="1"/>
    <s v="southeast"/>
    <n v="11881.9696"/>
  </r>
  <r>
    <n v="57"/>
    <x v="0"/>
    <n v="30.495000000000001"/>
    <n v="0"/>
    <x v="1"/>
    <s v="northwest"/>
    <n v="11840.77505"/>
  </r>
  <r>
    <n v="56"/>
    <x v="1"/>
    <n v="39.6"/>
    <n v="0"/>
    <x v="1"/>
    <s v="southwest"/>
    <n v="10601.412"/>
  </r>
  <r>
    <n v="40"/>
    <x v="0"/>
    <n v="33"/>
    <n v="3"/>
    <x v="1"/>
    <s v="southeast"/>
    <n v="7682.67"/>
  </r>
  <r>
    <n v="49"/>
    <x v="0"/>
    <n v="36.630000000000003"/>
    <n v="3"/>
    <x v="1"/>
    <s v="southeast"/>
    <n v="10381.4787"/>
  </r>
  <r>
    <n v="42"/>
    <x v="1"/>
    <n v="30"/>
    <n v="0"/>
    <x v="0"/>
    <s v="southwest"/>
    <n v="22144.031999999999"/>
  </r>
  <r>
    <n v="62"/>
    <x v="0"/>
    <n v="38.094999999999999"/>
    <n v="2"/>
    <x v="1"/>
    <s v="northeast"/>
    <n v="15230.324049999999"/>
  </r>
  <r>
    <n v="56"/>
    <x v="1"/>
    <n v="25.934999999999999"/>
    <n v="0"/>
    <x v="1"/>
    <s v="northeast"/>
    <n v="11165.417649999999"/>
  </r>
  <r>
    <n v="19"/>
    <x v="1"/>
    <n v="25.175000000000001"/>
    <n v="0"/>
    <x v="1"/>
    <s v="northwest"/>
    <n v="1632.0362500000001"/>
  </r>
  <r>
    <n v="30"/>
    <x v="0"/>
    <n v="28.38"/>
    <n v="1"/>
    <x v="0"/>
    <s v="southeast"/>
    <n v="19521.968199999999"/>
  </r>
  <r>
    <n v="60"/>
    <x v="0"/>
    <n v="28.7"/>
    <n v="1"/>
    <x v="1"/>
    <s v="southwest"/>
    <n v="13224.692999999999"/>
  </r>
  <r>
    <n v="56"/>
    <x v="0"/>
    <n v="33.82"/>
    <n v="2"/>
    <x v="1"/>
    <s v="northwest"/>
    <n v="12643.3778"/>
  </r>
  <r>
    <n v="28"/>
    <x v="0"/>
    <n v="24.32"/>
    <n v="1"/>
    <x v="1"/>
    <s v="northeast"/>
    <n v="23288.928400000001"/>
  </r>
  <r>
    <n v="18"/>
    <x v="0"/>
    <n v="24.09"/>
    <n v="1"/>
    <x v="1"/>
    <s v="southeast"/>
    <n v="2201.0971"/>
  </r>
  <r>
    <n v="27"/>
    <x v="1"/>
    <n v="32.67"/>
    <n v="0"/>
    <x v="1"/>
    <s v="southeast"/>
    <n v="2497.0383000000002"/>
  </r>
  <r>
    <n v="18"/>
    <x v="0"/>
    <n v="30.114999999999998"/>
    <n v="0"/>
    <x v="1"/>
    <s v="northeast"/>
    <n v="2203.4718499999999"/>
  </r>
  <r>
    <n v="19"/>
    <x v="0"/>
    <n v="29.8"/>
    <n v="0"/>
    <x v="1"/>
    <s v="southwest"/>
    <n v="1744.4649999999999"/>
  </r>
  <r>
    <n v="47"/>
    <x v="0"/>
    <n v="33.344999999999999"/>
    <n v="0"/>
    <x v="1"/>
    <s v="northeast"/>
    <n v="20878.78443"/>
  </r>
  <r>
    <n v="54"/>
    <x v="1"/>
    <n v="25.1"/>
    <n v="3"/>
    <x v="0"/>
    <s v="southwest"/>
    <n v="25382.296999999999"/>
  </r>
  <r>
    <n v="61"/>
    <x v="1"/>
    <n v="28.31"/>
    <n v="1"/>
    <x v="0"/>
    <s v="northwest"/>
    <n v="28868.6639"/>
  </r>
  <r>
    <n v="24"/>
    <x v="1"/>
    <n v="28.5"/>
    <n v="0"/>
    <x v="0"/>
    <s v="northeast"/>
    <n v="35147.528480000001"/>
  </r>
  <r>
    <n v="25"/>
    <x v="1"/>
    <n v="35.625"/>
    <n v="0"/>
    <x v="1"/>
    <s v="northwest"/>
    <n v="2534.3937500000002"/>
  </r>
  <r>
    <n v="21"/>
    <x v="1"/>
    <n v="36.85"/>
    <n v="0"/>
    <x v="1"/>
    <s v="southeast"/>
    <n v="1534.3045"/>
  </r>
  <r>
    <n v="23"/>
    <x v="1"/>
    <n v="32.56"/>
    <n v="0"/>
    <x v="1"/>
    <s v="southeast"/>
    <n v="1824.2854"/>
  </r>
  <r>
    <n v="63"/>
    <x v="1"/>
    <n v="41.325000000000003"/>
    <n v="3"/>
    <x v="1"/>
    <s v="northwest"/>
    <n v="15555.188749999999"/>
  </r>
  <r>
    <n v="49"/>
    <x v="1"/>
    <n v="37.51"/>
    <n v="2"/>
    <x v="1"/>
    <s v="southeast"/>
    <n v="9304.7019"/>
  </r>
  <r>
    <n v="18"/>
    <x v="0"/>
    <n v="31.35"/>
    <n v="0"/>
    <x v="1"/>
    <s v="southeast"/>
    <n v="1622.1885"/>
  </r>
  <r>
    <n v="51"/>
    <x v="0"/>
    <n v="39.5"/>
    <n v="1"/>
    <x v="1"/>
    <s v="southwest"/>
    <n v="9880.0679999999993"/>
  </r>
  <r>
    <n v="48"/>
    <x v="1"/>
    <n v="34.299999999999997"/>
    <n v="3"/>
    <x v="1"/>
    <s v="southwest"/>
    <n v="9563.0290000000005"/>
  </r>
  <r>
    <n v="31"/>
    <x v="0"/>
    <n v="31.065000000000001"/>
    <n v="0"/>
    <x v="1"/>
    <s v="northeast"/>
    <n v="4347.0233500000004"/>
  </r>
  <r>
    <n v="54"/>
    <x v="0"/>
    <n v="21.47"/>
    <n v="3"/>
    <x v="1"/>
    <s v="northwest"/>
    <n v="12475.3513"/>
  </r>
  <r>
    <n v="19"/>
    <x v="1"/>
    <n v="28.7"/>
    <n v="0"/>
    <x v="1"/>
    <s v="southwest"/>
    <n v="1253.9359999999999"/>
  </r>
  <r>
    <n v="44"/>
    <x v="0"/>
    <n v="38.06"/>
    <n v="0"/>
    <x v="0"/>
    <s v="southeast"/>
    <n v="48885.135609999998"/>
  </r>
  <r>
    <n v="53"/>
    <x v="1"/>
    <n v="31.16"/>
    <n v="1"/>
    <x v="1"/>
    <s v="northwest"/>
    <n v="10461.9794"/>
  </r>
  <r>
    <n v="19"/>
    <x v="0"/>
    <n v="32.9"/>
    <n v="0"/>
    <x v="1"/>
    <s v="southwest"/>
    <n v="1748.7739999999999"/>
  </r>
  <r>
    <n v="61"/>
    <x v="0"/>
    <n v="25.08"/>
    <n v="0"/>
    <x v="1"/>
    <s v="southeast"/>
    <n v="24513.091260000001"/>
  </r>
  <r>
    <n v="18"/>
    <x v="0"/>
    <n v="25.08"/>
    <n v="0"/>
    <x v="1"/>
    <s v="northeast"/>
    <n v="2196.4731999999999"/>
  </r>
  <r>
    <n v="61"/>
    <x v="1"/>
    <n v="43.4"/>
    <n v="0"/>
    <x v="1"/>
    <s v="southwest"/>
    <n v="12574.049000000001"/>
  </r>
  <r>
    <n v="21"/>
    <x v="1"/>
    <n v="25.7"/>
    <n v="4"/>
    <x v="0"/>
    <s v="southwest"/>
    <n v="17942.106"/>
  </r>
  <r>
    <n v="20"/>
    <x v="1"/>
    <n v="27.93"/>
    <n v="0"/>
    <x v="1"/>
    <s v="northeast"/>
    <n v="1967.0227"/>
  </r>
  <r>
    <n v="31"/>
    <x v="0"/>
    <n v="23.6"/>
    <n v="2"/>
    <x v="1"/>
    <s v="southwest"/>
    <n v="4931.6469999999999"/>
  </r>
  <r>
    <n v="45"/>
    <x v="1"/>
    <n v="28.7"/>
    <n v="2"/>
    <x v="1"/>
    <s v="southwest"/>
    <n v="8027.9679999999998"/>
  </r>
  <r>
    <n v="44"/>
    <x v="0"/>
    <n v="23.98"/>
    <n v="2"/>
    <x v="1"/>
    <s v="southeast"/>
    <n v="8211.1002000000008"/>
  </r>
  <r>
    <n v="62"/>
    <x v="0"/>
    <n v="39.200000000000003"/>
    <n v="0"/>
    <x v="1"/>
    <s v="southwest"/>
    <n v="13470.86"/>
  </r>
  <r>
    <n v="29"/>
    <x v="1"/>
    <n v="34.4"/>
    <n v="0"/>
    <x v="0"/>
    <s v="southwest"/>
    <n v="36197.699000000001"/>
  </r>
  <r>
    <n v="43"/>
    <x v="1"/>
    <n v="26.03"/>
    <n v="0"/>
    <x v="1"/>
    <s v="northeast"/>
    <n v="6837.3687"/>
  </r>
  <r>
    <n v="51"/>
    <x v="1"/>
    <n v="23.21"/>
    <n v="1"/>
    <x v="0"/>
    <s v="southeast"/>
    <n v="22218.1149"/>
  </r>
  <r>
    <n v="19"/>
    <x v="1"/>
    <n v="30.25"/>
    <n v="0"/>
    <x v="0"/>
    <s v="southeast"/>
    <n v="32548.340499999998"/>
  </r>
  <r>
    <n v="38"/>
    <x v="0"/>
    <n v="28.93"/>
    <n v="1"/>
    <x v="1"/>
    <s v="southeast"/>
    <n v="5974.3846999999996"/>
  </r>
  <r>
    <n v="37"/>
    <x v="1"/>
    <n v="30.875"/>
    <n v="3"/>
    <x v="1"/>
    <s v="northwest"/>
    <n v="6796.8632500000003"/>
  </r>
  <r>
    <n v="22"/>
    <x v="1"/>
    <n v="31.35"/>
    <n v="1"/>
    <x v="1"/>
    <s v="northwest"/>
    <n v="2643.2685000000001"/>
  </r>
  <r>
    <n v="21"/>
    <x v="1"/>
    <n v="23.75"/>
    <n v="2"/>
    <x v="1"/>
    <s v="northwest"/>
    <n v="3077.0954999999999"/>
  </r>
  <r>
    <n v="24"/>
    <x v="0"/>
    <n v="25.27"/>
    <n v="0"/>
    <x v="1"/>
    <s v="northeast"/>
    <n v="3044.2132999999999"/>
  </r>
  <r>
    <n v="57"/>
    <x v="0"/>
    <n v="28.7"/>
    <n v="0"/>
    <x v="1"/>
    <s v="southwest"/>
    <n v="11455.28"/>
  </r>
  <r>
    <n v="56"/>
    <x v="1"/>
    <n v="32.11"/>
    <n v="1"/>
    <x v="1"/>
    <s v="northeast"/>
    <n v="11763.000899999999"/>
  </r>
  <r>
    <n v="27"/>
    <x v="1"/>
    <n v="33.659999999999997"/>
    <n v="0"/>
    <x v="1"/>
    <s v="southeast"/>
    <n v="2498.4144000000001"/>
  </r>
  <r>
    <n v="51"/>
    <x v="1"/>
    <n v="22.42"/>
    <n v="0"/>
    <x v="1"/>
    <s v="northeast"/>
    <n v="9361.3268000000007"/>
  </r>
  <r>
    <n v="19"/>
    <x v="1"/>
    <n v="30.4"/>
    <n v="0"/>
    <x v="1"/>
    <s v="southwest"/>
    <n v="1256.299"/>
  </r>
  <r>
    <n v="39"/>
    <x v="1"/>
    <n v="28.3"/>
    <n v="1"/>
    <x v="0"/>
    <s v="southwest"/>
    <n v="21082.16"/>
  </r>
  <r>
    <n v="58"/>
    <x v="1"/>
    <n v="35.700000000000003"/>
    <n v="0"/>
    <x v="1"/>
    <s v="southwest"/>
    <n v="11362.754999999999"/>
  </r>
  <r>
    <n v="20"/>
    <x v="1"/>
    <n v="35.31"/>
    <n v="1"/>
    <x v="1"/>
    <s v="southeast"/>
    <n v="27724.28875"/>
  </r>
  <r>
    <n v="45"/>
    <x v="1"/>
    <n v="30.495000000000001"/>
    <n v="2"/>
    <x v="1"/>
    <s v="northwest"/>
    <n v="8413.4630500000003"/>
  </r>
  <r>
    <n v="35"/>
    <x v="0"/>
    <n v="31"/>
    <n v="1"/>
    <x v="1"/>
    <s v="southwest"/>
    <n v="5240.7650000000003"/>
  </r>
  <r>
    <n v="31"/>
    <x v="1"/>
    <n v="30.875"/>
    <n v="0"/>
    <x v="1"/>
    <s v="northeast"/>
    <n v="3857.7592500000001"/>
  </r>
  <r>
    <n v="50"/>
    <x v="0"/>
    <n v="27.36"/>
    <n v="0"/>
    <x v="1"/>
    <s v="northeast"/>
    <n v="25656.575260000001"/>
  </r>
  <r>
    <n v="32"/>
    <x v="0"/>
    <n v="44.22"/>
    <n v="0"/>
    <x v="1"/>
    <s v="southeast"/>
    <n v="3994.1777999999999"/>
  </r>
  <r>
    <n v="51"/>
    <x v="0"/>
    <n v="33.914999999999999"/>
    <n v="0"/>
    <x v="1"/>
    <s v="northeast"/>
    <n v="9866.3048500000004"/>
  </r>
  <r>
    <n v="38"/>
    <x v="0"/>
    <n v="37.729999999999997"/>
    <n v="0"/>
    <x v="1"/>
    <s v="southeast"/>
    <n v="5397.6166999999996"/>
  </r>
  <r>
    <n v="42"/>
    <x v="1"/>
    <n v="26.07"/>
    <n v="1"/>
    <x v="0"/>
    <s v="southeast"/>
    <n v="38245.593269999998"/>
  </r>
  <r>
    <n v="18"/>
    <x v="0"/>
    <n v="33.880000000000003"/>
    <n v="0"/>
    <x v="1"/>
    <s v="southeast"/>
    <n v="11482.63485"/>
  </r>
  <r>
    <n v="19"/>
    <x v="0"/>
    <n v="30.59"/>
    <n v="2"/>
    <x v="1"/>
    <s v="northwest"/>
    <n v="24059.680189999999"/>
  </r>
  <r>
    <n v="51"/>
    <x v="0"/>
    <n v="25.8"/>
    <n v="1"/>
    <x v="1"/>
    <s v="southwest"/>
    <n v="9861.0249999999996"/>
  </r>
  <r>
    <n v="46"/>
    <x v="1"/>
    <n v="39.424999999999997"/>
    <n v="1"/>
    <x v="1"/>
    <s v="northeast"/>
    <n v="8342.9087500000005"/>
  </r>
  <r>
    <n v="18"/>
    <x v="1"/>
    <n v="25.46"/>
    <n v="0"/>
    <x v="1"/>
    <s v="northeast"/>
    <n v="1708.0014000000001"/>
  </r>
  <r>
    <n v="57"/>
    <x v="1"/>
    <n v="42.13"/>
    <n v="1"/>
    <x v="0"/>
    <s v="southeast"/>
    <n v="48675.517699999997"/>
  </r>
  <r>
    <n v="62"/>
    <x v="0"/>
    <n v="31.73"/>
    <n v="0"/>
    <x v="1"/>
    <s v="northeast"/>
    <n v="14043.476699999999"/>
  </r>
  <r>
    <n v="59"/>
    <x v="1"/>
    <n v="29.7"/>
    <n v="2"/>
    <x v="1"/>
    <s v="southeast"/>
    <n v="12925.886"/>
  </r>
  <r>
    <n v="37"/>
    <x v="1"/>
    <n v="36.19"/>
    <n v="0"/>
    <x v="1"/>
    <s v="southeast"/>
    <n v="19214.705529999999"/>
  </r>
  <r>
    <n v="64"/>
    <x v="1"/>
    <n v="40.479999999999997"/>
    <n v="0"/>
    <x v="1"/>
    <s v="southeast"/>
    <n v="13831.1152"/>
  </r>
  <r>
    <n v="38"/>
    <x v="1"/>
    <n v="28.024999999999999"/>
    <n v="1"/>
    <x v="1"/>
    <s v="northeast"/>
    <n v="6067.1267500000004"/>
  </r>
  <r>
    <n v="33"/>
    <x v="0"/>
    <n v="38.9"/>
    <n v="3"/>
    <x v="1"/>
    <s v="southwest"/>
    <n v="5972.3779999999997"/>
  </r>
  <r>
    <n v="46"/>
    <x v="0"/>
    <n v="30.2"/>
    <n v="2"/>
    <x v="1"/>
    <s v="southwest"/>
    <n v="8825.0859999999993"/>
  </r>
  <r>
    <n v="46"/>
    <x v="0"/>
    <n v="28.05"/>
    <n v="1"/>
    <x v="1"/>
    <s v="southeast"/>
    <n v="8233.0974999999999"/>
  </r>
  <r>
    <n v="53"/>
    <x v="1"/>
    <n v="31.35"/>
    <n v="0"/>
    <x v="1"/>
    <s v="southeast"/>
    <n v="27346.04207"/>
  </r>
  <r>
    <n v="34"/>
    <x v="0"/>
    <n v="38"/>
    <n v="3"/>
    <x v="1"/>
    <s v="southwest"/>
    <n v="6196.4480000000003"/>
  </r>
  <r>
    <n v="20"/>
    <x v="0"/>
    <n v="31.79"/>
    <n v="2"/>
    <x v="1"/>
    <s v="southeast"/>
    <n v="3056.3881000000001"/>
  </r>
  <r>
    <n v="63"/>
    <x v="0"/>
    <n v="36.299999999999997"/>
    <n v="0"/>
    <x v="1"/>
    <s v="southeast"/>
    <n v="13887.204"/>
  </r>
  <r>
    <n v="54"/>
    <x v="0"/>
    <n v="47.41"/>
    <n v="0"/>
    <x v="0"/>
    <s v="southeast"/>
    <n v="63770.428010000003"/>
  </r>
  <r>
    <n v="54"/>
    <x v="1"/>
    <n v="30.21"/>
    <n v="0"/>
    <x v="1"/>
    <s v="northwest"/>
    <n v="10231.499900000001"/>
  </r>
  <r>
    <n v="49"/>
    <x v="1"/>
    <n v="25.84"/>
    <n v="2"/>
    <x v="0"/>
    <s v="northwest"/>
    <n v="23807.240600000001"/>
  </r>
  <r>
    <n v="28"/>
    <x v="1"/>
    <n v="35.435000000000002"/>
    <n v="0"/>
    <x v="1"/>
    <s v="northeast"/>
    <n v="3268.84665"/>
  </r>
  <r>
    <n v="54"/>
    <x v="0"/>
    <n v="46.7"/>
    <n v="2"/>
    <x v="1"/>
    <s v="southwest"/>
    <n v="11538.421"/>
  </r>
  <r>
    <n v="25"/>
    <x v="0"/>
    <n v="28.594999999999999"/>
    <n v="0"/>
    <x v="1"/>
    <s v="northeast"/>
    <n v="3213.6220499999999"/>
  </r>
  <r>
    <n v="43"/>
    <x v="0"/>
    <n v="46.2"/>
    <n v="0"/>
    <x v="0"/>
    <s v="southeast"/>
    <n v="45863.205000000002"/>
  </r>
  <r>
    <n v="63"/>
    <x v="1"/>
    <n v="30.8"/>
    <n v="0"/>
    <x v="1"/>
    <s v="southwest"/>
    <n v="13390.558999999999"/>
  </r>
  <r>
    <n v="32"/>
    <x v="0"/>
    <n v="28.93"/>
    <n v="0"/>
    <x v="1"/>
    <s v="southeast"/>
    <n v="3972.9247"/>
  </r>
  <r>
    <n v="62"/>
    <x v="1"/>
    <n v="21.4"/>
    <n v="0"/>
    <x v="1"/>
    <s v="southwest"/>
    <n v="12957.118"/>
  </r>
  <r>
    <n v="52"/>
    <x v="0"/>
    <n v="31.73"/>
    <n v="2"/>
    <x v="1"/>
    <s v="northwest"/>
    <n v="11187.6567"/>
  </r>
  <r>
    <n v="25"/>
    <x v="0"/>
    <n v="41.325000000000003"/>
    <n v="0"/>
    <x v="1"/>
    <s v="northeast"/>
    <n v="17878.900679999999"/>
  </r>
  <r>
    <n v="28"/>
    <x v="1"/>
    <n v="23.8"/>
    <n v="2"/>
    <x v="1"/>
    <s v="southwest"/>
    <n v="3847.674"/>
  </r>
  <r>
    <n v="46"/>
    <x v="1"/>
    <n v="33.44"/>
    <n v="1"/>
    <x v="1"/>
    <s v="northeast"/>
    <n v="8334.5895999999993"/>
  </r>
  <r>
    <n v="34"/>
    <x v="1"/>
    <n v="34.21"/>
    <n v="0"/>
    <x v="1"/>
    <s v="southeast"/>
    <n v="3935.1799000000001"/>
  </r>
  <r>
    <n v="35"/>
    <x v="0"/>
    <n v="34.104999999999997"/>
    <n v="3"/>
    <x v="0"/>
    <s v="northwest"/>
    <n v="39983.425949999997"/>
  </r>
  <r>
    <n v="19"/>
    <x v="1"/>
    <n v="35.53"/>
    <n v="0"/>
    <x v="1"/>
    <s v="northwest"/>
    <n v="1646.4296999999999"/>
  </r>
  <r>
    <n v="46"/>
    <x v="0"/>
    <n v="19.95"/>
    <n v="2"/>
    <x v="1"/>
    <s v="northwest"/>
    <n v="9193.8384999999998"/>
  </r>
  <r>
    <n v="54"/>
    <x v="0"/>
    <n v="32.68"/>
    <n v="0"/>
    <x v="1"/>
    <s v="northeast"/>
    <n v="10923.933199999999"/>
  </r>
  <r>
    <n v="27"/>
    <x v="1"/>
    <n v="30.5"/>
    <n v="0"/>
    <x v="1"/>
    <s v="southwest"/>
    <n v="2494.0219999999999"/>
  </r>
  <r>
    <n v="50"/>
    <x v="1"/>
    <n v="44.77"/>
    <n v="1"/>
    <x v="1"/>
    <s v="southeast"/>
    <n v="9058.7302999999993"/>
  </r>
  <r>
    <n v="18"/>
    <x v="0"/>
    <n v="32.119999999999997"/>
    <n v="2"/>
    <x v="1"/>
    <s v="southeast"/>
    <n v="2801.2588000000001"/>
  </r>
  <r>
    <n v="19"/>
    <x v="0"/>
    <n v="30.495000000000001"/>
    <n v="0"/>
    <x v="1"/>
    <s v="northwest"/>
    <n v="2128.4310500000001"/>
  </r>
  <r>
    <n v="38"/>
    <x v="0"/>
    <n v="40.564999999999998"/>
    <n v="1"/>
    <x v="1"/>
    <s v="northwest"/>
    <n v="6373.55735"/>
  </r>
  <r>
    <n v="41"/>
    <x v="1"/>
    <n v="30.59"/>
    <n v="2"/>
    <x v="1"/>
    <s v="northwest"/>
    <n v="7256.7231000000002"/>
  </r>
  <r>
    <n v="49"/>
    <x v="0"/>
    <n v="31.9"/>
    <n v="5"/>
    <x v="1"/>
    <s v="southwest"/>
    <n v="11552.904"/>
  </r>
  <r>
    <n v="48"/>
    <x v="1"/>
    <n v="40.564999999999998"/>
    <n v="2"/>
    <x v="0"/>
    <s v="northwest"/>
    <n v="45702.022349999999"/>
  </r>
  <r>
    <n v="31"/>
    <x v="0"/>
    <n v="29.1"/>
    <n v="0"/>
    <x v="1"/>
    <s v="southwest"/>
    <n v="3761.2919999999999"/>
  </r>
  <r>
    <n v="18"/>
    <x v="0"/>
    <n v="37.29"/>
    <n v="1"/>
    <x v="1"/>
    <s v="southeast"/>
    <n v="2219.4450999999999"/>
  </r>
  <r>
    <n v="30"/>
    <x v="0"/>
    <n v="43.12"/>
    <n v="2"/>
    <x v="1"/>
    <s v="southeast"/>
    <n v="4753.6368000000002"/>
  </r>
  <r>
    <n v="62"/>
    <x v="0"/>
    <n v="36.86"/>
    <n v="1"/>
    <x v="1"/>
    <s v="northeast"/>
    <n v="31620.001059999999"/>
  </r>
  <r>
    <n v="57"/>
    <x v="0"/>
    <n v="34.295000000000002"/>
    <n v="2"/>
    <x v="1"/>
    <s v="northeast"/>
    <n v="13224.057049999999"/>
  </r>
  <r>
    <n v="58"/>
    <x v="0"/>
    <n v="27.17"/>
    <n v="0"/>
    <x v="1"/>
    <s v="northwest"/>
    <n v="12222.898300000001"/>
  </r>
  <r>
    <n v="22"/>
    <x v="1"/>
    <n v="26.84"/>
    <n v="0"/>
    <x v="1"/>
    <s v="southeast"/>
    <n v="1664.9996000000001"/>
  </r>
  <r>
    <n v="31"/>
    <x v="0"/>
    <n v="38.094999999999999"/>
    <n v="1"/>
    <x v="0"/>
    <s v="northeast"/>
    <n v="58571.074480000003"/>
  </r>
  <r>
    <n v="52"/>
    <x v="1"/>
    <n v="30.2"/>
    <n v="1"/>
    <x v="1"/>
    <s v="southwest"/>
    <n v="9724.5300000000007"/>
  </r>
  <r>
    <n v="25"/>
    <x v="0"/>
    <n v="23.465"/>
    <n v="0"/>
    <x v="1"/>
    <s v="northeast"/>
    <n v="3206.4913499999998"/>
  </r>
  <r>
    <n v="59"/>
    <x v="1"/>
    <n v="25.46"/>
    <n v="1"/>
    <x v="1"/>
    <s v="northeast"/>
    <n v="12913.992399999999"/>
  </r>
  <r>
    <n v="19"/>
    <x v="1"/>
    <n v="30.59"/>
    <n v="0"/>
    <x v="1"/>
    <s v="northwest"/>
    <n v="1639.5631000000001"/>
  </r>
  <r>
    <n v="39"/>
    <x v="1"/>
    <n v="45.43"/>
    <n v="2"/>
    <x v="1"/>
    <s v="southeast"/>
    <n v="6356.2707"/>
  </r>
  <r>
    <n v="32"/>
    <x v="0"/>
    <n v="23.65"/>
    <n v="1"/>
    <x v="1"/>
    <s v="southeast"/>
    <n v="17626.239509999999"/>
  </r>
  <r>
    <n v="19"/>
    <x v="1"/>
    <n v="20.7"/>
    <n v="0"/>
    <x v="1"/>
    <s v="southwest"/>
    <n v="1242.816"/>
  </r>
  <r>
    <n v="33"/>
    <x v="0"/>
    <n v="28.27"/>
    <n v="1"/>
    <x v="1"/>
    <s v="southeast"/>
    <n v="4779.6022999999996"/>
  </r>
  <r>
    <n v="21"/>
    <x v="1"/>
    <n v="20.234999999999999"/>
    <n v="3"/>
    <x v="1"/>
    <s v="northeast"/>
    <n v="3861.2096499999998"/>
  </r>
  <r>
    <n v="34"/>
    <x v="0"/>
    <n v="30.21"/>
    <n v="1"/>
    <x v="0"/>
    <s v="northwest"/>
    <n v="43943.876100000001"/>
  </r>
  <r>
    <n v="61"/>
    <x v="0"/>
    <n v="35.909999999999997"/>
    <n v="0"/>
    <x v="1"/>
    <s v="northeast"/>
    <n v="13635.6379"/>
  </r>
  <r>
    <n v="38"/>
    <x v="0"/>
    <n v="30.69"/>
    <n v="1"/>
    <x v="1"/>
    <s v="southeast"/>
    <n v="5976.8311000000003"/>
  </r>
  <r>
    <n v="58"/>
    <x v="0"/>
    <n v="29"/>
    <n v="0"/>
    <x v="1"/>
    <s v="southwest"/>
    <n v="11842.441999999999"/>
  </r>
  <r>
    <n v="47"/>
    <x v="1"/>
    <n v="19.57"/>
    <n v="1"/>
    <x v="1"/>
    <s v="northwest"/>
    <n v="8428.0692999999992"/>
  </r>
  <r>
    <n v="20"/>
    <x v="1"/>
    <n v="31.13"/>
    <n v="2"/>
    <x v="1"/>
    <s v="southeast"/>
    <n v="2566.4706999999999"/>
  </r>
  <r>
    <n v="21"/>
    <x v="0"/>
    <n v="21.85"/>
    <n v="1"/>
    <x v="0"/>
    <s v="northeast"/>
    <n v="15359.104499999999"/>
  </r>
  <r>
    <n v="41"/>
    <x v="1"/>
    <n v="40.26"/>
    <n v="0"/>
    <x v="1"/>
    <s v="southeast"/>
    <n v="5709.1643999999997"/>
  </r>
  <r>
    <n v="46"/>
    <x v="0"/>
    <n v="33.725000000000001"/>
    <n v="1"/>
    <x v="1"/>
    <s v="northeast"/>
    <n v="8823.9857499999998"/>
  </r>
  <r>
    <n v="42"/>
    <x v="0"/>
    <n v="29.48"/>
    <n v="2"/>
    <x v="1"/>
    <s v="southeast"/>
    <n v="7640.3091999999997"/>
  </r>
  <r>
    <n v="34"/>
    <x v="0"/>
    <n v="33.25"/>
    <n v="1"/>
    <x v="1"/>
    <s v="northeast"/>
    <n v="5594.8455000000004"/>
  </r>
  <r>
    <n v="43"/>
    <x v="1"/>
    <n v="32.6"/>
    <n v="2"/>
    <x v="1"/>
    <s v="southwest"/>
    <n v="7441.5010000000002"/>
  </r>
  <r>
    <n v="52"/>
    <x v="0"/>
    <n v="37.524999999999999"/>
    <n v="2"/>
    <x v="1"/>
    <s v="northwest"/>
    <n v="33471.971890000001"/>
  </r>
  <r>
    <n v="18"/>
    <x v="0"/>
    <n v="39.159999999999997"/>
    <n v="0"/>
    <x v="1"/>
    <s v="southeast"/>
    <n v="1633.0444"/>
  </r>
  <r>
    <n v="51"/>
    <x v="1"/>
    <n v="31.635000000000002"/>
    <n v="0"/>
    <x v="1"/>
    <s v="northwest"/>
    <n v="9174.1356500000002"/>
  </r>
  <r>
    <n v="56"/>
    <x v="0"/>
    <n v="25.3"/>
    <n v="0"/>
    <x v="1"/>
    <s v="southwest"/>
    <n v="11070.535"/>
  </r>
  <r>
    <n v="64"/>
    <x v="0"/>
    <n v="39.049999999999997"/>
    <n v="3"/>
    <x v="1"/>
    <s v="southeast"/>
    <n v="16085.127500000001"/>
  </r>
  <r>
    <n v="19"/>
    <x v="0"/>
    <n v="28.31"/>
    <n v="0"/>
    <x v="0"/>
    <s v="northwest"/>
    <n v="17468.983899999999"/>
  </r>
  <r>
    <n v="51"/>
    <x v="0"/>
    <n v="34.1"/>
    <n v="0"/>
    <x v="1"/>
    <s v="southeast"/>
    <n v="9283.5619999999999"/>
  </r>
  <r>
    <n v="27"/>
    <x v="0"/>
    <n v="25.175000000000001"/>
    <n v="0"/>
    <x v="1"/>
    <s v="northeast"/>
    <n v="3558.6202499999999"/>
  </r>
  <r>
    <n v="59"/>
    <x v="0"/>
    <n v="23.655000000000001"/>
    <n v="0"/>
    <x v="0"/>
    <s v="northwest"/>
    <n v="25678.778450000002"/>
  </r>
  <r>
    <n v="28"/>
    <x v="1"/>
    <n v="26.98"/>
    <n v="2"/>
    <x v="1"/>
    <s v="northeast"/>
    <n v="4435.0941999999995"/>
  </r>
  <r>
    <n v="30"/>
    <x v="1"/>
    <n v="37.799999999999997"/>
    <n v="2"/>
    <x v="0"/>
    <s v="southwest"/>
    <n v="39241.442000000003"/>
  </r>
  <r>
    <n v="47"/>
    <x v="0"/>
    <n v="29.37"/>
    <n v="1"/>
    <x v="1"/>
    <s v="southeast"/>
    <n v="8547.6913000000004"/>
  </r>
  <r>
    <n v="38"/>
    <x v="0"/>
    <n v="34.799999999999997"/>
    <n v="2"/>
    <x v="1"/>
    <s v="southwest"/>
    <n v="6571.5439999999999"/>
  </r>
  <r>
    <n v="18"/>
    <x v="0"/>
    <n v="33.155000000000001"/>
    <n v="0"/>
    <x v="1"/>
    <s v="northeast"/>
    <n v="2207.6974500000001"/>
  </r>
  <r>
    <n v="34"/>
    <x v="0"/>
    <n v="19"/>
    <n v="3"/>
    <x v="1"/>
    <s v="northeast"/>
    <n v="6753.0379999999996"/>
  </r>
  <r>
    <n v="20"/>
    <x v="0"/>
    <n v="33"/>
    <n v="0"/>
    <x v="1"/>
    <s v="southeast"/>
    <n v="1880.07"/>
  </r>
  <r>
    <n v="47"/>
    <x v="0"/>
    <n v="36.630000000000003"/>
    <n v="1"/>
    <x v="0"/>
    <s v="southeast"/>
    <n v="42969.852700000003"/>
  </r>
  <r>
    <n v="56"/>
    <x v="0"/>
    <n v="28.594999999999999"/>
    <n v="0"/>
    <x v="1"/>
    <s v="northeast"/>
    <n v="11658.11505"/>
  </r>
  <r>
    <n v="49"/>
    <x v="1"/>
    <n v="25.6"/>
    <n v="2"/>
    <x v="0"/>
    <s v="southwest"/>
    <n v="23306.546999999999"/>
  </r>
  <r>
    <n v="19"/>
    <x v="0"/>
    <n v="33.11"/>
    <n v="0"/>
    <x v="0"/>
    <s v="southeast"/>
    <n v="34439.855900000002"/>
  </r>
  <r>
    <n v="55"/>
    <x v="0"/>
    <n v="37.1"/>
    <n v="0"/>
    <x v="1"/>
    <s v="southwest"/>
    <n v="10713.644"/>
  </r>
  <r>
    <n v="30"/>
    <x v="1"/>
    <n v="31.4"/>
    <n v="1"/>
    <x v="1"/>
    <s v="southwest"/>
    <n v="3659.346"/>
  </r>
  <r>
    <n v="37"/>
    <x v="1"/>
    <n v="34.1"/>
    <n v="4"/>
    <x v="0"/>
    <s v="southwest"/>
    <n v="40182.245999999999"/>
  </r>
  <r>
    <n v="49"/>
    <x v="0"/>
    <n v="21.3"/>
    <n v="1"/>
    <x v="1"/>
    <s v="southwest"/>
    <n v="9182.17"/>
  </r>
  <r>
    <n v="18"/>
    <x v="1"/>
    <n v="33.534999999999997"/>
    <n v="0"/>
    <x v="0"/>
    <s v="northeast"/>
    <n v="34617.840649999998"/>
  </r>
  <r>
    <n v="59"/>
    <x v="1"/>
    <n v="28.785"/>
    <n v="0"/>
    <x v="1"/>
    <s v="northwest"/>
    <n v="12129.614149999999"/>
  </r>
  <r>
    <n v="29"/>
    <x v="0"/>
    <n v="26.03"/>
    <n v="0"/>
    <x v="1"/>
    <s v="northwest"/>
    <n v="3736.4647"/>
  </r>
  <r>
    <n v="36"/>
    <x v="1"/>
    <n v="28.88"/>
    <n v="3"/>
    <x v="1"/>
    <s v="northeast"/>
    <n v="6748.5911999999998"/>
  </r>
  <r>
    <n v="33"/>
    <x v="1"/>
    <n v="42.46"/>
    <n v="1"/>
    <x v="1"/>
    <s v="southeast"/>
    <n v="11326.71487"/>
  </r>
  <r>
    <n v="58"/>
    <x v="1"/>
    <n v="38"/>
    <n v="0"/>
    <x v="1"/>
    <s v="southwest"/>
    <n v="11365.951999999999"/>
  </r>
  <r>
    <n v="44"/>
    <x v="0"/>
    <n v="38.950000000000003"/>
    <n v="0"/>
    <x v="0"/>
    <s v="northwest"/>
    <n v="42983.458500000001"/>
  </r>
  <r>
    <n v="53"/>
    <x v="1"/>
    <n v="36.1"/>
    <n v="1"/>
    <x v="1"/>
    <s v="southwest"/>
    <n v="10085.846"/>
  </r>
  <r>
    <n v="24"/>
    <x v="1"/>
    <n v="29.3"/>
    <n v="0"/>
    <x v="1"/>
    <s v="southwest"/>
    <n v="1977.8150000000001"/>
  </r>
  <r>
    <n v="29"/>
    <x v="0"/>
    <n v="35.53"/>
    <n v="0"/>
    <x v="1"/>
    <s v="southeast"/>
    <n v="3366.6696999999999"/>
  </r>
  <r>
    <n v="40"/>
    <x v="1"/>
    <n v="22.704999999999998"/>
    <n v="2"/>
    <x v="1"/>
    <s v="northeast"/>
    <n v="7173.35995"/>
  </r>
  <r>
    <n v="51"/>
    <x v="1"/>
    <n v="39.700000000000003"/>
    <n v="1"/>
    <x v="1"/>
    <s v="southwest"/>
    <n v="9391.3459999999995"/>
  </r>
  <r>
    <n v="64"/>
    <x v="1"/>
    <n v="38.19"/>
    <n v="0"/>
    <x v="1"/>
    <s v="northeast"/>
    <n v="14410.9321"/>
  </r>
  <r>
    <n v="19"/>
    <x v="0"/>
    <n v="24.51"/>
    <n v="1"/>
    <x v="1"/>
    <s v="northwest"/>
    <n v="2709.1118999999999"/>
  </r>
  <r>
    <n v="35"/>
    <x v="0"/>
    <n v="38.094999999999999"/>
    <n v="2"/>
    <x v="1"/>
    <s v="northeast"/>
    <n v="24915.046259999999"/>
  </r>
  <r>
    <n v="39"/>
    <x v="1"/>
    <n v="26.41"/>
    <n v="0"/>
    <x v="0"/>
    <s v="northeast"/>
    <n v="20149.322899999999"/>
  </r>
  <r>
    <n v="56"/>
    <x v="1"/>
    <n v="33.659999999999997"/>
    <n v="4"/>
    <x v="1"/>
    <s v="southeast"/>
    <n v="12949.1554"/>
  </r>
  <r>
    <n v="33"/>
    <x v="1"/>
    <n v="42.4"/>
    <n v="5"/>
    <x v="1"/>
    <s v="southwest"/>
    <n v="6666.2430000000004"/>
  </r>
  <r>
    <n v="42"/>
    <x v="1"/>
    <n v="28.31"/>
    <n v="3"/>
    <x v="0"/>
    <s v="northwest"/>
    <n v="32787.458590000002"/>
  </r>
  <r>
    <n v="61"/>
    <x v="1"/>
    <n v="33.914999999999999"/>
    <n v="0"/>
    <x v="1"/>
    <s v="northeast"/>
    <n v="13143.86485"/>
  </r>
  <r>
    <n v="23"/>
    <x v="0"/>
    <n v="34.96"/>
    <n v="3"/>
    <x v="1"/>
    <s v="northwest"/>
    <n v="4466.6214"/>
  </r>
  <r>
    <n v="43"/>
    <x v="1"/>
    <n v="35.31"/>
    <n v="2"/>
    <x v="1"/>
    <s v="southeast"/>
    <n v="18806.145469999999"/>
  </r>
  <r>
    <n v="48"/>
    <x v="1"/>
    <n v="30.78"/>
    <n v="3"/>
    <x v="1"/>
    <s v="northeast"/>
    <n v="10141.136200000001"/>
  </r>
  <r>
    <n v="39"/>
    <x v="1"/>
    <n v="26.22"/>
    <n v="1"/>
    <x v="1"/>
    <s v="northwest"/>
    <n v="6123.5688"/>
  </r>
  <r>
    <n v="40"/>
    <x v="0"/>
    <n v="23.37"/>
    <n v="3"/>
    <x v="1"/>
    <s v="northeast"/>
    <n v="8252.2842999999993"/>
  </r>
  <r>
    <n v="18"/>
    <x v="1"/>
    <n v="28.5"/>
    <n v="0"/>
    <x v="1"/>
    <s v="northeast"/>
    <n v="1712.2270000000001"/>
  </r>
  <r>
    <n v="58"/>
    <x v="0"/>
    <n v="32.965000000000003"/>
    <n v="0"/>
    <x v="1"/>
    <s v="northeast"/>
    <n v="12430.95335"/>
  </r>
  <r>
    <n v="49"/>
    <x v="0"/>
    <n v="42.68"/>
    <n v="2"/>
    <x v="1"/>
    <s v="southeast"/>
    <n v="9800.8881999999994"/>
  </r>
  <r>
    <n v="53"/>
    <x v="0"/>
    <n v="39.6"/>
    <n v="1"/>
    <x v="1"/>
    <s v="southeast"/>
    <n v="10579.710999999999"/>
  </r>
  <r>
    <n v="48"/>
    <x v="0"/>
    <n v="31.13"/>
    <n v="0"/>
    <x v="1"/>
    <s v="southeast"/>
    <n v="8280.6226999999999"/>
  </r>
  <r>
    <n v="45"/>
    <x v="0"/>
    <n v="36.299999999999997"/>
    <n v="2"/>
    <x v="1"/>
    <s v="southeast"/>
    <n v="8527.5319999999992"/>
  </r>
  <r>
    <n v="59"/>
    <x v="0"/>
    <n v="35.200000000000003"/>
    <n v="0"/>
    <x v="1"/>
    <s v="southeast"/>
    <n v="12244.531000000001"/>
  </r>
  <r>
    <n v="52"/>
    <x v="0"/>
    <n v="25.3"/>
    <n v="2"/>
    <x v="0"/>
    <s v="southeast"/>
    <n v="24667.419000000002"/>
  </r>
  <r>
    <n v="26"/>
    <x v="0"/>
    <n v="42.4"/>
    <n v="1"/>
    <x v="1"/>
    <s v="southwest"/>
    <n v="3410.3240000000001"/>
  </r>
  <r>
    <n v="27"/>
    <x v="1"/>
    <n v="33.155000000000001"/>
    <n v="2"/>
    <x v="1"/>
    <s v="northwest"/>
    <n v="4058.71245"/>
  </r>
  <r>
    <n v="48"/>
    <x v="0"/>
    <n v="35.909999999999997"/>
    <n v="1"/>
    <x v="1"/>
    <s v="northeast"/>
    <n v="26392.260289999998"/>
  </r>
  <r>
    <n v="57"/>
    <x v="0"/>
    <n v="28.785"/>
    <n v="4"/>
    <x v="1"/>
    <s v="northeast"/>
    <n v="14394.398150000001"/>
  </r>
  <r>
    <n v="37"/>
    <x v="1"/>
    <n v="46.53"/>
    <n v="3"/>
    <x v="1"/>
    <s v="southeast"/>
    <n v="6435.6237000000001"/>
  </r>
  <r>
    <n v="57"/>
    <x v="0"/>
    <n v="23.98"/>
    <n v="1"/>
    <x v="1"/>
    <s v="southeast"/>
    <n v="22192.437109999999"/>
  </r>
  <r>
    <n v="32"/>
    <x v="0"/>
    <n v="31.54"/>
    <n v="1"/>
    <x v="1"/>
    <s v="northeast"/>
    <n v="5148.5526"/>
  </r>
  <r>
    <n v="18"/>
    <x v="1"/>
    <n v="33.659999999999997"/>
    <n v="0"/>
    <x v="1"/>
    <s v="southeast"/>
    <n v="1136.3994"/>
  </r>
  <r>
    <n v="64"/>
    <x v="0"/>
    <n v="22.99"/>
    <n v="0"/>
    <x v="0"/>
    <s v="southeast"/>
    <n v="27037.914100000002"/>
  </r>
  <r>
    <n v="43"/>
    <x v="1"/>
    <n v="38.06"/>
    <n v="2"/>
    <x v="0"/>
    <s v="southeast"/>
    <n v="42560.430399999997"/>
  </r>
  <r>
    <n v="49"/>
    <x v="1"/>
    <n v="28.7"/>
    <n v="1"/>
    <x v="1"/>
    <s v="southwest"/>
    <n v="8703.4560000000001"/>
  </r>
  <r>
    <n v="40"/>
    <x v="0"/>
    <n v="32.774999999999999"/>
    <n v="2"/>
    <x v="0"/>
    <s v="northwest"/>
    <n v="40003.332249999999"/>
  </r>
  <r>
    <n v="62"/>
    <x v="1"/>
    <n v="32.015000000000001"/>
    <n v="0"/>
    <x v="0"/>
    <s v="northeast"/>
    <n v="45710.207849999999"/>
  </r>
  <r>
    <n v="40"/>
    <x v="0"/>
    <n v="29.81"/>
    <n v="1"/>
    <x v="1"/>
    <s v="southeast"/>
    <n v="6500.2358999999997"/>
  </r>
  <r>
    <n v="30"/>
    <x v="1"/>
    <n v="31.57"/>
    <n v="3"/>
    <x v="1"/>
    <s v="southeast"/>
    <n v="4837.5823"/>
  </r>
  <r>
    <n v="29"/>
    <x v="0"/>
    <n v="31.16"/>
    <n v="0"/>
    <x v="1"/>
    <s v="northeast"/>
    <n v="3943.5954000000002"/>
  </r>
  <r>
    <n v="36"/>
    <x v="1"/>
    <n v="29.7"/>
    <n v="0"/>
    <x v="1"/>
    <s v="southeast"/>
    <n v="4399.7309999999998"/>
  </r>
  <r>
    <n v="41"/>
    <x v="0"/>
    <n v="31.02"/>
    <n v="0"/>
    <x v="1"/>
    <s v="southeast"/>
    <n v="6185.3208000000004"/>
  </r>
  <r>
    <n v="44"/>
    <x v="0"/>
    <n v="43.89"/>
    <n v="2"/>
    <x v="0"/>
    <s v="southeast"/>
    <n v="46200.985099999998"/>
  </r>
  <r>
    <n v="45"/>
    <x v="1"/>
    <n v="21.375"/>
    <n v="0"/>
    <x v="1"/>
    <s v="northwest"/>
    <n v="7222.7862500000001"/>
  </r>
  <r>
    <n v="55"/>
    <x v="0"/>
    <n v="40.81"/>
    <n v="3"/>
    <x v="1"/>
    <s v="southeast"/>
    <n v="12485.8009"/>
  </r>
  <r>
    <n v="60"/>
    <x v="1"/>
    <n v="31.35"/>
    <n v="3"/>
    <x v="0"/>
    <s v="northwest"/>
    <n v="46130.5265"/>
  </r>
  <r>
    <n v="56"/>
    <x v="1"/>
    <n v="36.1"/>
    <n v="3"/>
    <x v="1"/>
    <s v="southwest"/>
    <n v="12363.547"/>
  </r>
  <r>
    <n v="49"/>
    <x v="0"/>
    <n v="23.18"/>
    <n v="2"/>
    <x v="1"/>
    <s v="northwest"/>
    <n v="10156.7832"/>
  </r>
  <r>
    <n v="21"/>
    <x v="0"/>
    <n v="17.399999999999999"/>
    <n v="1"/>
    <x v="1"/>
    <s v="southwest"/>
    <n v="2585.2689999999998"/>
  </r>
  <r>
    <n v="19"/>
    <x v="1"/>
    <n v="20.3"/>
    <n v="0"/>
    <x v="1"/>
    <s v="southwest"/>
    <n v="1242.26"/>
  </r>
  <r>
    <n v="39"/>
    <x v="1"/>
    <n v="35.299999999999997"/>
    <n v="2"/>
    <x v="0"/>
    <s v="southwest"/>
    <n v="40103.89"/>
  </r>
  <r>
    <n v="53"/>
    <x v="1"/>
    <n v="24.32"/>
    <n v="0"/>
    <x v="1"/>
    <s v="northwest"/>
    <n v="9863.4717999999993"/>
  </r>
  <r>
    <n v="33"/>
    <x v="0"/>
    <n v="18.5"/>
    <n v="1"/>
    <x v="1"/>
    <s v="southwest"/>
    <n v="4766.0219999999999"/>
  </r>
  <r>
    <n v="53"/>
    <x v="1"/>
    <n v="26.41"/>
    <n v="2"/>
    <x v="1"/>
    <s v="northeast"/>
    <n v="11244.376899999999"/>
  </r>
  <r>
    <n v="42"/>
    <x v="1"/>
    <n v="26.125"/>
    <n v="2"/>
    <x v="1"/>
    <s v="northeast"/>
    <n v="7729.6457499999997"/>
  </r>
  <r>
    <n v="40"/>
    <x v="1"/>
    <n v="41.69"/>
    <n v="0"/>
    <x v="1"/>
    <s v="southeast"/>
    <n v="5438.7491"/>
  </r>
  <r>
    <n v="47"/>
    <x v="0"/>
    <n v="24.1"/>
    <n v="1"/>
    <x v="1"/>
    <s v="southwest"/>
    <n v="26236.579969999999"/>
  </r>
  <r>
    <n v="27"/>
    <x v="1"/>
    <n v="31.13"/>
    <n v="1"/>
    <x v="0"/>
    <s v="southeast"/>
    <n v="34806.467700000001"/>
  </r>
  <r>
    <n v="21"/>
    <x v="1"/>
    <n v="27.36"/>
    <n v="0"/>
    <x v="1"/>
    <s v="northeast"/>
    <n v="2104.1134000000002"/>
  </r>
  <r>
    <n v="47"/>
    <x v="1"/>
    <n v="36.200000000000003"/>
    <n v="1"/>
    <x v="1"/>
    <s v="southwest"/>
    <n v="8068.1850000000004"/>
  </r>
  <r>
    <n v="20"/>
    <x v="1"/>
    <n v="32.395000000000003"/>
    <n v="1"/>
    <x v="1"/>
    <s v="northwest"/>
    <n v="2362.2290499999999"/>
  </r>
  <r>
    <n v="24"/>
    <x v="1"/>
    <n v="23.655000000000001"/>
    <n v="0"/>
    <x v="1"/>
    <s v="northwest"/>
    <n v="2352.9684499999998"/>
  </r>
  <r>
    <n v="27"/>
    <x v="0"/>
    <n v="34.799999999999997"/>
    <n v="1"/>
    <x v="1"/>
    <s v="southwest"/>
    <n v="3577.9989999999998"/>
  </r>
  <r>
    <n v="26"/>
    <x v="0"/>
    <n v="40.185000000000002"/>
    <n v="0"/>
    <x v="1"/>
    <s v="northwest"/>
    <n v="3201.2451500000002"/>
  </r>
  <r>
    <n v="53"/>
    <x v="0"/>
    <n v="32.299999999999997"/>
    <n v="2"/>
    <x v="1"/>
    <s v="northeast"/>
    <n v="29186.482360000002"/>
  </r>
  <r>
    <n v="41"/>
    <x v="1"/>
    <n v="35.75"/>
    <n v="1"/>
    <x v="0"/>
    <s v="southeast"/>
    <n v="40273.645499999999"/>
  </r>
  <r>
    <n v="56"/>
    <x v="1"/>
    <n v="33.725000000000001"/>
    <n v="0"/>
    <x v="1"/>
    <s v="northwest"/>
    <n v="10976.24575"/>
  </r>
  <r>
    <n v="23"/>
    <x v="0"/>
    <n v="39.270000000000003"/>
    <n v="2"/>
    <x v="1"/>
    <s v="southeast"/>
    <n v="3500.6122999999998"/>
  </r>
  <r>
    <n v="21"/>
    <x v="0"/>
    <n v="34.869999999999997"/>
    <n v="0"/>
    <x v="1"/>
    <s v="southeast"/>
    <n v="2020.5523000000001"/>
  </r>
  <r>
    <n v="50"/>
    <x v="0"/>
    <n v="44.744999999999997"/>
    <n v="0"/>
    <x v="1"/>
    <s v="northeast"/>
    <n v="9541.6955500000004"/>
  </r>
  <r>
    <n v="53"/>
    <x v="1"/>
    <n v="41.47"/>
    <n v="0"/>
    <x v="1"/>
    <s v="southeast"/>
    <n v="9504.3102999999992"/>
  </r>
  <r>
    <n v="34"/>
    <x v="0"/>
    <n v="26.41"/>
    <n v="1"/>
    <x v="1"/>
    <s v="northwest"/>
    <n v="5385.3379000000004"/>
  </r>
  <r>
    <n v="47"/>
    <x v="0"/>
    <n v="29.545000000000002"/>
    <n v="1"/>
    <x v="1"/>
    <s v="northwest"/>
    <n v="8930.9345499999999"/>
  </r>
  <r>
    <n v="33"/>
    <x v="0"/>
    <n v="32.9"/>
    <n v="2"/>
    <x v="1"/>
    <s v="southwest"/>
    <n v="5375.0379999999996"/>
  </r>
  <r>
    <n v="51"/>
    <x v="0"/>
    <n v="38.06"/>
    <n v="0"/>
    <x v="0"/>
    <s v="southeast"/>
    <n v="44400.4064"/>
  </r>
  <r>
    <n v="49"/>
    <x v="1"/>
    <n v="28.69"/>
    <n v="3"/>
    <x v="1"/>
    <s v="northwest"/>
    <n v="10264.4421"/>
  </r>
  <r>
    <n v="31"/>
    <x v="0"/>
    <n v="30.495000000000001"/>
    <n v="3"/>
    <x v="1"/>
    <s v="northeast"/>
    <n v="6113.2310500000003"/>
  </r>
  <r>
    <n v="36"/>
    <x v="0"/>
    <n v="27.74"/>
    <n v="0"/>
    <x v="1"/>
    <s v="northeast"/>
    <n v="5469.0065999999997"/>
  </r>
  <r>
    <n v="18"/>
    <x v="1"/>
    <n v="35.200000000000003"/>
    <n v="1"/>
    <x v="1"/>
    <s v="southeast"/>
    <n v="1727.54"/>
  </r>
  <r>
    <n v="50"/>
    <x v="0"/>
    <n v="23.54"/>
    <n v="2"/>
    <x v="1"/>
    <s v="southeast"/>
    <n v="10107.220600000001"/>
  </r>
  <r>
    <n v="43"/>
    <x v="0"/>
    <n v="30.684999999999999"/>
    <n v="2"/>
    <x v="1"/>
    <s v="northwest"/>
    <n v="8310.8391499999998"/>
  </r>
  <r>
    <n v="20"/>
    <x v="1"/>
    <n v="40.47"/>
    <n v="0"/>
    <x v="1"/>
    <s v="northeast"/>
    <n v="1984.4532999999999"/>
  </r>
  <r>
    <n v="24"/>
    <x v="0"/>
    <n v="22.6"/>
    <n v="0"/>
    <x v="1"/>
    <s v="southwest"/>
    <n v="2457.502"/>
  </r>
  <r>
    <n v="60"/>
    <x v="1"/>
    <n v="28.9"/>
    <n v="0"/>
    <x v="1"/>
    <s v="southwest"/>
    <n v="12146.971"/>
  </r>
  <r>
    <n v="49"/>
    <x v="0"/>
    <n v="22.61"/>
    <n v="1"/>
    <x v="1"/>
    <s v="northwest"/>
    <n v="9566.9909000000007"/>
  </r>
  <r>
    <n v="60"/>
    <x v="1"/>
    <n v="24.32"/>
    <n v="1"/>
    <x v="1"/>
    <s v="northwest"/>
    <n v="13112.604799999999"/>
  </r>
  <r>
    <n v="51"/>
    <x v="0"/>
    <n v="36.67"/>
    <n v="2"/>
    <x v="1"/>
    <s v="northwest"/>
    <n v="10848.1343"/>
  </r>
  <r>
    <n v="58"/>
    <x v="0"/>
    <n v="33.44"/>
    <n v="0"/>
    <x v="1"/>
    <s v="northwest"/>
    <n v="12231.613600000001"/>
  </r>
  <r>
    <n v="51"/>
    <x v="0"/>
    <n v="40.659999999999997"/>
    <n v="0"/>
    <x v="1"/>
    <s v="northeast"/>
    <n v="9875.6803999999993"/>
  </r>
  <r>
    <n v="53"/>
    <x v="1"/>
    <n v="36.6"/>
    <n v="3"/>
    <x v="1"/>
    <s v="southwest"/>
    <n v="11264.540999999999"/>
  </r>
  <r>
    <n v="62"/>
    <x v="1"/>
    <n v="37.4"/>
    <n v="0"/>
    <x v="1"/>
    <s v="southwest"/>
    <n v="12979.358"/>
  </r>
  <r>
    <n v="19"/>
    <x v="1"/>
    <n v="35.4"/>
    <n v="0"/>
    <x v="1"/>
    <s v="southwest"/>
    <n v="1263.249"/>
  </r>
  <r>
    <n v="50"/>
    <x v="0"/>
    <n v="27.074999999999999"/>
    <n v="1"/>
    <x v="1"/>
    <s v="northeast"/>
    <n v="10106.134249999999"/>
  </r>
  <r>
    <n v="30"/>
    <x v="0"/>
    <n v="39.049999999999997"/>
    <n v="3"/>
    <x v="0"/>
    <s v="southeast"/>
    <n v="40932.429499999998"/>
  </r>
  <r>
    <n v="41"/>
    <x v="1"/>
    <n v="28.405000000000001"/>
    <n v="1"/>
    <x v="1"/>
    <s v="northwest"/>
    <n v="6664.68595"/>
  </r>
  <r>
    <n v="29"/>
    <x v="0"/>
    <n v="21.754999999999999"/>
    <n v="1"/>
    <x v="0"/>
    <s v="northeast"/>
    <n v="16657.71745"/>
  </r>
  <r>
    <n v="18"/>
    <x v="0"/>
    <n v="40.28"/>
    <n v="0"/>
    <x v="1"/>
    <s v="northeast"/>
    <n v="2217.6012000000001"/>
  </r>
  <r>
    <n v="41"/>
    <x v="0"/>
    <n v="36.08"/>
    <n v="1"/>
    <x v="1"/>
    <s v="southeast"/>
    <n v="6781.3541999999998"/>
  </r>
  <r>
    <n v="35"/>
    <x v="1"/>
    <n v="24.42"/>
    <n v="3"/>
    <x v="0"/>
    <s v="southeast"/>
    <n v="19361.998800000001"/>
  </r>
  <r>
    <n v="53"/>
    <x v="1"/>
    <n v="21.4"/>
    <n v="1"/>
    <x v="1"/>
    <s v="southwest"/>
    <n v="10065.413"/>
  </r>
  <r>
    <n v="24"/>
    <x v="0"/>
    <n v="30.1"/>
    <n v="3"/>
    <x v="1"/>
    <s v="southwest"/>
    <n v="4234.9269999999997"/>
  </r>
  <r>
    <n v="48"/>
    <x v="0"/>
    <n v="27.265000000000001"/>
    <n v="1"/>
    <x v="1"/>
    <s v="northeast"/>
    <n v="9447.2503500000003"/>
  </r>
  <r>
    <n v="59"/>
    <x v="0"/>
    <n v="32.1"/>
    <n v="3"/>
    <x v="1"/>
    <s v="southwest"/>
    <n v="14007.222"/>
  </r>
  <r>
    <n v="49"/>
    <x v="0"/>
    <n v="34.770000000000003"/>
    <n v="1"/>
    <x v="1"/>
    <s v="northwest"/>
    <n v="9583.8932999999997"/>
  </r>
  <r>
    <n v="37"/>
    <x v="0"/>
    <n v="38.39"/>
    <n v="0"/>
    <x v="0"/>
    <s v="southeast"/>
    <n v="40419.019099999998"/>
  </r>
  <r>
    <n v="26"/>
    <x v="1"/>
    <n v="23.7"/>
    <n v="2"/>
    <x v="1"/>
    <s v="southwest"/>
    <n v="3484.3310000000001"/>
  </r>
  <r>
    <n v="23"/>
    <x v="1"/>
    <n v="31.73"/>
    <n v="3"/>
    <x v="0"/>
    <s v="northeast"/>
    <n v="36189.101699999999"/>
  </r>
  <r>
    <n v="29"/>
    <x v="1"/>
    <n v="35.5"/>
    <n v="2"/>
    <x v="0"/>
    <s v="southwest"/>
    <n v="44585.455869999998"/>
  </r>
  <r>
    <n v="45"/>
    <x v="1"/>
    <n v="24.035"/>
    <n v="2"/>
    <x v="1"/>
    <s v="northeast"/>
    <n v="8604.4836500000001"/>
  </r>
  <r>
    <n v="27"/>
    <x v="1"/>
    <n v="29.15"/>
    <n v="0"/>
    <x v="0"/>
    <s v="southeast"/>
    <n v="18246.495500000001"/>
  </r>
  <r>
    <n v="53"/>
    <x v="1"/>
    <n v="34.104999999999997"/>
    <n v="0"/>
    <x v="0"/>
    <s v="northeast"/>
    <n v="43254.417950000003"/>
  </r>
  <r>
    <n v="31"/>
    <x v="0"/>
    <n v="26.62"/>
    <n v="0"/>
    <x v="1"/>
    <s v="southeast"/>
    <n v="3757.8447999999999"/>
  </r>
  <r>
    <n v="50"/>
    <x v="1"/>
    <n v="26.41"/>
    <n v="0"/>
    <x v="1"/>
    <s v="northwest"/>
    <n v="8827.2098999999998"/>
  </r>
  <r>
    <n v="50"/>
    <x v="0"/>
    <n v="30.114999999999998"/>
    <n v="1"/>
    <x v="1"/>
    <s v="northwest"/>
    <n v="9910.3598500000007"/>
  </r>
  <r>
    <n v="34"/>
    <x v="1"/>
    <n v="27"/>
    <n v="2"/>
    <x v="1"/>
    <s v="southwest"/>
    <n v="11737.848840000001"/>
  </r>
  <r>
    <n v="19"/>
    <x v="1"/>
    <n v="21.754999999999999"/>
    <n v="0"/>
    <x v="1"/>
    <s v="northwest"/>
    <n v="1627.2824499999999"/>
  </r>
  <r>
    <n v="47"/>
    <x v="0"/>
    <n v="36"/>
    <n v="1"/>
    <x v="1"/>
    <s v="southwest"/>
    <n v="8556.9069999999992"/>
  </r>
  <r>
    <n v="28"/>
    <x v="1"/>
    <n v="30.875"/>
    <n v="0"/>
    <x v="1"/>
    <s v="northwest"/>
    <n v="3062.5082499999999"/>
  </r>
  <r>
    <n v="37"/>
    <x v="0"/>
    <n v="26.4"/>
    <n v="0"/>
    <x v="0"/>
    <s v="southeast"/>
    <n v="19539.242999999999"/>
  </r>
  <r>
    <n v="21"/>
    <x v="1"/>
    <n v="28.975000000000001"/>
    <n v="0"/>
    <x v="1"/>
    <s v="northwest"/>
    <n v="1906.35825"/>
  </r>
  <r>
    <n v="64"/>
    <x v="1"/>
    <n v="37.905000000000001"/>
    <n v="0"/>
    <x v="1"/>
    <s v="northwest"/>
    <n v="14210.53595"/>
  </r>
  <r>
    <n v="58"/>
    <x v="0"/>
    <n v="22.77"/>
    <n v="0"/>
    <x v="1"/>
    <s v="southeast"/>
    <n v="11833.782300000001"/>
  </r>
  <r>
    <n v="24"/>
    <x v="1"/>
    <n v="33.630000000000003"/>
    <n v="4"/>
    <x v="1"/>
    <s v="northeast"/>
    <n v="17128.426080000001"/>
  </r>
  <r>
    <n v="31"/>
    <x v="1"/>
    <n v="27.645"/>
    <n v="2"/>
    <x v="1"/>
    <s v="northeast"/>
    <n v="5031.26955"/>
  </r>
  <r>
    <n v="39"/>
    <x v="0"/>
    <n v="22.8"/>
    <n v="3"/>
    <x v="1"/>
    <s v="northeast"/>
    <n v="7985.8149999999996"/>
  </r>
  <r>
    <n v="47"/>
    <x v="0"/>
    <n v="27.83"/>
    <n v="0"/>
    <x v="0"/>
    <s v="southeast"/>
    <n v="23065.420699999999"/>
  </r>
  <r>
    <n v="30"/>
    <x v="1"/>
    <n v="37.43"/>
    <n v="3"/>
    <x v="1"/>
    <s v="northeast"/>
    <n v="5428.7277000000004"/>
  </r>
  <r>
    <n v="18"/>
    <x v="1"/>
    <n v="38.17"/>
    <n v="0"/>
    <x v="0"/>
    <s v="southeast"/>
    <n v="36307.798300000002"/>
  </r>
  <r>
    <n v="22"/>
    <x v="0"/>
    <n v="34.58"/>
    <n v="2"/>
    <x v="1"/>
    <s v="northeast"/>
    <n v="3925.7582000000002"/>
  </r>
  <r>
    <n v="23"/>
    <x v="1"/>
    <n v="35.200000000000003"/>
    <n v="1"/>
    <x v="1"/>
    <s v="southwest"/>
    <n v="2416.9549999999999"/>
  </r>
  <r>
    <n v="33"/>
    <x v="1"/>
    <n v="27.1"/>
    <n v="1"/>
    <x v="0"/>
    <s v="southwest"/>
    <n v="19040.876"/>
  </r>
  <r>
    <n v="27"/>
    <x v="1"/>
    <n v="26.03"/>
    <n v="0"/>
    <x v="1"/>
    <s v="northeast"/>
    <n v="3070.8087"/>
  </r>
  <r>
    <n v="45"/>
    <x v="0"/>
    <n v="25.175000000000001"/>
    <n v="2"/>
    <x v="1"/>
    <s v="northeast"/>
    <n v="9095.0682500000003"/>
  </r>
  <r>
    <n v="57"/>
    <x v="0"/>
    <n v="31.824999999999999"/>
    <n v="0"/>
    <x v="1"/>
    <s v="northwest"/>
    <n v="11842.623750000001"/>
  </r>
  <r>
    <n v="47"/>
    <x v="1"/>
    <n v="32.299999999999997"/>
    <n v="1"/>
    <x v="1"/>
    <s v="southwest"/>
    <n v="8062.7640000000001"/>
  </r>
  <r>
    <n v="42"/>
    <x v="0"/>
    <n v="29"/>
    <n v="1"/>
    <x v="1"/>
    <s v="southwest"/>
    <n v="7050.6419999999998"/>
  </r>
  <r>
    <n v="64"/>
    <x v="0"/>
    <n v="39.700000000000003"/>
    <n v="0"/>
    <x v="1"/>
    <s v="southwest"/>
    <n v="14319.031000000001"/>
  </r>
  <r>
    <n v="38"/>
    <x v="0"/>
    <n v="19.475000000000001"/>
    <n v="2"/>
    <x v="1"/>
    <s v="northwest"/>
    <n v="6933.2422500000002"/>
  </r>
  <r>
    <n v="61"/>
    <x v="1"/>
    <n v="36.1"/>
    <n v="3"/>
    <x v="1"/>
    <s v="southwest"/>
    <n v="27941.28758"/>
  </r>
  <r>
    <n v="53"/>
    <x v="0"/>
    <n v="26.7"/>
    <n v="2"/>
    <x v="1"/>
    <s v="southwest"/>
    <n v="11150.78"/>
  </r>
  <r>
    <n v="44"/>
    <x v="0"/>
    <n v="36.479999999999997"/>
    <n v="0"/>
    <x v="1"/>
    <s v="northeast"/>
    <n v="12797.20962"/>
  </r>
  <r>
    <n v="19"/>
    <x v="0"/>
    <n v="28.88"/>
    <n v="0"/>
    <x v="0"/>
    <s v="northwest"/>
    <n v="17748.5062"/>
  </r>
  <r>
    <n v="41"/>
    <x v="1"/>
    <n v="34.200000000000003"/>
    <n v="2"/>
    <x v="1"/>
    <s v="northwest"/>
    <n v="7261.741"/>
  </r>
  <r>
    <n v="51"/>
    <x v="1"/>
    <n v="33.33"/>
    <n v="3"/>
    <x v="1"/>
    <s v="southeast"/>
    <n v="10560.4917"/>
  </r>
  <r>
    <n v="40"/>
    <x v="1"/>
    <n v="32.299999999999997"/>
    <n v="2"/>
    <x v="1"/>
    <s v="northwest"/>
    <n v="6986.6970000000001"/>
  </r>
  <r>
    <n v="45"/>
    <x v="1"/>
    <n v="39.805"/>
    <n v="0"/>
    <x v="1"/>
    <s v="northeast"/>
    <n v="7448.4039499999999"/>
  </r>
  <r>
    <n v="35"/>
    <x v="1"/>
    <n v="34.32"/>
    <n v="3"/>
    <x v="1"/>
    <s v="southeast"/>
    <n v="5934.3797999999997"/>
  </r>
  <r>
    <n v="53"/>
    <x v="1"/>
    <n v="28.88"/>
    <n v="0"/>
    <x v="1"/>
    <s v="northwest"/>
    <n v="9869.8101999999999"/>
  </r>
  <r>
    <n v="30"/>
    <x v="1"/>
    <n v="24.4"/>
    <n v="3"/>
    <x v="0"/>
    <s v="southwest"/>
    <n v="18259.216"/>
  </r>
  <r>
    <n v="18"/>
    <x v="1"/>
    <n v="41.14"/>
    <n v="0"/>
    <x v="1"/>
    <s v="southeast"/>
    <n v="1146.7965999999999"/>
  </r>
  <r>
    <n v="51"/>
    <x v="1"/>
    <n v="35.97"/>
    <n v="1"/>
    <x v="1"/>
    <s v="southeast"/>
    <n v="9386.1612999999998"/>
  </r>
  <r>
    <n v="50"/>
    <x v="0"/>
    <n v="27.6"/>
    <n v="1"/>
    <x v="0"/>
    <s v="southwest"/>
    <n v="24520.263999999999"/>
  </r>
  <r>
    <n v="31"/>
    <x v="0"/>
    <n v="29.26"/>
    <n v="1"/>
    <x v="1"/>
    <s v="southeast"/>
    <n v="4350.5144"/>
  </r>
  <r>
    <n v="35"/>
    <x v="0"/>
    <n v="27.7"/>
    <n v="3"/>
    <x v="1"/>
    <s v="southwest"/>
    <n v="6414.1779999999999"/>
  </r>
  <r>
    <n v="60"/>
    <x v="1"/>
    <n v="36.954999999999998"/>
    <n v="0"/>
    <x v="1"/>
    <s v="northeast"/>
    <n v="12741.167450000001"/>
  </r>
  <r>
    <n v="21"/>
    <x v="1"/>
    <n v="36.86"/>
    <n v="0"/>
    <x v="1"/>
    <s v="northwest"/>
    <n v="1917.3184000000001"/>
  </r>
  <r>
    <n v="29"/>
    <x v="1"/>
    <n v="22.515000000000001"/>
    <n v="3"/>
    <x v="1"/>
    <s v="northeast"/>
    <n v="5209.5788499999999"/>
  </r>
  <r>
    <n v="62"/>
    <x v="0"/>
    <n v="29.92"/>
    <n v="0"/>
    <x v="1"/>
    <s v="southeast"/>
    <n v="13457.960800000001"/>
  </r>
  <r>
    <n v="39"/>
    <x v="0"/>
    <n v="41.8"/>
    <n v="0"/>
    <x v="1"/>
    <s v="southeast"/>
    <n v="5662.2250000000004"/>
  </r>
  <r>
    <n v="19"/>
    <x v="1"/>
    <n v="27.6"/>
    <n v="0"/>
    <x v="1"/>
    <s v="southwest"/>
    <n v="1252.4069999999999"/>
  </r>
  <r>
    <n v="22"/>
    <x v="0"/>
    <n v="23.18"/>
    <n v="0"/>
    <x v="1"/>
    <s v="northeast"/>
    <n v="2731.9122000000002"/>
  </r>
  <r>
    <n v="53"/>
    <x v="1"/>
    <n v="20.9"/>
    <n v="0"/>
    <x v="0"/>
    <s v="southeast"/>
    <n v="21195.817999999999"/>
  </r>
  <r>
    <n v="39"/>
    <x v="0"/>
    <n v="31.92"/>
    <n v="2"/>
    <x v="1"/>
    <s v="northwest"/>
    <n v="7209.4917999999998"/>
  </r>
  <r>
    <n v="27"/>
    <x v="1"/>
    <n v="28.5"/>
    <n v="0"/>
    <x v="0"/>
    <s v="northwest"/>
    <n v="18310.741999999998"/>
  </r>
  <r>
    <n v="30"/>
    <x v="1"/>
    <n v="44.22"/>
    <n v="2"/>
    <x v="1"/>
    <s v="southeast"/>
    <n v="4266.1657999999998"/>
  </r>
  <r>
    <n v="30"/>
    <x v="0"/>
    <n v="22.895"/>
    <n v="1"/>
    <x v="1"/>
    <s v="northeast"/>
    <n v="4719.52405"/>
  </r>
  <r>
    <n v="58"/>
    <x v="0"/>
    <n v="33.1"/>
    <n v="0"/>
    <x v="1"/>
    <s v="southwest"/>
    <n v="11848.141"/>
  </r>
  <r>
    <n v="33"/>
    <x v="1"/>
    <n v="24.795000000000002"/>
    <n v="0"/>
    <x v="0"/>
    <s v="northeast"/>
    <n v="17904.527050000001"/>
  </r>
  <r>
    <n v="42"/>
    <x v="0"/>
    <n v="26.18"/>
    <n v="1"/>
    <x v="1"/>
    <s v="southeast"/>
    <n v="7046.7222000000002"/>
  </r>
  <r>
    <n v="64"/>
    <x v="0"/>
    <n v="35.97"/>
    <n v="0"/>
    <x v="1"/>
    <s v="southeast"/>
    <n v="14313.846299999999"/>
  </r>
  <r>
    <n v="21"/>
    <x v="1"/>
    <n v="22.3"/>
    <n v="1"/>
    <x v="1"/>
    <s v="southwest"/>
    <n v="2103.08"/>
  </r>
  <r>
    <n v="18"/>
    <x v="0"/>
    <n v="42.24"/>
    <n v="0"/>
    <x v="0"/>
    <s v="southeast"/>
    <n v="38792.685599999997"/>
  </r>
  <r>
    <n v="23"/>
    <x v="1"/>
    <n v="26.51"/>
    <n v="0"/>
    <x v="1"/>
    <s v="southeast"/>
    <n v="1815.8759"/>
  </r>
  <r>
    <n v="45"/>
    <x v="0"/>
    <n v="35.814999999999998"/>
    <n v="0"/>
    <x v="1"/>
    <s v="northwest"/>
    <n v="7731.8578500000003"/>
  </r>
  <r>
    <n v="40"/>
    <x v="0"/>
    <n v="41.42"/>
    <n v="1"/>
    <x v="1"/>
    <s v="northwest"/>
    <n v="28476.734990000001"/>
  </r>
  <r>
    <n v="19"/>
    <x v="0"/>
    <n v="36.575000000000003"/>
    <n v="0"/>
    <x v="1"/>
    <s v="northwest"/>
    <n v="2136.8822500000001"/>
  </r>
  <r>
    <n v="18"/>
    <x v="1"/>
    <n v="30.14"/>
    <n v="0"/>
    <x v="1"/>
    <s v="southeast"/>
    <n v="1131.5065999999999"/>
  </r>
  <r>
    <n v="25"/>
    <x v="1"/>
    <n v="25.84"/>
    <n v="1"/>
    <x v="1"/>
    <s v="northeast"/>
    <n v="3309.7926000000002"/>
  </r>
  <r>
    <n v="46"/>
    <x v="0"/>
    <n v="30.8"/>
    <n v="3"/>
    <x v="1"/>
    <s v="southwest"/>
    <n v="9414.92"/>
  </r>
  <r>
    <n v="33"/>
    <x v="0"/>
    <n v="42.94"/>
    <n v="3"/>
    <x v="1"/>
    <s v="northwest"/>
    <n v="6360.9935999999998"/>
  </r>
  <r>
    <n v="54"/>
    <x v="1"/>
    <n v="21.01"/>
    <n v="2"/>
    <x v="1"/>
    <s v="southeast"/>
    <n v="11013.7119"/>
  </r>
  <r>
    <n v="28"/>
    <x v="1"/>
    <n v="22.515000000000001"/>
    <n v="2"/>
    <x v="1"/>
    <s v="northeast"/>
    <n v="4428.8878500000001"/>
  </r>
  <r>
    <n v="36"/>
    <x v="1"/>
    <n v="34.43"/>
    <n v="2"/>
    <x v="1"/>
    <s v="southeast"/>
    <n v="5584.3056999999999"/>
  </r>
  <r>
    <n v="20"/>
    <x v="0"/>
    <n v="31.46"/>
    <n v="0"/>
    <x v="1"/>
    <s v="southeast"/>
    <n v="1877.9294"/>
  </r>
  <r>
    <n v="24"/>
    <x v="0"/>
    <n v="24.225000000000001"/>
    <n v="0"/>
    <x v="1"/>
    <s v="northwest"/>
    <n v="2842.7607499999999"/>
  </r>
  <r>
    <n v="23"/>
    <x v="1"/>
    <n v="37.1"/>
    <n v="3"/>
    <x v="1"/>
    <s v="southwest"/>
    <n v="3597.596"/>
  </r>
  <r>
    <n v="47"/>
    <x v="0"/>
    <n v="26.125"/>
    <n v="1"/>
    <x v="0"/>
    <s v="northeast"/>
    <n v="23401.30575"/>
  </r>
  <r>
    <n v="33"/>
    <x v="0"/>
    <n v="35.53"/>
    <n v="0"/>
    <x v="0"/>
    <s v="northwest"/>
    <n v="55135.402090000003"/>
  </r>
  <r>
    <n v="45"/>
    <x v="1"/>
    <n v="33.700000000000003"/>
    <n v="1"/>
    <x v="1"/>
    <s v="southwest"/>
    <n v="7445.9179999999997"/>
  </r>
  <r>
    <n v="26"/>
    <x v="1"/>
    <n v="17.670000000000002"/>
    <n v="0"/>
    <x v="1"/>
    <s v="northwest"/>
    <n v="2680.9493000000002"/>
  </r>
  <r>
    <n v="18"/>
    <x v="0"/>
    <n v="31.13"/>
    <n v="0"/>
    <x v="1"/>
    <s v="southeast"/>
    <n v="1621.8827000000001"/>
  </r>
  <r>
    <n v="44"/>
    <x v="0"/>
    <n v="29.81"/>
    <n v="2"/>
    <x v="1"/>
    <s v="southeast"/>
    <n v="8219.2039000000004"/>
  </r>
  <r>
    <n v="60"/>
    <x v="1"/>
    <n v="24.32"/>
    <n v="0"/>
    <x v="1"/>
    <s v="northwest"/>
    <n v="12523.604799999999"/>
  </r>
  <r>
    <n v="64"/>
    <x v="0"/>
    <n v="31.824999999999999"/>
    <n v="2"/>
    <x v="1"/>
    <s v="northeast"/>
    <n v="16069.08475"/>
  </r>
  <r>
    <n v="56"/>
    <x v="1"/>
    <n v="31.79"/>
    <n v="2"/>
    <x v="0"/>
    <s v="southeast"/>
    <n v="43813.866099999999"/>
  </r>
  <r>
    <n v="36"/>
    <x v="1"/>
    <n v="28.024999999999999"/>
    <n v="1"/>
    <x v="0"/>
    <s v="northeast"/>
    <n v="20773.62775"/>
  </r>
  <r>
    <n v="41"/>
    <x v="1"/>
    <n v="30.78"/>
    <n v="3"/>
    <x v="0"/>
    <s v="northeast"/>
    <n v="39597.407200000001"/>
  </r>
  <r>
    <n v="39"/>
    <x v="1"/>
    <n v="21.85"/>
    <n v="1"/>
    <x v="1"/>
    <s v="northwest"/>
    <n v="6117.4944999999998"/>
  </r>
  <r>
    <n v="63"/>
    <x v="1"/>
    <n v="33.1"/>
    <n v="0"/>
    <x v="1"/>
    <s v="southwest"/>
    <n v="13393.755999999999"/>
  </r>
  <r>
    <n v="36"/>
    <x v="0"/>
    <n v="25.84"/>
    <n v="0"/>
    <x v="1"/>
    <s v="northwest"/>
    <n v="5266.3656000000001"/>
  </r>
  <r>
    <n v="28"/>
    <x v="0"/>
    <n v="23.844999999999999"/>
    <n v="2"/>
    <x v="1"/>
    <s v="northwest"/>
    <n v="4719.7365499999996"/>
  </r>
  <r>
    <n v="58"/>
    <x v="1"/>
    <n v="34.39"/>
    <n v="0"/>
    <x v="1"/>
    <s v="northwest"/>
    <n v="11743.9341"/>
  </r>
  <r>
    <n v="36"/>
    <x v="1"/>
    <n v="33.82"/>
    <n v="1"/>
    <x v="1"/>
    <s v="northwest"/>
    <n v="5377.4578000000001"/>
  </r>
  <r>
    <n v="42"/>
    <x v="1"/>
    <n v="35.97"/>
    <n v="2"/>
    <x v="1"/>
    <s v="southeast"/>
    <n v="7160.3302999999996"/>
  </r>
  <r>
    <n v="36"/>
    <x v="1"/>
    <n v="31.5"/>
    <n v="0"/>
    <x v="1"/>
    <s v="southwest"/>
    <n v="4402.2330000000002"/>
  </r>
  <r>
    <n v="56"/>
    <x v="0"/>
    <n v="28.31"/>
    <n v="0"/>
    <x v="1"/>
    <s v="northeast"/>
    <n v="11657.7189"/>
  </r>
  <r>
    <n v="35"/>
    <x v="0"/>
    <n v="23.465"/>
    <n v="2"/>
    <x v="1"/>
    <s v="northeast"/>
    <n v="6402.2913500000004"/>
  </r>
  <r>
    <n v="59"/>
    <x v="0"/>
    <n v="31.35"/>
    <n v="0"/>
    <x v="1"/>
    <s v="northwest"/>
    <n v="12622.1795"/>
  </r>
  <r>
    <n v="21"/>
    <x v="1"/>
    <n v="31.1"/>
    <n v="0"/>
    <x v="1"/>
    <s v="southwest"/>
    <n v="1526.3119999999999"/>
  </r>
  <r>
    <n v="59"/>
    <x v="1"/>
    <n v="24.7"/>
    <n v="0"/>
    <x v="1"/>
    <s v="northeast"/>
    <n v="12323.936"/>
  </r>
  <r>
    <n v="23"/>
    <x v="0"/>
    <n v="32.78"/>
    <n v="2"/>
    <x v="0"/>
    <s v="southeast"/>
    <n v="36021.011200000001"/>
  </r>
  <r>
    <n v="57"/>
    <x v="0"/>
    <n v="29.81"/>
    <n v="0"/>
    <x v="0"/>
    <s v="southeast"/>
    <n v="27533.912899999999"/>
  </r>
  <r>
    <n v="53"/>
    <x v="1"/>
    <n v="30.495000000000001"/>
    <n v="0"/>
    <x v="1"/>
    <s v="northeast"/>
    <n v="10072.055050000001"/>
  </r>
  <r>
    <n v="60"/>
    <x v="0"/>
    <n v="32.450000000000003"/>
    <n v="0"/>
    <x v="0"/>
    <s v="southeast"/>
    <n v="45008.955499999996"/>
  </r>
  <r>
    <n v="51"/>
    <x v="0"/>
    <n v="34.200000000000003"/>
    <n v="1"/>
    <x v="1"/>
    <s v="southwest"/>
    <n v="9872.7009999999991"/>
  </r>
  <r>
    <n v="23"/>
    <x v="1"/>
    <n v="50.38"/>
    <n v="1"/>
    <x v="1"/>
    <s v="southeast"/>
    <n v="2438.0551999999998"/>
  </r>
  <r>
    <n v="27"/>
    <x v="0"/>
    <n v="24.1"/>
    <n v="0"/>
    <x v="1"/>
    <s v="southwest"/>
    <n v="2974.1260000000002"/>
  </r>
  <r>
    <n v="55"/>
    <x v="1"/>
    <n v="32.774999999999999"/>
    <n v="0"/>
    <x v="1"/>
    <s v="northwest"/>
    <n v="10601.632250000001"/>
  </r>
  <r>
    <n v="37"/>
    <x v="0"/>
    <n v="30.78"/>
    <n v="0"/>
    <x v="0"/>
    <s v="northeast"/>
    <n v="37270.1512"/>
  </r>
  <r>
    <n v="61"/>
    <x v="1"/>
    <n v="32.299999999999997"/>
    <n v="2"/>
    <x v="1"/>
    <s v="northwest"/>
    <n v="14119.62"/>
  </r>
  <r>
    <n v="46"/>
    <x v="0"/>
    <n v="35.53"/>
    <n v="0"/>
    <x v="0"/>
    <s v="northeast"/>
    <n v="42111.664700000001"/>
  </r>
  <r>
    <n v="53"/>
    <x v="0"/>
    <n v="23.75"/>
    <n v="2"/>
    <x v="1"/>
    <s v="northeast"/>
    <n v="11729.6795"/>
  </r>
  <r>
    <n v="49"/>
    <x v="0"/>
    <n v="23.844999999999999"/>
    <n v="3"/>
    <x v="0"/>
    <s v="northeast"/>
    <n v="24106.912550000001"/>
  </r>
  <r>
    <n v="20"/>
    <x v="0"/>
    <n v="29.6"/>
    <n v="0"/>
    <x v="1"/>
    <s v="southwest"/>
    <n v="1875.3440000000001"/>
  </r>
  <r>
    <n v="48"/>
    <x v="0"/>
    <n v="33.11"/>
    <n v="0"/>
    <x v="0"/>
    <s v="southeast"/>
    <n v="40974.164900000003"/>
  </r>
  <r>
    <n v="25"/>
    <x v="1"/>
    <n v="24.13"/>
    <n v="0"/>
    <x v="0"/>
    <s v="northwest"/>
    <n v="15817.985699999999"/>
  </r>
  <r>
    <n v="25"/>
    <x v="0"/>
    <n v="32.229999999999997"/>
    <n v="1"/>
    <x v="1"/>
    <s v="southeast"/>
    <n v="18218.161390000001"/>
  </r>
  <r>
    <n v="57"/>
    <x v="1"/>
    <n v="28.1"/>
    <n v="0"/>
    <x v="1"/>
    <s v="southwest"/>
    <n v="10965.446"/>
  </r>
  <r>
    <n v="37"/>
    <x v="0"/>
    <n v="47.6"/>
    <n v="2"/>
    <x v="0"/>
    <s v="southwest"/>
    <n v="46113.510999999999"/>
  </r>
  <r>
    <n v="38"/>
    <x v="0"/>
    <n v="28"/>
    <n v="3"/>
    <x v="1"/>
    <s v="southwest"/>
    <n v="7151.0919999999996"/>
  </r>
  <r>
    <n v="55"/>
    <x v="0"/>
    <n v="33.534999999999997"/>
    <n v="2"/>
    <x v="1"/>
    <s v="northwest"/>
    <n v="12269.68865"/>
  </r>
  <r>
    <n v="36"/>
    <x v="0"/>
    <n v="19.855"/>
    <n v="0"/>
    <x v="1"/>
    <s v="northeast"/>
    <n v="5458.0464499999998"/>
  </r>
  <r>
    <n v="51"/>
    <x v="1"/>
    <n v="25.4"/>
    <n v="0"/>
    <x v="1"/>
    <s v="southwest"/>
    <n v="8782.4689999999991"/>
  </r>
  <r>
    <n v="40"/>
    <x v="1"/>
    <n v="29.9"/>
    <n v="2"/>
    <x v="1"/>
    <s v="southwest"/>
    <n v="6600.3609999999999"/>
  </r>
  <r>
    <n v="18"/>
    <x v="1"/>
    <n v="37.29"/>
    <n v="0"/>
    <x v="1"/>
    <s v="southeast"/>
    <n v="1141.4450999999999"/>
  </r>
  <r>
    <n v="57"/>
    <x v="1"/>
    <n v="43.7"/>
    <n v="1"/>
    <x v="1"/>
    <s v="southwest"/>
    <n v="11576.13"/>
  </r>
  <r>
    <n v="61"/>
    <x v="1"/>
    <n v="23.655000000000001"/>
    <n v="0"/>
    <x v="1"/>
    <s v="northeast"/>
    <n v="13129.603450000001"/>
  </r>
  <r>
    <n v="25"/>
    <x v="0"/>
    <n v="24.3"/>
    <n v="3"/>
    <x v="1"/>
    <s v="southwest"/>
    <n v="4391.652"/>
  </r>
  <r>
    <n v="50"/>
    <x v="1"/>
    <n v="36.200000000000003"/>
    <n v="0"/>
    <x v="1"/>
    <s v="southwest"/>
    <n v="8457.8179999999993"/>
  </r>
  <r>
    <n v="26"/>
    <x v="0"/>
    <n v="29.48"/>
    <n v="1"/>
    <x v="1"/>
    <s v="southeast"/>
    <n v="3392.3652000000002"/>
  </r>
  <r>
    <n v="42"/>
    <x v="1"/>
    <n v="24.86"/>
    <n v="0"/>
    <x v="1"/>
    <s v="southeast"/>
    <n v="5966.8873999999996"/>
  </r>
  <r>
    <n v="43"/>
    <x v="1"/>
    <n v="30.1"/>
    <n v="1"/>
    <x v="1"/>
    <s v="southwest"/>
    <n v="6849.0259999999998"/>
  </r>
  <r>
    <n v="44"/>
    <x v="1"/>
    <n v="21.85"/>
    <n v="3"/>
    <x v="1"/>
    <s v="northeast"/>
    <n v="8891.1394999999993"/>
  </r>
  <r>
    <n v="23"/>
    <x v="0"/>
    <n v="28.12"/>
    <n v="0"/>
    <x v="1"/>
    <s v="northwest"/>
    <n v="2690.1138000000001"/>
  </r>
  <r>
    <n v="49"/>
    <x v="0"/>
    <n v="27.1"/>
    <n v="1"/>
    <x v="1"/>
    <s v="southwest"/>
    <n v="26140.3603"/>
  </r>
  <r>
    <n v="33"/>
    <x v="1"/>
    <n v="33.44"/>
    <n v="5"/>
    <x v="1"/>
    <s v="southeast"/>
    <n v="6653.7885999999999"/>
  </r>
  <r>
    <n v="41"/>
    <x v="1"/>
    <n v="28.8"/>
    <n v="1"/>
    <x v="1"/>
    <s v="southwest"/>
    <n v="6282.2349999999997"/>
  </r>
  <r>
    <n v="37"/>
    <x v="0"/>
    <n v="29.5"/>
    <n v="2"/>
    <x v="1"/>
    <s v="southwest"/>
    <n v="6311.9520000000002"/>
  </r>
  <r>
    <n v="22"/>
    <x v="1"/>
    <n v="34.799999999999997"/>
    <n v="3"/>
    <x v="1"/>
    <s v="southwest"/>
    <n v="3443.0639999999999"/>
  </r>
  <r>
    <n v="23"/>
    <x v="1"/>
    <n v="27.36"/>
    <n v="1"/>
    <x v="1"/>
    <s v="northwest"/>
    <n v="2789.0574000000001"/>
  </r>
  <r>
    <n v="21"/>
    <x v="0"/>
    <n v="22.135000000000002"/>
    <n v="0"/>
    <x v="1"/>
    <s v="northeast"/>
    <n v="2585.8506499999999"/>
  </r>
  <r>
    <n v="51"/>
    <x v="0"/>
    <n v="37.049999999999997"/>
    <n v="3"/>
    <x v="0"/>
    <s v="northeast"/>
    <n v="46255.112500000003"/>
  </r>
  <r>
    <n v="25"/>
    <x v="1"/>
    <n v="26.695"/>
    <n v="4"/>
    <x v="1"/>
    <s v="northwest"/>
    <n v="4877.9810500000003"/>
  </r>
  <r>
    <n v="32"/>
    <x v="1"/>
    <n v="28.93"/>
    <n v="1"/>
    <x v="0"/>
    <s v="southeast"/>
    <n v="19719.6947"/>
  </r>
  <r>
    <n v="57"/>
    <x v="1"/>
    <n v="28.975000000000001"/>
    <n v="0"/>
    <x v="0"/>
    <s v="northeast"/>
    <n v="27218.437249999999"/>
  </r>
  <r>
    <n v="36"/>
    <x v="0"/>
    <n v="30.02"/>
    <n v="0"/>
    <x v="1"/>
    <s v="northwest"/>
    <n v="5272.1758"/>
  </r>
  <r>
    <n v="22"/>
    <x v="1"/>
    <n v="39.5"/>
    <n v="0"/>
    <x v="1"/>
    <s v="southwest"/>
    <n v="1682.597"/>
  </r>
  <r>
    <n v="57"/>
    <x v="1"/>
    <n v="33.630000000000003"/>
    <n v="1"/>
    <x v="1"/>
    <s v="northwest"/>
    <n v="11945.1327"/>
  </r>
  <r>
    <n v="64"/>
    <x v="0"/>
    <n v="26.885000000000002"/>
    <n v="0"/>
    <x v="0"/>
    <s v="northwest"/>
    <n v="29330.98315"/>
  </r>
  <r>
    <n v="36"/>
    <x v="0"/>
    <n v="29.04"/>
    <n v="4"/>
    <x v="1"/>
    <s v="southeast"/>
    <n v="7243.8136000000004"/>
  </r>
  <r>
    <n v="54"/>
    <x v="1"/>
    <n v="24.035"/>
    <n v="0"/>
    <x v="1"/>
    <s v="northeast"/>
    <n v="10422.916649999999"/>
  </r>
  <r>
    <n v="47"/>
    <x v="1"/>
    <n v="38.94"/>
    <n v="2"/>
    <x v="0"/>
    <s v="southeast"/>
    <n v="44202.653599999998"/>
  </r>
  <r>
    <n v="62"/>
    <x v="1"/>
    <n v="32.11"/>
    <n v="0"/>
    <x v="1"/>
    <s v="northeast"/>
    <n v="13555.0049"/>
  </r>
  <r>
    <n v="61"/>
    <x v="0"/>
    <n v="44"/>
    <n v="0"/>
    <x v="1"/>
    <s v="southwest"/>
    <n v="13063.883"/>
  </r>
  <r>
    <n v="43"/>
    <x v="0"/>
    <n v="20.045000000000002"/>
    <n v="2"/>
    <x v="0"/>
    <s v="northeast"/>
    <n v="19798.054550000001"/>
  </r>
  <r>
    <n v="19"/>
    <x v="1"/>
    <n v="25.555"/>
    <n v="1"/>
    <x v="1"/>
    <s v="northwest"/>
    <n v="2221.5644499999999"/>
  </r>
  <r>
    <n v="18"/>
    <x v="0"/>
    <n v="40.26"/>
    <n v="0"/>
    <x v="1"/>
    <s v="southeast"/>
    <n v="1634.5734"/>
  </r>
  <r>
    <n v="19"/>
    <x v="0"/>
    <n v="22.515000000000001"/>
    <n v="0"/>
    <x v="1"/>
    <s v="northwest"/>
    <n v="2117.3388500000001"/>
  </r>
  <r>
    <n v="49"/>
    <x v="1"/>
    <n v="22.515000000000001"/>
    <n v="0"/>
    <x v="1"/>
    <s v="northeast"/>
    <n v="8688.8588500000005"/>
  </r>
  <r>
    <n v="60"/>
    <x v="1"/>
    <n v="40.92"/>
    <n v="0"/>
    <x v="0"/>
    <s v="southeast"/>
    <n v="48673.558799999999"/>
  </r>
  <r>
    <n v="26"/>
    <x v="1"/>
    <n v="27.265000000000001"/>
    <n v="3"/>
    <x v="1"/>
    <s v="northeast"/>
    <n v="4661.2863500000003"/>
  </r>
  <r>
    <n v="49"/>
    <x v="1"/>
    <n v="36.85"/>
    <n v="0"/>
    <x v="1"/>
    <s v="southeast"/>
    <n v="8125.7844999999998"/>
  </r>
  <r>
    <n v="60"/>
    <x v="0"/>
    <n v="35.1"/>
    <n v="0"/>
    <x v="1"/>
    <s v="southwest"/>
    <n v="12644.589"/>
  </r>
  <r>
    <n v="26"/>
    <x v="0"/>
    <n v="29.355"/>
    <n v="2"/>
    <x v="1"/>
    <s v="northeast"/>
    <n v="4564.1914500000003"/>
  </r>
  <r>
    <n v="27"/>
    <x v="1"/>
    <n v="32.585000000000001"/>
    <n v="3"/>
    <x v="1"/>
    <s v="northeast"/>
    <n v="4846.9201499999999"/>
  </r>
  <r>
    <n v="44"/>
    <x v="0"/>
    <n v="32.340000000000003"/>
    <n v="1"/>
    <x v="1"/>
    <s v="southeast"/>
    <n v="7633.7205999999996"/>
  </r>
  <r>
    <n v="63"/>
    <x v="1"/>
    <n v="39.799999999999997"/>
    <n v="3"/>
    <x v="1"/>
    <s v="southwest"/>
    <n v="15170.069"/>
  </r>
  <r>
    <n v="32"/>
    <x v="0"/>
    <n v="24.6"/>
    <n v="0"/>
    <x v="0"/>
    <s v="southwest"/>
    <n v="17496.306"/>
  </r>
  <r>
    <n v="22"/>
    <x v="1"/>
    <n v="28.31"/>
    <n v="1"/>
    <x v="1"/>
    <s v="northwest"/>
    <n v="2639.0428999999999"/>
  </r>
  <r>
    <n v="18"/>
    <x v="1"/>
    <n v="31.73"/>
    <n v="0"/>
    <x v="0"/>
    <s v="northeast"/>
    <n v="33732.686699999998"/>
  </r>
  <r>
    <n v="59"/>
    <x v="0"/>
    <n v="26.695"/>
    <n v="3"/>
    <x v="1"/>
    <s v="northwest"/>
    <n v="14382.709049999999"/>
  </r>
  <r>
    <n v="44"/>
    <x v="0"/>
    <n v="27.5"/>
    <n v="1"/>
    <x v="1"/>
    <s v="southwest"/>
    <n v="7626.9930000000004"/>
  </r>
  <r>
    <n v="33"/>
    <x v="1"/>
    <n v="24.605"/>
    <n v="2"/>
    <x v="1"/>
    <s v="northwest"/>
    <n v="5257.5079500000002"/>
  </r>
  <r>
    <n v="24"/>
    <x v="0"/>
    <n v="33.99"/>
    <n v="0"/>
    <x v="1"/>
    <s v="southeast"/>
    <n v="2473.3341"/>
  </r>
  <r>
    <n v="43"/>
    <x v="0"/>
    <n v="26.885000000000002"/>
    <n v="0"/>
    <x v="0"/>
    <s v="northwest"/>
    <n v="21774.32215"/>
  </r>
  <r>
    <n v="45"/>
    <x v="1"/>
    <n v="22.895"/>
    <n v="0"/>
    <x v="0"/>
    <s v="northeast"/>
    <n v="35069.374519999998"/>
  </r>
  <r>
    <n v="61"/>
    <x v="0"/>
    <n v="28.2"/>
    <n v="0"/>
    <x v="1"/>
    <s v="southwest"/>
    <n v="13041.921"/>
  </r>
  <r>
    <n v="35"/>
    <x v="0"/>
    <n v="34.21"/>
    <n v="1"/>
    <x v="1"/>
    <s v="southeast"/>
    <n v="5245.2268999999997"/>
  </r>
  <r>
    <n v="62"/>
    <x v="0"/>
    <n v="25"/>
    <n v="0"/>
    <x v="1"/>
    <s v="southwest"/>
    <n v="13451.121999999999"/>
  </r>
  <r>
    <n v="62"/>
    <x v="0"/>
    <n v="33.200000000000003"/>
    <n v="0"/>
    <x v="1"/>
    <s v="southwest"/>
    <n v="13462.52"/>
  </r>
  <r>
    <n v="38"/>
    <x v="1"/>
    <n v="31"/>
    <n v="1"/>
    <x v="1"/>
    <s v="southwest"/>
    <n v="5488.2619999999997"/>
  </r>
  <r>
    <n v="34"/>
    <x v="1"/>
    <n v="35.814999999999998"/>
    <n v="0"/>
    <x v="1"/>
    <s v="northwest"/>
    <n v="4320.4108500000002"/>
  </r>
  <r>
    <n v="43"/>
    <x v="1"/>
    <n v="23.2"/>
    <n v="0"/>
    <x v="1"/>
    <s v="southwest"/>
    <n v="6250.4350000000004"/>
  </r>
  <r>
    <n v="50"/>
    <x v="1"/>
    <n v="32.11"/>
    <n v="2"/>
    <x v="1"/>
    <s v="northeast"/>
    <n v="25333.332839999999"/>
  </r>
  <r>
    <n v="19"/>
    <x v="0"/>
    <n v="23.4"/>
    <n v="2"/>
    <x v="1"/>
    <s v="southwest"/>
    <n v="2913.569"/>
  </r>
  <r>
    <n v="57"/>
    <x v="0"/>
    <n v="20.100000000000001"/>
    <n v="1"/>
    <x v="1"/>
    <s v="southwest"/>
    <n v="12032.325999999999"/>
  </r>
  <r>
    <n v="62"/>
    <x v="0"/>
    <n v="39.159999999999997"/>
    <n v="0"/>
    <x v="1"/>
    <s v="southeast"/>
    <n v="13470.804400000001"/>
  </r>
  <r>
    <n v="41"/>
    <x v="1"/>
    <n v="34.21"/>
    <n v="1"/>
    <x v="1"/>
    <s v="southeast"/>
    <n v="6289.7548999999999"/>
  </r>
  <r>
    <n v="26"/>
    <x v="1"/>
    <n v="46.53"/>
    <n v="1"/>
    <x v="1"/>
    <s v="southeast"/>
    <n v="2927.0646999999999"/>
  </r>
  <r>
    <n v="39"/>
    <x v="0"/>
    <n v="32.5"/>
    <n v="1"/>
    <x v="1"/>
    <s v="southwest"/>
    <n v="6238.2979999999998"/>
  </r>
  <r>
    <n v="46"/>
    <x v="1"/>
    <n v="25.8"/>
    <n v="5"/>
    <x v="1"/>
    <s v="southwest"/>
    <n v="10096.969999999999"/>
  </r>
  <r>
    <n v="45"/>
    <x v="0"/>
    <n v="35.299999999999997"/>
    <n v="0"/>
    <x v="1"/>
    <s v="southwest"/>
    <n v="7348.1419999999998"/>
  </r>
  <r>
    <n v="32"/>
    <x v="1"/>
    <n v="37.18"/>
    <n v="2"/>
    <x v="1"/>
    <s v="southeast"/>
    <n v="4673.3922000000002"/>
  </r>
  <r>
    <n v="59"/>
    <x v="0"/>
    <n v="27.5"/>
    <n v="0"/>
    <x v="1"/>
    <s v="southwest"/>
    <n v="12233.828"/>
  </r>
  <r>
    <n v="44"/>
    <x v="1"/>
    <n v="29.734999999999999"/>
    <n v="2"/>
    <x v="1"/>
    <s v="northeast"/>
    <n v="32108.662820000001"/>
  </r>
  <r>
    <n v="39"/>
    <x v="0"/>
    <n v="24.225000000000001"/>
    <n v="5"/>
    <x v="1"/>
    <s v="northwest"/>
    <n v="8965.7957499999993"/>
  </r>
  <r>
    <n v="18"/>
    <x v="1"/>
    <n v="26.18"/>
    <n v="2"/>
    <x v="1"/>
    <s v="southeast"/>
    <n v="2304.0021999999999"/>
  </r>
  <r>
    <n v="53"/>
    <x v="1"/>
    <n v="29.48"/>
    <n v="0"/>
    <x v="1"/>
    <s v="southeast"/>
    <n v="9487.6442000000006"/>
  </r>
  <r>
    <n v="18"/>
    <x v="1"/>
    <n v="23.21"/>
    <n v="0"/>
    <x v="1"/>
    <s v="southeast"/>
    <n v="1121.8739"/>
  </r>
  <r>
    <n v="50"/>
    <x v="0"/>
    <n v="46.09"/>
    <n v="1"/>
    <x v="1"/>
    <s v="southeast"/>
    <n v="9549.5650999999998"/>
  </r>
  <r>
    <n v="18"/>
    <x v="0"/>
    <n v="40.185000000000002"/>
    <n v="0"/>
    <x v="1"/>
    <s v="northeast"/>
    <n v="2217.4691499999999"/>
  </r>
  <r>
    <n v="19"/>
    <x v="1"/>
    <n v="22.61"/>
    <n v="0"/>
    <x v="1"/>
    <s v="northwest"/>
    <n v="1628.4709"/>
  </r>
  <r>
    <n v="62"/>
    <x v="1"/>
    <n v="39.93"/>
    <n v="0"/>
    <x v="1"/>
    <s v="southeast"/>
    <n v="12982.8747"/>
  </r>
  <r>
    <n v="56"/>
    <x v="0"/>
    <n v="35.799999999999997"/>
    <n v="1"/>
    <x v="1"/>
    <s v="southwest"/>
    <n v="11674.13"/>
  </r>
  <r>
    <n v="42"/>
    <x v="1"/>
    <n v="35.799999999999997"/>
    <n v="2"/>
    <x v="1"/>
    <s v="southwest"/>
    <n v="7160.0940000000001"/>
  </r>
  <r>
    <n v="37"/>
    <x v="1"/>
    <n v="34.200000000000003"/>
    <n v="1"/>
    <x v="0"/>
    <s v="northeast"/>
    <n v="39047.285000000003"/>
  </r>
  <r>
    <n v="42"/>
    <x v="1"/>
    <n v="31.254999999999999"/>
    <n v="0"/>
    <x v="1"/>
    <s v="northwest"/>
    <n v="6358.7764500000003"/>
  </r>
  <r>
    <n v="25"/>
    <x v="1"/>
    <n v="29.7"/>
    <n v="3"/>
    <x v="0"/>
    <s v="southwest"/>
    <n v="19933.457999999999"/>
  </r>
  <r>
    <n v="57"/>
    <x v="1"/>
    <n v="18.335000000000001"/>
    <n v="0"/>
    <x v="1"/>
    <s v="northeast"/>
    <n v="11534.872649999999"/>
  </r>
  <r>
    <n v="51"/>
    <x v="1"/>
    <n v="42.9"/>
    <n v="2"/>
    <x v="0"/>
    <s v="southeast"/>
    <n v="47462.894"/>
  </r>
  <r>
    <n v="30"/>
    <x v="0"/>
    <n v="28.405000000000001"/>
    <n v="1"/>
    <x v="1"/>
    <s v="northwest"/>
    <n v="4527.1829500000003"/>
  </r>
  <r>
    <n v="44"/>
    <x v="1"/>
    <n v="30.2"/>
    <n v="2"/>
    <x v="0"/>
    <s v="southwest"/>
    <n v="38998.546000000002"/>
  </r>
  <r>
    <n v="34"/>
    <x v="1"/>
    <n v="27.835000000000001"/>
    <n v="1"/>
    <x v="0"/>
    <s v="northwest"/>
    <n v="20009.63365"/>
  </r>
  <r>
    <n v="31"/>
    <x v="1"/>
    <n v="39.49"/>
    <n v="1"/>
    <x v="1"/>
    <s v="southeast"/>
    <n v="3875.7341000000001"/>
  </r>
  <r>
    <n v="54"/>
    <x v="1"/>
    <n v="30.8"/>
    <n v="1"/>
    <x v="0"/>
    <s v="southeast"/>
    <n v="41999.519999999997"/>
  </r>
  <r>
    <n v="24"/>
    <x v="1"/>
    <n v="26.79"/>
    <n v="1"/>
    <x v="1"/>
    <s v="northwest"/>
    <n v="12609.88702"/>
  </r>
  <r>
    <n v="43"/>
    <x v="1"/>
    <n v="34.96"/>
    <n v="1"/>
    <x v="0"/>
    <s v="northeast"/>
    <n v="41034.221400000002"/>
  </r>
  <r>
    <n v="48"/>
    <x v="1"/>
    <n v="36.67"/>
    <n v="1"/>
    <x v="1"/>
    <s v="northwest"/>
    <n v="28468.919010000001"/>
  </r>
  <r>
    <n v="19"/>
    <x v="0"/>
    <n v="39.615000000000002"/>
    <n v="1"/>
    <x v="1"/>
    <s v="northwest"/>
    <n v="2730.1078499999999"/>
  </r>
  <r>
    <n v="29"/>
    <x v="0"/>
    <n v="25.9"/>
    <n v="0"/>
    <x v="1"/>
    <s v="southwest"/>
    <n v="3353.2840000000001"/>
  </r>
  <r>
    <n v="63"/>
    <x v="0"/>
    <n v="35.200000000000003"/>
    <n v="1"/>
    <x v="1"/>
    <s v="southeast"/>
    <n v="14474.674999999999"/>
  </r>
  <r>
    <n v="46"/>
    <x v="1"/>
    <n v="24.795000000000002"/>
    <n v="3"/>
    <x v="1"/>
    <s v="northeast"/>
    <n v="9500.5730500000009"/>
  </r>
  <r>
    <n v="52"/>
    <x v="1"/>
    <n v="36.765000000000001"/>
    <n v="2"/>
    <x v="1"/>
    <s v="northwest"/>
    <n v="26467.09737"/>
  </r>
  <r>
    <n v="35"/>
    <x v="1"/>
    <n v="27.1"/>
    <n v="1"/>
    <x v="1"/>
    <s v="southwest"/>
    <n v="4746.3440000000001"/>
  </r>
  <r>
    <n v="51"/>
    <x v="1"/>
    <n v="24.795000000000002"/>
    <n v="2"/>
    <x v="0"/>
    <s v="northwest"/>
    <n v="23967.38305"/>
  </r>
  <r>
    <n v="44"/>
    <x v="1"/>
    <n v="25.364999999999998"/>
    <n v="1"/>
    <x v="1"/>
    <s v="northwest"/>
    <n v="7518.0253499999999"/>
  </r>
  <r>
    <n v="21"/>
    <x v="1"/>
    <n v="25.745000000000001"/>
    <n v="2"/>
    <x v="1"/>
    <s v="northeast"/>
    <n v="3279.8685500000001"/>
  </r>
  <r>
    <n v="39"/>
    <x v="0"/>
    <n v="34.32"/>
    <n v="5"/>
    <x v="1"/>
    <s v="southeast"/>
    <n v="8596.8277999999991"/>
  </r>
  <r>
    <n v="50"/>
    <x v="0"/>
    <n v="28.16"/>
    <n v="3"/>
    <x v="1"/>
    <s v="southeast"/>
    <n v="10702.642400000001"/>
  </r>
  <r>
    <n v="34"/>
    <x v="0"/>
    <n v="23.56"/>
    <n v="0"/>
    <x v="1"/>
    <s v="northeast"/>
    <n v="4992.3764000000001"/>
  </r>
  <r>
    <n v="22"/>
    <x v="0"/>
    <n v="20.234999999999999"/>
    <n v="0"/>
    <x v="1"/>
    <s v="northwest"/>
    <n v="2527.8186500000002"/>
  </r>
  <r>
    <n v="19"/>
    <x v="0"/>
    <n v="40.5"/>
    <n v="0"/>
    <x v="1"/>
    <s v="southwest"/>
    <n v="1759.338"/>
  </r>
  <r>
    <n v="26"/>
    <x v="1"/>
    <n v="35.42"/>
    <n v="0"/>
    <x v="1"/>
    <s v="southeast"/>
    <n v="2322.6217999999999"/>
  </r>
  <r>
    <n v="29"/>
    <x v="1"/>
    <n v="22.895"/>
    <n v="0"/>
    <x v="0"/>
    <s v="northeast"/>
    <n v="16138.762049999999"/>
  </r>
  <r>
    <n v="48"/>
    <x v="1"/>
    <n v="40.15"/>
    <n v="0"/>
    <x v="1"/>
    <s v="southeast"/>
    <n v="7804.1605"/>
  </r>
  <r>
    <n v="26"/>
    <x v="1"/>
    <n v="29.15"/>
    <n v="1"/>
    <x v="1"/>
    <s v="southeast"/>
    <n v="2902.9065000000001"/>
  </r>
  <r>
    <n v="45"/>
    <x v="0"/>
    <n v="39.994999999999997"/>
    <n v="3"/>
    <x v="1"/>
    <s v="northeast"/>
    <n v="9704.6680500000002"/>
  </r>
  <r>
    <n v="36"/>
    <x v="0"/>
    <n v="29.92"/>
    <n v="0"/>
    <x v="1"/>
    <s v="southeast"/>
    <n v="4889.0367999999999"/>
  </r>
  <r>
    <n v="54"/>
    <x v="1"/>
    <n v="25.46"/>
    <n v="1"/>
    <x v="1"/>
    <s v="northeast"/>
    <n v="25517.11363"/>
  </r>
  <r>
    <n v="34"/>
    <x v="1"/>
    <n v="21.375"/>
    <n v="0"/>
    <x v="1"/>
    <s v="northeast"/>
    <n v="4500.33925"/>
  </r>
  <r>
    <n v="31"/>
    <x v="1"/>
    <n v="25.9"/>
    <n v="3"/>
    <x v="0"/>
    <s v="southwest"/>
    <n v="19199.944"/>
  </r>
  <r>
    <n v="27"/>
    <x v="0"/>
    <n v="30.59"/>
    <n v="1"/>
    <x v="1"/>
    <s v="northeast"/>
    <n v="16796.411940000002"/>
  </r>
  <r>
    <n v="20"/>
    <x v="1"/>
    <n v="30.114999999999998"/>
    <n v="5"/>
    <x v="1"/>
    <s v="northeast"/>
    <n v="4915.0598499999996"/>
  </r>
  <r>
    <n v="44"/>
    <x v="0"/>
    <n v="25.8"/>
    <n v="1"/>
    <x v="1"/>
    <s v="southwest"/>
    <n v="7624.63"/>
  </r>
  <r>
    <n v="43"/>
    <x v="1"/>
    <n v="30.114999999999998"/>
    <n v="3"/>
    <x v="1"/>
    <s v="northwest"/>
    <n v="8410.0468500000006"/>
  </r>
  <r>
    <n v="45"/>
    <x v="0"/>
    <n v="27.645"/>
    <n v="1"/>
    <x v="1"/>
    <s v="northwest"/>
    <n v="28340.188849999999"/>
  </r>
  <r>
    <n v="34"/>
    <x v="1"/>
    <n v="34.674999999999997"/>
    <n v="0"/>
    <x v="1"/>
    <s v="northeast"/>
    <n v="4518.8262500000001"/>
  </r>
  <r>
    <n v="24"/>
    <x v="0"/>
    <n v="20.52"/>
    <n v="0"/>
    <x v="0"/>
    <s v="northeast"/>
    <n v="14571.890799999999"/>
  </r>
  <r>
    <n v="26"/>
    <x v="0"/>
    <n v="19.8"/>
    <n v="1"/>
    <x v="1"/>
    <s v="southwest"/>
    <n v="3378.91"/>
  </r>
  <r>
    <n v="38"/>
    <x v="0"/>
    <n v="27.835000000000001"/>
    <n v="2"/>
    <x v="1"/>
    <s v="northeast"/>
    <n v="7144.86265"/>
  </r>
  <r>
    <n v="50"/>
    <x v="0"/>
    <n v="31.6"/>
    <n v="2"/>
    <x v="1"/>
    <s v="southwest"/>
    <n v="10118.424000000001"/>
  </r>
  <r>
    <n v="38"/>
    <x v="1"/>
    <n v="28.27"/>
    <n v="1"/>
    <x v="1"/>
    <s v="southeast"/>
    <n v="5484.4673000000003"/>
  </r>
  <r>
    <n v="27"/>
    <x v="0"/>
    <n v="20.045000000000002"/>
    <n v="3"/>
    <x v="0"/>
    <s v="northwest"/>
    <n v="16420.494549999999"/>
  </r>
  <r>
    <n v="39"/>
    <x v="0"/>
    <n v="23.274999999999999"/>
    <n v="3"/>
    <x v="1"/>
    <s v="northeast"/>
    <n v="7986.4752500000004"/>
  </r>
  <r>
    <n v="39"/>
    <x v="0"/>
    <n v="34.1"/>
    <n v="3"/>
    <x v="1"/>
    <s v="southwest"/>
    <n v="7418.5219999999999"/>
  </r>
  <r>
    <n v="63"/>
    <x v="0"/>
    <n v="36.85"/>
    <n v="0"/>
    <x v="1"/>
    <s v="southeast"/>
    <n v="13887.968500000001"/>
  </r>
  <r>
    <n v="33"/>
    <x v="0"/>
    <n v="36.29"/>
    <n v="3"/>
    <x v="1"/>
    <s v="northeast"/>
    <n v="6551.7501000000002"/>
  </r>
  <r>
    <n v="36"/>
    <x v="0"/>
    <n v="26.885000000000002"/>
    <n v="0"/>
    <x v="1"/>
    <s v="northwest"/>
    <n v="5267.8181500000001"/>
  </r>
  <r>
    <n v="30"/>
    <x v="1"/>
    <n v="22.99"/>
    <n v="2"/>
    <x v="0"/>
    <s v="northwest"/>
    <n v="17361.766100000001"/>
  </r>
  <r>
    <n v="24"/>
    <x v="1"/>
    <n v="32.700000000000003"/>
    <n v="0"/>
    <x v="0"/>
    <s v="southwest"/>
    <n v="34472.841"/>
  </r>
  <r>
    <n v="24"/>
    <x v="1"/>
    <n v="25.8"/>
    <n v="0"/>
    <x v="1"/>
    <s v="southwest"/>
    <n v="1972.95"/>
  </r>
  <r>
    <n v="48"/>
    <x v="1"/>
    <n v="29.6"/>
    <n v="0"/>
    <x v="1"/>
    <s v="southwest"/>
    <n v="21232.182260000001"/>
  </r>
  <r>
    <n v="47"/>
    <x v="1"/>
    <n v="19.190000000000001"/>
    <n v="1"/>
    <x v="1"/>
    <s v="northeast"/>
    <n v="8627.5411000000004"/>
  </r>
  <r>
    <n v="29"/>
    <x v="1"/>
    <n v="31.73"/>
    <n v="2"/>
    <x v="1"/>
    <s v="northwest"/>
    <n v="4433.3877000000002"/>
  </r>
  <r>
    <n v="28"/>
    <x v="1"/>
    <n v="29.26"/>
    <n v="2"/>
    <x v="1"/>
    <s v="northeast"/>
    <n v="4438.2633999999998"/>
  </r>
  <r>
    <n v="47"/>
    <x v="1"/>
    <n v="28.215"/>
    <n v="3"/>
    <x v="0"/>
    <s v="northwest"/>
    <n v="24915.220850000002"/>
  </r>
  <r>
    <n v="25"/>
    <x v="1"/>
    <n v="24.984999999999999"/>
    <n v="2"/>
    <x v="1"/>
    <s v="northeast"/>
    <n v="23241.47453"/>
  </r>
  <r>
    <n v="51"/>
    <x v="1"/>
    <n v="27.74"/>
    <n v="1"/>
    <x v="1"/>
    <s v="northeast"/>
    <n v="9957.7216000000008"/>
  </r>
  <r>
    <n v="48"/>
    <x v="0"/>
    <n v="22.8"/>
    <n v="0"/>
    <x v="1"/>
    <s v="southwest"/>
    <n v="8269.0439999999999"/>
  </r>
  <r>
    <n v="43"/>
    <x v="1"/>
    <n v="20.13"/>
    <n v="2"/>
    <x v="0"/>
    <s v="southeast"/>
    <n v="18767.737700000001"/>
  </r>
  <r>
    <n v="61"/>
    <x v="0"/>
    <n v="33.33"/>
    <n v="4"/>
    <x v="1"/>
    <s v="southeast"/>
    <n v="36580.282160000002"/>
  </r>
  <r>
    <n v="48"/>
    <x v="1"/>
    <n v="32.299999999999997"/>
    <n v="1"/>
    <x v="1"/>
    <s v="northwest"/>
    <n v="8765.2489999999998"/>
  </r>
  <r>
    <n v="38"/>
    <x v="0"/>
    <n v="27.6"/>
    <n v="0"/>
    <x v="1"/>
    <s v="southwest"/>
    <n v="5383.5360000000001"/>
  </r>
  <r>
    <n v="59"/>
    <x v="1"/>
    <n v="25.46"/>
    <n v="0"/>
    <x v="1"/>
    <s v="northwest"/>
    <n v="12124.992399999999"/>
  </r>
  <r>
    <n v="19"/>
    <x v="0"/>
    <n v="24.605"/>
    <n v="1"/>
    <x v="1"/>
    <s v="northwest"/>
    <n v="2709.24395"/>
  </r>
  <r>
    <n v="26"/>
    <x v="0"/>
    <n v="34.200000000000003"/>
    <n v="2"/>
    <x v="1"/>
    <s v="southwest"/>
    <n v="3987.9259999999999"/>
  </r>
  <r>
    <n v="54"/>
    <x v="0"/>
    <n v="35.814999999999998"/>
    <n v="3"/>
    <x v="1"/>
    <s v="northwest"/>
    <n v="12495.290849999999"/>
  </r>
  <r>
    <n v="21"/>
    <x v="0"/>
    <n v="32.68"/>
    <n v="2"/>
    <x v="1"/>
    <s v="northwest"/>
    <n v="26018.950519999999"/>
  </r>
  <r>
    <n v="51"/>
    <x v="1"/>
    <n v="37"/>
    <n v="0"/>
    <x v="1"/>
    <s v="southwest"/>
    <n v="8798.5930000000008"/>
  </r>
  <r>
    <n v="22"/>
    <x v="0"/>
    <n v="31.02"/>
    <n v="3"/>
    <x v="0"/>
    <s v="southeast"/>
    <n v="35595.589800000002"/>
  </r>
  <r>
    <n v="47"/>
    <x v="1"/>
    <n v="36.08"/>
    <n v="1"/>
    <x v="0"/>
    <s v="southeast"/>
    <n v="42211.138200000001"/>
  </r>
  <r>
    <n v="18"/>
    <x v="1"/>
    <n v="23.32"/>
    <n v="1"/>
    <x v="1"/>
    <s v="southeast"/>
    <n v="1711.0268000000001"/>
  </r>
  <r>
    <n v="47"/>
    <x v="0"/>
    <n v="45.32"/>
    <n v="1"/>
    <x v="1"/>
    <s v="southeast"/>
    <n v="8569.8618000000006"/>
  </r>
  <r>
    <n v="21"/>
    <x v="0"/>
    <n v="34.6"/>
    <n v="0"/>
    <x v="1"/>
    <s v="southwest"/>
    <n v="2020.1769999999999"/>
  </r>
  <r>
    <n v="19"/>
    <x v="1"/>
    <n v="26.03"/>
    <n v="1"/>
    <x v="0"/>
    <s v="northwest"/>
    <n v="16450.894700000001"/>
  </r>
  <r>
    <n v="23"/>
    <x v="1"/>
    <n v="18.715"/>
    <n v="0"/>
    <x v="1"/>
    <s v="northwest"/>
    <n v="21595.382290000001"/>
  </r>
  <r>
    <n v="54"/>
    <x v="1"/>
    <n v="31.6"/>
    <n v="0"/>
    <x v="1"/>
    <s v="southwest"/>
    <n v="9850.4320000000007"/>
  </r>
  <r>
    <n v="37"/>
    <x v="0"/>
    <n v="17.29"/>
    <n v="2"/>
    <x v="1"/>
    <s v="northeast"/>
    <n v="6877.9800999999998"/>
  </r>
  <r>
    <n v="46"/>
    <x v="0"/>
    <n v="23.655000000000001"/>
    <n v="1"/>
    <x v="0"/>
    <s v="northwest"/>
    <n v="21677.283449999999"/>
  </r>
  <r>
    <n v="55"/>
    <x v="0"/>
    <n v="35.200000000000003"/>
    <n v="0"/>
    <x v="0"/>
    <s v="southeast"/>
    <n v="44423.803"/>
  </r>
  <r>
    <n v="30"/>
    <x v="0"/>
    <n v="27.93"/>
    <n v="0"/>
    <x v="1"/>
    <s v="northeast"/>
    <n v="4137.5227000000004"/>
  </r>
  <r>
    <n v="18"/>
    <x v="1"/>
    <n v="21.565000000000001"/>
    <n v="0"/>
    <x v="0"/>
    <s v="northeast"/>
    <n v="13747.87235"/>
  </r>
  <r>
    <n v="61"/>
    <x v="1"/>
    <n v="38.380000000000003"/>
    <n v="0"/>
    <x v="1"/>
    <s v="northwest"/>
    <n v="12950.0712"/>
  </r>
  <r>
    <n v="54"/>
    <x v="0"/>
    <n v="23"/>
    <n v="3"/>
    <x v="1"/>
    <s v="southwest"/>
    <n v="12094.477999999999"/>
  </r>
  <r>
    <n v="22"/>
    <x v="1"/>
    <n v="37.07"/>
    <n v="2"/>
    <x v="0"/>
    <s v="southeast"/>
    <n v="37484.4493"/>
  </r>
  <r>
    <n v="45"/>
    <x v="0"/>
    <n v="30.495000000000001"/>
    <n v="1"/>
    <x v="0"/>
    <s v="northwest"/>
    <n v="39725.518049999999"/>
  </r>
  <r>
    <n v="22"/>
    <x v="1"/>
    <n v="28.88"/>
    <n v="0"/>
    <x v="1"/>
    <s v="northeast"/>
    <n v="2250.8352"/>
  </r>
  <r>
    <n v="19"/>
    <x v="1"/>
    <n v="27.265000000000001"/>
    <n v="2"/>
    <x v="1"/>
    <s v="northwest"/>
    <n v="22493.659640000002"/>
  </r>
  <r>
    <n v="35"/>
    <x v="0"/>
    <n v="28.024999999999999"/>
    <n v="0"/>
    <x v="0"/>
    <s v="northwest"/>
    <n v="20234.854749999999"/>
  </r>
  <r>
    <n v="18"/>
    <x v="1"/>
    <n v="23.085000000000001"/>
    <n v="0"/>
    <x v="1"/>
    <s v="northeast"/>
    <n v="1704.7001499999999"/>
  </r>
  <r>
    <n v="20"/>
    <x v="1"/>
    <n v="30.684999999999999"/>
    <n v="0"/>
    <x v="0"/>
    <s v="northeast"/>
    <n v="33475.817150000003"/>
  </r>
  <r>
    <n v="28"/>
    <x v="0"/>
    <n v="25.8"/>
    <n v="0"/>
    <x v="1"/>
    <s v="southwest"/>
    <n v="3161.4540000000002"/>
  </r>
  <r>
    <n v="55"/>
    <x v="1"/>
    <n v="35.244999999999997"/>
    <n v="1"/>
    <x v="1"/>
    <s v="northeast"/>
    <n v="11394.065549999999"/>
  </r>
  <r>
    <n v="43"/>
    <x v="0"/>
    <n v="24.7"/>
    <n v="2"/>
    <x v="0"/>
    <s v="northwest"/>
    <n v="21880.82"/>
  </r>
  <r>
    <n v="43"/>
    <x v="0"/>
    <n v="25.08"/>
    <n v="0"/>
    <x v="1"/>
    <s v="northeast"/>
    <n v="7325.0482000000002"/>
  </r>
  <r>
    <n v="22"/>
    <x v="1"/>
    <n v="52.58"/>
    <n v="1"/>
    <x v="0"/>
    <s v="southeast"/>
    <n v="44501.398200000003"/>
  </r>
  <r>
    <n v="25"/>
    <x v="0"/>
    <n v="22.515000000000001"/>
    <n v="1"/>
    <x v="1"/>
    <s v="northwest"/>
    <n v="3594.17085"/>
  </r>
  <r>
    <n v="49"/>
    <x v="1"/>
    <n v="30.9"/>
    <n v="0"/>
    <x v="0"/>
    <s v="southwest"/>
    <n v="39727.614000000001"/>
  </r>
  <r>
    <n v="44"/>
    <x v="0"/>
    <n v="36.954999999999998"/>
    <n v="1"/>
    <x v="1"/>
    <s v="northwest"/>
    <n v="8023.1354499999998"/>
  </r>
  <r>
    <n v="64"/>
    <x v="1"/>
    <n v="26.41"/>
    <n v="0"/>
    <x v="1"/>
    <s v="northeast"/>
    <n v="14394.5579"/>
  </r>
  <r>
    <n v="49"/>
    <x v="1"/>
    <n v="29.83"/>
    <n v="1"/>
    <x v="1"/>
    <s v="northeast"/>
    <n v="9288.0267000000003"/>
  </r>
  <r>
    <n v="47"/>
    <x v="1"/>
    <n v="29.8"/>
    <n v="3"/>
    <x v="0"/>
    <s v="southwest"/>
    <n v="25309.489000000001"/>
  </r>
  <r>
    <n v="27"/>
    <x v="0"/>
    <n v="21.47"/>
    <n v="0"/>
    <x v="1"/>
    <s v="northwest"/>
    <n v="3353.4703"/>
  </r>
  <r>
    <n v="55"/>
    <x v="1"/>
    <n v="27.645"/>
    <n v="0"/>
    <x v="1"/>
    <s v="northwest"/>
    <n v="10594.501550000001"/>
  </r>
  <r>
    <n v="48"/>
    <x v="0"/>
    <n v="28.9"/>
    <n v="0"/>
    <x v="1"/>
    <s v="southwest"/>
    <n v="8277.5229999999992"/>
  </r>
  <r>
    <n v="45"/>
    <x v="0"/>
    <n v="31.79"/>
    <n v="0"/>
    <x v="1"/>
    <s v="southeast"/>
    <n v="17929.303370000001"/>
  </r>
  <r>
    <n v="24"/>
    <x v="0"/>
    <n v="39.49"/>
    <n v="0"/>
    <x v="1"/>
    <s v="southeast"/>
    <n v="2480.9791"/>
  </r>
  <r>
    <n v="32"/>
    <x v="1"/>
    <n v="33.82"/>
    <n v="1"/>
    <x v="1"/>
    <s v="northwest"/>
    <n v="4462.7218000000003"/>
  </r>
  <r>
    <n v="24"/>
    <x v="1"/>
    <n v="32.01"/>
    <n v="0"/>
    <x v="1"/>
    <s v="southeast"/>
    <n v="1981.5818999999999"/>
  </r>
  <r>
    <n v="57"/>
    <x v="1"/>
    <n v="27.94"/>
    <n v="1"/>
    <x v="1"/>
    <s v="southeast"/>
    <n v="11554.223599999999"/>
  </r>
  <r>
    <n v="59"/>
    <x v="1"/>
    <n v="41.14"/>
    <n v="1"/>
    <x v="0"/>
    <s v="southeast"/>
    <n v="48970.247600000002"/>
  </r>
  <r>
    <n v="36"/>
    <x v="1"/>
    <n v="28.594999999999999"/>
    <n v="3"/>
    <x v="1"/>
    <s v="northwest"/>
    <n v="6548.1950500000003"/>
  </r>
  <r>
    <n v="29"/>
    <x v="0"/>
    <n v="25.6"/>
    <n v="4"/>
    <x v="1"/>
    <s v="southwest"/>
    <n v="5708.8670000000002"/>
  </r>
  <r>
    <n v="42"/>
    <x v="0"/>
    <n v="25.3"/>
    <n v="1"/>
    <x v="1"/>
    <s v="southwest"/>
    <n v="7045.4989999999998"/>
  </r>
  <r>
    <n v="48"/>
    <x v="1"/>
    <n v="37.29"/>
    <n v="2"/>
    <x v="1"/>
    <s v="southeast"/>
    <n v="8978.1851000000006"/>
  </r>
  <r>
    <n v="39"/>
    <x v="1"/>
    <n v="42.655000000000001"/>
    <n v="0"/>
    <x v="1"/>
    <s v="northeast"/>
    <n v="5757.41345"/>
  </r>
  <r>
    <n v="63"/>
    <x v="1"/>
    <n v="21.66"/>
    <n v="1"/>
    <x v="1"/>
    <s v="northwest"/>
    <n v="14349.8544"/>
  </r>
  <r>
    <n v="54"/>
    <x v="0"/>
    <n v="31.9"/>
    <n v="1"/>
    <x v="1"/>
    <s v="southeast"/>
    <n v="10928.849"/>
  </r>
  <r>
    <n v="37"/>
    <x v="1"/>
    <n v="37.07"/>
    <n v="1"/>
    <x v="0"/>
    <s v="southeast"/>
    <n v="39871.704299999998"/>
  </r>
  <r>
    <n v="63"/>
    <x v="1"/>
    <n v="31.445"/>
    <n v="0"/>
    <x v="1"/>
    <s v="northeast"/>
    <n v="13974.455550000001"/>
  </r>
  <r>
    <n v="21"/>
    <x v="1"/>
    <n v="31.254999999999999"/>
    <n v="0"/>
    <x v="1"/>
    <s v="northwest"/>
    <n v="1909.52745"/>
  </r>
  <r>
    <n v="54"/>
    <x v="0"/>
    <n v="28.88"/>
    <n v="2"/>
    <x v="1"/>
    <s v="northeast"/>
    <n v="12096.6512"/>
  </r>
  <r>
    <n v="60"/>
    <x v="0"/>
    <n v="18.335000000000001"/>
    <n v="0"/>
    <x v="1"/>
    <s v="northeast"/>
    <n v="13204.28565"/>
  </r>
  <r>
    <n v="32"/>
    <x v="0"/>
    <n v="29.59"/>
    <n v="1"/>
    <x v="1"/>
    <s v="southeast"/>
    <n v="4562.8420999999998"/>
  </r>
  <r>
    <n v="47"/>
    <x v="0"/>
    <n v="32"/>
    <n v="1"/>
    <x v="1"/>
    <s v="southwest"/>
    <n v="8551.3469999999998"/>
  </r>
  <r>
    <n v="21"/>
    <x v="1"/>
    <n v="26.03"/>
    <n v="0"/>
    <x v="1"/>
    <s v="northeast"/>
    <n v="2102.2647000000002"/>
  </r>
  <r>
    <n v="28"/>
    <x v="1"/>
    <n v="31.68"/>
    <n v="0"/>
    <x v="0"/>
    <s v="southeast"/>
    <n v="34672.147199999999"/>
  </r>
  <r>
    <n v="63"/>
    <x v="1"/>
    <n v="33.659999999999997"/>
    <n v="3"/>
    <x v="1"/>
    <s v="southeast"/>
    <n v="15161.5344"/>
  </r>
  <r>
    <n v="18"/>
    <x v="1"/>
    <n v="21.78"/>
    <n v="2"/>
    <x v="1"/>
    <s v="southeast"/>
    <n v="11884.048580000001"/>
  </r>
  <r>
    <n v="32"/>
    <x v="1"/>
    <n v="27.835000000000001"/>
    <n v="1"/>
    <x v="1"/>
    <s v="northwest"/>
    <n v="4454.40265"/>
  </r>
  <r>
    <n v="38"/>
    <x v="1"/>
    <n v="19.95"/>
    <n v="1"/>
    <x v="1"/>
    <s v="northwest"/>
    <n v="5855.9025000000001"/>
  </r>
  <r>
    <n v="32"/>
    <x v="1"/>
    <n v="31.5"/>
    <n v="1"/>
    <x v="1"/>
    <s v="southwest"/>
    <n v="4076.4969999999998"/>
  </r>
  <r>
    <n v="62"/>
    <x v="0"/>
    <n v="30.495000000000001"/>
    <n v="2"/>
    <x v="1"/>
    <s v="northwest"/>
    <n v="15019.760050000001"/>
  </r>
  <r>
    <n v="39"/>
    <x v="0"/>
    <n v="18.3"/>
    <n v="5"/>
    <x v="0"/>
    <s v="southwest"/>
    <n v="19023.259999999998"/>
  </r>
  <r>
    <n v="55"/>
    <x v="1"/>
    <n v="28.975000000000001"/>
    <n v="0"/>
    <x v="1"/>
    <s v="northeast"/>
    <n v="10796.35025"/>
  </r>
  <r>
    <n v="57"/>
    <x v="1"/>
    <n v="31.54"/>
    <n v="0"/>
    <x v="1"/>
    <s v="northwest"/>
    <n v="11353.2276"/>
  </r>
  <r>
    <n v="52"/>
    <x v="1"/>
    <n v="47.74"/>
    <n v="1"/>
    <x v="1"/>
    <s v="southeast"/>
    <n v="9748.9105999999992"/>
  </r>
  <r>
    <n v="56"/>
    <x v="1"/>
    <n v="22.1"/>
    <n v="0"/>
    <x v="1"/>
    <s v="southwest"/>
    <n v="10577.087"/>
  </r>
  <r>
    <n v="47"/>
    <x v="1"/>
    <n v="36.19"/>
    <n v="0"/>
    <x v="0"/>
    <s v="southeast"/>
    <n v="41676.081100000003"/>
  </r>
  <r>
    <n v="55"/>
    <x v="0"/>
    <n v="29.83"/>
    <n v="0"/>
    <x v="1"/>
    <s v="northeast"/>
    <n v="11286.538699999999"/>
  </r>
  <r>
    <n v="23"/>
    <x v="1"/>
    <n v="32.700000000000003"/>
    <n v="3"/>
    <x v="1"/>
    <s v="southwest"/>
    <n v="3591.48"/>
  </r>
  <r>
    <n v="22"/>
    <x v="0"/>
    <n v="30.4"/>
    <n v="0"/>
    <x v="0"/>
    <s v="northwest"/>
    <n v="33907.548000000003"/>
  </r>
  <r>
    <n v="50"/>
    <x v="0"/>
    <n v="33.700000000000003"/>
    <n v="4"/>
    <x v="1"/>
    <s v="southwest"/>
    <n v="11299.343000000001"/>
  </r>
  <r>
    <n v="18"/>
    <x v="0"/>
    <n v="31.35"/>
    <n v="4"/>
    <x v="1"/>
    <s v="northeast"/>
    <n v="4561.1885000000002"/>
  </r>
  <r>
    <n v="51"/>
    <x v="0"/>
    <n v="34.96"/>
    <n v="2"/>
    <x v="0"/>
    <s v="northeast"/>
    <n v="44641.197399999997"/>
  </r>
  <r>
    <n v="22"/>
    <x v="1"/>
    <n v="33.770000000000003"/>
    <n v="0"/>
    <x v="1"/>
    <s v="southeast"/>
    <n v="1674.6323"/>
  </r>
  <r>
    <n v="52"/>
    <x v="0"/>
    <n v="30.875"/>
    <n v="0"/>
    <x v="1"/>
    <s v="northeast"/>
    <n v="23045.566159999998"/>
  </r>
  <r>
    <n v="25"/>
    <x v="0"/>
    <n v="33.99"/>
    <n v="1"/>
    <x v="1"/>
    <s v="southeast"/>
    <n v="3227.1210999999998"/>
  </r>
  <r>
    <n v="33"/>
    <x v="0"/>
    <n v="19.094999999999999"/>
    <n v="2"/>
    <x v="0"/>
    <s v="northeast"/>
    <n v="16776.304049999999"/>
  </r>
  <r>
    <n v="53"/>
    <x v="1"/>
    <n v="28.6"/>
    <n v="3"/>
    <x v="1"/>
    <s v="southwest"/>
    <n v="11253.421"/>
  </r>
  <r>
    <n v="29"/>
    <x v="1"/>
    <n v="38.94"/>
    <n v="1"/>
    <x v="1"/>
    <s v="southeast"/>
    <n v="3471.4096"/>
  </r>
  <r>
    <n v="58"/>
    <x v="1"/>
    <n v="36.08"/>
    <n v="0"/>
    <x v="1"/>
    <s v="southeast"/>
    <n v="11363.2832"/>
  </r>
  <r>
    <n v="37"/>
    <x v="1"/>
    <n v="29.8"/>
    <n v="0"/>
    <x v="1"/>
    <s v="southwest"/>
    <n v="20420.604650000001"/>
  </r>
  <r>
    <n v="54"/>
    <x v="0"/>
    <n v="31.24"/>
    <n v="0"/>
    <x v="1"/>
    <s v="southeast"/>
    <n v="10338.9316"/>
  </r>
  <r>
    <n v="49"/>
    <x v="0"/>
    <n v="29.925000000000001"/>
    <n v="0"/>
    <x v="1"/>
    <s v="northwest"/>
    <n v="8988.1587500000005"/>
  </r>
  <r>
    <n v="50"/>
    <x v="0"/>
    <n v="26.22"/>
    <n v="2"/>
    <x v="1"/>
    <s v="northwest"/>
    <n v="10493.9458"/>
  </r>
  <r>
    <n v="26"/>
    <x v="1"/>
    <n v="30"/>
    <n v="1"/>
    <x v="1"/>
    <s v="southwest"/>
    <n v="2904.0880000000002"/>
  </r>
  <r>
    <n v="45"/>
    <x v="1"/>
    <n v="20.350000000000001"/>
    <n v="3"/>
    <x v="1"/>
    <s v="southeast"/>
    <n v="8605.3615000000009"/>
  </r>
  <r>
    <n v="54"/>
    <x v="0"/>
    <n v="32.299999999999997"/>
    <n v="1"/>
    <x v="1"/>
    <s v="northeast"/>
    <n v="11512.405000000001"/>
  </r>
  <r>
    <n v="38"/>
    <x v="1"/>
    <n v="38.39"/>
    <n v="3"/>
    <x v="0"/>
    <s v="southeast"/>
    <n v="41949.244100000004"/>
  </r>
  <r>
    <n v="48"/>
    <x v="0"/>
    <n v="25.85"/>
    <n v="3"/>
    <x v="0"/>
    <s v="southeast"/>
    <n v="24180.933499999999"/>
  </r>
  <r>
    <n v="28"/>
    <x v="0"/>
    <n v="26.315000000000001"/>
    <n v="3"/>
    <x v="1"/>
    <s v="northwest"/>
    <n v="5312.1698500000002"/>
  </r>
  <r>
    <n v="23"/>
    <x v="1"/>
    <n v="24.51"/>
    <n v="0"/>
    <x v="1"/>
    <s v="northeast"/>
    <n v="2396.0958999999998"/>
  </r>
  <r>
    <n v="55"/>
    <x v="1"/>
    <n v="32.67"/>
    <n v="1"/>
    <x v="1"/>
    <s v="southeast"/>
    <n v="10807.4863"/>
  </r>
  <r>
    <n v="41"/>
    <x v="1"/>
    <n v="29.64"/>
    <n v="5"/>
    <x v="1"/>
    <s v="northeast"/>
    <n v="9222.4025999999994"/>
  </r>
  <r>
    <n v="25"/>
    <x v="1"/>
    <n v="33.33"/>
    <n v="2"/>
    <x v="0"/>
    <s v="southeast"/>
    <n v="36124.573700000001"/>
  </r>
  <r>
    <n v="33"/>
    <x v="1"/>
    <n v="35.75"/>
    <n v="1"/>
    <x v="0"/>
    <s v="southeast"/>
    <n v="38282.749499999998"/>
  </r>
  <r>
    <n v="30"/>
    <x v="0"/>
    <n v="19.95"/>
    <n v="3"/>
    <x v="1"/>
    <s v="northwest"/>
    <n v="5693.4305000000004"/>
  </r>
  <r>
    <n v="23"/>
    <x v="0"/>
    <n v="31.4"/>
    <n v="0"/>
    <x v="0"/>
    <s v="southwest"/>
    <n v="34166.273000000001"/>
  </r>
  <r>
    <n v="46"/>
    <x v="1"/>
    <n v="38.17"/>
    <n v="2"/>
    <x v="1"/>
    <s v="southeast"/>
    <n v="8347.1643000000004"/>
  </r>
  <r>
    <n v="53"/>
    <x v="0"/>
    <n v="36.86"/>
    <n v="3"/>
    <x v="0"/>
    <s v="northwest"/>
    <n v="46661.4424"/>
  </r>
  <r>
    <n v="27"/>
    <x v="0"/>
    <n v="32.395000000000003"/>
    <n v="1"/>
    <x v="1"/>
    <s v="northeast"/>
    <n v="18903.491409999999"/>
  </r>
  <r>
    <n v="23"/>
    <x v="0"/>
    <n v="42.75"/>
    <n v="1"/>
    <x v="0"/>
    <s v="northeast"/>
    <n v="40904.199500000002"/>
  </r>
  <r>
    <n v="63"/>
    <x v="0"/>
    <n v="25.08"/>
    <n v="0"/>
    <x v="1"/>
    <s v="northwest"/>
    <n v="14254.608200000001"/>
  </r>
  <r>
    <n v="55"/>
    <x v="1"/>
    <n v="29.9"/>
    <n v="0"/>
    <x v="1"/>
    <s v="southwest"/>
    <n v="10214.636"/>
  </r>
  <r>
    <n v="35"/>
    <x v="0"/>
    <n v="35.86"/>
    <n v="2"/>
    <x v="1"/>
    <s v="southeast"/>
    <n v="5836.5204000000003"/>
  </r>
  <r>
    <n v="34"/>
    <x v="1"/>
    <n v="32.799999999999997"/>
    <n v="1"/>
    <x v="1"/>
    <s v="southwest"/>
    <n v="14358.364369999999"/>
  </r>
  <r>
    <n v="19"/>
    <x v="0"/>
    <n v="18.600000000000001"/>
    <n v="0"/>
    <x v="1"/>
    <s v="southwest"/>
    <n v="1728.8969999999999"/>
  </r>
  <r>
    <n v="39"/>
    <x v="0"/>
    <n v="23.87"/>
    <n v="5"/>
    <x v="1"/>
    <s v="southeast"/>
    <n v="8582.3022999999994"/>
  </r>
  <r>
    <n v="27"/>
    <x v="1"/>
    <n v="45.9"/>
    <n v="2"/>
    <x v="1"/>
    <s v="southwest"/>
    <n v="3693.4279999999999"/>
  </r>
  <r>
    <n v="57"/>
    <x v="1"/>
    <n v="40.28"/>
    <n v="0"/>
    <x v="1"/>
    <s v="northeast"/>
    <n v="20709.020339999999"/>
  </r>
  <r>
    <n v="52"/>
    <x v="0"/>
    <n v="18.335000000000001"/>
    <n v="0"/>
    <x v="1"/>
    <s v="northwest"/>
    <n v="9991.0376500000002"/>
  </r>
  <r>
    <n v="28"/>
    <x v="1"/>
    <n v="33.82"/>
    <n v="0"/>
    <x v="1"/>
    <s v="northwest"/>
    <n v="19673.335729999999"/>
  </r>
  <r>
    <n v="50"/>
    <x v="0"/>
    <n v="28.12"/>
    <n v="3"/>
    <x v="1"/>
    <s v="northwest"/>
    <n v="11085.586799999999"/>
  </r>
  <r>
    <n v="44"/>
    <x v="0"/>
    <n v="25"/>
    <n v="1"/>
    <x v="1"/>
    <s v="southwest"/>
    <n v="7623.518"/>
  </r>
  <r>
    <n v="26"/>
    <x v="0"/>
    <n v="22.23"/>
    <n v="0"/>
    <x v="1"/>
    <s v="northwest"/>
    <n v="3176.2876999999999"/>
  </r>
  <r>
    <n v="33"/>
    <x v="1"/>
    <n v="30.25"/>
    <n v="0"/>
    <x v="1"/>
    <s v="southeast"/>
    <n v="3704.3544999999999"/>
  </r>
  <r>
    <n v="19"/>
    <x v="0"/>
    <n v="32.49"/>
    <n v="0"/>
    <x v="0"/>
    <s v="northwest"/>
    <n v="36898.733079999998"/>
  </r>
  <r>
    <n v="50"/>
    <x v="1"/>
    <n v="37.07"/>
    <n v="1"/>
    <x v="1"/>
    <s v="southeast"/>
    <n v="9048.0272999999997"/>
  </r>
  <r>
    <n v="41"/>
    <x v="0"/>
    <n v="32.6"/>
    <n v="3"/>
    <x v="1"/>
    <s v="southwest"/>
    <n v="7954.5169999999998"/>
  </r>
  <r>
    <n v="52"/>
    <x v="0"/>
    <n v="24.86"/>
    <n v="0"/>
    <x v="1"/>
    <s v="southeast"/>
    <n v="27117.993780000001"/>
  </r>
  <r>
    <n v="39"/>
    <x v="1"/>
    <n v="32.340000000000003"/>
    <n v="2"/>
    <x v="1"/>
    <s v="southeast"/>
    <n v="6338.0756000000001"/>
  </r>
  <r>
    <n v="50"/>
    <x v="1"/>
    <n v="32.299999999999997"/>
    <n v="2"/>
    <x v="1"/>
    <s v="southwest"/>
    <n v="9630.3970000000008"/>
  </r>
  <r>
    <n v="52"/>
    <x v="1"/>
    <n v="32.774999999999999"/>
    <n v="3"/>
    <x v="1"/>
    <s v="northwest"/>
    <n v="11289.10925"/>
  </r>
  <r>
    <n v="60"/>
    <x v="1"/>
    <n v="32.799999999999997"/>
    <n v="0"/>
    <x v="0"/>
    <s v="southwest"/>
    <n v="52590.829389999999"/>
  </r>
  <r>
    <n v="20"/>
    <x v="0"/>
    <n v="31.92"/>
    <n v="0"/>
    <x v="1"/>
    <s v="northwest"/>
    <n v="2261.5688"/>
  </r>
  <r>
    <n v="55"/>
    <x v="1"/>
    <n v="21.5"/>
    <n v="1"/>
    <x v="1"/>
    <s v="southwest"/>
    <n v="10791.96"/>
  </r>
  <r>
    <n v="42"/>
    <x v="1"/>
    <n v="34.1"/>
    <n v="0"/>
    <x v="1"/>
    <s v="southwest"/>
    <n v="5979.7309999999998"/>
  </r>
  <r>
    <n v="18"/>
    <x v="0"/>
    <n v="30.305"/>
    <n v="0"/>
    <x v="1"/>
    <s v="northeast"/>
    <n v="2203.7359499999998"/>
  </r>
  <r>
    <n v="58"/>
    <x v="0"/>
    <n v="36.479999999999997"/>
    <n v="0"/>
    <x v="1"/>
    <s v="northwest"/>
    <n v="12235.8392"/>
  </r>
  <r>
    <n v="43"/>
    <x v="0"/>
    <n v="32.56"/>
    <n v="3"/>
    <x v="0"/>
    <s v="southeast"/>
    <n v="40941.285400000001"/>
  </r>
  <r>
    <n v="35"/>
    <x v="0"/>
    <n v="35.814999999999998"/>
    <n v="1"/>
    <x v="1"/>
    <s v="northwest"/>
    <n v="5630.4578499999998"/>
  </r>
  <r>
    <n v="48"/>
    <x v="0"/>
    <n v="27.93"/>
    <n v="4"/>
    <x v="1"/>
    <s v="northwest"/>
    <n v="11015.1747"/>
  </r>
  <r>
    <n v="36"/>
    <x v="0"/>
    <n v="22.135000000000002"/>
    <n v="3"/>
    <x v="1"/>
    <s v="northeast"/>
    <n v="7228.2156500000001"/>
  </r>
  <r>
    <n v="19"/>
    <x v="1"/>
    <n v="44.88"/>
    <n v="0"/>
    <x v="0"/>
    <s v="southeast"/>
    <n v="39722.746200000001"/>
  </r>
  <r>
    <n v="23"/>
    <x v="0"/>
    <n v="23.18"/>
    <n v="2"/>
    <x v="1"/>
    <s v="northwest"/>
    <n v="14426.073850000001"/>
  </r>
  <r>
    <n v="20"/>
    <x v="0"/>
    <n v="30.59"/>
    <n v="0"/>
    <x v="1"/>
    <s v="northeast"/>
    <n v="2459.7201"/>
  </r>
  <r>
    <n v="32"/>
    <x v="0"/>
    <n v="41.1"/>
    <n v="0"/>
    <x v="1"/>
    <s v="southwest"/>
    <n v="3989.8409999999999"/>
  </r>
  <r>
    <n v="43"/>
    <x v="0"/>
    <n v="34.58"/>
    <n v="1"/>
    <x v="1"/>
    <s v="northwest"/>
    <n v="7727.2532000000001"/>
  </r>
  <r>
    <n v="34"/>
    <x v="1"/>
    <n v="42.13"/>
    <n v="2"/>
    <x v="1"/>
    <s v="southeast"/>
    <n v="5124.1886999999997"/>
  </r>
  <r>
    <n v="30"/>
    <x v="1"/>
    <n v="38.83"/>
    <n v="1"/>
    <x v="1"/>
    <s v="southeast"/>
    <n v="18963.171920000001"/>
  </r>
  <r>
    <n v="18"/>
    <x v="0"/>
    <n v="28.215"/>
    <n v="0"/>
    <x v="1"/>
    <s v="northeast"/>
    <n v="2200.8308499999998"/>
  </r>
  <r>
    <n v="41"/>
    <x v="0"/>
    <n v="28.31"/>
    <n v="1"/>
    <x v="1"/>
    <s v="northwest"/>
    <n v="7153.5538999999999"/>
  </r>
  <r>
    <n v="35"/>
    <x v="0"/>
    <n v="26.125"/>
    <n v="0"/>
    <x v="1"/>
    <s v="northeast"/>
    <n v="5227.9887500000004"/>
  </r>
  <r>
    <n v="57"/>
    <x v="1"/>
    <n v="40.369999999999997"/>
    <n v="0"/>
    <x v="1"/>
    <s v="southeast"/>
    <n v="10982.5013"/>
  </r>
  <r>
    <n v="29"/>
    <x v="0"/>
    <n v="24.6"/>
    <n v="2"/>
    <x v="1"/>
    <s v="southwest"/>
    <n v="4529.4769999999999"/>
  </r>
  <r>
    <n v="32"/>
    <x v="1"/>
    <n v="35.200000000000003"/>
    <n v="2"/>
    <x v="1"/>
    <s v="southwest"/>
    <n v="4670.6400000000003"/>
  </r>
  <r>
    <n v="37"/>
    <x v="0"/>
    <n v="34.104999999999997"/>
    <n v="1"/>
    <x v="1"/>
    <s v="northwest"/>
    <n v="6112.3529500000004"/>
  </r>
  <r>
    <n v="18"/>
    <x v="1"/>
    <n v="27.36"/>
    <n v="1"/>
    <x v="0"/>
    <s v="northeast"/>
    <n v="17178.682400000002"/>
  </r>
  <r>
    <n v="43"/>
    <x v="0"/>
    <n v="26.7"/>
    <n v="2"/>
    <x v="0"/>
    <s v="southwest"/>
    <n v="22478.6"/>
  </r>
  <r>
    <n v="56"/>
    <x v="0"/>
    <n v="41.91"/>
    <n v="0"/>
    <x v="1"/>
    <s v="southeast"/>
    <n v="11093.6229"/>
  </r>
  <r>
    <n v="38"/>
    <x v="1"/>
    <n v="29.26"/>
    <n v="2"/>
    <x v="1"/>
    <s v="northwest"/>
    <n v="6457.8433999999997"/>
  </r>
  <r>
    <n v="29"/>
    <x v="1"/>
    <n v="32.11"/>
    <n v="2"/>
    <x v="1"/>
    <s v="northwest"/>
    <n v="4433.9159"/>
  </r>
  <r>
    <n v="22"/>
    <x v="0"/>
    <n v="27.1"/>
    <n v="0"/>
    <x v="1"/>
    <s v="southwest"/>
    <n v="2154.3609999999999"/>
  </r>
  <r>
    <n v="52"/>
    <x v="0"/>
    <n v="24.13"/>
    <n v="1"/>
    <x v="0"/>
    <s v="northwest"/>
    <n v="23887.662700000001"/>
  </r>
  <r>
    <n v="40"/>
    <x v="0"/>
    <n v="27.4"/>
    <n v="1"/>
    <x v="1"/>
    <s v="southwest"/>
    <n v="6496.8860000000004"/>
  </r>
  <r>
    <n v="23"/>
    <x v="0"/>
    <n v="34.865000000000002"/>
    <n v="0"/>
    <x v="1"/>
    <s v="northeast"/>
    <n v="2899.4893499999998"/>
  </r>
  <r>
    <n v="31"/>
    <x v="1"/>
    <n v="29.81"/>
    <n v="0"/>
    <x v="0"/>
    <s v="southeast"/>
    <n v="19350.368900000001"/>
  </r>
  <r>
    <n v="42"/>
    <x v="0"/>
    <n v="41.325000000000003"/>
    <n v="1"/>
    <x v="1"/>
    <s v="northeast"/>
    <n v="7650.7737500000003"/>
  </r>
  <r>
    <n v="24"/>
    <x v="0"/>
    <n v="29.925000000000001"/>
    <n v="0"/>
    <x v="1"/>
    <s v="northwest"/>
    <n v="2850.6837500000001"/>
  </r>
  <r>
    <n v="25"/>
    <x v="0"/>
    <n v="30.3"/>
    <n v="0"/>
    <x v="1"/>
    <s v="southwest"/>
    <n v="2632.9920000000002"/>
  </r>
  <r>
    <n v="48"/>
    <x v="0"/>
    <n v="27.36"/>
    <n v="1"/>
    <x v="1"/>
    <s v="northeast"/>
    <n v="9447.3824000000004"/>
  </r>
  <r>
    <n v="23"/>
    <x v="0"/>
    <n v="28.49"/>
    <n v="1"/>
    <x v="0"/>
    <s v="southeast"/>
    <n v="18328.238099999999"/>
  </r>
  <r>
    <n v="45"/>
    <x v="1"/>
    <n v="23.56"/>
    <n v="2"/>
    <x v="1"/>
    <s v="northeast"/>
    <n v="8603.8233999999993"/>
  </r>
  <r>
    <n v="20"/>
    <x v="1"/>
    <n v="35.625"/>
    <n v="3"/>
    <x v="0"/>
    <s v="northwest"/>
    <n v="37465.34375"/>
  </r>
  <r>
    <n v="62"/>
    <x v="0"/>
    <n v="32.68"/>
    <n v="0"/>
    <x v="1"/>
    <s v="northwest"/>
    <n v="13844.797200000001"/>
  </r>
  <r>
    <n v="43"/>
    <x v="0"/>
    <n v="25.27"/>
    <n v="1"/>
    <x v="0"/>
    <s v="northeast"/>
    <n v="21771.3423"/>
  </r>
  <r>
    <n v="23"/>
    <x v="0"/>
    <n v="28"/>
    <n v="0"/>
    <x v="1"/>
    <s v="southwest"/>
    <n v="13126.677449999999"/>
  </r>
  <r>
    <n v="31"/>
    <x v="0"/>
    <n v="32.774999999999999"/>
    <n v="2"/>
    <x v="1"/>
    <s v="northwest"/>
    <n v="5327.4002499999997"/>
  </r>
  <r>
    <n v="41"/>
    <x v="0"/>
    <n v="21.754999999999999"/>
    <n v="1"/>
    <x v="1"/>
    <s v="northeast"/>
    <n v="13725.47184"/>
  </r>
  <r>
    <n v="58"/>
    <x v="0"/>
    <n v="32.395000000000003"/>
    <n v="1"/>
    <x v="1"/>
    <s v="northeast"/>
    <n v="13019.161050000001"/>
  </r>
  <r>
    <n v="48"/>
    <x v="0"/>
    <n v="36.575000000000003"/>
    <n v="0"/>
    <x v="1"/>
    <s v="northwest"/>
    <n v="8671.1912499999999"/>
  </r>
  <r>
    <n v="31"/>
    <x v="0"/>
    <n v="21.754999999999999"/>
    <n v="0"/>
    <x v="1"/>
    <s v="northwest"/>
    <n v="4134.0824499999999"/>
  </r>
  <r>
    <n v="19"/>
    <x v="0"/>
    <n v="27.93"/>
    <n v="3"/>
    <x v="1"/>
    <s v="northwest"/>
    <n v="18838.703659999999"/>
  </r>
  <r>
    <n v="19"/>
    <x v="0"/>
    <n v="30.02"/>
    <n v="0"/>
    <x v="0"/>
    <s v="northwest"/>
    <n v="33307.550799999997"/>
  </r>
  <r>
    <n v="41"/>
    <x v="1"/>
    <n v="33.549999999999997"/>
    <n v="0"/>
    <x v="1"/>
    <s v="southeast"/>
    <n v="5699.8374999999996"/>
  </r>
  <r>
    <n v="40"/>
    <x v="1"/>
    <n v="29.355"/>
    <n v="1"/>
    <x v="1"/>
    <s v="northwest"/>
    <n v="6393.6034499999996"/>
  </r>
  <r>
    <n v="31"/>
    <x v="0"/>
    <n v="25.8"/>
    <n v="2"/>
    <x v="1"/>
    <s v="southwest"/>
    <n v="4934.7049999999999"/>
  </r>
  <r>
    <n v="37"/>
    <x v="1"/>
    <n v="24.32"/>
    <n v="2"/>
    <x v="1"/>
    <s v="northwest"/>
    <n v="6198.7518"/>
  </r>
  <r>
    <n v="46"/>
    <x v="1"/>
    <n v="40.375"/>
    <n v="2"/>
    <x v="1"/>
    <s v="northwest"/>
    <n v="8733.2292500000003"/>
  </r>
  <r>
    <n v="22"/>
    <x v="1"/>
    <n v="32.11"/>
    <n v="0"/>
    <x v="1"/>
    <s v="northwest"/>
    <n v="2055.3249000000001"/>
  </r>
  <r>
    <n v="51"/>
    <x v="1"/>
    <n v="32.299999999999997"/>
    <n v="1"/>
    <x v="1"/>
    <s v="northeast"/>
    <n v="9964.06"/>
  </r>
  <r>
    <n v="18"/>
    <x v="0"/>
    <n v="27.28"/>
    <n v="3"/>
    <x v="0"/>
    <s v="southeast"/>
    <n v="18223.4512"/>
  </r>
  <r>
    <n v="35"/>
    <x v="1"/>
    <n v="17.86"/>
    <n v="1"/>
    <x v="1"/>
    <s v="northwest"/>
    <n v="5116.5003999999999"/>
  </r>
  <r>
    <n v="59"/>
    <x v="0"/>
    <n v="34.799999999999997"/>
    <n v="2"/>
    <x v="1"/>
    <s v="southwest"/>
    <n v="36910.608030000003"/>
  </r>
  <r>
    <n v="36"/>
    <x v="1"/>
    <n v="33.4"/>
    <n v="2"/>
    <x v="0"/>
    <s v="southwest"/>
    <n v="38415.474000000002"/>
  </r>
  <r>
    <n v="37"/>
    <x v="0"/>
    <n v="25.555"/>
    <n v="1"/>
    <x v="0"/>
    <s v="northeast"/>
    <n v="20296.863450000001"/>
  </r>
  <r>
    <n v="59"/>
    <x v="1"/>
    <n v="37.1"/>
    <n v="1"/>
    <x v="1"/>
    <s v="southwest"/>
    <n v="12347.172"/>
  </r>
  <r>
    <n v="36"/>
    <x v="1"/>
    <n v="30.875"/>
    <n v="1"/>
    <x v="1"/>
    <s v="northwest"/>
    <n v="5373.3642499999996"/>
  </r>
  <r>
    <n v="39"/>
    <x v="1"/>
    <n v="34.1"/>
    <n v="2"/>
    <x v="1"/>
    <s v="southeast"/>
    <n v="23563.016179999999"/>
  </r>
  <r>
    <n v="18"/>
    <x v="1"/>
    <n v="21.47"/>
    <n v="0"/>
    <x v="1"/>
    <s v="northeast"/>
    <n v="1702.4553000000001"/>
  </r>
  <r>
    <n v="52"/>
    <x v="0"/>
    <n v="33.299999999999997"/>
    <n v="2"/>
    <x v="1"/>
    <s v="southwest"/>
    <n v="10806.839"/>
  </r>
  <r>
    <n v="27"/>
    <x v="0"/>
    <n v="31.254999999999999"/>
    <n v="1"/>
    <x v="1"/>
    <s v="northwest"/>
    <n v="3956.0714499999999"/>
  </r>
  <r>
    <n v="18"/>
    <x v="1"/>
    <n v="39.14"/>
    <n v="0"/>
    <x v="1"/>
    <s v="northeast"/>
    <n v="12890.057650000001"/>
  </r>
  <r>
    <n v="40"/>
    <x v="1"/>
    <n v="25.08"/>
    <n v="0"/>
    <x v="1"/>
    <s v="southeast"/>
    <n v="5415.6611999999996"/>
  </r>
  <r>
    <n v="29"/>
    <x v="1"/>
    <n v="37.29"/>
    <n v="2"/>
    <x v="1"/>
    <s v="southeast"/>
    <n v="4058.1161000000002"/>
  </r>
  <r>
    <n v="46"/>
    <x v="0"/>
    <n v="34.6"/>
    <n v="1"/>
    <x v="0"/>
    <s v="southwest"/>
    <n v="41661.601999999999"/>
  </r>
  <r>
    <n v="38"/>
    <x v="0"/>
    <n v="30.21"/>
    <n v="3"/>
    <x v="1"/>
    <s v="northwest"/>
    <n v="7537.1638999999996"/>
  </r>
  <r>
    <n v="30"/>
    <x v="0"/>
    <n v="21.945"/>
    <n v="1"/>
    <x v="1"/>
    <s v="northeast"/>
    <n v="4718.2035500000002"/>
  </r>
  <r>
    <n v="40"/>
    <x v="1"/>
    <n v="24.97"/>
    <n v="2"/>
    <x v="1"/>
    <s v="southeast"/>
    <n v="6593.5083000000004"/>
  </r>
  <r>
    <n v="50"/>
    <x v="1"/>
    <n v="25.3"/>
    <n v="0"/>
    <x v="1"/>
    <s v="southeast"/>
    <n v="8442.6669999999995"/>
  </r>
  <r>
    <n v="20"/>
    <x v="0"/>
    <n v="24.42"/>
    <n v="0"/>
    <x v="0"/>
    <s v="southeast"/>
    <n v="26125.674770000001"/>
  </r>
  <r>
    <n v="41"/>
    <x v="1"/>
    <n v="23.94"/>
    <n v="1"/>
    <x v="1"/>
    <s v="northeast"/>
    <n v="6858.4795999999997"/>
  </r>
  <r>
    <n v="33"/>
    <x v="0"/>
    <n v="39.82"/>
    <n v="1"/>
    <x v="1"/>
    <s v="southeast"/>
    <n v="4795.6567999999997"/>
  </r>
  <r>
    <n v="38"/>
    <x v="1"/>
    <n v="16.815000000000001"/>
    <n v="2"/>
    <x v="1"/>
    <s v="northeast"/>
    <n v="6640.5448500000002"/>
  </r>
  <r>
    <n v="42"/>
    <x v="1"/>
    <n v="37.18"/>
    <n v="2"/>
    <x v="1"/>
    <s v="southeast"/>
    <n v="7162.0122000000001"/>
  </r>
  <r>
    <n v="56"/>
    <x v="1"/>
    <n v="34.43"/>
    <n v="0"/>
    <x v="1"/>
    <s v="southeast"/>
    <n v="10594.225700000001"/>
  </r>
  <r>
    <n v="58"/>
    <x v="1"/>
    <n v="30.305"/>
    <n v="0"/>
    <x v="1"/>
    <s v="northeast"/>
    <n v="11938.255950000001"/>
  </r>
  <r>
    <n v="52"/>
    <x v="1"/>
    <n v="34.484999999999999"/>
    <n v="3"/>
    <x v="0"/>
    <s v="northwest"/>
    <n v="60021.398970000002"/>
  </r>
  <r>
    <n v="20"/>
    <x v="0"/>
    <n v="21.8"/>
    <n v="0"/>
    <x v="0"/>
    <s v="southwest"/>
    <n v="20167.336029999999"/>
  </r>
  <r>
    <n v="54"/>
    <x v="0"/>
    <n v="24.605"/>
    <n v="3"/>
    <x v="1"/>
    <s v="northwest"/>
    <n v="12479.70895"/>
  </r>
  <r>
    <n v="58"/>
    <x v="1"/>
    <n v="23.3"/>
    <n v="0"/>
    <x v="1"/>
    <s v="southwest"/>
    <n v="11345.519"/>
  </r>
  <r>
    <n v="45"/>
    <x v="0"/>
    <n v="27.83"/>
    <n v="2"/>
    <x v="1"/>
    <s v="southeast"/>
    <n v="8515.7587000000003"/>
  </r>
  <r>
    <n v="26"/>
    <x v="1"/>
    <n v="31.065000000000001"/>
    <n v="0"/>
    <x v="1"/>
    <s v="northwest"/>
    <n v="2699.56835"/>
  </r>
  <r>
    <n v="63"/>
    <x v="0"/>
    <n v="21.66"/>
    <n v="0"/>
    <x v="1"/>
    <s v="northeast"/>
    <n v="14449.8544"/>
  </r>
  <r>
    <n v="58"/>
    <x v="0"/>
    <n v="28.215"/>
    <n v="0"/>
    <x v="1"/>
    <s v="northwest"/>
    <n v="12224.350850000001"/>
  </r>
  <r>
    <n v="37"/>
    <x v="1"/>
    <n v="22.704999999999998"/>
    <n v="3"/>
    <x v="1"/>
    <s v="northeast"/>
    <n v="6985.50695"/>
  </r>
  <r>
    <n v="25"/>
    <x v="0"/>
    <n v="42.13"/>
    <n v="1"/>
    <x v="1"/>
    <s v="southeast"/>
    <n v="3238.4357"/>
  </r>
  <r>
    <n v="52"/>
    <x v="1"/>
    <n v="41.8"/>
    <n v="2"/>
    <x v="0"/>
    <s v="southeast"/>
    <n v="47269.853999999999"/>
  </r>
  <r>
    <n v="64"/>
    <x v="1"/>
    <n v="36.96"/>
    <n v="2"/>
    <x v="0"/>
    <s v="southeast"/>
    <n v="49577.662400000001"/>
  </r>
  <r>
    <n v="22"/>
    <x v="0"/>
    <n v="21.28"/>
    <n v="3"/>
    <x v="1"/>
    <s v="northwest"/>
    <n v="4296.2712000000001"/>
  </r>
  <r>
    <n v="28"/>
    <x v="0"/>
    <n v="33.11"/>
    <n v="0"/>
    <x v="1"/>
    <s v="southeast"/>
    <n v="3171.6149"/>
  </r>
  <r>
    <n v="18"/>
    <x v="1"/>
    <n v="33.33"/>
    <n v="0"/>
    <x v="1"/>
    <s v="southeast"/>
    <n v="1135.9407000000001"/>
  </r>
  <r>
    <n v="28"/>
    <x v="1"/>
    <n v="24.3"/>
    <n v="5"/>
    <x v="1"/>
    <s v="southwest"/>
    <n v="5615.3689999999997"/>
  </r>
  <r>
    <n v="45"/>
    <x v="0"/>
    <n v="25.7"/>
    <n v="3"/>
    <x v="1"/>
    <s v="southwest"/>
    <n v="9101.7980000000007"/>
  </r>
  <r>
    <n v="33"/>
    <x v="1"/>
    <n v="29.4"/>
    <n v="4"/>
    <x v="1"/>
    <s v="southwest"/>
    <n v="6059.1729999999998"/>
  </r>
  <r>
    <n v="18"/>
    <x v="0"/>
    <n v="39.82"/>
    <n v="0"/>
    <x v="1"/>
    <s v="southeast"/>
    <n v="1633.9618"/>
  </r>
  <r>
    <n v="32"/>
    <x v="1"/>
    <n v="33.630000000000003"/>
    <n v="1"/>
    <x v="0"/>
    <s v="northeast"/>
    <n v="37607.527699999999"/>
  </r>
  <r>
    <n v="24"/>
    <x v="1"/>
    <n v="29.83"/>
    <n v="0"/>
    <x v="0"/>
    <s v="northeast"/>
    <n v="18648.421699999999"/>
  </r>
  <r>
    <n v="19"/>
    <x v="1"/>
    <n v="19.8"/>
    <n v="0"/>
    <x v="1"/>
    <s v="southwest"/>
    <n v="1241.5650000000001"/>
  </r>
  <r>
    <n v="20"/>
    <x v="1"/>
    <n v="27.3"/>
    <n v="0"/>
    <x v="0"/>
    <s v="southwest"/>
    <n v="16232.847"/>
  </r>
  <r>
    <n v="40"/>
    <x v="0"/>
    <n v="29.3"/>
    <n v="4"/>
    <x v="1"/>
    <s v="southwest"/>
    <n v="15828.82173"/>
  </r>
  <r>
    <n v="34"/>
    <x v="0"/>
    <n v="27.72"/>
    <n v="0"/>
    <x v="1"/>
    <s v="southeast"/>
    <n v="4415.1588000000002"/>
  </r>
  <r>
    <n v="42"/>
    <x v="0"/>
    <n v="37.9"/>
    <n v="0"/>
    <x v="1"/>
    <s v="southwest"/>
    <n v="6474.0129999999999"/>
  </r>
  <r>
    <n v="51"/>
    <x v="0"/>
    <n v="36.384999999999998"/>
    <n v="3"/>
    <x v="1"/>
    <s v="northwest"/>
    <n v="11436.738149999999"/>
  </r>
  <r>
    <n v="54"/>
    <x v="0"/>
    <n v="27.645"/>
    <n v="1"/>
    <x v="1"/>
    <s v="northwest"/>
    <n v="11305.93455"/>
  </r>
  <r>
    <n v="55"/>
    <x v="1"/>
    <n v="37.715000000000003"/>
    <n v="3"/>
    <x v="1"/>
    <s v="northwest"/>
    <n v="30063.580549999999"/>
  </r>
  <r>
    <n v="52"/>
    <x v="0"/>
    <n v="23.18"/>
    <n v="0"/>
    <x v="1"/>
    <s v="northeast"/>
    <n v="10197.772199999999"/>
  </r>
  <r>
    <n v="32"/>
    <x v="0"/>
    <n v="20.52"/>
    <n v="0"/>
    <x v="1"/>
    <s v="northeast"/>
    <n v="4544.2348000000002"/>
  </r>
  <r>
    <n v="28"/>
    <x v="1"/>
    <n v="37.1"/>
    <n v="1"/>
    <x v="1"/>
    <s v="southwest"/>
    <n v="3277.1610000000001"/>
  </r>
  <r>
    <n v="41"/>
    <x v="0"/>
    <n v="28.05"/>
    <n v="1"/>
    <x v="1"/>
    <s v="southeast"/>
    <n v="6770.1925000000001"/>
  </r>
  <r>
    <n v="43"/>
    <x v="0"/>
    <n v="29.9"/>
    <n v="1"/>
    <x v="1"/>
    <s v="southwest"/>
    <n v="7337.7479999999996"/>
  </r>
  <r>
    <n v="49"/>
    <x v="0"/>
    <n v="33.344999999999999"/>
    <n v="2"/>
    <x v="1"/>
    <s v="northeast"/>
    <n v="10370.912549999999"/>
  </r>
  <r>
    <n v="64"/>
    <x v="1"/>
    <n v="23.76"/>
    <n v="0"/>
    <x v="0"/>
    <s v="southeast"/>
    <n v="26926.5144"/>
  </r>
  <r>
    <n v="55"/>
    <x v="0"/>
    <n v="30.5"/>
    <n v="0"/>
    <x v="1"/>
    <s v="southwest"/>
    <n v="10704.47"/>
  </r>
  <r>
    <n v="24"/>
    <x v="1"/>
    <n v="31.065000000000001"/>
    <n v="0"/>
    <x v="0"/>
    <s v="northeast"/>
    <n v="34254.053350000002"/>
  </r>
  <r>
    <n v="20"/>
    <x v="0"/>
    <n v="33.299999999999997"/>
    <n v="0"/>
    <x v="1"/>
    <s v="southwest"/>
    <n v="1880.4870000000001"/>
  </r>
  <r>
    <n v="45"/>
    <x v="1"/>
    <n v="27.5"/>
    <n v="3"/>
    <x v="1"/>
    <s v="southwest"/>
    <n v="8615.2999999999993"/>
  </r>
  <r>
    <n v="26"/>
    <x v="1"/>
    <n v="33.914999999999999"/>
    <n v="1"/>
    <x v="1"/>
    <s v="northwest"/>
    <n v="3292.5298499999999"/>
  </r>
  <r>
    <n v="25"/>
    <x v="0"/>
    <n v="34.484999999999999"/>
    <n v="0"/>
    <x v="1"/>
    <s v="northwest"/>
    <n v="3021.80915"/>
  </r>
  <r>
    <n v="43"/>
    <x v="1"/>
    <n v="25.52"/>
    <n v="5"/>
    <x v="1"/>
    <s v="southeast"/>
    <n v="14478.33015"/>
  </r>
  <r>
    <n v="35"/>
    <x v="1"/>
    <n v="27.61"/>
    <n v="1"/>
    <x v="1"/>
    <s v="southeast"/>
    <n v="4747.0528999999997"/>
  </r>
  <r>
    <n v="26"/>
    <x v="1"/>
    <n v="27.06"/>
    <n v="0"/>
    <x v="0"/>
    <s v="southeast"/>
    <n v="17043.341400000001"/>
  </r>
  <r>
    <n v="57"/>
    <x v="1"/>
    <n v="23.7"/>
    <n v="0"/>
    <x v="1"/>
    <s v="southwest"/>
    <n v="10959.33"/>
  </r>
  <r>
    <n v="22"/>
    <x v="0"/>
    <n v="30.4"/>
    <n v="0"/>
    <x v="1"/>
    <s v="northeast"/>
    <n v="2741.9479999999999"/>
  </r>
  <r>
    <n v="32"/>
    <x v="0"/>
    <n v="29.734999999999999"/>
    <n v="0"/>
    <x v="1"/>
    <s v="northwest"/>
    <n v="4357.0436499999996"/>
  </r>
  <r>
    <n v="39"/>
    <x v="1"/>
    <n v="29.925000000000001"/>
    <n v="1"/>
    <x v="0"/>
    <s v="northeast"/>
    <n v="22462.043750000001"/>
  </r>
  <r>
    <n v="25"/>
    <x v="0"/>
    <n v="26.79"/>
    <n v="2"/>
    <x v="1"/>
    <s v="northwest"/>
    <n v="4189.1130999999996"/>
  </r>
  <r>
    <n v="48"/>
    <x v="0"/>
    <n v="33.33"/>
    <n v="0"/>
    <x v="1"/>
    <s v="southeast"/>
    <n v="8283.6807000000008"/>
  </r>
  <r>
    <n v="47"/>
    <x v="0"/>
    <n v="27.645"/>
    <n v="2"/>
    <x v="0"/>
    <s v="northwest"/>
    <n v="24535.698550000001"/>
  </r>
  <r>
    <n v="18"/>
    <x v="0"/>
    <n v="21.66"/>
    <n v="0"/>
    <x v="0"/>
    <s v="northeast"/>
    <n v="14283.4594"/>
  </r>
  <r>
    <n v="18"/>
    <x v="1"/>
    <n v="30.03"/>
    <n v="1"/>
    <x v="1"/>
    <s v="southeast"/>
    <n v="1720.3536999999999"/>
  </r>
  <r>
    <n v="61"/>
    <x v="1"/>
    <n v="36.299999999999997"/>
    <n v="1"/>
    <x v="0"/>
    <s v="southwest"/>
    <n v="47403.88"/>
  </r>
  <r>
    <n v="47"/>
    <x v="0"/>
    <n v="24.32"/>
    <n v="0"/>
    <x v="1"/>
    <s v="northeast"/>
    <n v="8534.6718000000001"/>
  </r>
  <r>
    <n v="28"/>
    <x v="0"/>
    <n v="17.29"/>
    <n v="0"/>
    <x v="1"/>
    <s v="northeast"/>
    <n v="3732.6251000000002"/>
  </r>
  <r>
    <n v="36"/>
    <x v="0"/>
    <n v="25.9"/>
    <n v="1"/>
    <x v="1"/>
    <s v="southwest"/>
    <n v="5472.4489999999996"/>
  </r>
  <r>
    <n v="20"/>
    <x v="1"/>
    <n v="39.4"/>
    <n v="2"/>
    <x v="0"/>
    <s v="southwest"/>
    <n v="38344.565999999999"/>
  </r>
  <r>
    <n v="44"/>
    <x v="1"/>
    <n v="34.32"/>
    <n v="1"/>
    <x v="1"/>
    <s v="southeast"/>
    <n v="7147.4727999999996"/>
  </r>
  <r>
    <n v="38"/>
    <x v="0"/>
    <n v="19.95"/>
    <n v="2"/>
    <x v="1"/>
    <s v="northeast"/>
    <n v="7133.9025000000001"/>
  </r>
  <r>
    <n v="19"/>
    <x v="1"/>
    <n v="34.9"/>
    <n v="0"/>
    <x v="0"/>
    <s v="southwest"/>
    <n v="34828.654000000002"/>
  </r>
  <r>
    <n v="21"/>
    <x v="1"/>
    <n v="23.21"/>
    <n v="0"/>
    <x v="1"/>
    <s v="southeast"/>
    <n v="1515.3449000000001"/>
  </r>
  <r>
    <n v="46"/>
    <x v="1"/>
    <n v="25.745000000000001"/>
    <n v="3"/>
    <x v="1"/>
    <s v="northwest"/>
    <n v="9301.8935500000007"/>
  </r>
  <r>
    <n v="58"/>
    <x v="1"/>
    <n v="25.175000000000001"/>
    <n v="0"/>
    <x v="1"/>
    <s v="northeast"/>
    <n v="11931.125249999999"/>
  </r>
  <r>
    <n v="20"/>
    <x v="1"/>
    <n v="22"/>
    <n v="1"/>
    <x v="1"/>
    <s v="southwest"/>
    <n v="1964.78"/>
  </r>
  <r>
    <n v="18"/>
    <x v="1"/>
    <n v="26.125"/>
    <n v="0"/>
    <x v="1"/>
    <s v="northeast"/>
    <n v="1708.9257500000001"/>
  </r>
  <r>
    <n v="28"/>
    <x v="0"/>
    <n v="26.51"/>
    <n v="2"/>
    <x v="1"/>
    <s v="southeast"/>
    <n v="4340.4408999999996"/>
  </r>
  <r>
    <n v="33"/>
    <x v="1"/>
    <n v="27.454999999999998"/>
    <n v="2"/>
    <x v="1"/>
    <s v="northwest"/>
    <n v="5261.4694499999996"/>
  </r>
  <r>
    <n v="19"/>
    <x v="0"/>
    <n v="25.745000000000001"/>
    <n v="1"/>
    <x v="1"/>
    <s v="northwest"/>
    <n v="2710.8285500000002"/>
  </r>
  <r>
    <n v="45"/>
    <x v="1"/>
    <n v="30.36"/>
    <n v="0"/>
    <x v="0"/>
    <s v="southeast"/>
    <n v="62592.873090000001"/>
  </r>
  <r>
    <n v="62"/>
    <x v="1"/>
    <n v="30.875"/>
    <n v="3"/>
    <x v="0"/>
    <s v="northwest"/>
    <n v="46718.163249999998"/>
  </r>
  <r>
    <n v="25"/>
    <x v="0"/>
    <n v="20.8"/>
    <n v="1"/>
    <x v="1"/>
    <s v="southwest"/>
    <n v="3208.7869999999998"/>
  </r>
  <r>
    <n v="43"/>
    <x v="1"/>
    <n v="27.8"/>
    <n v="0"/>
    <x v="0"/>
    <s v="southwest"/>
    <n v="37829.724199999997"/>
  </r>
  <r>
    <n v="42"/>
    <x v="1"/>
    <n v="24.605"/>
    <n v="2"/>
    <x v="0"/>
    <s v="northeast"/>
    <n v="21259.377949999998"/>
  </r>
  <r>
    <n v="24"/>
    <x v="0"/>
    <n v="27.72"/>
    <n v="0"/>
    <x v="1"/>
    <s v="southeast"/>
    <n v="2464.6188000000002"/>
  </r>
  <r>
    <n v="29"/>
    <x v="0"/>
    <n v="21.85"/>
    <n v="0"/>
    <x v="0"/>
    <s v="northeast"/>
    <n v="16115.3045"/>
  </r>
  <r>
    <n v="32"/>
    <x v="1"/>
    <n v="28.12"/>
    <n v="4"/>
    <x v="0"/>
    <s v="northwest"/>
    <n v="21472.478800000001"/>
  </r>
  <r>
    <n v="25"/>
    <x v="0"/>
    <n v="30.2"/>
    <n v="0"/>
    <x v="0"/>
    <s v="southwest"/>
    <n v="33900.652999999998"/>
  </r>
  <r>
    <n v="41"/>
    <x v="1"/>
    <n v="32.200000000000003"/>
    <n v="2"/>
    <x v="1"/>
    <s v="southwest"/>
    <n v="6875.9610000000002"/>
  </r>
  <r>
    <n v="42"/>
    <x v="1"/>
    <n v="26.315000000000001"/>
    <n v="1"/>
    <x v="1"/>
    <s v="northwest"/>
    <n v="6940.90985"/>
  </r>
  <r>
    <n v="33"/>
    <x v="0"/>
    <n v="26.695"/>
    <n v="0"/>
    <x v="1"/>
    <s v="northwest"/>
    <n v="4571.4130500000001"/>
  </r>
  <r>
    <n v="34"/>
    <x v="1"/>
    <n v="42.9"/>
    <n v="1"/>
    <x v="1"/>
    <s v="southwest"/>
    <n v="4536.259"/>
  </r>
  <r>
    <n v="19"/>
    <x v="0"/>
    <n v="34.700000000000003"/>
    <n v="2"/>
    <x v="0"/>
    <s v="southwest"/>
    <n v="36397.576000000001"/>
  </r>
  <r>
    <n v="30"/>
    <x v="0"/>
    <n v="23.655000000000001"/>
    <n v="3"/>
    <x v="0"/>
    <s v="northwest"/>
    <n v="18765.87545"/>
  </r>
  <r>
    <n v="18"/>
    <x v="1"/>
    <n v="28.31"/>
    <n v="1"/>
    <x v="1"/>
    <s v="northeast"/>
    <n v="11272.331389999999"/>
  </r>
  <r>
    <n v="19"/>
    <x v="0"/>
    <n v="20.6"/>
    <n v="0"/>
    <x v="1"/>
    <s v="southwest"/>
    <n v="1731.6769999999999"/>
  </r>
  <r>
    <n v="18"/>
    <x v="1"/>
    <n v="53.13"/>
    <n v="0"/>
    <x v="1"/>
    <s v="southeast"/>
    <n v="1163.4627"/>
  </r>
  <r>
    <n v="35"/>
    <x v="1"/>
    <n v="39.71"/>
    <n v="4"/>
    <x v="1"/>
    <s v="northeast"/>
    <n v="19496.71917"/>
  </r>
  <r>
    <n v="39"/>
    <x v="0"/>
    <n v="26.315000000000001"/>
    <n v="2"/>
    <x v="1"/>
    <s v="northwest"/>
    <n v="7201.7008500000002"/>
  </r>
  <r>
    <n v="31"/>
    <x v="1"/>
    <n v="31.065000000000001"/>
    <n v="3"/>
    <x v="1"/>
    <s v="northwest"/>
    <n v="5425.0233500000004"/>
  </r>
  <r>
    <n v="62"/>
    <x v="1"/>
    <n v="26.695"/>
    <n v="0"/>
    <x v="0"/>
    <s v="northeast"/>
    <n v="28101.333050000001"/>
  </r>
  <r>
    <n v="62"/>
    <x v="1"/>
    <n v="38.83"/>
    <n v="0"/>
    <x v="1"/>
    <s v="southeast"/>
    <n v="12981.3457"/>
  </r>
  <r>
    <n v="42"/>
    <x v="0"/>
    <n v="40.369999999999997"/>
    <n v="2"/>
    <x v="0"/>
    <s v="southeast"/>
    <n v="43896.376300000004"/>
  </r>
  <r>
    <n v="31"/>
    <x v="1"/>
    <n v="25.934999999999999"/>
    <n v="1"/>
    <x v="1"/>
    <s v="northwest"/>
    <n v="4239.8926499999998"/>
  </r>
  <r>
    <n v="61"/>
    <x v="1"/>
    <n v="33.534999999999997"/>
    <n v="0"/>
    <x v="1"/>
    <s v="northeast"/>
    <n v="13143.336649999999"/>
  </r>
  <r>
    <n v="42"/>
    <x v="0"/>
    <n v="32.869999999999997"/>
    <n v="0"/>
    <x v="1"/>
    <s v="northeast"/>
    <n v="7050.0213000000003"/>
  </r>
  <r>
    <n v="51"/>
    <x v="1"/>
    <n v="30.03"/>
    <n v="1"/>
    <x v="1"/>
    <s v="southeast"/>
    <n v="9377.9046999999991"/>
  </r>
  <r>
    <n v="23"/>
    <x v="0"/>
    <n v="24.225000000000001"/>
    <n v="2"/>
    <x v="1"/>
    <s v="northeast"/>
    <n v="22395.74424"/>
  </r>
  <r>
    <n v="52"/>
    <x v="1"/>
    <n v="38.6"/>
    <n v="2"/>
    <x v="1"/>
    <s v="southwest"/>
    <n v="10325.206"/>
  </r>
  <r>
    <n v="57"/>
    <x v="0"/>
    <n v="25.74"/>
    <n v="2"/>
    <x v="1"/>
    <s v="southeast"/>
    <n v="12629.1656"/>
  </r>
  <r>
    <n v="23"/>
    <x v="0"/>
    <n v="33.4"/>
    <n v="0"/>
    <x v="1"/>
    <s v="southwest"/>
    <n v="10795.937330000001"/>
  </r>
  <r>
    <n v="52"/>
    <x v="0"/>
    <n v="44.7"/>
    <n v="3"/>
    <x v="1"/>
    <s v="southwest"/>
    <n v="11411.684999999999"/>
  </r>
  <r>
    <n v="50"/>
    <x v="1"/>
    <n v="30.97"/>
    <n v="3"/>
    <x v="1"/>
    <s v="northwest"/>
    <n v="10600.5483"/>
  </r>
  <r>
    <n v="18"/>
    <x v="0"/>
    <n v="31.92"/>
    <n v="0"/>
    <x v="1"/>
    <s v="northeast"/>
    <n v="2205.9807999999998"/>
  </r>
  <r>
    <n v="18"/>
    <x v="0"/>
    <n v="36.85"/>
    <n v="0"/>
    <x v="1"/>
    <s v="southeast"/>
    <n v="1629.8335"/>
  </r>
  <r>
    <n v="21"/>
    <x v="0"/>
    <n v="25.8"/>
    <n v="0"/>
    <x v="1"/>
    <s v="southwest"/>
    <n v="2007.9449999999999"/>
  </r>
  <r>
    <n v="61"/>
    <x v="0"/>
    <n v="29.07"/>
    <n v="0"/>
    <x v="0"/>
    <s v="northwest"/>
    <n v="29141.360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s v="female"/>
    <n v="27.9"/>
    <n v="0"/>
    <x v="0"/>
    <x v="0"/>
    <n v="16884.923999999999"/>
  </r>
  <r>
    <n v="18"/>
    <s v="male"/>
    <n v="33.770000000000003"/>
    <n v="1"/>
    <x v="1"/>
    <x v="1"/>
    <n v="1725.5523000000001"/>
  </r>
  <r>
    <n v="28"/>
    <s v="male"/>
    <n v="33"/>
    <n v="3"/>
    <x v="1"/>
    <x v="1"/>
    <n v="4449.4620000000004"/>
  </r>
  <r>
    <n v="33"/>
    <s v="male"/>
    <n v="22.704999999999998"/>
    <n v="0"/>
    <x v="1"/>
    <x v="2"/>
    <n v="21984.47061"/>
  </r>
  <r>
    <n v="32"/>
    <s v="male"/>
    <n v="28.88"/>
    <n v="0"/>
    <x v="1"/>
    <x v="2"/>
    <n v="3866.8552"/>
  </r>
  <r>
    <n v="31"/>
    <s v="female"/>
    <n v="25.74"/>
    <n v="0"/>
    <x v="1"/>
    <x v="1"/>
    <n v="3756.6215999999999"/>
  </r>
  <r>
    <n v="46"/>
    <s v="female"/>
    <n v="33.44"/>
    <n v="1"/>
    <x v="1"/>
    <x v="1"/>
    <n v="8240.5895999999993"/>
  </r>
  <r>
    <n v="37"/>
    <s v="female"/>
    <n v="27.74"/>
    <n v="3"/>
    <x v="1"/>
    <x v="2"/>
    <n v="7281.5056000000004"/>
  </r>
  <r>
    <n v="37"/>
    <s v="male"/>
    <n v="29.83"/>
    <n v="2"/>
    <x v="1"/>
    <x v="3"/>
    <n v="6406.4107000000004"/>
  </r>
  <r>
    <n v="60"/>
    <s v="female"/>
    <n v="25.84"/>
    <n v="0"/>
    <x v="1"/>
    <x v="2"/>
    <n v="28923.136920000001"/>
  </r>
  <r>
    <n v="25"/>
    <s v="male"/>
    <n v="26.22"/>
    <n v="0"/>
    <x v="1"/>
    <x v="3"/>
    <n v="2721.3208"/>
  </r>
  <r>
    <n v="62"/>
    <s v="female"/>
    <n v="26.29"/>
    <n v="0"/>
    <x v="0"/>
    <x v="1"/>
    <n v="27808.7251"/>
  </r>
  <r>
    <n v="23"/>
    <s v="male"/>
    <n v="34.4"/>
    <n v="0"/>
    <x v="1"/>
    <x v="0"/>
    <n v="1826.8430000000001"/>
  </r>
  <r>
    <n v="56"/>
    <s v="female"/>
    <n v="39.82"/>
    <n v="0"/>
    <x v="1"/>
    <x v="1"/>
    <n v="11090.7178"/>
  </r>
  <r>
    <n v="27"/>
    <s v="male"/>
    <n v="42.13"/>
    <n v="0"/>
    <x v="0"/>
    <x v="1"/>
    <n v="39611.757700000002"/>
  </r>
  <r>
    <n v="19"/>
    <s v="male"/>
    <n v="24.6"/>
    <n v="1"/>
    <x v="1"/>
    <x v="0"/>
    <n v="1837.2370000000001"/>
  </r>
  <r>
    <n v="52"/>
    <s v="female"/>
    <n v="30.78"/>
    <n v="1"/>
    <x v="1"/>
    <x v="3"/>
    <n v="10797.3362"/>
  </r>
  <r>
    <n v="23"/>
    <s v="male"/>
    <n v="23.844999999999999"/>
    <n v="0"/>
    <x v="1"/>
    <x v="3"/>
    <n v="2395.17155"/>
  </r>
  <r>
    <n v="56"/>
    <s v="male"/>
    <n v="40.299999999999997"/>
    <n v="0"/>
    <x v="1"/>
    <x v="0"/>
    <n v="10602.385"/>
  </r>
  <r>
    <n v="30"/>
    <s v="male"/>
    <n v="35.299999999999997"/>
    <n v="0"/>
    <x v="0"/>
    <x v="0"/>
    <n v="36837.466999999997"/>
  </r>
  <r>
    <n v="60"/>
    <s v="female"/>
    <n v="36.005000000000003"/>
    <n v="0"/>
    <x v="1"/>
    <x v="3"/>
    <n v="13228.846949999999"/>
  </r>
  <r>
    <n v="30"/>
    <s v="female"/>
    <n v="32.4"/>
    <n v="1"/>
    <x v="1"/>
    <x v="0"/>
    <n v="4149.7359999999999"/>
  </r>
  <r>
    <n v="18"/>
    <s v="male"/>
    <n v="34.1"/>
    <n v="0"/>
    <x v="1"/>
    <x v="1"/>
    <n v="1137.011"/>
  </r>
  <r>
    <n v="34"/>
    <s v="female"/>
    <n v="31.92"/>
    <n v="1"/>
    <x v="0"/>
    <x v="3"/>
    <n v="37701.876799999998"/>
  </r>
  <r>
    <n v="37"/>
    <s v="male"/>
    <n v="28.024999999999999"/>
    <n v="2"/>
    <x v="1"/>
    <x v="2"/>
    <n v="6203.90175"/>
  </r>
  <r>
    <n v="59"/>
    <s v="female"/>
    <n v="27.72"/>
    <n v="3"/>
    <x v="1"/>
    <x v="1"/>
    <n v="14001.1338"/>
  </r>
  <r>
    <n v="63"/>
    <s v="female"/>
    <n v="23.085000000000001"/>
    <n v="0"/>
    <x v="1"/>
    <x v="3"/>
    <n v="14451.835150000001"/>
  </r>
  <r>
    <n v="55"/>
    <s v="female"/>
    <n v="32.774999999999999"/>
    <n v="2"/>
    <x v="1"/>
    <x v="2"/>
    <n v="12268.632250000001"/>
  </r>
  <r>
    <n v="23"/>
    <s v="male"/>
    <n v="17.385000000000002"/>
    <n v="1"/>
    <x v="1"/>
    <x v="2"/>
    <n v="2775.1921499999999"/>
  </r>
  <r>
    <n v="31"/>
    <s v="male"/>
    <n v="36.299999999999997"/>
    <n v="2"/>
    <x v="0"/>
    <x v="0"/>
    <n v="38711"/>
  </r>
  <r>
    <n v="22"/>
    <s v="male"/>
    <n v="35.6"/>
    <n v="0"/>
    <x v="0"/>
    <x v="0"/>
    <n v="35585.576000000001"/>
  </r>
  <r>
    <n v="18"/>
    <s v="female"/>
    <n v="26.315000000000001"/>
    <n v="0"/>
    <x v="1"/>
    <x v="3"/>
    <n v="2198.1898500000002"/>
  </r>
  <r>
    <n v="19"/>
    <s v="female"/>
    <n v="28.6"/>
    <n v="5"/>
    <x v="1"/>
    <x v="0"/>
    <n v="4687.7969999999996"/>
  </r>
  <r>
    <n v="63"/>
    <s v="male"/>
    <n v="28.31"/>
    <n v="0"/>
    <x v="1"/>
    <x v="2"/>
    <n v="13770.097900000001"/>
  </r>
  <r>
    <n v="28"/>
    <s v="male"/>
    <n v="36.4"/>
    <n v="1"/>
    <x v="0"/>
    <x v="0"/>
    <n v="51194.559139999998"/>
  </r>
  <r>
    <n v="19"/>
    <s v="male"/>
    <n v="20.425000000000001"/>
    <n v="0"/>
    <x v="1"/>
    <x v="2"/>
    <n v="1625.4337499999999"/>
  </r>
  <r>
    <n v="62"/>
    <s v="female"/>
    <n v="32.965000000000003"/>
    <n v="3"/>
    <x v="1"/>
    <x v="2"/>
    <n v="15612.19335"/>
  </r>
  <r>
    <n v="26"/>
    <s v="male"/>
    <n v="20.8"/>
    <n v="0"/>
    <x v="1"/>
    <x v="0"/>
    <n v="2302.3000000000002"/>
  </r>
  <r>
    <n v="35"/>
    <s v="male"/>
    <n v="36.67"/>
    <n v="1"/>
    <x v="0"/>
    <x v="3"/>
    <n v="39774.276299999998"/>
  </r>
  <r>
    <n v="60"/>
    <s v="male"/>
    <n v="39.9"/>
    <n v="0"/>
    <x v="0"/>
    <x v="0"/>
    <n v="48173.360999999997"/>
  </r>
  <r>
    <n v="24"/>
    <s v="female"/>
    <n v="26.6"/>
    <n v="0"/>
    <x v="1"/>
    <x v="3"/>
    <n v="3046.0619999999999"/>
  </r>
  <r>
    <n v="31"/>
    <s v="female"/>
    <n v="36.630000000000003"/>
    <n v="2"/>
    <x v="1"/>
    <x v="1"/>
    <n v="4949.7587000000003"/>
  </r>
  <r>
    <n v="41"/>
    <s v="male"/>
    <n v="21.78"/>
    <n v="1"/>
    <x v="1"/>
    <x v="1"/>
    <n v="6272.4772000000003"/>
  </r>
  <r>
    <n v="37"/>
    <s v="female"/>
    <n v="30.8"/>
    <n v="2"/>
    <x v="1"/>
    <x v="1"/>
    <n v="6313.759"/>
  </r>
  <r>
    <n v="38"/>
    <s v="male"/>
    <n v="37.049999999999997"/>
    <n v="1"/>
    <x v="1"/>
    <x v="3"/>
    <n v="6079.6715000000004"/>
  </r>
  <r>
    <n v="55"/>
    <s v="male"/>
    <n v="37.299999999999997"/>
    <n v="0"/>
    <x v="1"/>
    <x v="0"/>
    <n v="20630.283510000001"/>
  </r>
  <r>
    <n v="18"/>
    <s v="female"/>
    <n v="38.664999999999999"/>
    <n v="2"/>
    <x v="1"/>
    <x v="3"/>
    <n v="3393.35635"/>
  </r>
  <r>
    <n v="28"/>
    <s v="female"/>
    <n v="34.770000000000003"/>
    <n v="0"/>
    <x v="1"/>
    <x v="2"/>
    <n v="3556.9223000000002"/>
  </r>
  <r>
    <n v="60"/>
    <s v="female"/>
    <n v="24.53"/>
    <n v="0"/>
    <x v="1"/>
    <x v="1"/>
    <n v="12629.896699999999"/>
  </r>
  <r>
    <n v="36"/>
    <s v="male"/>
    <n v="35.200000000000003"/>
    <n v="1"/>
    <x v="0"/>
    <x v="1"/>
    <n v="38709.175999999999"/>
  </r>
  <r>
    <n v="18"/>
    <s v="female"/>
    <n v="35.625"/>
    <n v="0"/>
    <x v="1"/>
    <x v="3"/>
    <n v="2211.1307499999998"/>
  </r>
  <r>
    <n v="21"/>
    <s v="female"/>
    <n v="33.630000000000003"/>
    <n v="2"/>
    <x v="1"/>
    <x v="2"/>
    <n v="3579.8287"/>
  </r>
  <r>
    <n v="48"/>
    <s v="male"/>
    <n v="28"/>
    <n v="1"/>
    <x v="0"/>
    <x v="0"/>
    <n v="23568.272000000001"/>
  </r>
  <r>
    <n v="36"/>
    <s v="male"/>
    <n v="34.43"/>
    <n v="0"/>
    <x v="0"/>
    <x v="1"/>
    <n v="37742.575700000001"/>
  </r>
  <r>
    <n v="40"/>
    <s v="female"/>
    <n v="28.69"/>
    <n v="3"/>
    <x v="1"/>
    <x v="2"/>
    <n v="8059.6791000000003"/>
  </r>
  <r>
    <n v="58"/>
    <s v="male"/>
    <n v="36.954999999999998"/>
    <n v="2"/>
    <x v="0"/>
    <x v="2"/>
    <n v="47496.494449999998"/>
  </r>
  <r>
    <n v="58"/>
    <s v="female"/>
    <n v="31.824999999999999"/>
    <n v="2"/>
    <x v="1"/>
    <x v="3"/>
    <n v="13607.36875"/>
  </r>
  <r>
    <n v="18"/>
    <s v="male"/>
    <n v="31.68"/>
    <n v="2"/>
    <x v="0"/>
    <x v="1"/>
    <n v="34303.167200000004"/>
  </r>
  <r>
    <n v="53"/>
    <s v="female"/>
    <n v="22.88"/>
    <n v="1"/>
    <x v="0"/>
    <x v="1"/>
    <n v="23244.790199999999"/>
  </r>
  <r>
    <n v="34"/>
    <s v="female"/>
    <n v="37.335000000000001"/>
    <n v="2"/>
    <x v="1"/>
    <x v="2"/>
    <n v="5989.5236500000001"/>
  </r>
  <r>
    <n v="43"/>
    <s v="male"/>
    <n v="27.36"/>
    <n v="3"/>
    <x v="1"/>
    <x v="3"/>
    <n v="8606.2173999999995"/>
  </r>
  <r>
    <n v="25"/>
    <s v="male"/>
    <n v="33.659999999999997"/>
    <n v="4"/>
    <x v="1"/>
    <x v="1"/>
    <n v="4504.6624000000002"/>
  </r>
  <r>
    <n v="64"/>
    <s v="male"/>
    <n v="24.7"/>
    <n v="1"/>
    <x v="1"/>
    <x v="2"/>
    <n v="30166.618170000002"/>
  </r>
  <r>
    <n v="28"/>
    <s v="female"/>
    <n v="25.934999999999999"/>
    <n v="1"/>
    <x v="1"/>
    <x v="2"/>
    <n v="4133.6416499999996"/>
  </r>
  <r>
    <n v="20"/>
    <s v="female"/>
    <n v="22.42"/>
    <n v="0"/>
    <x v="0"/>
    <x v="2"/>
    <n v="14711.7438"/>
  </r>
  <r>
    <n v="19"/>
    <s v="female"/>
    <n v="28.9"/>
    <n v="0"/>
    <x v="1"/>
    <x v="0"/>
    <n v="1743.2139999999999"/>
  </r>
  <r>
    <n v="61"/>
    <s v="female"/>
    <n v="39.1"/>
    <n v="2"/>
    <x v="1"/>
    <x v="0"/>
    <n v="14235.072"/>
  </r>
  <r>
    <n v="40"/>
    <s v="male"/>
    <n v="26.315000000000001"/>
    <n v="1"/>
    <x v="1"/>
    <x v="2"/>
    <n v="6389.3778499999999"/>
  </r>
  <r>
    <n v="40"/>
    <s v="female"/>
    <n v="36.19"/>
    <n v="0"/>
    <x v="1"/>
    <x v="1"/>
    <n v="5920.1040999999996"/>
  </r>
  <r>
    <n v="28"/>
    <s v="male"/>
    <n v="23.98"/>
    <n v="3"/>
    <x v="0"/>
    <x v="1"/>
    <n v="17663.144199999999"/>
  </r>
  <r>
    <n v="27"/>
    <s v="female"/>
    <n v="24.75"/>
    <n v="0"/>
    <x v="0"/>
    <x v="1"/>
    <n v="16577.779500000001"/>
  </r>
  <r>
    <n v="31"/>
    <s v="male"/>
    <n v="28.5"/>
    <n v="5"/>
    <x v="1"/>
    <x v="3"/>
    <n v="6799.4579999999996"/>
  </r>
  <r>
    <n v="53"/>
    <s v="female"/>
    <n v="28.1"/>
    <n v="3"/>
    <x v="1"/>
    <x v="0"/>
    <n v="11741.726000000001"/>
  </r>
  <r>
    <n v="58"/>
    <s v="male"/>
    <n v="32.01"/>
    <n v="1"/>
    <x v="1"/>
    <x v="1"/>
    <n v="11946.625899999999"/>
  </r>
  <r>
    <n v="44"/>
    <s v="male"/>
    <n v="27.4"/>
    <n v="2"/>
    <x v="1"/>
    <x v="0"/>
    <n v="7726.8540000000003"/>
  </r>
  <r>
    <n v="57"/>
    <s v="male"/>
    <n v="34.01"/>
    <n v="0"/>
    <x v="1"/>
    <x v="2"/>
    <n v="11356.660900000001"/>
  </r>
  <r>
    <n v="29"/>
    <s v="female"/>
    <n v="29.59"/>
    <n v="1"/>
    <x v="1"/>
    <x v="1"/>
    <n v="3947.4131000000002"/>
  </r>
  <r>
    <n v="21"/>
    <s v="male"/>
    <n v="35.53"/>
    <n v="0"/>
    <x v="1"/>
    <x v="1"/>
    <n v="1532.4697000000001"/>
  </r>
  <r>
    <n v="22"/>
    <s v="female"/>
    <n v="39.805"/>
    <n v="0"/>
    <x v="1"/>
    <x v="3"/>
    <n v="2755.0209500000001"/>
  </r>
  <r>
    <n v="41"/>
    <s v="female"/>
    <n v="32.965000000000003"/>
    <n v="0"/>
    <x v="1"/>
    <x v="2"/>
    <n v="6571.0243499999997"/>
  </r>
  <r>
    <n v="31"/>
    <s v="male"/>
    <n v="26.885000000000002"/>
    <n v="1"/>
    <x v="1"/>
    <x v="3"/>
    <n v="4441.2131499999996"/>
  </r>
  <r>
    <n v="45"/>
    <s v="female"/>
    <n v="38.284999999999997"/>
    <n v="0"/>
    <x v="1"/>
    <x v="3"/>
    <n v="7935.29115"/>
  </r>
  <r>
    <n v="22"/>
    <s v="male"/>
    <n v="37.619999999999997"/>
    <n v="1"/>
    <x v="0"/>
    <x v="1"/>
    <n v="37165.163800000002"/>
  </r>
  <r>
    <n v="48"/>
    <s v="female"/>
    <n v="41.23"/>
    <n v="4"/>
    <x v="1"/>
    <x v="2"/>
    <n v="11033.661700000001"/>
  </r>
  <r>
    <n v="37"/>
    <s v="female"/>
    <n v="34.799999999999997"/>
    <n v="2"/>
    <x v="0"/>
    <x v="0"/>
    <n v="39836.519"/>
  </r>
  <r>
    <n v="45"/>
    <s v="male"/>
    <n v="22.895"/>
    <n v="2"/>
    <x v="0"/>
    <x v="2"/>
    <n v="21098.554049999999"/>
  </r>
  <r>
    <n v="57"/>
    <s v="female"/>
    <n v="31.16"/>
    <n v="0"/>
    <x v="0"/>
    <x v="2"/>
    <n v="43578.939400000003"/>
  </r>
  <r>
    <n v="56"/>
    <s v="female"/>
    <n v="27.2"/>
    <n v="0"/>
    <x v="1"/>
    <x v="0"/>
    <n v="11073.175999999999"/>
  </r>
  <r>
    <n v="46"/>
    <s v="female"/>
    <n v="27.74"/>
    <n v="0"/>
    <x v="1"/>
    <x v="2"/>
    <n v="8026.6665999999996"/>
  </r>
  <r>
    <n v="55"/>
    <s v="female"/>
    <n v="26.98"/>
    <n v="0"/>
    <x v="1"/>
    <x v="2"/>
    <n v="11082.5772"/>
  </r>
  <r>
    <n v="21"/>
    <s v="female"/>
    <n v="39.49"/>
    <n v="0"/>
    <x v="1"/>
    <x v="1"/>
    <n v="2026.9740999999999"/>
  </r>
  <r>
    <n v="53"/>
    <s v="female"/>
    <n v="24.795000000000002"/>
    <n v="1"/>
    <x v="1"/>
    <x v="2"/>
    <n v="10942.13205"/>
  </r>
  <r>
    <n v="59"/>
    <s v="male"/>
    <n v="29.83"/>
    <n v="3"/>
    <x v="0"/>
    <x v="3"/>
    <n v="30184.936699999998"/>
  </r>
  <r>
    <n v="35"/>
    <s v="male"/>
    <n v="34.770000000000003"/>
    <n v="2"/>
    <x v="1"/>
    <x v="2"/>
    <n v="5729.0052999999998"/>
  </r>
  <r>
    <n v="64"/>
    <s v="female"/>
    <n v="31.3"/>
    <n v="2"/>
    <x v="0"/>
    <x v="0"/>
    <n v="47291.055"/>
  </r>
  <r>
    <n v="28"/>
    <s v="female"/>
    <n v="37.619999999999997"/>
    <n v="1"/>
    <x v="1"/>
    <x v="1"/>
    <n v="3766.8838000000001"/>
  </r>
  <r>
    <n v="54"/>
    <s v="female"/>
    <n v="30.8"/>
    <n v="3"/>
    <x v="1"/>
    <x v="0"/>
    <n v="12105.32"/>
  </r>
  <r>
    <n v="55"/>
    <s v="male"/>
    <n v="38.28"/>
    <n v="0"/>
    <x v="1"/>
    <x v="1"/>
    <n v="10226.2842"/>
  </r>
  <r>
    <n v="56"/>
    <s v="male"/>
    <n v="19.95"/>
    <n v="0"/>
    <x v="0"/>
    <x v="3"/>
    <n v="22412.648499999999"/>
  </r>
  <r>
    <n v="38"/>
    <s v="male"/>
    <n v="19.3"/>
    <n v="0"/>
    <x v="0"/>
    <x v="0"/>
    <n v="15820.699000000001"/>
  </r>
  <r>
    <n v="41"/>
    <s v="female"/>
    <n v="31.6"/>
    <n v="0"/>
    <x v="1"/>
    <x v="0"/>
    <n v="6186.1270000000004"/>
  </r>
  <r>
    <n v="30"/>
    <s v="male"/>
    <n v="25.46"/>
    <n v="0"/>
    <x v="1"/>
    <x v="3"/>
    <n v="3645.0893999999998"/>
  </r>
  <r>
    <n v="18"/>
    <s v="female"/>
    <n v="30.114999999999998"/>
    <n v="0"/>
    <x v="1"/>
    <x v="3"/>
    <n v="21344.846699999998"/>
  </r>
  <r>
    <n v="61"/>
    <s v="female"/>
    <n v="29.92"/>
    <n v="3"/>
    <x v="0"/>
    <x v="1"/>
    <n v="30942.191800000001"/>
  </r>
  <r>
    <n v="34"/>
    <s v="female"/>
    <n v="27.5"/>
    <n v="1"/>
    <x v="1"/>
    <x v="0"/>
    <n v="5003.8530000000001"/>
  </r>
  <r>
    <n v="20"/>
    <s v="male"/>
    <n v="28.024999999999999"/>
    <n v="1"/>
    <x v="0"/>
    <x v="2"/>
    <n v="17560.37975"/>
  </r>
  <r>
    <n v="19"/>
    <s v="female"/>
    <n v="28.4"/>
    <n v="1"/>
    <x v="1"/>
    <x v="0"/>
    <n v="2331.5189999999998"/>
  </r>
  <r>
    <n v="26"/>
    <s v="male"/>
    <n v="30.875"/>
    <n v="2"/>
    <x v="1"/>
    <x v="2"/>
    <n v="3877.3042500000001"/>
  </r>
  <r>
    <n v="29"/>
    <s v="male"/>
    <n v="27.94"/>
    <n v="0"/>
    <x v="1"/>
    <x v="1"/>
    <n v="2867.1196"/>
  </r>
  <r>
    <n v="63"/>
    <s v="male"/>
    <n v="35.090000000000003"/>
    <n v="0"/>
    <x v="0"/>
    <x v="1"/>
    <n v="47055.532099999997"/>
  </r>
  <r>
    <n v="54"/>
    <s v="male"/>
    <n v="33.630000000000003"/>
    <n v="1"/>
    <x v="1"/>
    <x v="2"/>
    <n v="10825.253699999999"/>
  </r>
  <r>
    <n v="55"/>
    <s v="female"/>
    <n v="29.7"/>
    <n v="2"/>
    <x v="1"/>
    <x v="0"/>
    <n v="11881.358"/>
  </r>
  <r>
    <n v="37"/>
    <s v="male"/>
    <n v="30.8"/>
    <n v="0"/>
    <x v="1"/>
    <x v="0"/>
    <n v="4646.759"/>
  </r>
  <r>
    <n v="21"/>
    <s v="female"/>
    <n v="35.72"/>
    <n v="0"/>
    <x v="1"/>
    <x v="2"/>
    <n v="2404.7338"/>
  </r>
  <r>
    <n v="52"/>
    <s v="male"/>
    <n v="32.204999999999998"/>
    <n v="3"/>
    <x v="1"/>
    <x v="3"/>
    <n v="11488.31695"/>
  </r>
  <r>
    <n v="60"/>
    <s v="male"/>
    <n v="28.594999999999999"/>
    <n v="0"/>
    <x v="1"/>
    <x v="3"/>
    <n v="30259.995559999999"/>
  </r>
  <r>
    <n v="58"/>
    <s v="male"/>
    <n v="49.06"/>
    <n v="0"/>
    <x v="1"/>
    <x v="1"/>
    <n v="11381.3254"/>
  </r>
  <r>
    <n v="29"/>
    <s v="female"/>
    <n v="27.94"/>
    <n v="1"/>
    <x v="0"/>
    <x v="1"/>
    <n v="19107.779600000002"/>
  </r>
  <r>
    <n v="49"/>
    <s v="female"/>
    <n v="27.17"/>
    <n v="0"/>
    <x v="1"/>
    <x v="1"/>
    <n v="8601.3292999999994"/>
  </r>
  <r>
    <n v="37"/>
    <s v="female"/>
    <n v="23.37"/>
    <n v="2"/>
    <x v="1"/>
    <x v="2"/>
    <n v="6686.4313000000002"/>
  </r>
  <r>
    <n v="44"/>
    <s v="male"/>
    <n v="37.1"/>
    <n v="2"/>
    <x v="1"/>
    <x v="0"/>
    <n v="7740.3370000000004"/>
  </r>
  <r>
    <n v="18"/>
    <s v="male"/>
    <n v="23.75"/>
    <n v="0"/>
    <x v="1"/>
    <x v="3"/>
    <n v="1705.6244999999999"/>
  </r>
  <r>
    <n v="20"/>
    <s v="female"/>
    <n v="28.975000000000001"/>
    <n v="0"/>
    <x v="1"/>
    <x v="2"/>
    <n v="2257.47525"/>
  </r>
  <r>
    <n v="44"/>
    <s v="male"/>
    <n v="31.35"/>
    <n v="1"/>
    <x v="0"/>
    <x v="3"/>
    <n v="39556.494500000001"/>
  </r>
  <r>
    <n v="47"/>
    <s v="female"/>
    <n v="33.914999999999999"/>
    <n v="3"/>
    <x v="1"/>
    <x v="2"/>
    <n v="10115.00885"/>
  </r>
  <r>
    <n v="26"/>
    <s v="female"/>
    <n v="28.785"/>
    <n v="0"/>
    <x v="1"/>
    <x v="3"/>
    <n v="3385.3991500000002"/>
  </r>
  <r>
    <n v="19"/>
    <s v="female"/>
    <n v="28.3"/>
    <n v="0"/>
    <x v="0"/>
    <x v="0"/>
    <n v="17081.080000000002"/>
  </r>
  <r>
    <n v="52"/>
    <s v="female"/>
    <n v="37.4"/>
    <n v="0"/>
    <x v="1"/>
    <x v="0"/>
    <n v="9634.5380000000005"/>
  </r>
  <r>
    <n v="32"/>
    <s v="female"/>
    <n v="17.765000000000001"/>
    <n v="2"/>
    <x v="0"/>
    <x v="2"/>
    <n v="32734.186300000001"/>
  </r>
  <r>
    <n v="38"/>
    <s v="male"/>
    <n v="34.700000000000003"/>
    <n v="2"/>
    <x v="1"/>
    <x v="0"/>
    <n v="6082.4049999999997"/>
  </r>
  <r>
    <n v="59"/>
    <s v="female"/>
    <n v="26.504999999999999"/>
    <n v="0"/>
    <x v="1"/>
    <x v="3"/>
    <n v="12815.444949999999"/>
  </r>
  <r>
    <n v="61"/>
    <s v="female"/>
    <n v="22.04"/>
    <n v="0"/>
    <x v="1"/>
    <x v="3"/>
    <n v="13616.3586"/>
  </r>
  <r>
    <n v="53"/>
    <s v="female"/>
    <n v="35.9"/>
    <n v="2"/>
    <x v="1"/>
    <x v="0"/>
    <n v="11163.567999999999"/>
  </r>
  <r>
    <n v="19"/>
    <s v="male"/>
    <n v="25.555"/>
    <n v="0"/>
    <x v="1"/>
    <x v="2"/>
    <n v="1632.5644500000001"/>
  </r>
  <r>
    <n v="20"/>
    <s v="female"/>
    <n v="28.785"/>
    <n v="0"/>
    <x v="1"/>
    <x v="3"/>
    <n v="2457.2111500000001"/>
  </r>
  <r>
    <n v="22"/>
    <s v="female"/>
    <n v="28.05"/>
    <n v="0"/>
    <x v="1"/>
    <x v="1"/>
    <n v="2155.6815000000001"/>
  </r>
  <r>
    <n v="19"/>
    <s v="male"/>
    <n v="34.1"/>
    <n v="0"/>
    <x v="1"/>
    <x v="0"/>
    <n v="1261.442"/>
  </r>
  <r>
    <n v="22"/>
    <s v="male"/>
    <n v="25.175000000000001"/>
    <n v="0"/>
    <x v="1"/>
    <x v="2"/>
    <n v="2045.68525"/>
  </r>
  <r>
    <n v="54"/>
    <s v="female"/>
    <n v="31.9"/>
    <n v="3"/>
    <x v="1"/>
    <x v="1"/>
    <n v="27322.73386"/>
  </r>
  <r>
    <n v="22"/>
    <s v="female"/>
    <n v="36"/>
    <n v="0"/>
    <x v="1"/>
    <x v="0"/>
    <n v="2166.732"/>
  </r>
  <r>
    <n v="34"/>
    <s v="male"/>
    <n v="22.42"/>
    <n v="2"/>
    <x v="1"/>
    <x v="3"/>
    <n v="27375.904780000001"/>
  </r>
  <r>
    <n v="26"/>
    <s v="male"/>
    <n v="32.49"/>
    <n v="1"/>
    <x v="1"/>
    <x v="3"/>
    <n v="3490.5491000000002"/>
  </r>
  <r>
    <n v="34"/>
    <s v="male"/>
    <n v="25.3"/>
    <n v="2"/>
    <x v="0"/>
    <x v="1"/>
    <n v="18972.494999999999"/>
  </r>
  <r>
    <n v="29"/>
    <s v="male"/>
    <n v="29.734999999999999"/>
    <n v="2"/>
    <x v="1"/>
    <x v="2"/>
    <n v="18157.876"/>
  </r>
  <r>
    <n v="30"/>
    <s v="male"/>
    <n v="28.69"/>
    <n v="3"/>
    <x v="0"/>
    <x v="2"/>
    <n v="20745.989099999999"/>
  </r>
  <r>
    <n v="29"/>
    <s v="female"/>
    <n v="38.83"/>
    <n v="3"/>
    <x v="1"/>
    <x v="1"/>
    <n v="5138.2566999999999"/>
  </r>
  <r>
    <n v="46"/>
    <s v="male"/>
    <n v="30.495000000000001"/>
    <n v="3"/>
    <x v="0"/>
    <x v="2"/>
    <n v="40720.551050000002"/>
  </r>
  <r>
    <n v="51"/>
    <s v="female"/>
    <n v="37.729999999999997"/>
    <n v="1"/>
    <x v="1"/>
    <x v="1"/>
    <n v="9877.6077000000005"/>
  </r>
  <r>
    <n v="53"/>
    <s v="female"/>
    <n v="37.43"/>
    <n v="1"/>
    <x v="1"/>
    <x v="2"/>
    <n v="10959.6947"/>
  </r>
  <r>
    <n v="19"/>
    <s v="male"/>
    <n v="28.4"/>
    <n v="1"/>
    <x v="1"/>
    <x v="0"/>
    <n v="1842.519"/>
  </r>
  <r>
    <n v="35"/>
    <s v="male"/>
    <n v="24.13"/>
    <n v="1"/>
    <x v="1"/>
    <x v="2"/>
    <n v="5125.2156999999997"/>
  </r>
  <r>
    <n v="48"/>
    <s v="male"/>
    <n v="29.7"/>
    <n v="0"/>
    <x v="1"/>
    <x v="1"/>
    <n v="7789.6350000000002"/>
  </r>
  <r>
    <n v="32"/>
    <s v="female"/>
    <n v="37.145000000000003"/>
    <n v="3"/>
    <x v="1"/>
    <x v="3"/>
    <n v="6334.3435499999996"/>
  </r>
  <r>
    <n v="42"/>
    <s v="female"/>
    <n v="23.37"/>
    <n v="0"/>
    <x v="0"/>
    <x v="3"/>
    <n v="19964.746299999999"/>
  </r>
  <r>
    <n v="40"/>
    <s v="female"/>
    <n v="25.46"/>
    <n v="1"/>
    <x v="1"/>
    <x v="3"/>
    <n v="7077.1894000000002"/>
  </r>
  <r>
    <n v="44"/>
    <s v="male"/>
    <n v="39.520000000000003"/>
    <n v="0"/>
    <x v="1"/>
    <x v="2"/>
    <n v="6948.7007999999996"/>
  </r>
  <r>
    <n v="48"/>
    <s v="male"/>
    <n v="24.42"/>
    <n v="0"/>
    <x v="0"/>
    <x v="1"/>
    <n v="21223.675800000001"/>
  </r>
  <r>
    <n v="18"/>
    <s v="male"/>
    <n v="25.175000000000001"/>
    <n v="0"/>
    <x v="0"/>
    <x v="3"/>
    <n v="15518.180249999999"/>
  </r>
  <r>
    <n v="30"/>
    <s v="male"/>
    <n v="35.53"/>
    <n v="0"/>
    <x v="0"/>
    <x v="1"/>
    <n v="36950.256699999998"/>
  </r>
  <r>
    <n v="50"/>
    <s v="female"/>
    <n v="27.83"/>
    <n v="3"/>
    <x v="1"/>
    <x v="1"/>
    <n v="19749.383379999999"/>
  </r>
  <r>
    <n v="42"/>
    <s v="female"/>
    <n v="26.6"/>
    <n v="0"/>
    <x v="0"/>
    <x v="2"/>
    <n v="21348.705999999998"/>
  </r>
  <r>
    <n v="18"/>
    <s v="female"/>
    <n v="36.85"/>
    <n v="0"/>
    <x v="0"/>
    <x v="1"/>
    <n v="36149.483500000002"/>
  </r>
  <r>
    <n v="54"/>
    <s v="male"/>
    <n v="39.6"/>
    <n v="1"/>
    <x v="1"/>
    <x v="0"/>
    <n v="10450.552"/>
  </r>
  <r>
    <n v="32"/>
    <s v="female"/>
    <n v="29.8"/>
    <n v="2"/>
    <x v="1"/>
    <x v="0"/>
    <n v="5152.134"/>
  </r>
  <r>
    <n v="37"/>
    <s v="male"/>
    <n v="29.64"/>
    <n v="0"/>
    <x v="1"/>
    <x v="2"/>
    <n v="5028.1466"/>
  </r>
  <r>
    <n v="47"/>
    <s v="male"/>
    <n v="28.215"/>
    <n v="4"/>
    <x v="1"/>
    <x v="3"/>
    <n v="10407.085849999999"/>
  </r>
  <r>
    <n v="20"/>
    <s v="female"/>
    <n v="37"/>
    <n v="5"/>
    <x v="1"/>
    <x v="0"/>
    <n v="4830.63"/>
  </r>
  <r>
    <n v="32"/>
    <s v="female"/>
    <n v="33.155000000000001"/>
    <n v="3"/>
    <x v="1"/>
    <x v="2"/>
    <n v="6128.79745"/>
  </r>
  <r>
    <n v="19"/>
    <s v="female"/>
    <n v="31.824999999999999"/>
    <n v="1"/>
    <x v="1"/>
    <x v="2"/>
    <n v="2719.2797500000001"/>
  </r>
  <r>
    <n v="27"/>
    <s v="male"/>
    <n v="18.905000000000001"/>
    <n v="3"/>
    <x v="1"/>
    <x v="3"/>
    <n v="4827.9049500000001"/>
  </r>
  <r>
    <n v="63"/>
    <s v="male"/>
    <n v="41.47"/>
    <n v="0"/>
    <x v="1"/>
    <x v="1"/>
    <n v="13405.390299999999"/>
  </r>
  <r>
    <n v="49"/>
    <s v="male"/>
    <n v="30.3"/>
    <n v="0"/>
    <x v="1"/>
    <x v="0"/>
    <n v="8116.68"/>
  </r>
  <r>
    <n v="18"/>
    <s v="male"/>
    <n v="15.96"/>
    <n v="0"/>
    <x v="1"/>
    <x v="3"/>
    <n v="1694.7963999999999"/>
  </r>
  <r>
    <n v="35"/>
    <s v="female"/>
    <n v="34.799999999999997"/>
    <n v="1"/>
    <x v="1"/>
    <x v="0"/>
    <n v="5246.0469999999996"/>
  </r>
  <r>
    <n v="24"/>
    <s v="female"/>
    <n v="33.344999999999999"/>
    <n v="0"/>
    <x v="1"/>
    <x v="2"/>
    <n v="2855.4375500000001"/>
  </r>
  <r>
    <n v="63"/>
    <s v="female"/>
    <n v="37.700000000000003"/>
    <n v="0"/>
    <x v="0"/>
    <x v="0"/>
    <n v="48824.45"/>
  </r>
  <r>
    <n v="38"/>
    <s v="male"/>
    <n v="27.835000000000001"/>
    <n v="2"/>
    <x v="1"/>
    <x v="2"/>
    <n v="6455.86265"/>
  </r>
  <r>
    <n v="54"/>
    <s v="male"/>
    <n v="29.2"/>
    <n v="1"/>
    <x v="1"/>
    <x v="0"/>
    <n v="10436.096"/>
  </r>
  <r>
    <n v="46"/>
    <s v="female"/>
    <n v="28.9"/>
    <n v="2"/>
    <x v="1"/>
    <x v="0"/>
    <n v="8823.2790000000005"/>
  </r>
  <r>
    <n v="41"/>
    <s v="female"/>
    <n v="33.155000000000001"/>
    <n v="3"/>
    <x v="1"/>
    <x v="3"/>
    <n v="8538.28845"/>
  </r>
  <r>
    <n v="58"/>
    <s v="male"/>
    <n v="28.594999999999999"/>
    <n v="0"/>
    <x v="1"/>
    <x v="2"/>
    <n v="11735.87905"/>
  </r>
  <r>
    <n v="18"/>
    <s v="female"/>
    <n v="38.28"/>
    <n v="0"/>
    <x v="1"/>
    <x v="1"/>
    <n v="1631.8212000000001"/>
  </r>
  <r>
    <n v="22"/>
    <s v="male"/>
    <n v="19.95"/>
    <n v="3"/>
    <x v="1"/>
    <x v="3"/>
    <n v="4005.4225000000001"/>
  </r>
  <r>
    <n v="44"/>
    <s v="female"/>
    <n v="26.41"/>
    <n v="0"/>
    <x v="1"/>
    <x v="2"/>
    <n v="7419.4778999999999"/>
  </r>
  <r>
    <n v="44"/>
    <s v="male"/>
    <n v="30.69"/>
    <n v="2"/>
    <x v="1"/>
    <x v="1"/>
    <n v="7731.4270999999999"/>
  </r>
  <r>
    <n v="36"/>
    <s v="male"/>
    <n v="41.895000000000003"/>
    <n v="3"/>
    <x v="0"/>
    <x v="3"/>
    <n v="43753.337050000002"/>
  </r>
  <r>
    <n v="26"/>
    <s v="female"/>
    <n v="29.92"/>
    <n v="2"/>
    <x v="1"/>
    <x v="1"/>
    <n v="3981.9767999999999"/>
  </r>
  <r>
    <n v="30"/>
    <s v="female"/>
    <n v="30.9"/>
    <n v="3"/>
    <x v="1"/>
    <x v="0"/>
    <n v="5325.6509999999998"/>
  </r>
  <r>
    <n v="41"/>
    <s v="female"/>
    <n v="32.200000000000003"/>
    <n v="1"/>
    <x v="1"/>
    <x v="0"/>
    <n v="6775.9610000000002"/>
  </r>
  <r>
    <n v="29"/>
    <s v="female"/>
    <n v="32.11"/>
    <n v="2"/>
    <x v="1"/>
    <x v="2"/>
    <n v="4922.9159"/>
  </r>
  <r>
    <n v="61"/>
    <s v="male"/>
    <n v="31.57"/>
    <n v="0"/>
    <x v="1"/>
    <x v="1"/>
    <n v="12557.605299999999"/>
  </r>
  <r>
    <n v="36"/>
    <s v="female"/>
    <n v="26.2"/>
    <n v="0"/>
    <x v="1"/>
    <x v="0"/>
    <n v="4883.866"/>
  </r>
  <r>
    <n v="25"/>
    <s v="male"/>
    <n v="25.74"/>
    <n v="0"/>
    <x v="1"/>
    <x v="1"/>
    <n v="2137.6536000000001"/>
  </r>
  <r>
    <n v="56"/>
    <s v="female"/>
    <n v="26.6"/>
    <n v="1"/>
    <x v="1"/>
    <x v="2"/>
    <n v="12044.342000000001"/>
  </r>
  <r>
    <n v="18"/>
    <s v="male"/>
    <n v="34.43"/>
    <n v="0"/>
    <x v="1"/>
    <x v="1"/>
    <n v="1137.4697000000001"/>
  </r>
  <r>
    <n v="19"/>
    <s v="male"/>
    <n v="30.59"/>
    <n v="0"/>
    <x v="1"/>
    <x v="2"/>
    <n v="1639.5631000000001"/>
  </r>
  <r>
    <n v="39"/>
    <s v="female"/>
    <n v="32.799999999999997"/>
    <n v="0"/>
    <x v="1"/>
    <x v="0"/>
    <n v="5649.7150000000001"/>
  </r>
  <r>
    <n v="45"/>
    <s v="female"/>
    <n v="28.6"/>
    <n v="2"/>
    <x v="1"/>
    <x v="1"/>
    <n v="8516.8289999999997"/>
  </r>
  <r>
    <n v="51"/>
    <s v="female"/>
    <n v="18.05"/>
    <n v="0"/>
    <x v="1"/>
    <x v="2"/>
    <n v="9644.2525000000005"/>
  </r>
  <r>
    <n v="64"/>
    <s v="female"/>
    <n v="39.33"/>
    <n v="0"/>
    <x v="1"/>
    <x v="3"/>
    <n v="14901.5167"/>
  </r>
  <r>
    <n v="19"/>
    <s v="female"/>
    <n v="32.11"/>
    <n v="0"/>
    <x v="1"/>
    <x v="2"/>
    <n v="2130.6759000000002"/>
  </r>
  <r>
    <n v="48"/>
    <s v="female"/>
    <n v="32.229999999999997"/>
    <n v="1"/>
    <x v="1"/>
    <x v="1"/>
    <n v="8871.1517000000003"/>
  </r>
  <r>
    <n v="60"/>
    <s v="female"/>
    <n v="24.035"/>
    <n v="0"/>
    <x v="1"/>
    <x v="2"/>
    <n v="13012.20865"/>
  </r>
  <r>
    <n v="27"/>
    <s v="female"/>
    <n v="36.08"/>
    <n v="0"/>
    <x v="0"/>
    <x v="1"/>
    <n v="37133.898200000003"/>
  </r>
  <r>
    <n v="46"/>
    <s v="male"/>
    <n v="22.3"/>
    <n v="0"/>
    <x v="1"/>
    <x v="0"/>
    <n v="7147.1049999999996"/>
  </r>
  <r>
    <n v="28"/>
    <s v="female"/>
    <n v="28.88"/>
    <n v="1"/>
    <x v="1"/>
    <x v="3"/>
    <n v="4337.7352000000001"/>
  </r>
  <r>
    <n v="59"/>
    <s v="male"/>
    <n v="26.4"/>
    <n v="0"/>
    <x v="1"/>
    <x v="1"/>
    <n v="11743.299000000001"/>
  </r>
  <r>
    <n v="35"/>
    <s v="male"/>
    <n v="27.74"/>
    <n v="2"/>
    <x v="0"/>
    <x v="3"/>
    <n v="20984.0936"/>
  </r>
  <r>
    <n v="63"/>
    <s v="female"/>
    <n v="31.8"/>
    <n v="0"/>
    <x v="1"/>
    <x v="0"/>
    <n v="13880.949000000001"/>
  </r>
  <r>
    <n v="40"/>
    <s v="male"/>
    <n v="41.23"/>
    <n v="1"/>
    <x v="1"/>
    <x v="3"/>
    <n v="6610.1097"/>
  </r>
  <r>
    <n v="20"/>
    <s v="male"/>
    <n v="33"/>
    <n v="1"/>
    <x v="1"/>
    <x v="0"/>
    <n v="1980.07"/>
  </r>
  <r>
    <n v="40"/>
    <s v="male"/>
    <n v="30.875"/>
    <n v="4"/>
    <x v="1"/>
    <x v="2"/>
    <n v="8162.7162500000004"/>
  </r>
  <r>
    <n v="24"/>
    <s v="male"/>
    <n v="28.5"/>
    <n v="2"/>
    <x v="1"/>
    <x v="2"/>
    <n v="3537.703"/>
  </r>
  <r>
    <n v="34"/>
    <s v="female"/>
    <n v="26.73"/>
    <n v="1"/>
    <x v="1"/>
    <x v="1"/>
    <n v="5002.7826999999997"/>
  </r>
  <r>
    <n v="45"/>
    <s v="female"/>
    <n v="30.9"/>
    <n v="2"/>
    <x v="1"/>
    <x v="0"/>
    <n v="8520.0259999999998"/>
  </r>
  <r>
    <n v="41"/>
    <s v="female"/>
    <n v="37.1"/>
    <n v="2"/>
    <x v="1"/>
    <x v="0"/>
    <n v="7371.7719999999999"/>
  </r>
  <r>
    <n v="53"/>
    <s v="female"/>
    <n v="26.6"/>
    <n v="0"/>
    <x v="1"/>
    <x v="2"/>
    <n v="10355.641"/>
  </r>
  <r>
    <n v="27"/>
    <s v="male"/>
    <n v="23.1"/>
    <n v="0"/>
    <x v="1"/>
    <x v="1"/>
    <n v="2483.7359999999999"/>
  </r>
  <r>
    <n v="26"/>
    <s v="female"/>
    <n v="29.92"/>
    <n v="1"/>
    <x v="1"/>
    <x v="1"/>
    <n v="3392.9767999999999"/>
  </r>
  <r>
    <n v="24"/>
    <s v="female"/>
    <n v="23.21"/>
    <n v="0"/>
    <x v="1"/>
    <x v="1"/>
    <n v="25081.76784"/>
  </r>
  <r>
    <n v="34"/>
    <s v="female"/>
    <n v="33.700000000000003"/>
    <n v="1"/>
    <x v="1"/>
    <x v="0"/>
    <n v="5012.4709999999995"/>
  </r>
  <r>
    <n v="53"/>
    <s v="female"/>
    <n v="33.25"/>
    <n v="0"/>
    <x v="1"/>
    <x v="3"/>
    <n v="10564.8845"/>
  </r>
  <r>
    <n v="32"/>
    <s v="male"/>
    <n v="30.8"/>
    <n v="3"/>
    <x v="1"/>
    <x v="0"/>
    <n v="5253.5240000000003"/>
  </r>
  <r>
    <n v="19"/>
    <s v="male"/>
    <n v="34.799999999999997"/>
    <n v="0"/>
    <x v="0"/>
    <x v="0"/>
    <n v="34779.614999999998"/>
  </r>
  <r>
    <n v="42"/>
    <s v="male"/>
    <n v="24.64"/>
    <n v="0"/>
    <x v="0"/>
    <x v="1"/>
    <n v="19515.5416"/>
  </r>
  <r>
    <n v="55"/>
    <s v="male"/>
    <n v="33.880000000000003"/>
    <n v="3"/>
    <x v="1"/>
    <x v="1"/>
    <n v="11987.1682"/>
  </r>
  <r>
    <n v="28"/>
    <s v="male"/>
    <n v="38.06"/>
    <n v="0"/>
    <x v="1"/>
    <x v="1"/>
    <n v="2689.4953999999998"/>
  </r>
  <r>
    <n v="58"/>
    <s v="female"/>
    <n v="41.91"/>
    <n v="0"/>
    <x v="1"/>
    <x v="1"/>
    <n v="24227.337240000001"/>
  </r>
  <r>
    <n v="41"/>
    <s v="female"/>
    <n v="31.635000000000002"/>
    <n v="1"/>
    <x v="1"/>
    <x v="3"/>
    <n v="7358.1756500000001"/>
  </r>
  <r>
    <n v="47"/>
    <s v="male"/>
    <n v="25.46"/>
    <n v="2"/>
    <x v="1"/>
    <x v="3"/>
    <n v="9225.2564000000002"/>
  </r>
  <r>
    <n v="42"/>
    <s v="female"/>
    <n v="36.195"/>
    <n v="1"/>
    <x v="1"/>
    <x v="2"/>
    <n v="7443.6430499999997"/>
  </r>
  <r>
    <n v="59"/>
    <s v="female"/>
    <n v="27.83"/>
    <n v="3"/>
    <x v="1"/>
    <x v="1"/>
    <n v="14001.286700000001"/>
  </r>
  <r>
    <n v="19"/>
    <s v="female"/>
    <n v="17.8"/>
    <n v="0"/>
    <x v="1"/>
    <x v="0"/>
    <n v="1727.7850000000001"/>
  </r>
  <r>
    <n v="59"/>
    <s v="male"/>
    <n v="27.5"/>
    <n v="1"/>
    <x v="1"/>
    <x v="0"/>
    <n v="12333.828"/>
  </r>
  <r>
    <n v="39"/>
    <s v="male"/>
    <n v="24.51"/>
    <n v="2"/>
    <x v="1"/>
    <x v="2"/>
    <n v="6710.1918999999998"/>
  </r>
  <r>
    <n v="40"/>
    <s v="female"/>
    <n v="22.22"/>
    <n v="2"/>
    <x v="0"/>
    <x v="1"/>
    <n v="19444.265800000001"/>
  </r>
  <r>
    <n v="18"/>
    <s v="female"/>
    <n v="26.73"/>
    <n v="0"/>
    <x v="1"/>
    <x v="1"/>
    <n v="1615.7666999999999"/>
  </r>
  <r>
    <n v="31"/>
    <s v="male"/>
    <n v="38.39"/>
    <n v="2"/>
    <x v="1"/>
    <x v="1"/>
    <n v="4463.2051000000001"/>
  </r>
  <r>
    <n v="19"/>
    <s v="male"/>
    <n v="29.07"/>
    <n v="0"/>
    <x v="0"/>
    <x v="2"/>
    <n v="17352.6803"/>
  </r>
  <r>
    <n v="44"/>
    <s v="male"/>
    <n v="38.06"/>
    <n v="1"/>
    <x v="1"/>
    <x v="1"/>
    <n v="7152.6714000000002"/>
  </r>
  <r>
    <n v="23"/>
    <s v="female"/>
    <n v="36.67"/>
    <n v="2"/>
    <x v="0"/>
    <x v="3"/>
    <n v="38511.628299999997"/>
  </r>
  <r>
    <n v="33"/>
    <s v="female"/>
    <n v="22.135000000000002"/>
    <n v="1"/>
    <x v="1"/>
    <x v="3"/>
    <n v="5354.0746499999996"/>
  </r>
  <r>
    <n v="55"/>
    <s v="female"/>
    <n v="26.8"/>
    <n v="1"/>
    <x v="1"/>
    <x v="0"/>
    <n v="35160.134570000002"/>
  </r>
  <r>
    <n v="40"/>
    <s v="male"/>
    <n v="35.299999999999997"/>
    <n v="3"/>
    <x v="1"/>
    <x v="0"/>
    <n v="7196.8670000000002"/>
  </r>
  <r>
    <n v="63"/>
    <s v="female"/>
    <n v="27.74"/>
    <n v="0"/>
    <x v="0"/>
    <x v="3"/>
    <n v="29523.1656"/>
  </r>
  <r>
    <n v="54"/>
    <s v="male"/>
    <n v="30.02"/>
    <n v="0"/>
    <x v="1"/>
    <x v="2"/>
    <n v="24476.478510000001"/>
  </r>
  <r>
    <n v="60"/>
    <s v="female"/>
    <n v="38.06"/>
    <n v="0"/>
    <x v="1"/>
    <x v="1"/>
    <n v="12648.7034"/>
  </r>
  <r>
    <n v="24"/>
    <s v="male"/>
    <n v="35.86"/>
    <n v="0"/>
    <x v="1"/>
    <x v="1"/>
    <n v="1986.9333999999999"/>
  </r>
  <r>
    <n v="19"/>
    <s v="male"/>
    <n v="20.9"/>
    <n v="1"/>
    <x v="1"/>
    <x v="0"/>
    <n v="1832.0940000000001"/>
  </r>
  <r>
    <n v="29"/>
    <s v="male"/>
    <n v="28.975000000000001"/>
    <n v="1"/>
    <x v="1"/>
    <x v="3"/>
    <n v="4040.55825"/>
  </r>
  <r>
    <n v="18"/>
    <s v="male"/>
    <n v="17.29"/>
    <n v="2"/>
    <x v="0"/>
    <x v="3"/>
    <n v="12829.455099999999"/>
  </r>
  <r>
    <n v="63"/>
    <s v="female"/>
    <n v="32.200000000000003"/>
    <n v="2"/>
    <x v="0"/>
    <x v="0"/>
    <n v="47305.305"/>
  </r>
  <r>
    <n v="54"/>
    <s v="male"/>
    <n v="34.21"/>
    <n v="2"/>
    <x v="0"/>
    <x v="1"/>
    <n v="44260.749900000003"/>
  </r>
  <r>
    <n v="27"/>
    <s v="male"/>
    <n v="30.3"/>
    <n v="3"/>
    <x v="1"/>
    <x v="0"/>
    <n v="4260.7439999999997"/>
  </r>
  <r>
    <n v="50"/>
    <s v="male"/>
    <n v="31.824999999999999"/>
    <n v="0"/>
    <x v="0"/>
    <x v="3"/>
    <n v="41097.161749999999"/>
  </r>
  <r>
    <n v="55"/>
    <s v="female"/>
    <n v="25.364999999999998"/>
    <n v="3"/>
    <x v="1"/>
    <x v="3"/>
    <n v="13047.332350000001"/>
  </r>
  <r>
    <n v="56"/>
    <s v="male"/>
    <n v="33.630000000000003"/>
    <n v="0"/>
    <x v="0"/>
    <x v="2"/>
    <n v="43921.183700000001"/>
  </r>
  <r>
    <n v="38"/>
    <s v="female"/>
    <n v="40.15"/>
    <n v="0"/>
    <x v="1"/>
    <x v="1"/>
    <n v="5400.9804999999997"/>
  </r>
  <r>
    <n v="51"/>
    <s v="male"/>
    <n v="24.414999999999999"/>
    <n v="4"/>
    <x v="1"/>
    <x v="2"/>
    <n v="11520.099850000001"/>
  </r>
  <r>
    <n v="19"/>
    <s v="male"/>
    <n v="31.92"/>
    <n v="0"/>
    <x v="0"/>
    <x v="2"/>
    <n v="33750.291799999999"/>
  </r>
  <r>
    <n v="58"/>
    <s v="female"/>
    <n v="25.2"/>
    <n v="0"/>
    <x v="1"/>
    <x v="0"/>
    <n v="11837.16"/>
  </r>
  <r>
    <n v="20"/>
    <s v="female"/>
    <n v="26.84"/>
    <n v="1"/>
    <x v="0"/>
    <x v="1"/>
    <n v="17085.267599999999"/>
  </r>
  <r>
    <n v="52"/>
    <s v="male"/>
    <n v="24.32"/>
    <n v="3"/>
    <x v="0"/>
    <x v="3"/>
    <n v="24869.836800000001"/>
  </r>
  <r>
    <n v="19"/>
    <s v="male"/>
    <n v="36.954999999999998"/>
    <n v="0"/>
    <x v="0"/>
    <x v="2"/>
    <n v="36219.405449999998"/>
  </r>
  <r>
    <n v="53"/>
    <s v="female"/>
    <n v="38.06"/>
    <n v="3"/>
    <x v="1"/>
    <x v="1"/>
    <n v="20462.997660000001"/>
  </r>
  <r>
    <n v="46"/>
    <s v="male"/>
    <n v="42.35"/>
    <n v="3"/>
    <x v="0"/>
    <x v="1"/>
    <n v="46151.124499999998"/>
  </r>
  <r>
    <n v="40"/>
    <s v="male"/>
    <n v="19.8"/>
    <n v="1"/>
    <x v="0"/>
    <x v="1"/>
    <n v="17179.522000000001"/>
  </r>
  <r>
    <n v="59"/>
    <s v="female"/>
    <n v="32.395000000000003"/>
    <n v="3"/>
    <x v="1"/>
    <x v="3"/>
    <n v="14590.63205"/>
  </r>
  <r>
    <n v="45"/>
    <s v="male"/>
    <n v="30.2"/>
    <n v="1"/>
    <x v="1"/>
    <x v="0"/>
    <n v="7441.0529999999999"/>
  </r>
  <r>
    <n v="49"/>
    <s v="male"/>
    <n v="25.84"/>
    <n v="1"/>
    <x v="1"/>
    <x v="3"/>
    <n v="9282.4806000000008"/>
  </r>
  <r>
    <n v="18"/>
    <s v="male"/>
    <n v="29.37"/>
    <n v="1"/>
    <x v="1"/>
    <x v="1"/>
    <n v="1719.4363000000001"/>
  </r>
  <r>
    <n v="50"/>
    <s v="male"/>
    <n v="34.200000000000003"/>
    <n v="2"/>
    <x v="0"/>
    <x v="0"/>
    <n v="42856.838000000003"/>
  </r>
  <r>
    <n v="41"/>
    <s v="male"/>
    <n v="37.049999999999997"/>
    <n v="2"/>
    <x v="1"/>
    <x v="2"/>
    <n v="7265.7025000000003"/>
  </r>
  <r>
    <n v="50"/>
    <s v="male"/>
    <n v="27.454999999999998"/>
    <n v="1"/>
    <x v="1"/>
    <x v="3"/>
    <n v="9617.6624499999998"/>
  </r>
  <r>
    <n v="25"/>
    <s v="male"/>
    <n v="27.55"/>
    <n v="0"/>
    <x v="1"/>
    <x v="2"/>
    <n v="2523.1695"/>
  </r>
  <r>
    <n v="47"/>
    <s v="female"/>
    <n v="26.6"/>
    <n v="2"/>
    <x v="1"/>
    <x v="3"/>
    <n v="9715.8410000000003"/>
  </r>
  <r>
    <n v="19"/>
    <s v="male"/>
    <n v="20.614999999999998"/>
    <n v="2"/>
    <x v="1"/>
    <x v="2"/>
    <n v="2803.69785"/>
  </r>
  <r>
    <n v="22"/>
    <s v="female"/>
    <n v="24.3"/>
    <n v="0"/>
    <x v="1"/>
    <x v="0"/>
    <n v="2150.4690000000001"/>
  </r>
  <r>
    <n v="59"/>
    <s v="male"/>
    <n v="31.79"/>
    <n v="2"/>
    <x v="1"/>
    <x v="1"/>
    <n v="12928.7911"/>
  </r>
  <r>
    <n v="51"/>
    <s v="female"/>
    <n v="21.56"/>
    <n v="1"/>
    <x v="1"/>
    <x v="1"/>
    <n v="9855.1314000000002"/>
  </r>
  <r>
    <n v="40"/>
    <s v="female"/>
    <n v="28.12"/>
    <n v="1"/>
    <x v="0"/>
    <x v="3"/>
    <n v="22331.566800000001"/>
  </r>
  <r>
    <n v="54"/>
    <s v="male"/>
    <n v="40.564999999999998"/>
    <n v="3"/>
    <x v="0"/>
    <x v="3"/>
    <n v="48549.178350000002"/>
  </r>
  <r>
    <n v="30"/>
    <s v="male"/>
    <n v="27.645"/>
    <n v="1"/>
    <x v="1"/>
    <x v="3"/>
    <n v="4237.12655"/>
  </r>
  <r>
    <n v="55"/>
    <s v="female"/>
    <n v="32.395000000000003"/>
    <n v="1"/>
    <x v="1"/>
    <x v="3"/>
    <n v="11879.10405"/>
  </r>
  <r>
    <n v="52"/>
    <s v="female"/>
    <n v="31.2"/>
    <n v="0"/>
    <x v="1"/>
    <x v="0"/>
    <n v="9625.92"/>
  </r>
  <r>
    <n v="46"/>
    <s v="male"/>
    <n v="26.62"/>
    <n v="1"/>
    <x v="1"/>
    <x v="1"/>
    <n v="7742.1098000000002"/>
  </r>
  <r>
    <n v="46"/>
    <s v="female"/>
    <n v="48.07"/>
    <n v="2"/>
    <x v="1"/>
    <x v="3"/>
    <n v="9432.9253000000008"/>
  </r>
  <r>
    <n v="63"/>
    <s v="female"/>
    <n v="26.22"/>
    <n v="0"/>
    <x v="1"/>
    <x v="2"/>
    <n v="14256.192800000001"/>
  </r>
  <r>
    <n v="59"/>
    <s v="female"/>
    <n v="36.765000000000001"/>
    <n v="1"/>
    <x v="0"/>
    <x v="3"/>
    <n v="47896.79135"/>
  </r>
  <r>
    <n v="52"/>
    <s v="male"/>
    <n v="26.4"/>
    <n v="3"/>
    <x v="1"/>
    <x v="1"/>
    <n v="25992.821039999999"/>
  </r>
  <r>
    <n v="28"/>
    <s v="female"/>
    <n v="33.4"/>
    <n v="0"/>
    <x v="1"/>
    <x v="0"/>
    <n v="3172.018"/>
  </r>
  <r>
    <n v="29"/>
    <s v="male"/>
    <n v="29.64"/>
    <n v="1"/>
    <x v="1"/>
    <x v="3"/>
    <n v="20277.807509999999"/>
  </r>
  <r>
    <n v="25"/>
    <s v="male"/>
    <n v="45.54"/>
    <n v="2"/>
    <x v="0"/>
    <x v="1"/>
    <n v="42112.2356"/>
  </r>
  <r>
    <n v="22"/>
    <s v="female"/>
    <n v="28.82"/>
    <n v="0"/>
    <x v="1"/>
    <x v="1"/>
    <n v="2156.7518"/>
  </r>
  <r>
    <n v="25"/>
    <s v="male"/>
    <n v="26.8"/>
    <n v="3"/>
    <x v="1"/>
    <x v="0"/>
    <n v="3906.127"/>
  </r>
  <r>
    <n v="18"/>
    <s v="male"/>
    <n v="22.99"/>
    <n v="0"/>
    <x v="1"/>
    <x v="3"/>
    <n v="1704.5681"/>
  </r>
  <r>
    <n v="19"/>
    <s v="male"/>
    <n v="27.7"/>
    <n v="0"/>
    <x v="0"/>
    <x v="0"/>
    <n v="16297.846"/>
  </r>
  <r>
    <n v="47"/>
    <s v="male"/>
    <n v="25.41"/>
    <n v="1"/>
    <x v="0"/>
    <x v="1"/>
    <n v="21978.676899999999"/>
  </r>
  <r>
    <n v="31"/>
    <s v="male"/>
    <n v="34.39"/>
    <n v="3"/>
    <x v="0"/>
    <x v="2"/>
    <n v="38746.355100000001"/>
  </r>
  <r>
    <n v="48"/>
    <s v="female"/>
    <n v="28.88"/>
    <n v="1"/>
    <x v="1"/>
    <x v="2"/>
    <n v="9249.4951999999994"/>
  </r>
  <r>
    <n v="36"/>
    <s v="male"/>
    <n v="27.55"/>
    <n v="3"/>
    <x v="1"/>
    <x v="3"/>
    <n v="6746.7425000000003"/>
  </r>
  <r>
    <n v="53"/>
    <s v="female"/>
    <n v="22.61"/>
    <n v="3"/>
    <x v="0"/>
    <x v="3"/>
    <n v="24873.384900000001"/>
  </r>
  <r>
    <n v="56"/>
    <s v="female"/>
    <n v="37.51"/>
    <n v="2"/>
    <x v="1"/>
    <x v="1"/>
    <n v="12265.5069"/>
  </r>
  <r>
    <n v="28"/>
    <s v="female"/>
    <n v="33"/>
    <n v="2"/>
    <x v="1"/>
    <x v="1"/>
    <n v="4349.4620000000004"/>
  </r>
  <r>
    <n v="57"/>
    <s v="female"/>
    <n v="38"/>
    <n v="2"/>
    <x v="1"/>
    <x v="0"/>
    <n v="12646.207"/>
  </r>
  <r>
    <n v="29"/>
    <s v="male"/>
    <n v="33.344999999999999"/>
    <n v="2"/>
    <x v="1"/>
    <x v="2"/>
    <n v="19442.353500000001"/>
  </r>
  <r>
    <n v="28"/>
    <s v="female"/>
    <n v="27.5"/>
    <n v="2"/>
    <x v="1"/>
    <x v="0"/>
    <n v="20177.671129999999"/>
  </r>
  <r>
    <n v="30"/>
    <s v="female"/>
    <n v="33.33"/>
    <n v="1"/>
    <x v="1"/>
    <x v="1"/>
    <n v="4151.0286999999998"/>
  </r>
  <r>
    <n v="58"/>
    <s v="male"/>
    <n v="34.865000000000002"/>
    <n v="0"/>
    <x v="1"/>
    <x v="3"/>
    <n v="11944.594349999999"/>
  </r>
  <r>
    <n v="41"/>
    <s v="female"/>
    <n v="33.06"/>
    <n v="2"/>
    <x v="1"/>
    <x v="2"/>
    <n v="7749.1563999999998"/>
  </r>
  <r>
    <n v="50"/>
    <s v="male"/>
    <n v="26.6"/>
    <n v="0"/>
    <x v="1"/>
    <x v="0"/>
    <n v="8444.4740000000002"/>
  </r>
  <r>
    <n v="19"/>
    <s v="female"/>
    <n v="24.7"/>
    <n v="0"/>
    <x v="1"/>
    <x v="0"/>
    <n v="1737.376"/>
  </r>
  <r>
    <n v="43"/>
    <s v="male"/>
    <n v="35.97"/>
    <n v="3"/>
    <x v="0"/>
    <x v="1"/>
    <n v="42124.515299999999"/>
  </r>
  <r>
    <n v="49"/>
    <s v="male"/>
    <n v="35.86"/>
    <n v="0"/>
    <x v="1"/>
    <x v="1"/>
    <n v="8124.4084000000003"/>
  </r>
  <r>
    <n v="27"/>
    <s v="female"/>
    <n v="31.4"/>
    <n v="0"/>
    <x v="0"/>
    <x v="0"/>
    <n v="34838.873"/>
  </r>
  <r>
    <n v="52"/>
    <s v="male"/>
    <n v="33.25"/>
    <n v="0"/>
    <x v="1"/>
    <x v="3"/>
    <n v="9722.7695000000003"/>
  </r>
  <r>
    <n v="50"/>
    <s v="male"/>
    <n v="32.204999999999998"/>
    <n v="0"/>
    <x v="1"/>
    <x v="2"/>
    <n v="8835.2649500000007"/>
  </r>
  <r>
    <n v="54"/>
    <s v="male"/>
    <n v="32.774999999999999"/>
    <n v="0"/>
    <x v="1"/>
    <x v="3"/>
    <n v="10435.06525"/>
  </r>
  <r>
    <n v="44"/>
    <s v="female"/>
    <n v="27.645"/>
    <n v="0"/>
    <x v="1"/>
    <x v="2"/>
    <n v="7421.1945500000002"/>
  </r>
  <r>
    <n v="32"/>
    <s v="male"/>
    <n v="37.335000000000001"/>
    <n v="1"/>
    <x v="1"/>
    <x v="3"/>
    <n v="4667.6076499999999"/>
  </r>
  <r>
    <n v="34"/>
    <s v="male"/>
    <n v="25.27"/>
    <n v="1"/>
    <x v="1"/>
    <x v="2"/>
    <n v="4894.7533000000003"/>
  </r>
  <r>
    <n v="26"/>
    <s v="female"/>
    <n v="29.64"/>
    <n v="4"/>
    <x v="1"/>
    <x v="3"/>
    <n v="24671.663339999999"/>
  </r>
  <r>
    <n v="34"/>
    <s v="male"/>
    <n v="30.8"/>
    <n v="0"/>
    <x v="0"/>
    <x v="0"/>
    <n v="35491.64"/>
  </r>
  <r>
    <n v="57"/>
    <s v="male"/>
    <n v="40.945"/>
    <n v="0"/>
    <x v="1"/>
    <x v="3"/>
    <n v="11566.30055"/>
  </r>
  <r>
    <n v="29"/>
    <s v="male"/>
    <n v="27.2"/>
    <n v="0"/>
    <x v="1"/>
    <x v="0"/>
    <n v="2866.0909999999999"/>
  </r>
  <r>
    <n v="40"/>
    <s v="male"/>
    <n v="34.104999999999997"/>
    <n v="1"/>
    <x v="1"/>
    <x v="3"/>
    <n v="6600.2059499999996"/>
  </r>
  <r>
    <n v="27"/>
    <s v="female"/>
    <n v="23.21"/>
    <n v="1"/>
    <x v="1"/>
    <x v="1"/>
    <n v="3561.8888999999999"/>
  </r>
  <r>
    <n v="45"/>
    <s v="male"/>
    <n v="36.479999999999997"/>
    <n v="2"/>
    <x v="0"/>
    <x v="2"/>
    <n v="42760.502200000003"/>
  </r>
  <r>
    <n v="64"/>
    <s v="female"/>
    <n v="33.799999999999997"/>
    <n v="1"/>
    <x v="0"/>
    <x v="0"/>
    <n v="47928.03"/>
  </r>
  <r>
    <n v="52"/>
    <s v="male"/>
    <n v="36.700000000000003"/>
    <n v="0"/>
    <x v="1"/>
    <x v="0"/>
    <n v="9144.5650000000005"/>
  </r>
  <r>
    <n v="61"/>
    <s v="female"/>
    <n v="36.384999999999998"/>
    <n v="1"/>
    <x v="0"/>
    <x v="3"/>
    <n v="48517.563150000002"/>
  </r>
  <r>
    <n v="52"/>
    <s v="male"/>
    <n v="27.36"/>
    <n v="0"/>
    <x v="0"/>
    <x v="2"/>
    <n v="24393.6224"/>
  </r>
  <r>
    <n v="61"/>
    <s v="female"/>
    <n v="31.16"/>
    <n v="0"/>
    <x v="1"/>
    <x v="2"/>
    <n v="13429.035400000001"/>
  </r>
  <r>
    <n v="56"/>
    <s v="female"/>
    <n v="28.785"/>
    <n v="0"/>
    <x v="1"/>
    <x v="3"/>
    <n v="11658.379150000001"/>
  </r>
  <r>
    <n v="43"/>
    <s v="female"/>
    <n v="35.72"/>
    <n v="2"/>
    <x v="1"/>
    <x v="3"/>
    <n v="19144.576519999999"/>
  </r>
  <r>
    <n v="64"/>
    <s v="male"/>
    <n v="34.5"/>
    <n v="0"/>
    <x v="1"/>
    <x v="0"/>
    <n v="13822.803"/>
  </r>
  <r>
    <n v="60"/>
    <s v="male"/>
    <n v="25.74"/>
    <n v="0"/>
    <x v="1"/>
    <x v="1"/>
    <n v="12142.578600000001"/>
  </r>
  <r>
    <n v="62"/>
    <s v="male"/>
    <n v="27.55"/>
    <n v="1"/>
    <x v="1"/>
    <x v="2"/>
    <n v="13937.666499999999"/>
  </r>
  <r>
    <n v="50"/>
    <s v="male"/>
    <n v="32.299999999999997"/>
    <n v="1"/>
    <x v="0"/>
    <x v="3"/>
    <n v="41919.097000000002"/>
  </r>
  <r>
    <n v="46"/>
    <s v="female"/>
    <n v="27.72"/>
    <n v="1"/>
    <x v="1"/>
    <x v="1"/>
    <n v="8232.6388000000006"/>
  </r>
  <r>
    <n v="24"/>
    <s v="female"/>
    <n v="27.6"/>
    <n v="0"/>
    <x v="1"/>
    <x v="0"/>
    <n v="18955.220170000001"/>
  </r>
  <r>
    <n v="62"/>
    <s v="male"/>
    <n v="30.02"/>
    <n v="0"/>
    <x v="1"/>
    <x v="2"/>
    <n v="13352.0998"/>
  </r>
  <r>
    <n v="60"/>
    <s v="female"/>
    <n v="27.55"/>
    <n v="0"/>
    <x v="1"/>
    <x v="3"/>
    <n v="13217.094499999999"/>
  </r>
  <r>
    <n v="63"/>
    <s v="male"/>
    <n v="36.765000000000001"/>
    <n v="0"/>
    <x v="1"/>
    <x v="3"/>
    <n v="13981.850350000001"/>
  </r>
  <r>
    <n v="49"/>
    <s v="female"/>
    <n v="41.47"/>
    <n v="4"/>
    <x v="1"/>
    <x v="1"/>
    <n v="10977.2063"/>
  </r>
  <r>
    <n v="34"/>
    <s v="female"/>
    <n v="29.26"/>
    <n v="3"/>
    <x v="1"/>
    <x v="1"/>
    <n v="6184.2993999999999"/>
  </r>
  <r>
    <n v="33"/>
    <s v="male"/>
    <n v="35.75"/>
    <n v="2"/>
    <x v="1"/>
    <x v="1"/>
    <n v="4889.9994999999999"/>
  </r>
  <r>
    <n v="46"/>
    <s v="male"/>
    <n v="33.344999999999999"/>
    <n v="1"/>
    <x v="1"/>
    <x v="3"/>
    <n v="8334.4575499999992"/>
  </r>
  <r>
    <n v="36"/>
    <s v="female"/>
    <n v="29.92"/>
    <n v="1"/>
    <x v="1"/>
    <x v="1"/>
    <n v="5478.0367999999999"/>
  </r>
  <r>
    <n v="19"/>
    <s v="male"/>
    <n v="27.835000000000001"/>
    <n v="0"/>
    <x v="1"/>
    <x v="2"/>
    <n v="1635.7336499999999"/>
  </r>
  <r>
    <n v="57"/>
    <s v="female"/>
    <n v="23.18"/>
    <n v="0"/>
    <x v="1"/>
    <x v="2"/>
    <n v="11830.6072"/>
  </r>
  <r>
    <n v="50"/>
    <s v="female"/>
    <n v="25.6"/>
    <n v="0"/>
    <x v="1"/>
    <x v="0"/>
    <n v="8932.0840000000007"/>
  </r>
  <r>
    <n v="30"/>
    <s v="female"/>
    <n v="27.7"/>
    <n v="0"/>
    <x v="1"/>
    <x v="0"/>
    <n v="3554.203"/>
  </r>
  <r>
    <n v="33"/>
    <s v="male"/>
    <n v="35.244999999999997"/>
    <n v="0"/>
    <x v="1"/>
    <x v="3"/>
    <n v="12404.8791"/>
  </r>
  <r>
    <n v="18"/>
    <s v="female"/>
    <n v="38.28"/>
    <n v="0"/>
    <x v="1"/>
    <x v="1"/>
    <n v="14133.03775"/>
  </r>
  <r>
    <n v="46"/>
    <s v="male"/>
    <n v="27.6"/>
    <n v="0"/>
    <x v="1"/>
    <x v="0"/>
    <n v="24603.04837"/>
  </r>
  <r>
    <n v="46"/>
    <s v="male"/>
    <n v="43.89"/>
    <n v="3"/>
    <x v="1"/>
    <x v="1"/>
    <n v="8944.1151000000009"/>
  </r>
  <r>
    <n v="47"/>
    <s v="male"/>
    <n v="29.83"/>
    <n v="3"/>
    <x v="1"/>
    <x v="2"/>
    <n v="9620.3307000000004"/>
  </r>
  <r>
    <n v="23"/>
    <s v="male"/>
    <n v="41.91"/>
    <n v="0"/>
    <x v="1"/>
    <x v="1"/>
    <n v="1837.2819"/>
  </r>
  <r>
    <n v="18"/>
    <s v="female"/>
    <n v="20.79"/>
    <n v="0"/>
    <x v="1"/>
    <x v="1"/>
    <n v="1607.5101"/>
  </r>
  <r>
    <n v="48"/>
    <s v="female"/>
    <n v="32.299999999999997"/>
    <n v="2"/>
    <x v="1"/>
    <x v="3"/>
    <n v="10043.249"/>
  </r>
  <r>
    <n v="35"/>
    <s v="male"/>
    <n v="30.5"/>
    <n v="1"/>
    <x v="1"/>
    <x v="0"/>
    <n v="4751.07"/>
  </r>
  <r>
    <n v="19"/>
    <s v="female"/>
    <n v="21.7"/>
    <n v="0"/>
    <x v="0"/>
    <x v="0"/>
    <n v="13844.505999999999"/>
  </r>
  <r>
    <n v="21"/>
    <s v="female"/>
    <n v="26.4"/>
    <n v="1"/>
    <x v="1"/>
    <x v="0"/>
    <n v="2597.779"/>
  </r>
  <r>
    <n v="21"/>
    <s v="female"/>
    <n v="21.89"/>
    <n v="2"/>
    <x v="1"/>
    <x v="1"/>
    <n v="3180.5101"/>
  </r>
  <r>
    <n v="49"/>
    <s v="female"/>
    <n v="30.78"/>
    <n v="1"/>
    <x v="1"/>
    <x v="3"/>
    <n v="9778.3472000000002"/>
  </r>
  <r>
    <n v="56"/>
    <s v="female"/>
    <n v="32.299999999999997"/>
    <n v="3"/>
    <x v="1"/>
    <x v="3"/>
    <n v="13430.264999999999"/>
  </r>
  <r>
    <n v="42"/>
    <s v="female"/>
    <n v="24.984999999999999"/>
    <n v="2"/>
    <x v="1"/>
    <x v="2"/>
    <n v="8017.0611500000005"/>
  </r>
  <r>
    <n v="44"/>
    <s v="male"/>
    <n v="32.015000000000001"/>
    <n v="2"/>
    <x v="1"/>
    <x v="2"/>
    <n v="8116.2688500000004"/>
  </r>
  <r>
    <n v="18"/>
    <s v="male"/>
    <n v="30.4"/>
    <n v="3"/>
    <x v="1"/>
    <x v="3"/>
    <n v="3481.8679999999999"/>
  </r>
  <r>
    <n v="61"/>
    <s v="female"/>
    <n v="21.09"/>
    <n v="0"/>
    <x v="1"/>
    <x v="2"/>
    <n v="13415.0381"/>
  </r>
  <r>
    <n v="57"/>
    <s v="female"/>
    <n v="22.23"/>
    <n v="0"/>
    <x v="1"/>
    <x v="3"/>
    <n v="12029.286700000001"/>
  </r>
  <r>
    <n v="42"/>
    <s v="female"/>
    <n v="33.155000000000001"/>
    <n v="1"/>
    <x v="1"/>
    <x v="3"/>
    <n v="7639.4174499999999"/>
  </r>
  <r>
    <n v="26"/>
    <s v="male"/>
    <n v="32.9"/>
    <n v="2"/>
    <x v="0"/>
    <x v="0"/>
    <n v="36085.218999999997"/>
  </r>
  <r>
    <n v="20"/>
    <s v="male"/>
    <n v="33.33"/>
    <n v="0"/>
    <x v="1"/>
    <x v="1"/>
    <n v="1391.5287000000001"/>
  </r>
  <r>
    <n v="23"/>
    <s v="female"/>
    <n v="28.31"/>
    <n v="0"/>
    <x v="0"/>
    <x v="2"/>
    <n v="18033.9679"/>
  </r>
  <r>
    <n v="39"/>
    <s v="female"/>
    <n v="24.89"/>
    <n v="3"/>
    <x v="0"/>
    <x v="3"/>
    <n v="21659.930100000001"/>
  </r>
  <r>
    <n v="24"/>
    <s v="male"/>
    <n v="40.15"/>
    <n v="0"/>
    <x v="0"/>
    <x v="1"/>
    <n v="38126.246500000001"/>
  </r>
  <r>
    <n v="64"/>
    <s v="female"/>
    <n v="30.114999999999998"/>
    <n v="3"/>
    <x v="1"/>
    <x v="2"/>
    <n v="16455.707849999999"/>
  </r>
  <r>
    <n v="62"/>
    <s v="male"/>
    <n v="31.46"/>
    <n v="1"/>
    <x v="1"/>
    <x v="1"/>
    <n v="27000.98473"/>
  </r>
  <r>
    <n v="27"/>
    <s v="female"/>
    <n v="17.954999999999998"/>
    <n v="2"/>
    <x v="0"/>
    <x v="3"/>
    <n v="15006.579449999999"/>
  </r>
  <r>
    <n v="55"/>
    <s v="male"/>
    <n v="30.684999999999999"/>
    <n v="0"/>
    <x v="0"/>
    <x v="3"/>
    <n v="42303.692150000003"/>
  </r>
  <r>
    <n v="55"/>
    <s v="male"/>
    <n v="33"/>
    <n v="0"/>
    <x v="1"/>
    <x v="1"/>
    <n v="20781.48892"/>
  </r>
  <r>
    <n v="35"/>
    <s v="female"/>
    <n v="43.34"/>
    <n v="2"/>
    <x v="1"/>
    <x v="1"/>
    <n v="5846.9175999999998"/>
  </r>
  <r>
    <n v="44"/>
    <s v="male"/>
    <n v="22.135000000000002"/>
    <n v="2"/>
    <x v="1"/>
    <x v="3"/>
    <n v="8302.5356499999998"/>
  </r>
  <r>
    <n v="19"/>
    <s v="male"/>
    <n v="34.4"/>
    <n v="0"/>
    <x v="1"/>
    <x v="0"/>
    <n v="1261.8589999999999"/>
  </r>
  <r>
    <n v="58"/>
    <s v="female"/>
    <n v="39.049999999999997"/>
    <n v="0"/>
    <x v="1"/>
    <x v="1"/>
    <n v="11856.4115"/>
  </r>
  <r>
    <n v="50"/>
    <s v="male"/>
    <n v="25.364999999999998"/>
    <n v="2"/>
    <x v="1"/>
    <x v="2"/>
    <n v="30284.642940000002"/>
  </r>
  <r>
    <n v="26"/>
    <s v="female"/>
    <n v="22.61"/>
    <n v="0"/>
    <x v="1"/>
    <x v="2"/>
    <n v="3176.8159000000001"/>
  </r>
  <r>
    <n v="24"/>
    <s v="female"/>
    <n v="30.21"/>
    <n v="3"/>
    <x v="1"/>
    <x v="2"/>
    <n v="4618.0798999999997"/>
  </r>
  <r>
    <n v="48"/>
    <s v="male"/>
    <n v="35.625"/>
    <n v="4"/>
    <x v="1"/>
    <x v="3"/>
    <n v="10736.87075"/>
  </r>
  <r>
    <n v="19"/>
    <s v="female"/>
    <n v="37.43"/>
    <n v="0"/>
    <x v="1"/>
    <x v="2"/>
    <n v="2138.0707000000002"/>
  </r>
  <r>
    <n v="48"/>
    <s v="male"/>
    <n v="31.445"/>
    <n v="1"/>
    <x v="1"/>
    <x v="3"/>
    <n v="8964.0605500000001"/>
  </r>
  <r>
    <n v="49"/>
    <s v="male"/>
    <n v="31.35"/>
    <n v="1"/>
    <x v="1"/>
    <x v="3"/>
    <n v="9290.1394999999993"/>
  </r>
  <r>
    <n v="46"/>
    <s v="female"/>
    <n v="32.299999999999997"/>
    <n v="2"/>
    <x v="1"/>
    <x v="3"/>
    <n v="9411.0049999999992"/>
  </r>
  <r>
    <n v="46"/>
    <s v="male"/>
    <n v="19.855"/>
    <n v="0"/>
    <x v="1"/>
    <x v="2"/>
    <n v="7526.7064499999997"/>
  </r>
  <r>
    <n v="43"/>
    <s v="female"/>
    <n v="34.4"/>
    <n v="3"/>
    <x v="1"/>
    <x v="0"/>
    <n v="8522.0030000000006"/>
  </r>
  <r>
    <n v="21"/>
    <s v="male"/>
    <n v="31.02"/>
    <n v="0"/>
    <x v="1"/>
    <x v="1"/>
    <n v="16586.49771"/>
  </r>
  <r>
    <n v="64"/>
    <s v="male"/>
    <n v="25.6"/>
    <n v="2"/>
    <x v="1"/>
    <x v="0"/>
    <n v="14988.432000000001"/>
  </r>
  <r>
    <n v="18"/>
    <s v="female"/>
    <n v="38.17"/>
    <n v="0"/>
    <x v="1"/>
    <x v="1"/>
    <n v="1631.6683"/>
  </r>
  <r>
    <n v="51"/>
    <s v="female"/>
    <n v="20.6"/>
    <n v="0"/>
    <x v="1"/>
    <x v="0"/>
    <n v="9264.7970000000005"/>
  </r>
  <r>
    <n v="47"/>
    <s v="male"/>
    <n v="47.52"/>
    <n v="1"/>
    <x v="1"/>
    <x v="1"/>
    <n v="8083.9197999999997"/>
  </r>
  <r>
    <n v="64"/>
    <s v="female"/>
    <n v="32.965000000000003"/>
    <n v="0"/>
    <x v="1"/>
    <x v="2"/>
    <n v="14692.66935"/>
  </r>
  <r>
    <n v="49"/>
    <s v="male"/>
    <n v="32.299999999999997"/>
    <n v="3"/>
    <x v="1"/>
    <x v="2"/>
    <n v="10269.459999999999"/>
  </r>
  <r>
    <n v="31"/>
    <s v="male"/>
    <n v="20.399999999999999"/>
    <n v="0"/>
    <x v="1"/>
    <x v="0"/>
    <n v="3260.1990000000001"/>
  </r>
  <r>
    <n v="52"/>
    <s v="female"/>
    <n v="38.380000000000003"/>
    <n v="2"/>
    <x v="1"/>
    <x v="3"/>
    <n v="11396.9002"/>
  </r>
  <r>
    <n v="33"/>
    <s v="female"/>
    <n v="24.31"/>
    <n v="0"/>
    <x v="1"/>
    <x v="1"/>
    <n v="4185.0978999999998"/>
  </r>
  <r>
    <n v="47"/>
    <s v="female"/>
    <n v="23.6"/>
    <n v="1"/>
    <x v="1"/>
    <x v="0"/>
    <n v="8539.6710000000003"/>
  </r>
  <r>
    <n v="38"/>
    <s v="male"/>
    <n v="21.12"/>
    <n v="3"/>
    <x v="1"/>
    <x v="1"/>
    <n v="6652.5288"/>
  </r>
  <r>
    <n v="32"/>
    <s v="male"/>
    <n v="30.03"/>
    <n v="1"/>
    <x v="1"/>
    <x v="1"/>
    <n v="4074.4537"/>
  </r>
  <r>
    <n v="19"/>
    <s v="male"/>
    <n v="17.48"/>
    <n v="0"/>
    <x v="1"/>
    <x v="2"/>
    <n v="1621.3402000000001"/>
  </r>
  <r>
    <n v="44"/>
    <s v="female"/>
    <n v="20.234999999999999"/>
    <n v="1"/>
    <x v="0"/>
    <x v="3"/>
    <n v="19594.809649999999"/>
  </r>
  <r>
    <n v="26"/>
    <s v="female"/>
    <n v="17.195"/>
    <n v="2"/>
    <x v="0"/>
    <x v="3"/>
    <n v="14455.644050000001"/>
  </r>
  <r>
    <n v="25"/>
    <s v="male"/>
    <n v="23.9"/>
    <n v="5"/>
    <x v="1"/>
    <x v="0"/>
    <n v="5080.0959999999995"/>
  </r>
  <r>
    <n v="19"/>
    <s v="female"/>
    <n v="35.15"/>
    <n v="0"/>
    <x v="1"/>
    <x v="2"/>
    <n v="2134.9014999999999"/>
  </r>
  <r>
    <n v="43"/>
    <s v="female"/>
    <n v="35.64"/>
    <n v="1"/>
    <x v="1"/>
    <x v="1"/>
    <n v="7345.7266"/>
  </r>
  <r>
    <n v="52"/>
    <s v="male"/>
    <n v="34.1"/>
    <n v="0"/>
    <x v="1"/>
    <x v="1"/>
    <n v="9140.9509999999991"/>
  </r>
  <r>
    <n v="36"/>
    <s v="female"/>
    <n v="22.6"/>
    <n v="2"/>
    <x v="0"/>
    <x v="0"/>
    <n v="18608.261999999999"/>
  </r>
  <r>
    <n v="64"/>
    <s v="male"/>
    <n v="39.159999999999997"/>
    <n v="1"/>
    <x v="1"/>
    <x v="1"/>
    <n v="14418.2804"/>
  </r>
  <r>
    <n v="63"/>
    <s v="female"/>
    <n v="26.98"/>
    <n v="0"/>
    <x v="0"/>
    <x v="2"/>
    <n v="28950.4692"/>
  </r>
  <r>
    <n v="64"/>
    <s v="male"/>
    <n v="33.880000000000003"/>
    <n v="0"/>
    <x v="0"/>
    <x v="1"/>
    <n v="46889.261200000001"/>
  </r>
  <r>
    <n v="61"/>
    <s v="male"/>
    <n v="35.86"/>
    <n v="0"/>
    <x v="0"/>
    <x v="1"/>
    <n v="46599.108399999997"/>
  </r>
  <r>
    <n v="40"/>
    <s v="male"/>
    <n v="32.774999999999999"/>
    <n v="1"/>
    <x v="0"/>
    <x v="3"/>
    <n v="39125.332249999999"/>
  </r>
  <r>
    <n v="25"/>
    <s v="male"/>
    <n v="30.59"/>
    <n v="0"/>
    <x v="1"/>
    <x v="3"/>
    <n v="2727.3951000000002"/>
  </r>
  <r>
    <n v="48"/>
    <s v="male"/>
    <n v="30.2"/>
    <n v="2"/>
    <x v="1"/>
    <x v="0"/>
    <n v="8968.33"/>
  </r>
  <r>
    <n v="45"/>
    <s v="male"/>
    <n v="24.31"/>
    <n v="5"/>
    <x v="1"/>
    <x v="1"/>
    <n v="9788.8659000000007"/>
  </r>
  <r>
    <n v="38"/>
    <s v="female"/>
    <n v="27.265000000000001"/>
    <n v="1"/>
    <x v="1"/>
    <x v="3"/>
    <n v="6555.07035"/>
  </r>
  <r>
    <n v="18"/>
    <s v="female"/>
    <n v="29.164999999999999"/>
    <n v="0"/>
    <x v="1"/>
    <x v="3"/>
    <n v="7323.7348190000002"/>
  </r>
  <r>
    <n v="21"/>
    <s v="female"/>
    <n v="16.815000000000001"/>
    <n v="1"/>
    <x v="1"/>
    <x v="3"/>
    <n v="3167.4558499999998"/>
  </r>
  <r>
    <n v="27"/>
    <s v="female"/>
    <n v="30.4"/>
    <n v="3"/>
    <x v="1"/>
    <x v="2"/>
    <n v="18804.752400000001"/>
  </r>
  <r>
    <n v="19"/>
    <s v="male"/>
    <n v="33.1"/>
    <n v="0"/>
    <x v="1"/>
    <x v="0"/>
    <n v="23082.955330000001"/>
  </r>
  <r>
    <n v="29"/>
    <s v="female"/>
    <n v="20.234999999999999"/>
    <n v="2"/>
    <x v="1"/>
    <x v="2"/>
    <n v="4906.4096499999996"/>
  </r>
  <r>
    <n v="42"/>
    <s v="male"/>
    <n v="26.9"/>
    <n v="0"/>
    <x v="1"/>
    <x v="0"/>
    <n v="5969.723"/>
  </r>
  <r>
    <n v="60"/>
    <s v="female"/>
    <n v="30.5"/>
    <n v="0"/>
    <x v="1"/>
    <x v="0"/>
    <n v="12638.195"/>
  </r>
  <r>
    <n v="31"/>
    <s v="male"/>
    <n v="28.594999999999999"/>
    <n v="1"/>
    <x v="1"/>
    <x v="2"/>
    <n v="4243.5900499999998"/>
  </r>
  <r>
    <n v="60"/>
    <s v="male"/>
    <n v="33.11"/>
    <n v="3"/>
    <x v="1"/>
    <x v="1"/>
    <n v="13919.822899999999"/>
  </r>
  <r>
    <n v="22"/>
    <s v="male"/>
    <n v="31.73"/>
    <n v="0"/>
    <x v="1"/>
    <x v="3"/>
    <n v="2254.7966999999999"/>
  </r>
  <r>
    <n v="35"/>
    <s v="male"/>
    <n v="28.9"/>
    <n v="3"/>
    <x v="1"/>
    <x v="0"/>
    <n v="5926.8459999999995"/>
  </r>
  <r>
    <n v="52"/>
    <s v="female"/>
    <n v="46.75"/>
    <n v="5"/>
    <x v="1"/>
    <x v="1"/>
    <n v="12592.5345"/>
  </r>
  <r>
    <n v="26"/>
    <s v="male"/>
    <n v="29.45"/>
    <n v="0"/>
    <x v="1"/>
    <x v="3"/>
    <n v="2897.3235"/>
  </r>
  <r>
    <n v="31"/>
    <s v="female"/>
    <n v="32.68"/>
    <n v="1"/>
    <x v="1"/>
    <x v="2"/>
    <n v="4738.2682000000004"/>
  </r>
  <r>
    <n v="33"/>
    <s v="female"/>
    <n v="33.5"/>
    <n v="0"/>
    <x v="0"/>
    <x v="0"/>
    <n v="37079.372000000003"/>
  </r>
  <r>
    <n v="18"/>
    <s v="male"/>
    <n v="43.01"/>
    <n v="0"/>
    <x v="1"/>
    <x v="1"/>
    <n v="1149.3959"/>
  </r>
  <r>
    <n v="59"/>
    <s v="female"/>
    <n v="36.520000000000003"/>
    <n v="1"/>
    <x v="1"/>
    <x v="1"/>
    <n v="28287.897659999999"/>
  </r>
  <r>
    <n v="56"/>
    <s v="male"/>
    <n v="26.695"/>
    <n v="1"/>
    <x v="0"/>
    <x v="2"/>
    <n v="26109.32905"/>
  </r>
  <r>
    <n v="45"/>
    <s v="female"/>
    <n v="33.1"/>
    <n v="0"/>
    <x v="1"/>
    <x v="0"/>
    <n v="7345.0839999999998"/>
  </r>
  <r>
    <n v="60"/>
    <s v="male"/>
    <n v="29.64"/>
    <n v="0"/>
    <x v="1"/>
    <x v="3"/>
    <n v="12730.999599999999"/>
  </r>
  <r>
    <n v="56"/>
    <s v="female"/>
    <n v="25.65"/>
    <n v="0"/>
    <x v="1"/>
    <x v="2"/>
    <n v="11454.021500000001"/>
  </r>
  <r>
    <n v="40"/>
    <s v="female"/>
    <n v="29.6"/>
    <n v="0"/>
    <x v="1"/>
    <x v="0"/>
    <n v="5910.9440000000004"/>
  </r>
  <r>
    <n v="35"/>
    <s v="male"/>
    <n v="38.6"/>
    <n v="1"/>
    <x v="1"/>
    <x v="0"/>
    <n v="4762.3289999999997"/>
  </r>
  <r>
    <n v="39"/>
    <s v="male"/>
    <n v="29.6"/>
    <n v="4"/>
    <x v="1"/>
    <x v="0"/>
    <n v="7512.2669999999998"/>
  </r>
  <r>
    <n v="30"/>
    <s v="male"/>
    <n v="24.13"/>
    <n v="1"/>
    <x v="1"/>
    <x v="2"/>
    <n v="4032.2406999999998"/>
  </r>
  <r>
    <n v="24"/>
    <s v="male"/>
    <n v="23.4"/>
    <n v="0"/>
    <x v="1"/>
    <x v="0"/>
    <n v="1969.614"/>
  </r>
  <r>
    <n v="20"/>
    <s v="male"/>
    <n v="29.734999999999999"/>
    <n v="0"/>
    <x v="1"/>
    <x v="2"/>
    <n v="1769.5316499999999"/>
  </r>
  <r>
    <n v="32"/>
    <s v="male"/>
    <n v="46.53"/>
    <n v="2"/>
    <x v="1"/>
    <x v="1"/>
    <n v="4686.3887000000004"/>
  </r>
  <r>
    <n v="59"/>
    <s v="male"/>
    <n v="37.4"/>
    <n v="0"/>
    <x v="1"/>
    <x v="0"/>
    <n v="21797.000400000001"/>
  </r>
  <r>
    <n v="55"/>
    <s v="female"/>
    <n v="30.14"/>
    <n v="2"/>
    <x v="1"/>
    <x v="1"/>
    <n v="11881.9696"/>
  </r>
  <r>
    <n v="57"/>
    <s v="female"/>
    <n v="30.495000000000001"/>
    <n v="0"/>
    <x v="1"/>
    <x v="2"/>
    <n v="11840.77505"/>
  </r>
  <r>
    <n v="56"/>
    <s v="male"/>
    <n v="39.6"/>
    <n v="0"/>
    <x v="1"/>
    <x v="0"/>
    <n v="10601.412"/>
  </r>
  <r>
    <n v="40"/>
    <s v="female"/>
    <n v="33"/>
    <n v="3"/>
    <x v="1"/>
    <x v="1"/>
    <n v="7682.67"/>
  </r>
  <r>
    <n v="49"/>
    <s v="female"/>
    <n v="36.630000000000003"/>
    <n v="3"/>
    <x v="1"/>
    <x v="1"/>
    <n v="10381.4787"/>
  </r>
  <r>
    <n v="42"/>
    <s v="male"/>
    <n v="30"/>
    <n v="0"/>
    <x v="0"/>
    <x v="0"/>
    <n v="22144.031999999999"/>
  </r>
  <r>
    <n v="62"/>
    <s v="female"/>
    <n v="38.094999999999999"/>
    <n v="2"/>
    <x v="1"/>
    <x v="3"/>
    <n v="15230.324049999999"/>
  </r>
  <r>
    <n v="56"/>
    <s v="male"/>
    <n v="25.934999999999999"/>
    <n v="0"/>
    <x v="1"/>
    <x v="3"/>
    <n v="11165.417649999999"/>
  </r>
  <r>
    <n v="19"/>
    <s v="male"/>
    <n v="25.175000000000001"/>
    <n v="0"/>
    <x v="1"/>
    <x v="2"/>
    <n v="1632.0362500000001"/>
  </r>
  <r>
    <n v="30"/>
    <s v="female"/>
    <n v="28.38"/>
    <n v="1"/>
    <x v="0"/>
    <x v="1"/>
    <n v="19521.968199999999"/>
  </r>
  <r>
    <n v="60"/>
    <s v="female"/>
    <n v="28.7"/>
    <n v="1"/>
    <x v="1"/>
    <x v="0"/>
    <n v="13224.692999999999"/>
  </r>
  <r>
    <n v="56"/>
    <s v="female"/>
    <n v="33.82"/>
    <n v="2"/>
    <x v="1"/>
    <x v="2"/>
    <n v="12643.3778"/>
  </r>
  <r>
    <n v="28"/>
    <s v="female"/>
    <n v="24.32"/>
    <n v="1"/>
    <x v="1"/>
    <x v="3"/>
    <n v="23288.928400000001"/>
  </r>
  <r>
    <n v="18"/>
    <s v="female"/>
    <n v="24.09"/>
    <n v="1"/>
    <x v="1"/>
    <x v="1"/>
    <n v="2201.0971"/>
  </r>
  <r>
    <n v="27"/>
    <s v="male"/>
    <n v="32.67"/>
    <n v="0"/>
    <x v="1"/>
    <x v="1"/>
    <n v="2497.0383000000002"/>
  </r>
  <r>
    <n v="18"/>
    <s v="female"/>
    <n v="30.114999999999998"/>
    <n v="0"/>
    <x v="1"/>
    <x v="3"/>
    <n v="2203.4718499999999"/>
  </r>
  <r>
    <n v="19"/>
    <s v="female"/>
    <n v="29.8"/>
    <n v="0"/>
    <x v="1"/>
    <x v="0"/>
    <n v="1744.4649999999999"/>
  </r>
  <r>
    <n v="47"/>
    <s v="female"/>
    <n v="33.344999999999999"/>
    <n v="0"/>
    <x v="1"/>
    <x v="3"/>
    <n v="20878.78443"/>
  </r>
  <r>
    <n v="54"/>
    <s v="male"/>
    <n v="25.1"/>
    <n v="3"/>
    <x v="0"/>
    <x v="0"/>
    <n v="25382.296999999999"/>
  </r>
  <r>
    <n v="61"/>
    <s v="male"/>
    <n v="28.31"/>
    <n v="1"/>
    <x v="0"/>
    <x v="2"/>
    <n v="28868.6639"/>
  </r>
  <r>
    <n v="24"/>
    <s v="male"/>
    <n v="28.5"/>
    <n v="0"/>
    <x v="0"/>
    <x v="3"/>
    <n v="35147.528480000001"/>
  </r>
  <r>
    <n v="25"/>
    <s v="male"/>
    <n v="35.625"/>
    <n v="0"/>
    <x v="1"/>
    <x v="2"/>
    <n v="2534.3937500000002"/>
  </r>
  <r>
    <n v="21"/>
    <s v="male"/>
    <n v="36.85"/>
    <n v="0"/>
    <x v="1"/>
    <x v="1"/>
    <n v="1534.3045"/>
  </r>
  <r>
    <n v="23"/>
    <s v="male"/>
    <n v="32.56"/>
    <n v="0"/>
    <x v="1"/>
    <x v="1"/>
    <n v="1824.2854"/>
  </r>
  <r>
    <n v="63"/>
    <s v="male"/>
    <n v="41.325000000000003"/>
    <n v="3"/>
    <x v="1"/>
    <x v="2"/>
    <n v="15555.188749999999"/>
  </r>
  <r>
    <n v="49"/>
    <s v="male"/>
    <n v="37.51"/>
    <n v="2"/>
    <x v="1"/>
    <x v="1"/>
    <n v="9304.7019"/>
  </r>
  <r>
    <n v="18"/>
    <s v="female"/>
    <n v="31.35"/>
    <n v="0"/>
    <x v="1"/>
    <x v="1"/>
    <n v="1622.1885"/>
  </r>
  <r>
    <n v="51"/>
    <s v="female"/>
    <n v="39.5"/>
    <n v="1"/>
    <x v="1"/>
    <x v="0"/>
    <n v="9880.0679999999993"/>
  </r>
  <r>
    <n v="48"/>
    <s v="male"/>
    <n v="34.299999999999997"/>
    <n v="3"/>
    <x v="1"/>
    <x v="0"/>
    <n v="9563.0290000000005"/>
  </r>
  <r>
    <n v="31"/>
    <s v="female"/>
    <n v="31.065000000000001"/>
    <n v="0"/>
    <x v="1"/>
    <x v="3"/>
    <n v="4347.0233500000004"/>
  </r>
  <r>
    <n v="54"/>
    <s v="female"/>
    <n v="21.47"/>
    <n v="3"/>
    <x v="1"/>
    <x v="2"/>
    <n v="12475.3513"/>
  </r>
  <r>
    <n v="19"/>
    <s v="male"/>
    <n v="28.7"/>
    <n v="0"/>
    <x v="1"/>
    <x v="0"/>
    <n v="1253.9359999999999"/>
  </r>
  <r>
    <n v="44"/>
    <s v="female"/>
    <n v="38.06"/>
    <n v="0"/>
    <x v="0"/>
    <x v="1"/>
    <n v="48885.135609999998"/>
  </r>
  <r>
    <n v="53"/>
    <s v="male"/>
    <n v="31.16"/>
    <n v="1"/>
    <x v="1"/>
    <x v="2"/>
    <n v="10461.9794"/>
  </r>
  <r>
    <n v="19"/>
    <s v="female"/>
    <n v="32.9"/>
    <n v="0"/>
    <x v="1"/>
    <x v="0"/>
    <n v="1748.7739999999999"/>
  </r>
  <r>
    <n v="61"/>
    <s v="female"/>
    <n v="25.08"/>
    <n v="0"/>
    <x v="1"/>
    <x v="1"/>
    <n v="24513.091260000001"/>
  </r>
  <r>
    <n v="18"/>
    <s v="female"/>
    <n v="25.08"/>
    <n v="0"/>
    <x v="1"/>
    <x v="3"/>
    <n v="2196.4731999999999"/>
  </r>
  <r>
    <n v="61"/>
    <s v="male"/>
    <n v="43.4"/>
    <n v="0"/>
    <x v="1"/>
    <x v="0"/>
    <n v="12574.049000000001"/>
  </r>
  <r>
    <n v="21"/>
    <s v="male"/>
    <n v="25.7"/>
    <n v="4"/>
    <x v="0"/>
    <x v="0"/>
    <n v="17942.106"/>
  </r>
  <r>
    <n v="20"/>
    <s v="male"/>
    <n v="27.93"/>
    <n v="0"/>
    <x v="1"/>
    <x v="3"/>
    <n v="1967.0227"/>
  </r>
  <r>
    <n v="31"/>
    <s v="female"/>
    <n v="23.6"/>
    <n v="2"/>
    <x v="1"/>
    <x v="0"/>
    <n v="4931.6469999999999"/>
  </r>
  <r>
    <n v="45"/>
    <s v="male"/>
    <n v="28.7"/>
    <n v="2"/>
    <x v="1"/>
    <x v="0"/>
    <n v="8027.9679999999998"/>
  </r>
  <r>
    <n v="44"/>
    <s v="female"/>
    <n v="23.98"/>
    <n v="2"/>
    <x v="1"/>
    <x v="1"/>
    <n v="8211.1002000000008"/>
  </r>
  <r>
    <n v="62"/>
    <s v="female"/>
    <n v="39.200000000000003"/>
    <n v="0"/>
    <x v="1"/>
    <x v="0"/>
    <n v="13470.86"/>
  </r>
  <r>
    <n v="29"/>
    <s v="male"/>
    <n v="34.4"/>
    <n v="0"/>
    <x v="0"/>
    <x v="0"/>
    <n v="36197.699000000001"/>
  </r>
  <r>
    <n v="43"/>
    <s v="male"/>
    <n v="26.03"/>
    <n v="0"/>
    <x v="1"/>
    <x v="3"/>
    <n v="6837.3687"/>
  </r>
  <r>
    <n v="51"/>
    <s v="male"/>
    <n v="23.21"/>
    <n v="1"/>
    <x v="0"/>
    <x v="1"/>
    <n v="22218.1149"/>
  </r>
  <r>
    <n v="19"/>
    <s v="male"/>
    <n v="30.25"/>
    <n v="0"/>
    <x v="0"/>
    <x v="1"/>
    <n v="32548.340499999998"/>
  </r>
  <r>
    <n v="38"/>
    <s v="female"/>
    <n v="28.93"/>
    <n v="1"/>
    <x v="1"/>
    <x v="1"/>
    <n v="5974.3846999999996"/>
  </r>
  <r>
    <n v="37"/>
    <s v="male"/>
    <n v="30.875"/>
    <n v="3"/>
    <x v="1"/>
    <x v="2"/>
    <n v="6796.8632500000003"/>
  </r>
  <r>
    <n v="22"/>
    <s v="male"/>
    <n v="31.35"/>
    <n v="1"/>
    <x v="1"/>
    <x v="2"/>
    <n v="2643.2685000000001"/>
  </r>
  <r>
    <n v="21"/>
    <s v="male"/>
    <n v="23.75"/>
    <n v="2"/>
    <x v="1"/>
    <x v="2"/>
    <n v="3077.0954999999999"/>
  </r>
  <r>
    <n v="24"/>
    <s v="female"/>
    <n v="25.27"/>
    <n v="0"/>
    <x v="1"/>
    <x v="3"/>
    <n v="3044.2132999999999"/>
  </r>
  <r>
    <n v="57"/>
    <s v="female"/>
    <n v="28.7"/>
    <n v="0"/>
    <x v="1"/>
    <x v="0"/>
    <n v="11455.28"/>
  </r>
  <r>
    <n v="56"/>
    <s v="male"/>
    <n v="32.11"/>
    <n v="1"/>
    <x v="1"/>
    <x v="3"/>
    <n v="11763.000899999999"/>
  </r>
  <r>
    <n v="27"/>
    <s v="male"/>
    <n v="33.659999999999997"/>
    <n v="0"/>
    <x v="1"/>
    <x v="1"/>
    <n v="2498.4144000000001"/>
  </r>
  <r>
    <n v="51"/>
    <s v="male"/>
    <n v="22.42"/>
    <n v="0"/>
    <x v="1"/>
    <x v="3"/>
    <n v="9361.3268000000007"/>
  </r>
  <r>
    <n v="19"/>
    <s v="male"/>
    <n v="30.4"/>
    <n v="0"/>
    <x v="1"/>
    <x v="0"/>
    <n v="1256.299"/>
  </r>
  <r>
    <n v="39"/>
    <s v="male"/>
    <n v="28.3"/>
    <n v="1"/>
    <x v="0"/>
    <x v="0"/>
    <n v="21082.16"/>
  </r>
  <r>
    <n v="58"/>
    <s v="male"/>
    <n v="35.700000000000003"/>
    <n v="0"/>
    <x v="1"/>
    <x v="0"/>
    <n v="11362.754999999999"/>
  </r>
  <r>
    <n v="20"/>
    <s v="male"/>
    <n v="35.31"/>
    <n v="1"/>
    <x v="1"/>
    <x v="1"/>
    <n v="27724.28875"/>
  </r>
  <r>
    <n v="45"/>
    <s v="male"/>
    <n v="30.495000000000001"/>
    <n v="2"/>
    <x v="1"/>
    <x v="2"/>
    <n v="8413.4630500000003"/>
  </r>
  <r>
    <n v="35"/>
    <s v="female"/>
    <n v="31"/>
    <n v="1"/>
    <x v="1"/>
    <x v="0"/>
    <n v="5240.7650000000003"/>
  </r>
  <r>
    <n v="31"/>
    <s v="male"/>
    <n v="30.875"/>
    <n v="0"/>
    <x v="1"/>
    <x v="3"/>
    <n v="3857.7592500000001"/>
  </r>
  <r>
    <n v="50"/>
    <s v="female"/>
    <n v="27.36"/>
    <n v="0"/>
    <x v="1"/>
    <x v="3"/>
    <n v="25656.575260000001"/>
  </r>
  <r>
    <n v="32"/>
    <s v="female"/>
    <n v="44.22"/>
    <n v="0"/>
    <x v="1"/>
    <x v="1"/>
    <n v="3994.1777999999999"/>
  </r>
  <r>
    <n v="51"/>
    <s v="female"/>
    <n v="33.914999999999999"/>
    <n v="0"/>
    <x v="1"/>
    <x v="3"/>
    <n v="9866.3048500000004"/>
  </r>
  <r>
    <n v="38"/>
    <s v="female"/>
    <n v="37.729999999999997"/>
    <n v="0"/>
    <x v="1"/>
    <x v="1"/>
    <n v="5397.6166999999996"/>
  </r>
  <r>
    <n v="42"/>
    <s v="male"/>
    <n v="26.07"/>
    <n v="1"/>
    <x v="0"/>
    <x v="1"/>
    <n v="38245.593269999998"/>
  </r>
  <r>
    <n v="18"/>
    <s v="female"/>
    <n v="33.880000000000003"/>
    <n v="0"/>
    <x v="1"/>
    <x v="1"/>
    <n v="11482.63485"/>
  </r>
  <r>
    <n v="19"/>
    <s v="female"/>
    <n v="30.59"/>
    <n v="2"/>
    <x v="1"/>
    <x v="2"/>
    <n v="24059.680189999999"/>
  </r>
  <r>
    <n v="51"/>
    <s v="female"/>
    <n v="25.8"/>
    <n v="1"/>
    <x v="1"/>
    <x v="0"/>
    <n v="9861.0249999999996"/>
  </r>
  <r>
    <n v="46"/>
    <s v="male"/>
    <n v="39.424999999999997"/>
    <n v="1"/>
    <x v="1"/>
    <x v="3"/>
    <n v="8342.9087500000005"/>
  </r>
  <r>
    <n v="18"/>
    <s v="male"/>
    <n v="25.46"/>
    <n v="0"/>
    <x v="1"/>
    <x v="3"/>
    <n v="1708.0014000000001"/>
  </r>
  <r>
    <n v="57"/>
    <s v="male"/>
    <n v="42.13"/>
    <n v="1"/>
    <x v="0"/>
    <x v="1"/>
    <n v="48675.517699999997"/>
  </r>
  <r>
    <n v="62"/>
    <s v="female"/>
    <n v="31.73"/>
    <n v="0"/>
    <x v="1"/>
    <x v="3"/>
    <n v="14043.476699999999"/>
  </r>
  <r>
    <n v="59"/>
    <s v="male"/>
    <n v="29.7"/>
    <n v="2"/>
    <x v="1"/>
    <x v="1"/>
    <n v="12925.886"/>
  </r>
  <r>
    <n v="37"/>
    <s v="male"/>
    <n v="36.19"/>
    <n v="0"/>
    <x v="1"/>
    <x v="1"/>
    <n v="19214.705529999999"/>
  </r>
  <r>
    <n v="64"/>
    <s v="male"/>
    <n v="40.479999999999997"/>
    <n v="0"/>
    <x v="1"/>
    <x v="1"/>
    <n v="13831.1152"/>
  </r>
  <r>
    <n v="38"/>
    <s v="male"/>
    <n v="28.024999999999999"/>
    <n v="1"/>
    <x v="1"/>
    <x v="3"/>
    <n v="6067.1267500000004"/>
  </r>
  <r>
    <n v="33"/>
    <s v="female"/>
    <n v="38.9"/>
    <n v="3"/>
    <x v="1"/>
    <x v="0"/>
    <n v="5972.3779999999997"/>
  </r>
  <r>
    <n v="46"/>
    <s v="female"/>
    <n v="30.2"/>
    <n v="2"/>
    <x v="1"/>
    <x v="0"/>
    <n v="8825.0859999999993"/>
  </r>
  <r>
    <n v="46"/>
    <s v="female"/>
    <n v="28.05"/>
    <n v="1"/>
    <x v="1"/>
    <x v="1"/>
    <n v="8233.0974999999999"/>
  </r>
  <r>
    <n v="53"/>
    <s v="male"/>
    <n v="31.35"/>
    <n v="0"/>
    <x v="1"/>
    <x v="1"/>
    <n v="27346.04207"/>
  </r>
  <r>
    <n v="34"/>
    <s v="female"/>
    <n v="38"/>
    <n v="3"/>
    <x v="1"/>
    <x v="0"/>
    <n v="6196.4480000000003"/>
  </r>
  <r>
    <n v="20"/>
    <s v="female"/>
    <n v="31.79"/>
    <n v="2"/>
    <x v="1"/>
    <x v="1"/>
    <n v="3056.3881000000001"/>
  </r>
  <r>
    <n v="63"/>
    <s v="female"/>
    <n v="36.299999999999997"/>
    <n v="0"/>
    <x v="1"/>
    <x v="1"/>
    <n v="13887.204"/>
  </r>
  <r>
    <n v="54"/>
    <s v="female"/>
    <n v="47.41"/>
    <n v="0"/>
    <x v="0"/>
    <x v="1"/>
    <n v="63770.428010000003"/>
  </r>
  <r>
    <n v="54"/>
    <s v="male"/>
    <n v="30.21"/>
    <n v="0"/>
    <x v="1"/>
    <x v="2"/>
    <n v="10231.499900000001"/>
  </r>
  <r>
    <n v="49"/>
    <s v="male"/>
    <n v="25.84"/>
    <n v="2"/>
    <x v="0"/>
    <x v="2"/>
    <n v="23807.240600000001"/>
  </r>
  <r>
    <n v="28"/>
    <s v="male"/>
    <n v="35.435000000000002"/>
    <n v="0"/>
    <x v="1"/>
    <x v="3"/>
    <n v="3268.84665"/>
  </r>
  <r>
    <n v="54"/>
    <s v="female"/>
    <n v="46.7"/>
    <n v="2"/>
    <x v="1"/>
    <x v="0"/>
    <n v="11538.421"/>
  </r>
  <r>
    <n v="25"/>
    <s v="female"/>
    <n v="28.594999999999999"/>
    <n v="0"/>
    <x v="1"/>
    <x v="3"/>
    <n v="3213.6220499999999"/>
  </r>
  <r>
    <n v="43"/>
    <s v="female"/>
    <n v="46.2"/>
    <n v="0"/>
    <x v="0"/>
    <x v="1"/>
    <n v="45863.205000000002"/>
  </r>
  <r>
    <n v="63"/>
    <s v="male"/>
    <n v="30.8"/>
    <n v="0"/>
    <x v="1"/>
    <x v="0"/>
    <n v="13390.558999999999"/>
  </r>
  <r>
    <n v="32"/>
    <s v="female"/>
    <n v="28.93"/>
    <n v="0"/>
    <x v="1"/>
    <x v="1"/>
    <n v="3972.9247"/>
  </r>
  <r>
    <n v="62"/>
    <s v="male"/>
    <n v="21.4"/>
    <n v="0"/>
    <x v="1"/>
    <x v="0"/>
    <n v="12957.118"/>
  </r>
  <r>
    <n v="52"/>
    <s v="female"/>
    <n v="31.73"/>
    <n v="2"/>
    <x v="1"/>
    <x v="2"/>
    <n v="11187.6567"/>
  </r>
  <r>
    <n v="25"/>
    <s v="female"/>
    <n v="41.325000000000003"/>
    <n v="0"/>
    <x v="1"/>
    <x v="3"/>
    <n v="17878.900679999999"/>
  </r>
  <r>
    <n v="28"/>
    <s v="male"/>
    <n v="23.8"/>
    <n v="2"/>
    <x v="1"/>
    <x v="0"/>
    <n v="3847.674"/>
  </r>
  <r>
    <n v="46"/>
    <s v="male"/>
    <n v="33.44"/>
    <n v="1"/>
    <x v="1"/>
    <x v="3"/>
    <n v="8334.5895999999993"/>
  </r>
  <r>
    <n v="34"/>
    <s v="male"/>
    <n v="34.21"/>
    <n v="0"/>
    <x v="1"/>
    <x v="1"/>
    <n v="3935.1799000000001"/>
  </r>
  <r>
    <n v="35"/>
    <s v="female"/>
    <n v="34.104999999999997"/>
    <n v="3"/>
    <x v="0"/>
    <x v="2"/>
    <n v="39983.425949999997"/>
  </r>
  <r>
    <n v="19"/>
    <s v="male"/>
    <n v="35.53"/>
    <n v="0"/>
    <x v="1"/>
    <x v="2"/>
    <n v="1646.4296999999999"/>
  </r>
  <r>
    <n v="46"/>
    <s v="female"/>
    <n v="19.95"/>
    <n v="2"/>
    <x v="1"/>
    <x v="2"/>
    <n v="9193.8384999999998"/>
  </r>
  <r>
    <n v="54"/>
    <s v="female"/>
    <n v="32.68"/>
    <n v="0"/>
    <x v="1"/>
    <x v="3"/>
    <n v="10923.933199999999"/>
  </r>
  <r>
    <n v="27"/>
    <s v="male"/>
    <n v="30.5"/>
    <n v="0"/>
    <x v="1"/>
    <x v="0"/>
    <n v="2494.0219999999999"/>
  </r>
  <r>
    <n v="50"/>
    <s v="male"/>
    <n v="44.77"/>
    <n v="1"/>
    <x v="1"/>
    <x v="1"/>
    <n v="9058.7302999999993"/>
  </r>
  <r>
    <n v="18"/>
    <s v="female"/>
    <n v="32.119999999999997"/>
    <n v="2"/>
    <x v="1"/>
    <x v="1"/>
    <n v="2801.2588000000001"/>
  </r>
  <r>
    <n v="19"/>
    <s v="female"/>
    <n v="30.495000000000001"/>
    <n v="0"/>
    <x v="1"/>
    <x v="2"/>
    <n v="2128.4310500000001"/>
  </r>
  <r>
    <n v="38"/>
    <s v="female"/>
    <n v="40.564999999999998"/>
    <n v="1"/>
    <x v="1"/>
    <x v="2"/>
    <n v="6373.55735"/>
  </r>
  <r>
    <n v="41"/>
    <s v="male"/>
    <n v="30.59"/>
    <n v="2"/>
    <x v="1"/>
    <x v="2"/>
    <n v="7256.7231000000002"/>
  </r>
  <r>
    <n v="49"/>
    <s v="female"/>
    <n v="31.9"/>
    <n v="5"/>
    <x v="1"/>
    <x v="0"/>
    <n v="11552.904"/>
  </r>
  <r>
    <n v="48"/>
    <s v="male"/>
    <n v="40.564999999999998"/>
    <n v="2"/>
    <x v="0"/>
    <x v="2"/>
    <n v="45702.022349999999"/>
  </r>
  <r>
    <n v="31"/>
    <s v="female"/>
    <n v="29.1"/>
    <n v="0"/>
    <x v="1"/>
    <x v="0"/>
    <n v="3761.2919999999999"/>
  </r>
  <r>
    <n v="18"/>
    <s v="female"/>
    <n v="37.29"/>
    <n v="1"/>
    <x v="1"/>
    <x v="1"/>
    <n v="2219.4450999999999"/>
  </r>
  <r>
    <n v="30"/>
    <s v="female"/>
    <n v="43.12"/>
    <n v="2"/>
    <x v="1"/>
    <x v="1"/>
    <n v="4753.6368000000002"/>
  </r>
  <r>
    <n v="62"/>
    <s v="female"/>
    <n v="36.86"/>
    <n v="1"/>
    <x v="1"/>
    <x v="3"/>
    <n v="31620.001059999999"/>
  </r>
  <r>
    <n v="57"/>
    <s v="female"/>
    <n v="34.295000000000002"/>
    <n v="2"/>
    <x v="1"/>
    <x v="3"/>
    <n v="13224.057049999999"/>
  </r>
  <r>
    <n v="58"/>
    <s v="female"/>
    <n v="27.17"/>
    <n v="0"/>
    <x v="1"/>
    <x v="2"/>
    <n v="12222.898300000001"/>
  </r>
  <r>
    <n v="22"/>
    <s v="male"/>
    <n v="26.84"/>
    <n v="0"/>
    <x v="1"/>
    <x v="1"/>
    <n v="1664.9996000000001"/>
  </r>
  <r>
    <n v="31"/>
    <s v="female"/>
    <n v="38.094999999999999"/>
    <n v="1"/>
    <x v="0"/>
    <x v="3"/>
    <n v="58571.074480000003"/>
  </r>
  <r>
    <n v="52"/>
    <s v="male"/>
    <n v="30.2"/>
    <n v="1"/>
    <x v="1"/>
    <x v="0"/>
    <n v="9724.5300000000007"/>
  </r>
  <r>
    <n v="25"/>
    <s v="female"/>
    <n v="23.465"/>
    <n v="0"/>
    <x v="1"/>
    <x v="3"/>
    <n v="3206.4913499999998"/>
  </r>
  <r>
    <n v="59"/>
    <s v="male"/>
    <n v="25.46"/>
    <n v="1"/>
    <x v="1"/>
    <x v="3"/>
    <n v="12913.992399999999"/>
  </r>
  <r>
    <n v="19"/>
    <s v="male"/>
    <n v="30.59"/>
    <n v="0"/>
    <x v="1"/>
    <x v="2"/>
    <n v="1639.5631000000001"/>
  </r>
  <r>
    <n v="39"/>
    <s v="male"/>
    <n v="45.43"/>
    <n v="2"/>
    <x v="1"/>
    <x v="1"/>
    <n v="6356.2707"/>
  </r>
  <r>
    <n v="32"/>
    <s v="female"/>
    <n v="23.65"/>
    <n v="1"/>
    <x v="1"/>
    <x v="1"/>
    <n v="17626.239509999999"/>
  </r>
  <r>
    <n v="19"/>
    <s v="male"/>
    <n v="20.7"/>
    <n v="0"/>
    <x v="1"/>
    <x v="0"/>
    <n v="1242.816"/>
  </r>
  <r>
    <n v="33"/>
    <s v="female"/>
    <n v="28.27"/>
    <n v="1"/>
    <x v="1"/>
    <x v="1"/>
    <n v="4779.6022999999996"/>
  </r>
  <r>
    <n v="21"/>
    <s v="male"/>
    <n v="20.234999999999999"/>
    <n v="3"/>
    <x v="1"/>
    <x v="3"/>
    <n v="3861.2096499999998"/>
  </r>
  <r>
    <n v="34"/>
    <s v="female"/>
    <n v="30.21"/>
    <n v="1"/>
    <x v="0"/>
    <x v="2"/>
    <n v="43943.876100000001"/>
  </r>
  <r>
    <n v="61"/>
    <s v="female"/>
    <n v="35.909999999999997"/>
    <n v="0"/>
    <x v="1"/>
    <x v="3"/>
    <n v="13635.6379"/>
  </r>
  <r>
    <n v="38"/>
    <s v="female"/>
    <n v="30.69"/>
    <n v="1"/>
    <x v="1"/>
    <x v="1"/>
    <n v="5976.8311000000003"/>
  </r>
  <r>
    <n v="58"/>
    <s v="female"/>
    <n v="29"/>
    <n v="0"/>
    <x v="1"/>
    <x v="0"/>
    <n v="11842.441999999999"/>
  </r>
  <r>
    <n v="47"/>
    <s v="male"/>
    <n v="19.57"/>
    <n v="1"/>
    <x v="1"/>
    <x v="2"/>
    <n v="8428.0692999999992"/>
  </r>
  <r>
    <n v="20"/>
    <s v="male"/>
    <n v="31.13"/>
    <n v="2"/>
    <x v="1"/>
    <x v="1"/>
    <n v="2566.4706999999999"/>
  </r>
  <r>
    <n v="21"/>
    <s v="female"/>
    <n v="21.85"/>
    <n v="1"/>
    <x v="0"/>
    <x v="3"/>
    <n v="15359.104499999999"/>
  </r>
  <r>
    <n v="41"/>
    <s v="male"/>
    <n v="40.26"/>
    <n v="0"/>
    <x v="1"/>
    <x v="1"/>
    <n v="5709.1643999999997"/>
  </r>
  <r>
    <n v="46"/>
    <s v="female"/>
    <n v="33.725000000000001"/>
    <n v="1"/>
    <x v="1"/>
    <x v="3"/>
    <n v="8823.9857499999998"/>
  </r>
  <r>
    <n v="42"/>
    <s v="female"/>
    <n v="29.48"/>
    <n v="2"/>
    <x v="1"/>
    <x v="1"/>
    <n v="7640.3091999999997"/>
  </r>
  <r>
    <n v="34"/>
    <s v="female"/>
    <n v="33.25"/>
    <n v="1"/>
    <x v="1"/>
    <x v="3"/>
    <n v="5594.8455000000004"/>
  </r>
  <r>
    <n v="43"/>
    <s v="male"/>
    <n v="32.6"/>
    <n v="2"/>
    <x v="1"/>
    <x v="0"/>
    <n v="7441.5010000000002"/>
  </r>
  <r>
    <n v="52"/>
    <s v="female"/>
    <n v="37.524999999999999"/>
    <n v="2"/>
    <x v="1"/>
    <x v="2"/>
    <n v="33471.971890000001"/>
  </r>
  <r>
    <n v="18"/>
    <s v="female"/>
    <n v="39.159999999999997"/>
    <n v="0"/>
    <x v="1"/>
    <x v="1"/>
    <n v="1633.0444"/>
  </r>
  <r>
    <n v="51"/>
    <s v="male"/>
    <n v="31.635000000000002"/>
    <n v="0"/>
    <x v="1"/>
    <x v="2"/>
    <n v="9174.1356500000002"/>
  </r>
  <r>
    <n v="56"/>
    <s v="female"/>
    <n v="25.3"/>
    <n v="0"/>
    <x v="1"/>
    <x v="0"/>
    <n v="11070.535"/>
  </r>
  <r>
    <n v="64"/>
    <s v="female"/>
    <n v="39.049999999999997"/>
    <n v="3"/>
    <x v="1"/>
    <x v="1"/>
    <n v="16085.127500000001"/>
  </r>
  <r>
    <n v="19"/>
    <s v="female"/>
    <n v="28.31"/>
    <n v="0"/>
    <x v="0"/>
    <x v="2"/>
    <n v="17468.983899999999"/>
  </r>
  <r>
    <n v="51"/>
    <s v="female"/>
    <n v="34.1"/>
    <n v="0"/>
    <x v="1"/>
    <x v="1"/>
    <n v="9283.5619999999999"/>
  </r>
  <r>
    <n v="27"/>
    <s v="female"/>
    <n v="25.175000000000001"/>
    <n v="0"/>
    <x v="1"/>
    <x v="3"/>
    <n v="3558.6202499999999"/>
  </r>
  <r>
    <n v="59"/>
    <s v="female"/>
    <n v="23.655000000000001"/>
    <n v="0"/>
    <x v="0"/>
    <x v="2"/>
    <n v="25678.778450000002"/>
  </r>
  <r>
    <n v="28"/>
    <s v="male"/>
    <n v="26.98"/>
    <n v="2"/>
    <x v="1"/>
    <x v="3"/>
    <n v="4435.0941999999995"/>
  </r>
  <r>
    <n v="30"/>
    <s v="male"/>
    <n v="37.799999999999997"/>
    <n v="2"/>
    <x v="0"/>
    <x v="0"/>
    <n v="39241.442000000003"/>
  </r>
  <r>
    <n v="47"/>
    <s v="female"/>
    <n v="29.37"/>
    <n v="1"/>
    <x v="1"/>
    <x v="1"/>
    <n v="8547.6913000000004"/>
  </r>
  <r>
    <n v="38"/>
    <s v="female"/>
    <n v="34.799999999999997"/>
    <n v="2"/>
    <x v="1"/>
    <x v="0"/>
    <n v="6571.5439999999999"/>
  </r>
  <r>
    <n v="18"/>
    <s v="female"/>
    <n v="33.155000000000001"/>
    <n v="0"/>
    <x v="1"/>
    <x v="3"/>
    <n v="2207.6974500000001"/>
  </r>
  <r>
    <n v="34"/>
    <s v="female"/>
    <n v="19"/>
    <n v="3"/>
    <x v="1"/>
    <x v="3"/>
    <n v="6753.0379999999996"/>
  </r>
  <r>
    <n v="20"/>
    <s v="female"/>
    <n v="33"/>
    <n v="0"/>
    <x v="1"/>
    <x v="1"/>
    <n v="1880.07"/>
  </r>
  <r>
    <n v="47"/>
    <s v="female"/>
    <n v="36.630000000000003"/>
    <n v="1"/>
    <x v="0"/>
    <x v="1"/>
    <n v="42969.852700000003"/>
  </r>
  <r>
    <n v="56"/>
    <s v="female"/>
    <n v="28.594999999999999"/>
    <n v="0"/>
    <x v="1"/>
    <x v="3"/>
    <n v="11658.11505"/>
  </r>
  <r>
    <n v="49"/>
    <s v="male"/>
    <n v="25.6"/>
    <n v="2"/>
    <x v="0"/>
    <x v="0"/>
    <n v="23306.546999999999"/>
  </r>
  <r>
    <n v="19"/>
    <s v="female"/>
    <n v="33.11"/>
    <n v="0"/>
    <x v="0"/>
    <x v="1"/>
    <n v="34439.855900000002"/>
  </r>
  <r>
    <n v="55"/>
    <s v="female"/>
    <n v="37.1"/>
    <n v="0"/>
    <x v="1"/>
    <x v="0"/>
    <n v="10713.644"/>
  </r>
  <r>
    <n v="30"/>
    <s v="male"/>
    <n v="31.4"/>
    <n v="1"/>
    <x v="1"/>
    <x v="0"/>
    <n v="3659.346"/>
  </r>
  <r>
    <n v="37"/>
    <s v="male"/>
    <n v="34.1"/>
    <n v="4"/>
    <x v="0"/>
    <x v="0"/>
    <n v="40182.245999999999"/>
  </r>
  <r>
    <n v="49"/>
    <s v="female"/>
    <n v="21.3"/>
    <n v="1"/>
    <x v="1"/>
    <x v="0"/>
    <n v="9182.17"/>
  </r>
  <r>
    <n v="18"/>
    <s v="male"/>
    <n v="33.534999999999997"/>
    <n v="0"/>
    <x v="0"/>
    <x v="3"/>
    <n v="34617.840649999998"/>
  </r>
  <r>
    <n v="59"/>
    <s v="male"/>
    <n v="28.785"/>
    <n v="0"/>
    <x v="1"/>
    <x v="2"/>
    <n v="12129.614149999999"/>
  </r>
  <r>
    <n v="29"/>
    <s v="female"/>
    <n v="26.03"/>
    <n v="0"/>
    <x v="1"/>
    <x v="2"/>
    <n v="3736.4647"/>
  </r>
  <r>
    <n v="36"/>
    <s v="male"/>
    <n v="28.88"/>
    <n v="3"/>
    <x v="1"/>
    <x v="3"/>
    <n v="6748.5911999999998"/>
  </r>
  <r>
    <n v="33"/>
    <s v="male"/>
    <n v="42.46"/>
    <n v="1"/>
    <x v="1"/>
    <x v="1"/>
    <n v="11326.71487"/>
  </r>
  <r>
    <n v="58"/>
    <s v="male"/>
    <n v="38"/>
    <n v="0"/>
    <x v="1"/>
    <x v="0"/>
    <n v="11365.951999999999"/>
  </r>
  <r>
    <n v="44"/>
    <s v="female"/>
    <n v="38.950000000000003"/>
    <n v="0"/>
    <x v="0"/>
    <x v="2"/>
    <n v="42983.458500000001"/>
  </r>
  <r>
    <n v="53"/>
    <s v="male"/>
    <n v="36.1"/>
    <n v="1"/>
    <x v="1"/>
    <x v="0"/>
    <n v="10085.846"/>
  </r>
  <r>
    <n v="24"/>
    <s v="male"/>
    <n v="29.3"/>
    <n v="0"/>
    <x v="1"/>
    <x v="0"/>
    <n v="1977.8150000000001"/>
  </r>
  <r>
    <n v="29"/>
    <s v="female"/>
    <n v="35.53"/>
    <n v="0"/>
    <x v="1"/>
    <x v="1"/>
    <n v="3366.6696999999999"/>
  </r>
  <r>
    <n v="40"/>
    <s v="male"/>
    <n v="22.704999999999998"/>
    <n v="2"/>
    <x v="1"/>
    <x v="3"/>
    <n v="7173.35995"/>
  </r>
  <r>
    <n v="51"/>
    <s v="male"/>
    <n v="39.700000000000003"/>
    <n v="1"/>
    <x v="1"/>
    <x v="0"/>
    <n v="9391.3459999999995"/>
  </r>
  <r>
    <n v="64"/>
    <s v="male"/>
    <n v="38.19"/>
    <n v="0"/>
    <x v="1"/>
    <x v="3"/>
    <n v="14410.9321"/>
  </r>
  <r>
    <n v="19"/>
    <s v="female"/>
    <n v="24.51"/>
    <n v="1"/>
    <x v="1"/>
    <x v="2"/>
    <n v="2709.1118999999999"/>
  </r>
  <r>
    <n v="35"/>
    <s v="female"/>
    <n v="38.094999999999999"/>
    <n v="2"/>
    <x v="1"/>
    <x v="3"/>
    <n v="24915.046259999999"/>
  </r>
  <r>
    <n v="39"/>
    <s v="male"/>
    <n v="26.41"/>
    <n v="0"/>
    <x v="0"/>
    <x v="3"/>
    <n v="20149.322899999999"/>
  </r>
  <r>
    <n v="56"/>
    <s v="male"/>
    <n v="33.659999999999997"/>
    <n v="4"/>
    <x v="1"/>
    <x v="1"/>
    <n v="12949.1554"/>
  </r>
  <r>
    <n v="33"/>
    <s v="male"/>
    <n v="42.4"/>
    <n v="5"/>
    <x v="1"/>
    <x v="0"/>
    <n v="6666.2430000000004"/>
  </r>
  <r>
    <n v="42"/>
    <s v="male"/>
    <n v="28.31"/>
    <n v="3"/>
    <x v="0"/>
    <x v="2"/>
    <n v="32787.458590000002"/>
  </r>
  <r>
    <n v="61"/>
    <s v="male"/>
    <n v="33.914999999999999"/>
    <n v="0"/>
    <x v="1"/>
    <x v="3"/>
    <n v="13143.86485"/>
  </r>
  <r>
    <n v="23"/>
    <s v="female"/>
    <n v="34.96"/>
    <n v="3"/>
    <x v="1"/>
    <x v="2"/>
    <n v="4466.6214"/>
  </r>
  <r>
    <n v="43"/>
    <s v="male"/>
    <n v="35.31"/>
    <n v="2"/>
    <x v="1"/>
    <x v="1"/>
    <n v="18806.145469999999"/>
  </r>
  <r>
    <n v="48"/>
    <s v="male"/>
    <n v="30.78"/>
    <n v="3"/>
    <x v="1"/>
    <x v="3"/>
    <n v="10141.136200000001"/>
  </r>
  <r>
    <n v="39"/>
    <s v="male"/>
    <n v="26.22"/>
    <n v="1"/>
    <x v="1"/>
    <x v="2"/>
    <n v="6123.5688"/>
  </r>
  <r>
    <n v="40"/>
    <s v="female"/>
    <n v="23.37"/>
    <n v="3"/>
    <x v="1"/>
    <x v="3"/>
    <n v="8252.2842999999993"/>
  </r>
  <r>
    <n v="18"/>
    <s v="male"/>
    <n v="28.5"/>
    <n v="0"/>
    <x v="1"/>
    <x v="3"/>
    <n v="1712.2270000000001"/>
  </r>
  <r>
    <n v="58"/>
    <s v="female"/>
    <n v="32.965000000000003"/>
    <n v="0"/>
    <x v="1"/>
    <x v="3"/>
    <n v="12430.95335"/>
  </r>
  <r>
    <n v="49"/>
    <s v="female"/>
    <n v="42.68"/>
    <n v="2"/>
    <x v="1"/>
    <x v="1"/>
    <n v="9800.8881999999994"/>
  </r>
  <r>
    <n v="53"/>
    <s v="female"/>
    <n v="39.6"/>
    <n v="1"/>
    <x v="1"/>
    <x v="1"/>
    <n v="10579.710999999999"/>
  </r>
  <r>
    <n v="48"/>
    <s v="female"/>
    <n v="31.13"/>
    <n v="0"/>
    <x v="1"/>
    <x v="1"/>
    <n v="8280.6226999999999"/>
  </r>
  <r>
    <n v="45"/>
    <s v="female"/>
    <n v="36.299999999999997"/>
    <n v="2"/>
    <x v="1"/>
    <x v="1"/>
    <n v="8527.5319999999992"/>
  </r>
  <r>
    <n v="59"/>
    <s v="female"/>
    <n v="35.200000000000003"/>
    <n v="0"/>
    <x v="1"/>
    <x v="1"/>
    <n v="12244.531000000001"/>
  </r>
  <r>
    <n v="52"/>
    <s v="female"/>
    <n v="25.3"/>
    <n v="2"/>
    <x v="0"/>
    <x v="1"/>
    <n v="24667.419000000002"/>
  </r>
  <r>
    <n v="26"/>
    <s v="female"/>
    <n v="42.4"/>
    <n v="1"/>
    <x v="1"/>
    <x v="0"/>
    <n v="3410.3240000000001"/>
  </r>
  <r>
    <n v="27"/>
    <s v="male"/>
    <n v="33.155000000000001"/>
    <n v="2"/>
    <x v="1"/>
    <x v="2"/>
    <n v="4058.71245"/>
  </r>
  <r>
    <n v="48"/>
    <s v="female"/>
    <n v="35.909999999999997"/>
    <n v="1"/>
    <x v="1"/>
    <x v="3"/>
    <n v="26392.260289999998"/>
  </r>
  <r>
    <n v="57"/>
    <s v="female"/>
    <n v="28.785"/>
    <n v="4"/>
    <x v="1"/>
    <x v="3"/>
    <n v="14394.398150000001"/>
  </r>
  <r>
    <n v="37"/>
    <s v="male"/>
    <n v="46.53"/>
    <n v="3"/>
    <x v="1"/>
    <x v="1"/>
    <n v="6435.6237000000001"/>
  </r>
  <r>
    <n v="57"/>
    <s v="female"/>
    <n v="23.98"/>
    <n v="1"/>
    <x v="1"/>
    <x v="1"/>
    <n v="22192.437109999999"/>
  </r>
  <r>
    <n v="32"/>
    <s v="female"/>
    <n v="31.54"/>
    <n v="1"/>
    <x v="1"/>
    <x v="3"/>
    <n v="5148.5526"/>
  </r>
  <r>
    <n v="18"/>
    <s v="male"/>
    <n v="33.659999999999997"/>
    <n v="0"/>
    <x v="1"/>
    <x v="1"/>
    <n v="1136.3994"/>
  </r>
  <r>
    <n v="64"/>
    <s v="female"/>
    <n v="22.99"/>
    <n v="0"/>
    <x v="0"/>
    <x v="1"/>
    <n v="27037.914100000002"/>
  </r>
  <r>
    <n v="43"/>
    <s v="male"/>
    <n v="38.06"/>
    <n v="2"/>
    <x v="0"/>
    <x v="1"/>
    <n v="42560.430399999997"/>
  </r>
  <r>
    <n v="49"/>
    <s v="male"/>
    <n v="28.7"/>
    <n v="1"/>
    <x v="1"/>
    <x v="0"/>
    <n v="8703.4560000000001"/>
  </r>
  <r>
    <n v="40"/>
    <s v="female"/>
    <n v="32.774999999999999"/>
    <n v="2"/>
    <x v="0"/>
    <x v="2"/>
    <n v="40003.332249999999"/>
  </r>
  <r>
    <n v="62"/>
    <s v="male"/>
    <n v="32.015000000000001"/>
    <n v="0"/>
    <x v="0"/>
    <x v="3"/>
    <n v="45710.207849999999"/>
  </r>
  <r>
    <n v="40"/>
    <s v="female"/>
    <n v="29.81"/>
    <n v="1"/>
    <x v="1"/>
    <x v="1"/>
    <n v="6500.2358999999997"/>
  </r>
  <r>
    <n v="30"/>
    <s v="male"/>
    <n v="31.57"/>
    <n v="3"/>
    <x v="1"/>
    <x v="1"/>
    <n v="4837.5823"/>
  </r>
  <r>
    <n v="29"/>
    <s v="female"/>
    <n v="31.16"/>
    <n v="0"/>
    <x v="1"/>
    <x v="3"/>
    <n v="3943.5954000000002"/>
  </r>
  <r>
    <n v="36"/>
    <s v="male"/>
    <n v="29.7"/>
    <n v="0"/>
    <x v="1"/>
    <x v="1"/>
    <n v="4399.7309999999998"/>
  </r>
  <r>
    <n v="41"/>
    <s v="female"/>
    <n v="31.02"/>
    <n v="0"/>
    <x v="1"/>
    <x v="1"/>
    <n v="6185.3208000000004"/>
  </r>
  <r>
    <n v="44"/>
    <s v="female"/>
    <n v="43.89"/>
    <n v="2"/>
    <x v="0"/>
    <x v="1"/>
    <n v="46200.985099999998"/>
  </r>
  <r>
    <n v="45"/>
    <s v="male"/>
    <n v="21.375"/>
    <n v="0"/>
    <x v="1"/>
    <x v="2"/>
    <n v="7222.7862500000001"/>
  </r>
  <r>
    <n v="55"/>
    <s v="female"/>
    <n v="40.81"/>
    <n v="3"/>
    <x v="1"/>
    <x v="1"/>
    <n v="12485.8009"/>
  </r>
  <r>
    <n v="60"/>
    <s v="male"/>
    <n v="31.35"/>
    <n v="3"/>
    <x v="0"/>
    <x v="2"/>
    <n v="46130.5265"/>
  </r>
  <r>
    <n v="56"/>
    <s v="male"/>
    <n v="36.1"/>
    <n v="3"/>
    <x v="1"/>
    <x v="0"/>
    <n v="12363.547"/>
  </r>
  <r>
    <n v="49"/>
    <s v="female"/>
    <n v="23.18"/>
    <n v="2"/>
    <x v="1"/>
    <x v="2"/>
    <n v="10156.7832"/>
  </r>
  <r>
    <n v="21"/>
    <s v="female"/>
    <n v="17.399999999999999"/>
    <n v="1"/>
    <x v="1"/>
    <x v="0"/>
    <n v="2585.2689999999998"/>
  </r>
  <r>
    <n v="19"/>
    <s v="male"/>
    <n v="20.3"/>
    <n v="0"/>
    <x v="1"/>
    <x v="0"/>
    <n v="1242.26"/>
  </r>
  <r>
    <n v="39"/>
    <s v="male"/>
    <n v="35.299999999999997"/>
    <n v="2"/>
    <x v="0"/>
    <x v="0"/>
    <n v="40103.89"/>
  </r>
  <r>
    <n v="53"/>
    <s v="male"/>
    <n v="24.32"/>
    <n v="0"/>
    <x v="1"/>
    <x v="2"/>
    <n v="9863.4717999999993"/>
  </r>
  <r>
    <n v="33"/>
    <s v="female"/>
    <n v="18.5"/>
    <n v="1"/>
    <x v="1"/>
    <x v="0"/>
    <n v="4766.0219999999999"/>
  </r>
  <r>
    <n v="53"/>
    <s v="male"/>
    <n v="26.41"/>
    <n v="2"/>
    <x v="1"/>
    <x v="3"/>
    <n v="11244.376899999999"/>
  </r>
  <r>
    <n v="42"/>
    <s v="male"/>
    <n v="26.125"/>
    <n v="2"/>
    <x v="1"/>
    <x v="3"/>
    <n v="7729.6457499999997"/>
  </r>
  <r>
    <n v="40"/>
    <s v="male"/>
    <n v="41.69"/>
    <n v="0"/>
    <x v="1"/>
    <x v="1"/>
    <n v="5438.7491"/>
  </r>
  <r>
    <n v="47"/>
    <s v="female"/>
    <n v="24.1"/>
    <n v="1"/>
    <x v="1"/>
    <x v="0"/>
    <n v="26236.579969999999"/>
  </r>
  <r>
    <n v="27"/>
    <s v="male"/>
    <n v="31.13"/>
    <n v="1"/>
    <x v="0"/>
    <x v="1"/>
    <n v="34806.467700000001"/>
  </r>
  <r>
    <n v="21"/>
    <s v="male"/>
    <n v="27.36"/>
    <n v="0"/>
    <x v="1"/>
    <x v="3"/>
    <n v="2104.1134000000002"/>
  </r>
  <r>
    <n v="47"/>
    <s v="male"/>
    <n v="36.200000000000003"/>
    <n v="1"/>
    <x v="1"/>
    <x v="0"/>
    <n v="8068.1850000000004"/>
  </r>
  <r>
    <n v="20"/>
    <s v="male"/>
    <n v="32.395000000000003"/>
    <n v="1"/>
    <x v="1"/>
    <x v="2"/>
    <n v="2362.2290499999999"/>
  </r>
  <r>
    <n v="24"/>
    <s v="male"/>
    <n v="23.655000000000001"/>
    <n v="0"/>
    <x v="1"/>
    <x v="2"/>
    <n v="2352.9684499999998"/>
  </r>
  <r>
    <n v="27"/>
    <s v="female"/>
    <n v="34.799999999999997"/>
    <n v="1"/>
    <x v="1"/>
    <x v="0"/>
    <n v="3577.9989999999998"/>
  </r>
  <r>
    <n v="26"/>
    <s v="female"/>
    <n v="40.185000000000002"/>
    <n v="0"/>
    <x v="1"/>
    <x v="2"/>
    <n v="3201.2451500000002"/>
  </r>
  <r>
    <n v="53"/>
    <s v="female"/>
    <n v="32.299999999999997"/>
    <n v="2"/>
    <x v="1"/>
    <x v="3"/>
    <n v="29186.482360000002"/>
  </r>
  <r>
    <n v="41"/>
    <s v="male"/>
    <n v="35.75"/>
    <n v="1"/>
    <x v="0"/>
    <x v="1"/>
    <n v="40273.645499999999"/>
  </r>
  <r>
    <n v="56"/>
    <s v="male"/>
    <n v="33.725000000000001"/>
    <n v="0"/>
    <x v="1"/>
    <x v="2"/>
    <n v="10976.24575"/>
  </r>
  <r>
    <n v="23"/>
    <s v="female"/>
    <n v="39.270000000000003"/>
    <n v="2"/>
    <x v="1"/>
    <x v="1"/>
    <n v="3500.6122999999998"/>
  </r>
  <r>
    <n v="21"/>
    <s v="female"/>
    <n v="34.869999999999997"/>
    <n v="0"/>
    <x v="1"/>
    <x v="1"/>
    <n v="2020.5523000000001"/>
  </r>
  <r>
    <n v="50"/>
    <s v="female"/>
    <n v="44.744999999999997"/>
    <n v="0"/>
    <x v="1"/>
    <x v="3"/>
    <n v="9541.6955500000004"/>
  </r>
  <r>
    <n v="53"/>
    <s v="male"/>
    <n v="41.47"/>
    <n v="0"/>
    <x v="1"/>
    <x v="1"/>
    <n v="9504.3102999999992"/>
  </r>
  <r>
    <n v="34"/>
    <s v="female"/>
    <n v="26.41"/>
    <n v="1"/>
    <x v="1"/>
    <x v="2"/>
    <n v="5385.3379000000004"/>
  </r>
  <r>
    <n v="47"/>
    <s v="female"/>
    <n v="29.545000000000002"/>
    <n v="1"/>
    <x v="1"/>
    <x v="2"/>
    <n v="8930.9345499999999"/>
  </r>
  <r>
    <n v="33"/>
    <s v="female"/>
    <n v="32.9"/>
    <n v="2"/>
    <x v="1"/>
    <x v="0"/>
    <n v="5375.0379999999996"/>
  </r>
  <r>
    <n v="51"/>
    <s v="female"/>
    <n v="38.06"/>
    <n v="0"/>
    <x v="0"/>
    <x v="1"/>
    <n v="44400.4064"/>
  </r>
  <r>
    <n v="49"/>
    <s v="male"/>
    <n v="28.69"/>
    <n v="3"/>
    <x v="1"/>
    <x v="2"/>
    <n v="10264.4421"/>
  </r>
  <r>
    <n v="31"/>
    <s v="female"/>
    <n v="30.495000000000001"/>
    <n v="3"/>
    <x v="1"/>
    <x v="3"/>
    <n v="6113.2310500000003"/>
  </r>
  <r>
    <n v="36"/>
    <s v="female"/>
    <n v="27.74"/>
    <n v="0"/>
    <x v="1"/>
    <x v="3"/>
    <n v="5469.0065999999997"/>
  </r>
  <r>
    <n v="18"/>
    <s v="male"/>
    <n v="35.200000000000003"/>
    <n v="1"/>
    <x v="1"/>
    <x v="1"/>
    <n v="1727.54"/>
  </r>
  <r>
    <n v="50"/>
    <s v="female"/>
    <n v="23.54"/>
    <n v="2"/>
    <x v="1"/>
    <x v="1"/>
    <n v="10107.220600000001"/>
  </r>
  <r>
    <n v="43"/>
    <s v="female"/>
    <n v="30.684999999999999"/>
    <n v="2"/>
    <x v="1"/>
    <x v="2"/>
    <n v="8310.8391499999998"/>
  </r>
  <r>
    <n v="20"/>
    <s v="male"/>
    <n v="40.47"/>
    <n v="0"/>
    <x v="1"/>
    <x v="3"/>
    <n v="1984.4532999999999"/>
  </r>
  <r>
    <n v="24"/>
    <s v="female"/>
    <n v="22.6"/>
    <n v="0"/>
    <x v="1"/>
    <x v="0"/>
    <n v="2457.502"/>
  </r>
  <r>
    <n v="60"/>
    <s v="male"/>
    <n v="28.9"/>
    <n v="0"/>
    <x v="1"/>
    <x v="0"/>
    <n v="12146.971"/>
  </r>
  <r>
    <n v="49"/>
    <s v="female"/>
    <n v="22.61"/>
    <n v="1"/>
    <x v="1"/>
    <x v="2"/>
    <n v="9566.9909000000007"/>
  </r>
  <r>
    <n v="60"/>
    <s v="male"/>
    <n v="24.32"/>
    <n v="1"/>
    <x v="1"/>
    <x v="2"/>
    <n v="13112.604799999999"/>
  </r>
  <r>
    <n v="51"/>
    <s v="female"/>
    <n v="36.67"/>
    <n v="2"/>
    <x v="1"/>
    <x v="2"/>
    <n v="10848.1343"/>
  </r>
  <r>
    <n v="58"/>
    <s v="female"/>
    <n v="33.44"/>
    <n v="0"/>
    <x v="1"/>
    <x v="2"/>
    <n v="12231.613600000001"/>
  </r>
  <r>
    <n v="51"/>
    <s v="female"/>
    <n v="40.659999999999997"/>
    <n v="0"/>
    <x v="1"/>
    <x v="3"/>
    <n v="9875.6803999999993"/>
  </r>
  <r>
    <n v="53"/>
    <s v="male"/>
    <n v="36.6"/>
    <n v="3"/>
    <x v="1"/>
    <x v="0"/>
    <n v="11264.540999999999"/>
  </r>
  <r>
    <n v="62"/>
    <s v="male"/>
    <n v="37.4"/>
    <n v="0"/>
    <x v="1"/>
    <x v="0"/>
    <n v="12979.358"/>
  </r>
  <r>
    <n v="19"/>
    <s v="male"/>
    <n v="35.4"/>
    <n v="0"/>
    <x v="1"/>
    <x v="0"/>
    <n v="1263.249"/>
  </r>
  <r>
    <n v="50"/>
    <s v="female"/>
    <n v="27.074999999999999"/>
    <n v="1"/>
    <x v="1"/>
    <x v="3"/>
    <n v="10106.134249999999"/>
  </r>
  <r>
    <n v="30"/>
    <s v="female"/>
    <n v="39.049999999999997"/>
    <n v="3"/>
    <x v="0"/>
    <x v="1"/>
    <n v="40932.429499999998"/>
  </r>
  <r>
    <n v="41"/>
    <s v="male"/>
    <n v="28.405000000000001"/>
    <n v="1"/>
    <x v="1"/>
    <x v="2"/>
    <n v="6664.68595"/>
  </r>
  <r>
    <n v="29"/>
    <s v="female"/>
    <n v="21.754999999999999"/>
    <n v="1"/>
    <x v="0"/>
    <x v="3"/>
    <n v="16657.71745"/>
  </r>
  <r>
    <n v="18"/>
    <s v="female"/>
    <n v="40.28"/>
    <n v="0"/>
    <x v="1"/>
    <x v="3"/>
    <n v="2217.6012000000001"/>
  </r>
  <r>
    <n v="41"/>
    <s v="female"/>
    <n v="36.08"/>
    <n v="1"/>
    <x v="1"/>
    <x v="1"/>
    <n v="6781.3541999999998"/>
  </r>
  <r>
    <n v="35"/>
    <s v="male"/>
    <n v="24.42"/>
    <n v="3"/>
    <x v="0"/>
    <x v="1"/>
    <n v="19361.998800000001"/>
  </r>
  <r>
    <n v="53"/>
    <s v="male"/>
    <n v="21.4"/>
    <n v="1"/>
    <x v="1"/>
    <x v="0"/>
    <n v="10065.413"/>
  </r>
  <r>
    <n v="24"/>
    <s v="female"/>
    <n v="30.1"/>
    <n v="3"/>
    <x v="1"/>
    <x v="0"/>
    <n v="4234.9269999999997"/>
  </r>
  <r>
    <n v="48"/>
    <s v="female"/>
    <n v="27.265000000000001"/>
    <n v="1"/>
    <x v="1"/>
    <x v="3"/>
    <n v="9447.2503500000003"/>
  </r>
  <r>
    <n v="59"/>
    <s v="female"/>
    <n v="32.1"/>
    <n v="3"/>
    <x v="1"/>
    <x v="0"/>
    <n v="14007.222"/>
  </r>
  <r>
    <n v="49"/>
    <s v="female"/>
    <n v="34.770000000000003"/>
    <n v="1"/>
    <x v="1"/>
    <x v="2"/>
    <n v="9583.8932999999997"/>
  </r>
  <r>
    <n v="37"/>
    <s v="female"/>
    <n v="38.39"/>
    <n v="0"/>
    <x v="0"/>
    <x v="1"/>
    <n v="40419.019099999998"/>
  </r>
  <r>
    <n v="26"/>
    <s v="male"/>
    <n v="23.7"/>
    <n v="2"/>
    <x v="1"/>
    <x v="0"/>
    <n v="3484.3310000000001"/>
  </r>
  <r>
    <n v="23"/>
    <s v="male"/>
    <n v="31.73"/>
    <n v="3"/>
    <x v="0"/>
    <x v="3"/>
    <n v="36189.101699999999"/>
  </r>
  <r>
    <n v="29"/>
    <s v="male"/>
    <n v="35.5"/>
    <n v="2"/>
    <x v="0"/>
    <x v="0"/>
    <n v="44585.455869999998"/>
  </r>
  <r>
    <n v="45"/>
    <s v="male"/>
    <n v="24.035"/>
    <n v="2"/>
    <x v="1"/>
    <x v="3"/>
    <n v="8604.4836500000001"/>
  </r>
  <r>
    <n v="27"/>
    <s v="male"/>
    <n v="29.15"/>
    <n v="0"/>
    <x v="0"/>
    <x v="1"/>
    <n v="18246.495500000001"/>
  </r>
  <r>
    <n v="53"/>
    <s v="male"/>
    <n v="34.104999999999997"/>
    <n v="0"/>
    <x v="0"/>
    <x v="3"/>
    <n v="43254.417950000003"/>
  </r>
  <r>
    <n v="31"/>
    <s v="female"/>
    <n v="26.62"/>
    <n v="0"/>
    <x v="1"/>
    <x v="1"/>
    <n v="3757.8447999999999"/>
  </r>
  <r>
    <n v="50"/>
    <s v="male"/>
    <n v="26.41"/>
    <n v="0"/>
    <x v="1"/>
    <x v="2"/>
    <n v="8827.2098999999998"/>
  </r>
  <r>
    <n v="50"/>
    <s v="female"/>
    <n v="30.114999999999998"/>
    <n v="1"/>
    <x v="1"/>
    <x v="2"/>
    <n v="9910.3598500000007"/>
  </r>
  <r>
    <n v="34"/>
    <s v="male"/>
    <n v="27"/>
    <n v="2"/>
    <x v="1"/>
    <x v="0"/>
    <n v="11737.848840000001"/>
  </r>
  <r>
    <n v="19"/>
    <s v="male"/>
    <n v="21.754999999999999"/>
    <n v="0"/>
    <x v="1"/>
    <x v="2"/>
    <n v="1627.2824499999999"/>
  </r>
  <r>
    <n v="47"/>
    <s v="female"/>
    <n v="36"/>
    <n v="1"/>
    <x v="1"/>
    <x v="0"/>
    <n v="8556.9069999999992"/>
  </r>
  <r>
    <n v="28"/>
    <s v="male"/>
    <n v="30.875"/>
    <n v="0"/>
    <x v="1"/>
    <x v="2"/>
    <n v="3062.5082499999999"/>
  </r>
  <r>
    <n v="37"/>
    <s v="female"/>
    <n v="26.4"/>
    <n v="0"/>
    <x v="0"/>
    <x v="1"/>
    <n v="19539.242999999999"/>
  </r>
  <r>
    <n v="21"/>
    <s v="male"/>
    <n v="28.975000000000001"/>
    <n v="0"/>
    <x v="1"/>
    <x v="2"/>
    <n v="1906.35825"/>
  </r>
  <r>
    <n v="64"/>
    <s v="male"/>
    <n v="37.905000000000001"/>
    <n v="0"/>
    <x v="1"/>
    <x v="2"/>
    <n v="14210.53595"/>
  </r>
  <r>
    <n v="58"/>
    <s v="female"/>
    <n v="22.77"/>
    <n v="0"/>
    <x v="1"/>
    <x v="1"/>
    <n v="11833.782300000001"/>
  </r>
  <r>
    <n v="24"/>
    <s v="male"/>
    <n v="33.630000000000003"/>
    <n v="4"/>
    <x v="1"/>
    <x v="3"/>
    <n v="17128.426080000001"/>
  </r>
  <r>
    <n v="31"/>
    <s v="male"/>
    <n v="27.645"/>
    <n v="2"/>
    <x v="1"/>
    <x v="3"/>
    <n v="5031.26955"/>
  </r>
  <r>
    <n v="39"/>
    <s v="female"/>
    <n v="22.8"/>
    <n v="3"/>
    <x v="1"/>
    <x v="3"/>
    <n v="7985.8149999999996"/>
  </r>
  <r>
    <n v="47"/>
    <s v="female"/>
    <n v="27.83"/>
    <n v="0"/>
    <x v="0"/>
    <x v="1"/>
    <n v="23065.420699999999"/>
  </r>
  <r>
    <n v="30"/>
    <s v="male"/>
    <n v="37.43"/>
    <n v="3"/>
    <x v="1"/>
    <x v="3"/>
    <n v="5428.7277000000004"/>
  </r>
  <r>
    <n v="18"/>
    <s v="male"/>
    <n v="38.17"/>
    <n v="0"/>
    <x v="0"/>
    <x v="1"/>
    <n v="36307.798300000002"/>
  </r>
  <r>
    <n v="22"/>
    <s v="female"/>
    <n v="34.58"/>
    <n v="2"/>
    <x v="1"/>
    <x v="3"/>
    <n v="3925.7582000000002"/>
  </r>
  <r>
    <n v="23"/>
    <s v="male"/>
    <n v="35.200000000000003"/>
    <n v="1"/>
    <x v="1"/>
    <x v="0"/>
    <n v="2416.9549999999999"/>
  </r>
  <r>
    <n v="33"/>
    <s v="male"/>
    <n v="27.1"/>
    <n v="1"/>
    <x v="0"/>
    <x v="0"/>
    <n v="19040.876"/>
  </r>
  <r>
    <n v="27"/>
    <s v="male"/>
    <n v="26.03"/>
    <n v="0"/>
    <x v="1"/>
    <x v="3"/>
    <n v="3070.8087"/>
  </r>
  <r>
    <n v="45"/>
    <s v="female"/>
    <n v="25.175000000000001"/>
    <n v="2"/>
    <x v="1"/>
    <x v="3"/>
    <n v="9095.0682500000003"/>
  </r>
  <r>
    <n v="57"/>
    <s v="female"/>
    <n v="31.824999999999999"/>
    <n v="0"/>
    <x v="1"/>
    <x v="2"/>
    <n v="11842.623750000001"/>
  </r>
  <r>
    <n v="47"/>
    <s v="male"/>
    <n v="32.299999999999997"/>
    <n v="1"/>
    <x v="1"/>
    <x v="0"/>
    <n v="8062.7640000000001"/>
  </r>
  <r>
    <n v="42"/>
    <s v="female"/>
    <n v="29"/>
    <n v="1"/>
    <x v="1"/>
    <x v="0"/>
    <n v="7050.6419999999998"/>
  </r>
  <r>
    <n v="64"/>
    <s v="female"/>
    <n v="39.700000000000003"/>
    <n v="0"/>
    <x v="1"/>
    <x v="0"/>
    <n v="14319.031000000001"/>
  </r>
  <r>
    <n v="38"/>
    <s v="female"/>
    <n v="19.475000000000001"/>
    <n v="2"/>
    <x v="1"/>
    <x v="2"/>
    <n v="6933.2422500000002"/>
  </r>
  <r>
    <n v="61"/>
    <s v="male"/>
    <n v="36.1"/>
    <n v="3"/>
    <x v="1"/>
    <x v="0"/>
    <n v="27941.28758"/>
  </r>
  <r>
    <n v="53"/>
    <s v="female"/>
    <n v="26.7"/>
    <n v="2"/>
    <x v="1"/>
    <x v="0"/>
    <n v="11150.78"/>
  </r>
  <r>
    <n v="44"/>
    <s v="female"/>
    <n v="36.479999999999997"/>
    <n v="0"/>
    <x v="1"/>
    <x v="3"/>
    <n v="12797.20962"/>
  </r>
  <r>
    <n v="19"/>
    <s v="female"/>
    <n v="28.88"/>
    <n v="0"/>
    <x v="0"/>
    <x v="2"/>
    <n v="17748.5062"/>
  </r>
  <r>
    <n v="41"/>
    <s v="male"/>
    <n v="34.200000000000003"/>
    <n v="2"/>
    <x v="1"/>
    <x v="2"/>
    <n v="7261.741"/>
  </r>
  <r>
    <n v="51"/>
    <s v="male"/>
    <n v="33.33"/>
    <n v="3"/>
    <x v="1"/>
    <x v="1"/>
    <n v="10560.4917"/>
  </r>
  <r>
    <n v="40"/>
    <s v="male"/>
    <n v="32.299999999999997"/>
    <n v="2"/>
    <x v="1"/>
    <x v="2"/>
    <n v="6986.6970000000001"/>
  </r>
  <r>
    <n v="45"/>
    <s v="male"/>
    <n v="39.805"/>
    <n v="0"/>
    <x v="1"/>
    <x v="3"/>
    <n v="7448.4039499999999"/>
  </r>
  <r>
    <n v="35"/>
    <s v="male"/>
    <n v="34.32"/>
    <n v="3"/>
    <x v="1"/>
    <x v="1"/>
    <n v="5934.3797999999997"/>
  </r>
  <r>
    <n v="53"/>
    <s v="male"/>
    <n v="28.88"/>
    <n v="0"/>
    <x v="1"/>
    <x v="2"/>
    <n v="9869.8101999999999"/>
  </r>
  <r>
    <n v="30"/>
    <s v="male"/>
    <n v="24.4"/>
    <n v="3"/>
    <x v="0"/>
    <x v="0"/>
    <n v="18259.216"/>
  </r>
  <r>
    <n v="18"/>
    <s v="male"/>
    <n v="41.14"/>
    <n v="0"/>
    <x v="1"/>
    <x v="1"/>
    <n v="1146.7965999999999"/>
  </r>
  <r>
    <n v="51"/>
    <s v="male"/>
    <n v="35.97"/>
    <n v="1"/>
    <x v="1"/>
    <x v="1"/>
    <n v="9386.1612999999998"/>
  </r>
  <r>
    <n v="50"/>
    <s v="female"/>
    <n v="27.6"/>
    <n v="1"/>
    <x v="0"/>
    <x v="0"/>
    <n v="24520.263999999999"/>
  </r>
  <r>
    <n v="31"/>
    <s v="female"/>
    <n v="29.26"/>
    <n v="1"/>
    <x v="1"/>
    <x v="1"/>
    <n v="4350.5144"/>
  </r>
  <r>
    <n v="35"/>
    <s v="female"/>
    <n v="27.7"/>
    <n v="3"/>
    <x v="1"/>
    <x v="0"/>
    <n v="6414.1779999999999"/>
  </r>
  <r>
    <n v="60"/>
    <s v="male"/>
    <n v="36.954999999999998"/>
    <n v="0"/>
    <x v="1"/>
    <x v="3"/>
    <n v="12741.167450000001"/>
  </r>
  <r>
    <n v="21"/>
    <s v="male"/>
    <n v="36.86"/>
    <n v="0"/>
    <x v="1"/>
    <x v="2"/>
    <n v="1917.3184000000001"/>
  </r>
  <r>
    <n v="29"/>
    <s v="male"/>
    <n v="22.515000000000001"/>
    <n v="3"/>
    <x v="1"/>
    <x v="3"/>
    <n v="5209.5788499999999"/>
  </r>
  <r>
    <n v="62"/>
    <s v="female"/>
    <n v="29.92"/>
    <n v="0"/>
    <x v="1"/>
    <x v="1"/>
    <n v="13457.960800000001"/>
  </r>
  <r>
    <n v="39"/>
    <s v="female"/>
    <n v="41.8"/>
    <n v="0"/>
    <x v="1"/>
    <x v="1"/>
    <n v="5662.2250000000004"/>
  </r>
  <r>
    <n v="19"/>
    <s v="male"/>
    <n v="27.6"/>
    <n v="0"/>
    <x v="1"/>
    <x v="0"/>
    <n v="1252.4069999999999"/>
  </r>
  <r>
    <n v="22"/>
    <s v="female"/>
    <n v="23.18"/>
    <n v="0"/>
    <x v="1"/>
    <x v="3"/>
    <n v="2731.9122000000002"/>
  </r>
  <r>
    <n v="53"/>
    <s v="male"/>
    <n v="20.9"/>
    <n v="0"/>
    <x v="0"/>
    <x v="1"/>
    <n v="21195.817999999999"/>
  </r>
  <r>
    <n v="39"/>
    <s v="female"/>
    <n v="31.92"/>
    <n v="2"/>
    <x v="1"/>
    <x v="2"/>
    <n v="7209.4917999999998"/>
  </r>
  <r>
    <n v="27"/>
    <s v="male"/>
    <n v="28.5"/>
    <n v="0"/>
    <x v="0"/>
    <x v="2"/>
    <n v="18310.741999999998"/>
  </r>
  <r>
    <n v="30"/>
    <s v="male"/>
    <n v="44.22"/>
    <n v="2"/>
    <x v="1"/>
    <x v="1"/>
    <n v="4266.1657999999998"/>
  </r>
  <r>
    <n v="30"/>
    <s v="female"/>
    <n v="22.895"/>
    <n v="1"/>
    <x v="1"/>
    <x v="3"/>
    <n v="4719.52405"/>
  </r>
  <r>
    <n v="58"/>
    <s v="female"/>
    <n v="33.1"/>
    <n v="0"/>
    <x v="1"/>
    <x v="0"/>
    <n v="11848.141"/>
  </r>
  <r>
    <n v="33"/>
    <s v="male"/>
    <n v="24.795000000000002"/>
    <n v="0"/>
    <x v="0"/>
    <x v="3"/>
    <n v="17904.527050000001"/>
  </r>
  <r>
    <n v="42"/>
    <s v="female"/>
    <n v="26.18"/>
    <n v="1"/>
    <x v="1"/>
    <x v="1"/>
    <n v="7046.7222000000002"/>
  </r>
  <r>
    <n v="64"/>
    <s v="female"/>
    <n v="35.97"/>
    <n v="0"/>
    <x v="1"/>
    <x v="1"/>
    <n v="14313.846299999999"/>
  </r>
  <r>
    <n v="21"/>
    <s v="male"/>
    <n v="22.3"/>
    <n v="1"/>
    <x v="1"/>
    <x v="0"/>
    <n v="2103.08"/>
  </r>
  <r>
    <n v="18"/>
    <s v="female"/>
    <n v="42.24"/>
    <n v="0"/>
    <x v="0"/>
    <x v="1"/>
    <n v="38792.685599999997"/>
  </r>
  <r>
    <n v="23"/>
    <s v="male"/>
    <n v="26.51"/>
    <n v="0"/>
    <x v="1"/>
    <x v="1"/>
    <n v="1815.8759"/>
  </r>
  <r>
    <n v="45"/>
    <s v="female"/>
    <n v="35.814999999999998"/>
    <n v="0"/>
    <x v="1"/>
    <x v="2"/>
    <n v="7731.8578500000003"/>
  </r>
  <r>
    <n v="40"/>
    <s v="female"/>
    <n v="41.42"/>
    <n v="1"/>
    <x v="1"/>
    <x v="2"/>
    <n v="28476.734990000001"/>
  </r>
  <r>
    <n v="19"/>
    <s v="female"/>
    <n v="36.575000000000003"/>
    <n v="0"/>
    <x v="1"/>
    <x v="2"/>
    <n v="2136.8822500000001"/>
  </r>
  <r>
    <n v="18"/>
    <s v="male"/>
    <n v="30.14"/>
    <n v="0"/>
    <x v="1"/>
    <x v="1"/>
    <n v="1131.5065999999999"/>
  </r>
  <r>
    <n v="25"/>
    <s v="male"/>
    <n v="25.84"/>
    <n v="1"/>
    <x v="1"/>
    <x v="3"/>
    <n v="3309.7926000000002"/>
  </r>
  <r>
    <n v="46"/>
    <s v="female"/>
    <n v="30.8"/>
    <n v="3"/>
    <x v="1"/>
    <x v="0"/>
    <n v="9414.92"/>
  </r>
  <r>
    <n v="33"/>
    <s v="female"/>
    <n v="42.94"/>
    <n v="3"/>
    <x v="1"/>
    <x v="2"/>
    <n v="6360.9935999999998"/>
  </r>
  <r>
    <n v="54"/>
    <s v="male"/>
    <n v="21.01"/>
    <n v="2"/>
    <x v="1"/>
    <x v="1"/>
    <n v="11013.7119"/>
  </r>
  <r>
    <n v="28"/>
    <s v="male"/>
    <n v="22.515000000000001"/>
    <n v="2"/>
    <x v="1"/>
    <x v="3"/>
    <n v="4428.8878500000001"/>
  </r>
  <r>
    <n v="36"/>
    <s v="male"/>
    <n v="34.43"/>
    <n v="2"/>
    <x v="1"/>
    <x v="1"/>
    <n v="5584.3056999999999"/>
  </r>
  <r>
    <n v="20"/>
    <s v="female"/>
    <n v="31.46"/>
    <n v="0"/>
    <x v="1"/>
    <x v="1"/>
    <n v="1877.9294"/>
  </r>
  <r>
    <n v="24"/>
    <s v="female"/>
    <n v="24.225000000000001"/>
    <n v="0"/>
    <x v="1"/>
    <x v="2"/>
    <n v="2842.7607499999999"/>
  </r>
  <r>
    <n v="23"/>
    <s v="male"/>
    <n v="37.1"/>
    <n v="3"/>
    <x v="1"/>
    <x v="0"/>
    <n v="3597.596"/>
  </r>
  <r>
    <n v="47"/>
    <s v="female"/>
    <n v="26.125"/>
    <n v="1"/>
    <x v="0"/>
    <x v="3"/>
    <n v="23401.30575"/>
  </r>
  <r>
    <n v="33"/>
    <s v="female"/>
    <n v="35.53"/>
    <n v="0"/>
    <x v="0"/>
    <x v="2"/>
    <n v="55135.402090000003"/>
  </r>
  <r>
    <n v="45"/>
    <s v="male"/>
    <n v="33.700000000000003"/>
    <n v="1"/>
    <x v="1"/>
    <x v="0"/>
    <n v="7445.9179999999997"/>
  </r>
  <r>
    <n v="26"/>
    <s v="male"/>
    <n v="17.670000000000002"/>
    <n v="0"/>
    <x v="1"/>
    <x v="2"/>
    <n v="2680.9493000000002"/>
  </r>
  <r>
    <n v="18"/>
    <s v="female"/>
    <n v="31.13"/>
    <n v="0"/>
    <x v="1"/>
    <x v="1"/>
    <n v="1621.8827000000001"/>
  </r>
  <r>
    <n v="44"/>
    <s v="female"/>
    <n v="29.81"/>
    <n v="2"/>
    <x v="1"/>
    <x v="1"/>
    <n v="8219.2039000000004"/>
  </r>
  <r>
    <n v="60"/>
    <s v="male"/>
    <n v="24.32"/>
    <n v="0"/>
    <x v="1"/>
    <x v="2"/>
    <n v="12523.604799999999"/>
  </r>
  <r>
    <n v="64"/>
    <s v="female"/>
    <n v="31.824999999999999"/>
    <n v="2"/>
    <x v="1"/>
    <x v="3"/>
    <n v="16069.08475"/>
  </r>
  <r>
    <n v="56"/>
    <s v="male"/>
    <n v="31.79"/>
    <n v="2"/>
    <x v="0"/>
    <x v="1"/>
    <n v="43813.866099999999"/>
  </r>
  <r>
    <n v="36"/>
    <s v="male"/>
    <n v="28.024999999999999"/>
    <n v="1"/>
    <x v="0"/>
    <x v="3"/>
    <n v="20773.62775"/>
  </r>
  <r>
    <n v="41"/>
    <s v="male"/>
    <n v="30.78"/>
    <n v="3"/>
    <x v="0"/>
    <x v="3"/>
    <n v="39597.407200000001"/>
  </r>
  <r>
    <n v="39"/>
    <s v="male"/>
    <n v="21.85"/>
    <n v="1"/>
    <x v="1"/>
    <x v="2"/>
    <n v="6117.4944999999998"/>
  </r>
  <r>
    <n v="63"/>
    <s v="male"/>
    <n v="33.1"/>
    <n v="0"/>
    <x v="1"/>
    <x v="0"/>
    <n v="13393.755999999999"/>
  </r>
  <r>
    <n v="36"/>
    <s v="female"/>
    <n v="25.84"/>
    <n v="0"/>
    <x v="1"/>
    <x v="2"/>
    <n v="5266.3656000000001"/>
  </r>
  <r>
    <n v="28"/>
    <s v="female"/>
    <n v="23.844999999999999"/>
    <n v="2"/>
    <x v="1"/>
    <x v="2"/>
    <n v="4719.7365499999996"/>
  </r>
  <r>
    <n v="58"/>
    <s v="male"/>
    <n v="34.39"/>
    <n v="0"/>
    <x v="1"/>
    <x v="2"/>
    <n v="11743.9341"/>
  </r>
  <r>
    <n v="36"/>
    <s v="male"/>
    <n v="33.82"/>
    <n v="1"/>
    <x v="1"/>
    <x v="2"/>
    <n v="5377.4578000000001"/>
  </r>
  <r>
    <n v="42"/>
    <s v="male"/>
    <n v="35.97"/>
    <n v="2"/>
    <x v="1"/>
    <x v="1"/>
    <n v="7160.3302999999996"/>
  </r>
  <r>
    <n v="36"/>
    <s v="male"/>
    <n v="31.5"/>
    <n v="0"/>
    <x v="1"/>
    <x v="0"/>
    <n v="4402.2330000000002"/>
  </r>
  <r>
    <n v="56"/>
    <s v="female"/>
    <n v="28.31"/>
    <n v="0"/>
    <x v="1"/>
    <x v="3"/>
    <n v="11657.7189"/>
  </r>
  <r>
    <n v="35"/>
    <s v="female"/>
    <n v="23.465"/>
    <n v="2"/>
    <x v="1"/>
    <x v="3"/>
    <n v="6402.2913500000004"/>
  </r>
  <r>
    <n v="59"/>
    <s v="female"/>
    <n v="31.35"/>
    <n v="0"/>
    <x v="1"/>
    <x v="2"/>
    <n v="12622.1795"/>
  </r>
  <r>
    <n v="21"/>
    <s v="male"/>
    <n v="31.1"/>
    <n v="0"/>
    <x v="1"/>
    <x v="0"/>
    <n v="1526.3119999999999"/>
  </r>
  <r>
    <n v="59"/>
    <s v="male"/>
    <n v="24.7"/>
    <n v="0"/>
    <x v="1"/>
    <x v="3"/>
    <n v="12323.936"/>
  </r>
  <r>
    <n v="23"/>
    <s v="female"/>
    <n v="32.78"/>
    <n v="2"/>
    <x v="0"/>
    <x v="1"/>
    <n v="36021.011200000001"/>
  </r>
  <r>
    <n v="57"/>
    <s v="female"/>
    <n v="29.81"/>
    <n v="0"/>
    <x v="0"/>
    <x v="1"/>
    <n v="27533.912899999999"/>
  </r>
  <r>
    <n v="53"/>
    <s v="male"/>
    <n v="30.495000000000001"/>
    <n v="0"/>
    <x v="1"/>
    <x v="3"/>
    <n v="10072.055050000001"/>
  </r>
  <r>
    <n v="60"/>
    <s v="female"/>
    <n v="32.450000000000003"/>
    <n v="0"/>
    <x v="0"/>
    <x v="1"/>
    <n v="45008.955499999996"/>
  </r>
  <r>
    <n v="51"/>
    <s v="female"/>
    <n v="34.200000000000003"/>
    <n v="1"/>
    <x v="1"/>
    <x v="0"/>
    <n v="9872.7009999999991"/>
  </r>
  <r>
    <n v="23"/>
    <s v="male"/>
    <n v="50.38"/>
    <n v="1"/>
    <x v="1"/>
    <x v="1"/>
    <n v="2438.0551999999998"/>
  </r>
  <r>
    <n v="27"/>
    <s v="female"/>
    <n v="24.1"/>
    <n v="0"/>
    <x v="1"/>
    <x v="0"/>
    <n v="2974.1260000000002"/>
  </r>
  <r>
    <n v="55"/>
    <s v="male"/>
    <n v="32.774999999999999"/>
    <n v="0"/>
    <x v="1"/>
    <x v="2"/>
    <n v="10601.632250000001"/>
  </r>
  <r>
    <n v="37"/>
    <s v="female"/>
    <n v="30.78"/>
    <n v="0"/>
    <x v="0"/>
    <x v="3"/>
    <n v="37270.1512"/>
  </r>
  <r>
    <n v="61"/>
    <s v="male"/>
    <n v="32.299999999999997"/>
    <n v="2"/>
    <x v="1"/>
    <x v="2"/>
    <n v="14119.62"/>
  </r>
  <r>
    <n v="46"/>
    <s v="female"/>
    <n v="35.53"/>
    <n v="0"/>
    <x v="0"/>
    <x v="3"/>
    <n v="42111.664700000001"/>
  </r>
  <r>
    <n v="53"/>
    <s v="female"/>
    <n v="23.75"/>
    <n v="2"/>
    <x v="1"/>
    <x v="3"/>
    <n v="11729.6795"/>
  </r>
  <r>
    <n v="49"/>
    <s v="female"/>
    <n v="23.844999999999999"/>
    <n v="3"/>
    <x v="0"/>
    <x v="3"/>
    <n v="24106.912550000001"/>
  </r>
  <r>
    <n v="20"/>
    <s v="female"/>
    <n v="29.6"/>
    <n v="0"/>
    <x v="1"/>
    <x v="0"/>
    <n v="1875.3440000000001"/>
  </r>
  <r>
    <n v="48"/>
    <s v="female"/>
    <n v="33.11"/>
    <n v="0"/>
    <x v="0"/>
    <x v="1"/>
    <n v="40974.164900000003"/>
  </r>
  <r>
    <n v="25"/>
    <s v="male"/>
    <n v="24.13"/>
    <n v="0"/>
    <x v="0"/>
    <x v="2"/>
    <n v="15817.985699999999"/>
  </r>
  <r>
    <n v="25"/>
    <s v="female"/>
    <n v="32.229999999999997"/>
    <n v="1"/>
    <x v="1"/>
    <x v="1"/>
    <n v="18218.161390000001"/>
  </r>
  <r>
    <n v="57"/>
    <s v="male"/>
    <n v="28.1"/>
    <n v="0"/>
    <x v="1"/>
    <x v="0"/>
    <n v="10965.446"/>
  </r>
  <r>
    <n v="37"/>
    <s v="female"/>
    <n v="47.6"/>
    <n v="2"/>
    <x v="0"/>
    <x v="0"/>
    <n v="46113.510999999999"/>
  </r>
  <r>
    <n v="38"/>
    <s v="female"/>
    <n v="28"/>
    <n v="3"/>
    <x v="1"/>
    <x v="0"/>
    <n v="7151.0919999999996"/>
  </r>
  <r>
    <n v="55"/>
    <s v="female"/>
    <n v="33.534999999999997"/>
    <n v="2"/>
    <x v="1"/>
    <x v="2"/>
    <n v="12269.68865"/>
  </r>
  <r>
    <n v="36"/>
    <s v="female"/>
    <n v="19.855"/>
    <n v="0"/>
    <x v="1"/>
    <x v="3"/>
    <n v="5458.0464499999998"/>
  </r>
  <r>
    <n v="51"/>
    <s v="male"/>
    <n v="25.4"/>
    <n v="0"/>
    <x v="1"/>
    <x v="0"/>
    <n v="8782.4689999999991"/>
  </r>
  <r>
    <n v="40"/>
    <s v="male"/>
    <n v="29.9"/>
    <n v="2"/>
    <x v="1"/>
    <x v="0"/>
    <n v="6600.3609999999999"/>
  </r>
  <r>
    <n v="18"/>
    <s v="male"/>
    <n v="37.29"/>
    <n v="0"/>
    <x v="1"/>
    <x v="1"/>
    <n v="1141.4450999999999"/>
  </r>
  <r>
    <n v="57"/>
    <s v="male"/>
    <n v="43.7"/>
    <n v="1"/>
    <x v="1"/>
    <x v="0"/>
    <n v="11576.13"/>
  </r>
  <r>
    <n v="61"/>
    <s v="male"/>
    <n v="23.655000000000001"/>
    <n v="0"/>
    <x v="1"/>
    <x v="3"/>
    <n v="13129.603450000001"/>
  </r>
  <r>
    <n v="25"/>
    <s v="female"/>
    <n v="24.3"/>
    <n v="3"/>
    <x v="1"/>
    <x v="0"/>
    <n v="4391.652"/>
  </r>
  <r>
    <n v="50"/>
    <s v="male"/>
    <n v="36.200000000000003"/>
    <n v="0"/>
    <x v="1"/>
    <x v="0"/>
    <n v="8457.8179999999993"/>
  </r>
  <r>
    <n v="26"/>
    <s v="female"/>
    <n v="29.48"/>
    <n v="1"/>
    <x v="1"/>
    <x v="1"/>
    <n v="3392.3652000000002"/>
  </r>
  <r>
    <n v="42"/>
    <s v="male"/>
    <n v="24.86"/>
    <n v="0"/>
    <x v="1"/>
    <x v="1"/>
    <n v="5966.8873999999996"/>
  </r>
  <r>
    <n v="43"/>
    <s v="male"/>
    <n v="30.1"/>
    <n v="1"/>
    <x v="1"/>
    <x v="0"/>
    <n v="6849.0259999999998"/>
  </r>
  <r>
    <n v="44"/>
    <s v="male"/>
    <n v="21.85"/>
    <n v="3"/>
    <x v="1"/>
    <x v="3"/>
    <n v="8891.1394999999993"/>
  </r>
  <r>
    <n v="23"/>
    <s v="female"/>
    <n v="28.12"/>
    <n v="0"/>
    <x v="1"/>
    <x v="2"/>
    <n v="2690.1138000000001"/>
  </r>
  <r>
    <n v="49"/>
    <s v="female"/>
    <n v="27.1"/>
    <n v="1"/>
    <x v="1"/>
    <x v="0"/>
    <n v="26140.3603"/>
  </r>
  <r>
    <n v="33"/>
    <s v="male"/>
    <n v="33.44"/>
    <n v="5"/>
    <x v="1"/>
    <x v="1"/>
    <n v="6653.7885999999999"/>
  </r>
  <r>
    <n v="41"/>
    <s v="male"/>
    <n v="28.8"/>
    <n v="1"/>
    <x v="1"/>
    <x v="0"/>
    <n v="6282.2349999999997"/>
  </r>
  <r>
    <n v="37"/>
    <s v="female"/>
    <n v="29.5"/>
    <n v="2"/>
    <x v="1"/>
    <x v="0"/>
    <n v="6311.9520000000002"/>
  </r>
  <r>
    <n v="22"/>
    <s v="male"/>
    <n v="34.799999999999997"/>
    <n v="3"/>
    <x v="1"/>
    <x v="0"/>
    <n v="3443.0639999999999"/>
  </r>
  <r>
    <n v="23"/>
    <s v="male"/>
    <n v="27.36"/>
    <n v="1"/>
    <x v="1"/>
    <x v="2"/>
    <n v="2789.0574000000001"/>
  </r>
  <r>
    <n v="21"/>
    <s v="female"/>
    <n v="22.135000000000002"/>
    <n v="0"/>
    <x v="1"/>
    <x v="3"/>
    <n v="2585.8506499999999"/>
  </r>
  <r>
    <n v="51"/>
    <s v="female"/>
    <n v="37.049999999999997"/>
    <n v="3"/>
    <x v="0"/>
    <x v="3"/>
    <n v="46255.112500000003"/>
  </r>
  <r>
    <n v="25"/>
    <s v="male"/>
    <n v="26.695"/>
    <n v="4"/>
    <x v="1"/>
    <x v="2"/>
    <n v="4877.9810500000003"/>
  </r>
  <r>
    <n v="32"/>
    <s v="male"/>
    <n v="28.93"/>
    <n v="1"/>
    <x v="0"/>
    <x v="1"/>
    <n v="19719.6947"/>
  </r>
  <r>
    <n v="57"/>
    <s v="male"/>
    <n v="28.975000000000001"/>
    <n v="0"/>
    <x v="0"/>
    <x v="3"/>
    <n v="27218.437249999999"/>
  </r>
  <r>
    <n v="36"/>
    <s v="female"/>
    <n v="30.02"/>
    <n v="0"/>
    <x v="1"/>
    <x v="2"/>
    <n v="5272.1758"/>
  </r>
  <r>
    <n v="22"/>
    <s v="male"/>
    <n v="39.5"/>
    <n v="0"/>
    <x v="1"/>
    <x v="0"/>
    <n v="1682.597"/>
  </r>
  <r>
    <n v="57"/>
    <s v="male"/>
    <n v="33.630000000000003"/>
    <n v="1"/>
    <x v="1"/>
    <x v="2"/>
    <n v="11945.1327"/>
  </r>
  <r>
    <n v="64"/>
    <s v="female"/>
    <n v="26.885000000000002"/>
    <n v="0"/>
    <x v="0"/>
    <x v="2"/>
    <n v="29330.98315"/>
  </r>
  <r>
    <n v="36"/>
    <s v="female"/>
    <n v="29.04"/>
    <n v="4"/>
    <x v="1"/>
    <x v="1"/>
    <n v="7243.8136000000004"/>
  </r>
  <r>
    <n v="54"/>
    <s v="male"/>
    <n v="24.035"/>
    <n v="0"/>
    <x v="1"/>
    <x v="3"/>
    <n v="10422.916649999999"/>
  </r>
  <r>
    <n v="47"/>
    <s v="male"/>
    <n v="38.94"/>
    <n v="2"/>
    <x v="0"/>
    <x v="1"/>
    <n v="44202.653599999998"/>
  </r>
  <r>
    <n v="62"/>
    <s v="male"/>
    <n v="32.11"/>
    <n v="0"/>
    <x v="1"/>
    <x v="3"/>
    <n v="13555.0049"/>
  </r>
  <r>
    <n v="61"/>
    <s v="female"/>
    <n v="44"/>
    <n v="0"/>
    <x v="1"/>
    <x v="0"/>
    <n v="13063.883"/>
  </r>
  <r>
    <n v="43"/>
    <s v="female"/>
    <n v="20.045000000000002"/>
    <n v="2"/>
    <x v="0"/>
    <x v="3"/>
    <n v="19798.054550000001"/>
  </r>
  <r>
    <n v="19"/>
    <s v="male"/>
    <n v="25.555"/>
    <n v="1"/>
    <x v="1"/>
    <x v="2"/>
    <n v="2221.5644499999999"/>
  </r>
  <r>
    <n v="18"/>
    <s v="female"/>
    <n v="40.26"/>
    <n v="0"/>
    <x v="1"/>
    <x v="1"/>
    <n v="1634.5734"/>
  </r>
  <r>
    <n v="19"/>
    <s v="female"/>
    <n v="22.515000000000001"/>
    <n v="0"/>
    <x v="1"/>
    <x v="2"/>
    <n v="2117.3388500000001"/>
  </r>
  <r>
    <n v="49"/>
    <s v="male"/>
    <n v="22.515000000000001"/>
    <n v="0"/>
    <x v="1"/>
    <x v="3"/>
    <n v="8688.8588500000005"/>
  </r>
  <r>
    <n v="60"/>
    <s v="male"/>
    <n v="40.92"/>
    <n v="0"/>
    <x v="0"/>
    <x v="1"/>
    <n v="48673.558799999999"/>
  </r>
  <r>
    <n v="26"/>
    <s v="male"/>
    <n v="27.265000000000001"/>
    <n v="3"/>
    <x v="1"/>
    <x v="3"/>
    <n v="4661.2863500000003"/>
  </r>
  <r>
    <n v="49"/>
    <s v="male"/>
    <n v="36.85"/>
    <n v="0"/>
    <x v="1"/>
    <x v="1"/>
    <n v="8125.7844999999998"/>
  </r>
  <r>
    <n v="60"/>
    <s v="female"/>
    <n v="35.1"/>
    <n v="0"/>
    <x v="1"/>
    <x v="0"/>
    <n v="12644.589"/>
  </r>
  <r>
    <n v="26"/>
    <s v="female"/>
    <n v="29.355"/>
    <n v="2"/>
    <x v="1"/>
    <x v="3"/>
    <n v="4564.1914500000003"/>
  </r>
  <r>
    <n v="27"/>
    <s v="male"/>
    <n v="32.585000000000001"/>
    <n v="3"/>
    <x v="1"/>
    <x v="3"/>
    <n v="4846.9201499999999"/>
  </r>
  <r>
    <n v="44"/>
    <s v="female"/>
    <n v="32.340000000000003"/>
    <n v="1"/>
    <x v="1"/>
    <x v="1"/>
    <n v="7633.7205999999996"/>
  </r>
  <r>
    <n v="63"/>
    <s v="male"/>
    <n v="39.799999999999997"/>
    <n v="3"/>
    <x v="1"/>
    <x v="0"/>
    <n v="15170.069"/>
  </r>
  <r>
    <n v="32"/>
    <s v="female"/>
    <n v="24.6"/>
    <n v="0"/>
    <x v="0"/>
    <x v="0"/>
    <n v="17496.306"/>
  </r>
  <r>
    <n v="22"/>
    <s v="male"/>
    <n v="28.31"/>
    <n v="1"/>
    <x v="1"/>
    <x v="2"/>
    <n v="2639.0428999999999"/>
  </r>
  <r>
    <n v="18"/>
    <s v="male"/>
    <n v="31.73"/>
    <n v="0"/>
    <x v="0"/>
    <x v="3"/>
    <n v="33732.686699999998"/>
  </r>
  <r>
    <n v="59"/>
    <s v="female"/>
    <n v="26.695"/>
    <n v="3"/>
    <x v="1"/>
    <x v="2"/>
    <n v="14382.709049999999"/>
  </r>
  <r>
    <n v="44"/>
    <s v="female"/>
    <n v="27.5"/>
    <n v="1"/>
    <x v="1"/>
    <x v="0"/>
    <n v="7626.9930000000004"/>
  </r>
  <r>
    <n v="33"/>
    <s v="male"/>
    <n v="24.605"/>
    <n v="2"/>
    <x v="1"/>
    <x v="2"/>
    <n v="5257.5079500000002"/>
  </r>
  <r>
    <n v="24"/>
    <s v="female"/>
    <n v="33.99"/>
    <n v="0"/>
    <x v="1"/>
    <x v="1"/>
    <n v="2473.3341"/>
  </r>
  <r>
    <n v="43"/>
    <s v="female"/>
    <n v="26.885000000000002"/>
    <n v="0"/>
    <x v="0"/>
    <x v="2"/>
    <n v="21774.32215"/>
  </r>
  <r>
    <n v="45"/>
    <s v="male"/>
    <n v="22.895"/>
    <n v="0"/>
    <x v="0"/>
    <x v="3"/>
    <n v="35069.374519999998"/>
  </r>
  <r>
    <n v="61"/>
    <s v="female"/>
    <n v="28.2"/>
    <n v="0"/>
    <x v="1"/>
    <x v="0"/>
    <n v="13041.921"/>
  </r>
  <r>
    <n v="35"/>
    <s v="female"/>
    <n v="34.21"/>
    <n v="1"/>
    <x v="1"/>
    <x v="1"/>
    <n v="5245.2268999999997"/>
  </r>
  <r>
    <n v="62"/>
    <s v="female"/>
    <n v="25"/>
    <n v="0"/>
    <x v="1"/>
    <x v="0"/>
    <n v="13451.121999999999"/>
  </r>
  <r>
    <n v="62"/>
    <s v="female"/>
    <n v="33.200000000000003"/>
    <n v="0"/>
    <x v="1"/>
    <x v="0"/>
    <n v="13462.52"/>
  </r>
  <r>
    <n v="38"/>
    <s v="male"/>
    <n v="31"/>
    <n v="1"/>
    <x v="1"/>
    <x v="0"/>
    <n v="5488.2619999999997"/>
  </r>
  <r>
    <n v="34"/>
    <s v="male"/>
    <n v="35.814999999999998"/>
    <n v="0"/>
    <x v="1"/>
    <x v="2"/>
    <n v="4320.4108500000002"/>
  </r>
  <r>
    <n v="43"/>
    <s v="male"/>
    <n v="23.2"/>
    <n v="0"/>
    <x v="1"/>
    <x v="0"/>
    <n v="6250.4350000000004"/>
  </r>
  <r>
    <n v="50"/>
    <s v="male"/>
    <n v="32.11"/>
    <n v="2"/>
    <x v="1"/>
    <x v="3"/>
    <n v="25333.332839999999"/>
  </r>
  <r>
    <n v="19"/>
    <s v="female"/>
    <n v="23.4"/>
    <n v="2"/>
    <x v="1"/>
    <x v="0"/>
    <n v="2913.569"/>
  </r>
  <r>
    <n v="57"/>
    <s v="female"/>
    <n v="20.100000000000001"/>
    <n v="1"/>
    <x v="1"/>
    <x v="0"/>
    <n v="12032.325999999999"/>
  </r>
  <r>
    <n v="62"/>
    <s v="female"/>
    <n v="39.159999999999997"/>
    <n v="0"/>
    <x v="1"/>
    <x v="1"/>
    <n v="13470.804400000001"/>
  </r>
  <r>
    <n v="41"/>
    <s v="male"/>
    <n v="34.21"/>
    <n v="1"/>
    <x v="1"/>
    <x v="1"/>
    <n v="6289.7548999999999"/>
  </r>
  <r>
    <n v="26"/>
    <s v="male"/>
    <n v="46.53"/>
    <n v="1"/>
    <x v="1"/>
    <x v="1"/>
    <n v="2927.0646999999999"/>
  </r>
  <r>
    <n v="39"/>
    <s v="female"/>
    <n v="32.5"/>
    <n v="1"/>
    <x v="1"/>
    <x v="0"/>
    <n v="6238.2979999999998"/>
  </r>
  <r>
    <n v="46"/>
    <s v="male"/>
    <n v="25.8"/>
    <n v="5"/>
    <x v="1"/>
    <x v="0"/>
    <n v="10096.969999999999"/>
  </r>
  <r>
    <n v="45"/>
    <s v="female"/>
    <n v="35.299999999999997"/>
    <n v="0"/>
    <x v="1"/>
    <x v="0"/>
    <n v="7348.1419999999998"/>
  </r>
  <r>
    <n v="32"/>
    <s v="male"/>
    <n v="37.18"/>
    <n v="2"/>
    <x v="1"/>
    <x v="1"/>
    <n v="4673.3922000000002"/>
  </r>
  <r>
    <n v="59"/>
    <s v="female"/>
    <n v="27.5"/>
    <n v="0"/>
    <x v="1"/>
    <x v="0"/>
    <n v="12233.828"/>
  </r>
  <r>
    <n v="44"/>
    <s v="male"/>
    <n v="29.734999999999999"/>
    <n v="2"/>
    <x v="1"/>
    <x v="3"/>
    <n v="32108.662820000001"/>
  </r>
  <r>
    <n v="39"/>
    <s v="female"/>
    <n v="24.225000000000001"/>
    <n v="5"/>
    <x v="1"/>
    <x v="2"/>
    <n v="8965.7957499999993"/>
  </r>
  <r>
    <n v="18"/>
    <s v="male"/>
    <n v="26.18"/>
    <n v="2"/>
    <x v="1"/>
    <x v="1"/>
    <n v="2304.0021999999999"/>
  </r>
  <r>
    <n v="53"/>
    <s v="male"/>
    <n v="29.48"/>
    <n v="0"/>
    <x v="1"/>
    <x v="1"/>
    <n v="9487.6442000000006"/>
  </r>
  <r>
    <n v="18"/>
    <s v="male"/>
    <n v="23.21"/>
    <n v="0"/>
    <x v="1"/>
    <x v="1"/>
    <n v="1121.8739"/>
  </r>
  <r>
    <n v="50"/>
    <s v="female"/>
    <n v="46.09"/>
    <n v="1"/>
    <x v="1"/>
    <x v="1"/>
    <n v="9549.5650999999998"/>
  </r>
  <r>
    <n v="18"/>
    <s v="female"/>
    <n v="40.185000000000002"/>
    <n v="0"/>
    <x v="1"/>
    <x v="3"/>
    <n v="2217.4691499999999"/>
  </r>
  <r>
    <n v="19"/>
    <s v="male"/>
    <n v="22.61"/>
    <n v="0"/>
    <x v="1"/>
    <x v="2"/>
    <n v="1628.4709"/>
  </r>
  <r>
    <n v="62"/>
    <s v="male"/>
    <n v="39.93"/>
    <n v="0"/>
    <x v="1"/>
    <x v="1"/>
    <n v="12982.8747"/>
  </r>
  <r>
    <n v="56"/>
    <s v="female"/>
    <n v="35.799999999999997"/>
    <n v="1"/>
    <x v="1"/>
    <x v="0"/>
    <n v="11674.13"/>
  </r>
  <r>
    <n v="42"/>
    <s v="male"/>
    <n v="35.799999999999997"/>
    <n v="2"/>
    <x v="1"/>
    <x v="0"/>
    <n v="7160.0940000000001"/>
  </r>
  <r>
    <n v="37"/>
    <s v="male"/>
    <n v="34.200000000000003"/>
    <n v="1"/>
    <x v="0"/>
    <x v="3"/>
    <n v="39047.285000000003"/>
  </r>
  <r>
    <n v="42"/>
    <s v="male"/>
    <n v="31.254999999999999"/>
    <n v="0"/>
    <x v="1"/>
    <x v="2"/>
    <n v="6358.7764500000003"/>
  </r>
  <r>
    <n v="25"/>
    <s v="male"/>
    <n v="29.7"/>
    <n v="3"/>
    <x v="0"/>
    <x v="0"/>
    <n v="19933.457999999999"/>
  </r>
  <r>
    <n v="57"/>
    <s v="male"/>
    <n v="18.335000000000001"/>
    <n v="0"/>
    <x v="1"/>
    <x v="3"/>
    <n v="11534.872649999999"/>
  </r>
  <r>
    <n v="51"/>
    <s v="male"/>
    <n v="42.9"/>
    <n v="2"/>
    <x v="0"/>
    <x v="1"/>
    <n v="47462.894"/>
  </r>
  <r>
    <n v="30"/>
    <s v="female"/>
    <n v="28.405000000000001"/>
    <n v="1"/>
    <x v="1"/>
    <x v="2"/>
    <n v="4527.1829500000003"/>
  </r>
  <r>
    <n v="44"/>
    <s v="male"/>
    <n v="30.2"/>
    <n v="2"/>
    <x v="0"/>
    <x v="0"/>
    <n v="38998.546000000002"/>
  </r>
  <r>
    <n v="34"/>
    <s v="male"/>
    <n v="27.835000000000001"/>
    <n v="1"/>
    <x v="0"/>
    <x v="2"/>
    <n v="20009.63365"/>
  </r>
  <r>
    <n v="31"/>
    <s v="male"/>
    <n v="39.49"/>
    <n v="1"/>
    <x v="1"/>
    <x v="1"/>
    <n v="3875.7341000000001"/>
  </r>
  <r>
    <n v="54"/>
    <s v="male"/>
    <n v="30.8"/>
    <n v="1"/>
    <x v="0"/>
    <x v="1"/>
    <n v="41999.519999999997"/>
  </r>
  <r>
    <n v="24"/>
    <s v="male"/>
    <n v="26.79"/>
    <n v="1"/>
    <x v="1"/>
    <x v="2"/>
    <n v="12609.88702"/>
  </r>
  <r>
    <n v="43"/>
    <s v="male"/>
    <n v="34.96"/>
    <n v="1"/>
    <x v="0"/>
    <x v="3"/>
    <n v="41034.221400000002"/>
  </r>
  <r>
    <n v="48"/>
    <s v="male"/>
    <n v="36.67"/>
    <n v="1"/>
    <x v="1"/>
    <x v="2"/>
    <n v="28468.919010000001"/>
  </r>
  <r>
    <n v="19"/>
    <s v="female"/>
    <n v="39.615000000000002"/>
    <n v="1"/>
    <x v="1"/>
    <x v="2"/>
    <n v="2730.1078499999999"/>
  </r>
  <r>
    <n v="29"/>
    <s v="female"/>
    <n v="25.9"/>
    <n v="0"/>
    <x v="1"/>
    <x v="0"/>
    <n v="3353.2840000000001"/>
  </r>
  <r>
    <n v="63"/>
    <s v="female"/>
    <n v="35.200000000000003"/>
    <n v="1"/>
    <x v="1"/>
    <x v="1"/>
    <n v="14474.674999999999"/>
  </r>
  <r>
    <n v="46"/>
    <s v="male"/>
    <n v="24.795000000000002"/>
    <n v="3"/>
    <x v="1"/>
    <x v="3"/>
    <n v="9500.5730500000009"/>
  </r>
  <r>
    <n v="52"/>
    <s v="male"/>
    <n v="36.765000000000001"/>
    <n v="2"/>
    <x v="1"/>
    <x v="2"/>
    <n v="26467.09737"/>
  </r>
  <r>
    <n v="35"/>
    <s v="male"/>
    <n v="27.1"/>
    <n v="1"/>
    <x v="1"/>
    <x v="0"/>
    <n v="4746.3440000000001"/>
  </r>
  <r>
    <n v="51"/>
    <s v="male"/>
    <n v="24.795000000000002"/>
    <n v="2"/>
    <x v="0"/>
    <x v="2"/>
    <n v="23967.38305"/>
  </r>
  <r>
    <n v="44"/>
    <s v="male"/>
    <n v="25.364999999999998"/>
    <n v="1"/>
    <x v="1"/>
    <x v="2"/>
    <n v="7518.0253499999999"/>
  </r>
  <r>
    <n v="21"/>
    <s v="male"/>
    <n v="25.745000000000001"/>
    <n v="2"/>
    <x v="1"/>
    <x v="3"/>
    <n v="3279.8685500000001"/>
  </r>
  <r>
    <n v="39"/>
    <s v="female"/>
    <n v="34.32"/>
    <n v="5"/>
    <x v="1"/>
    <x v="1"/>
    <n v="8596.8277999999991"/>
  </r>
  <r>
    <n v="50"/>
    <s v="female"/>
    <n v="28.16"/>
    <n v="3"/>
    <x v="1"/>
    <x v="1"/>
    <n v="10702.642400000001"/>
  </r>
  <r>
    <n v="34"/>
    <s v="female"/>
    <n v="23.56"/>
    <n v="0"/>
    <x v="1"/>
    <x v="3"/>
    <n v="4992.3764000000001"/>
  </r>
  <r>
    <n v="22"/>
    <s v="female"/>
    <n v="20.234999999999999"/>
    <n v="0"/>
    <x v="1"/>
    <x v="2"/>
    <n v="2527.8186500000002"/>
  </r>
  <r>
    <n v="19"/>
    <s v="female"/>
    <n v="40.5"/>
    <n v="0"/>
    <x v="1"/>
    <x v="0"/>
    <n v="1759.338"/>
  </r>
  <r>
    <n v="26"/>
    <s v="male"/>
    <n v="35.42"/>
    <n v="0"/>
    <x v="1"/>
    <x v="1"/>
    <n v="2322.6217999999999"/>
  </r>
  <r>
    <n v="29"/>
    <s v="male"/>
    <n v="22.895"/>
    <n v="0"/>
    <x v="0"/>
    <x v="3"/>
    <n v="16138.762049999999"/>
  </r>
  <r>
    <n v="48"/>
    <s v="male"/>
    <n v="40.15"/>
    <n v="0"/>
    <x v="1"/>
    <x v="1"/>
    <n v="7804.1605"/>
  </r>
  <r>
    <n v="26"/>
    <s v="male"/>
    <n v="29.15"/>
    <n v="1"/>
    <x v="1"/>
    <x v="1"/>
    <n v="2902.9065000000001"/>
  </r>
  <r>
    <n v="45"/>
    <s v="female"/>
    <n v="39.994999999999997"/>
    <n v="3"/>
    <x v="1"/>
    <x v="3"/>
    <n v="9704.6680500000002"/>
  </r>
  <r>
    <n v="36"/>
    <s v="female"/>
    <n v="29.92"/>
    <n v="0"/>
    <x v="1"/>
    <x v="1"/>
    <n v="4889.0367999999999"/>
  </r>
  <r>
    <n v="54"/>
    <s v="male"/>
    <n v="25.46"/>
    <n v="1"/>
    <x v="1"/>
    <x v="3"/>
    <n v="25517.11363"/>
  </r>
  <r>
    <n v="34"/>
    <s v="male"/>
    <n v="21.375"/>
    <n v="0"/>
    <x v="1"/>
    <x v="3"/>
    <n v="4500.33925"/>
  </r>
  <r>
    <n v="31"/>
    <s v="male"/>
    <n v="25.9"/>
    <n v="3"/>
    <x v="0"/>
    <x v="0"/>
    <n v="19199.944"/>
  </r>
  <r>
    <n v="27"/>
    <s v="female"/>
    <n v="30.59"/>
    <n v="1"/>
    <x v="1"/>
    <x v="3"/>
    <n v="16796.411940000002"/>
  </r>
  <r>
    <n v="20"/>
    <s v="male"/>
    <n v="30.114999999999998"/>
    <n v="5"/>
    <x v="1"/>
    <x v="3"/>
    <n v="4915.0598499999996"/>
  </r>
  <r>
    <n v="44"/>
    <s v="female"/>
    <n v="25.8"/>
    <n v="1"/>
    <x v="1"/>
    <x v="0"/>
    <n v="7624.63"/>
  </r>
  <r>
    <n v="43"/>
    <s v="male"/>
    <n v="30.114999999999998"/>
    <n v="3"/>
    <x v="1"/>
    <x v="2"/>
    <n v="8410.0468500000006"/>
  </r>
  <r>
    <n v="45"/>
    <s v="female"/>
    <n v="27.645"/>
    <n v="1"/>
    <x v="1"/>
    <x v="2"/>
    <n v="28340.188849999999"/>
  </r>
  <r>
    <n v="34"/>
    <s v="male"/>
    <n v="34.674999999999997"/>
    <n v="0"/>
    <x v="1"/>
    <x v="3"/>
    <n v="4518.8262500000001"/>
  </r>
  <r>
    <n v="24"/>
    <s v="female"/>
    <n v="20.52"/>
    <n v="0"/>
    <x v="0"/>
    <x v="3"/>
    <n v="14571.890799999999"/>
  </r>
  <r>
    <n v="26"/>
    <s v="female"/>
    <n v="19.8"/>
    <n v="1"/>
    <x v="1"/>
    <x v="0"/>
    <n v="3378.91"/>
  </r>
  <r>
    <n v="38"/>
    <s v="female"/>
    <n v="27.835000000000001"/>
    <n v="2"/>
    <x v="1"/>
    <x v="3"/>
    <n v="7144.86265"/>
  </r>
  <r>
    <n v="50"/>
    <s v="female"/>
    <n v="31.6"/>
    <n v="2"/>
    <x v="1"/>
    <x v="0"/>
    <n v="10118.424000000001"/>
  </r>
  <r>
    <n v="38"/>
    <s v="male"/>
    <n v="28.27"/>
    <n v="1"/>
    <x v="1"/>
    <x v="1"/>
    <n v="5484.4673000000003"/>
  </r>
  <r>
    <n v="27"/>
    <s v="female"/>
    <n v="20.045000000000002"/>
    <n v="3"/>
    <x v="0"/>
    <x v="2"/>
    <n v="16420.494549999999"/>
  </r>
  <r>
    <n v="39"/>
    <s v="female"/>
    <n v="23.274999999999999"/>
    <n v="3"/>
    <x v="1"/>
    <x v="3"/>
    <n v="7986.4752500000004"/>
  </r>
  <r>
    <n v="39"/>
    <s v="female"/>
    <n v="34.1"/>
    <n v="3"/>
    <x v="1"/>
    <x v="0"/>
    <n v="7418.5219999999999"/>
  </r>
  <r>
    <n v="63"/>
    <s v="female"/>
    <n v="36.85"/>
    <n v="0"/>
    <x v="1"/>
    <x v="1"/>
    <n v="13887.968500000001"/>
  </r>
  <r>
    <n v="33"/>
    <s v="female"/>
    <n v="36.29"/>
    <n v="3"/>
    <x v="1"/>
    <x v="3"/>
    <n v="6551.7501000000002"/>
  </r>
  <r>
    <n v="36"/>
    <s v="female"/>
    <n v="26.885000000000002"/>
    <n v="0"/>
    <x v="1"/>
    <x v="2"/>
    <n v="5267.8181500000001"/>
  </r>
  <r>
    <n v="30"/>
    <s v="male"/>
    <n v="22.99"/>
    <n v="2"/>
    <x v="0"/>
    <x v="2"/>
    <n v="17361.766100000001"/>
  </r>
  <r>
    <n v="24"/>
    <s v="male"/>
    <n v="32.700000000000003"/>
    <n v="0"/>
    <x v="0"/>
    <x v="0"/>
    <n v="34472.841"/>
  </r>
  <r>
    <n v="24"/>
    <s v="male"/>
    <n v="25.8"/>
    <n v="0"/>
    <x v="1"/>
    <x v="0"/>
    <n v="1972.95"/>
  </r>
  <r>
    <n v="48"/>
    <s v="male"/>
    <n v="29.6"/>
    <n v="0"/>
    <x v="1"/>
    <x v="0"/>
    <n v="21232.182260000001"/>
  </r>
  <r>
    <n v="47"/>
    <s v="male"/>
    <n v="19.190000000000001"/>
    <n v="1"/>
    <x v="1"/>
    <x v="3"/>
    <n v="8627.5411000000004"/>
  </r>
  <r>
    <n v="29"/>
    <s v="male"/>
    <n v="31.73"/>
    <n v="2"/>
    <x v="1"/>
    <x v="2"/>
    <n v="4433.3877000000002"/>
  </r>
  <r>
    <n v="28"/>
    <s v="male"/>
    <n v="29.26"/>
    <n v="2"/>
    <x v="1"/>
    <x v="3"/>
    <n v="4438.2633999999998"/>
  </r>
  <r>
    <n v="47"/>
    <s v="male"/>
    <n v="28.215"/>
    <n v="3"/>
    <x v="0"/>
    <x v="2"/>
    <n v="24915.220850000002"/>
  </r>
  <r>
    <n v="25"/>
    <s v="male"/>
    <n v="24.984999999999999"/>
    <n v="2"/>
    <x v="1"/>
    <x v="3"/>
    <n v="23241.47453"/>
  </r>
  <r>
    <n v="51"/>
    <s v="male"/>
    <n v="27.74"/>
    <n v="1"/>
    <x v="1"/>
    <x v="3"/>
    <n v="9957.7216000000008"/>
  </r>
  <r>
    <n v="48"/>
    <s v="female"/>
    <n v="22.8"/>
    <n v="0"/>
    <x v="1"/>
    <x v="0"/>
    <n v="8269.0439999999999"/>
  </r>
  <r>
    <n v="43"/>
    <s v="male"/>
    <n v="20.13"/>
    <n v="2"/>
    <x v="0"/>
    <x v="1"/>
    <n v="18767.737700000001"/>
  </r>
  <r>
    <n v="61"/>
    <s v="female"/>
    <n v="33.33"/>
    <n v="4"/>
    <x v="1"/>
    <x v="1"/>
    <n v="36580.282160000002"/>
  </r>
  <r>
    <n v="48"/>
    <s v="male"/>
    <n v="32.299999999999997"/>
    <n v="1"/>
    <x v="1"/>
    <x v="2"/>
    <n v="8765.2489999999998"/>
  </r>
  <r>
    <n v="38"/>
    <s v="female"/>
    <n v="27.6"/>
    <n v="0"/>
    <x v="1"/>
    <x v="0"/>
    <n v="5383.5360000000001"/>
  </r>
  <r>
    <n v="59"/>
    <s v="male"/>
    <n v="25.46"/>
    <n v="0"/>
    <x v="1"/>
    <x v="2"/>
    <n v="12124.992399999999"/>
  </r>
  <r>
    <n v="19"/>
    <s v="female"/>
    <n v="24.605"/>
    <n v="1"/>
    <x v="1"/>
    <x v="2"/>
    <n v="2709.24395"/>
  </r>
  <r>
    <n v="26"/>
    <s v="female"/>
    <n v="34.200000000000003"/>
    <n v="2"/>
    <x v="1"/>
    <x v="0"/>
    <n v="3987.9259999999999"/>
  </r>
  <r>
    <n v="54"/>
    <s v="female"/>
    <n v="35.814999999999998"/>
    <n v="3"/>
    <x v="1"/>
    <x v="2"/>
    <n v="12495.290849999999"/>
  </r>
  <r>
    <n v="21"/>
    <s v="female"/>
    <n v="32.68"/>
    <n v="2"/>
    <x v="1"/>
    <x v="2"/>
    <n v="26018.950519999999"/>
  </r>
  <r>
    <n v="51"/>
    <s v="male"/>
    <n v="37"/>
    <n v="0"/>
    <x v="1"/>
    <x v="0"/>
    <n v="8798.5930000000008"/>
  </r>
  <r>
    <n v="22"/>
    <s v="female"/>
    <n v="31.02"/>
    <n v="3"/>
    <x v="0"/>
    <x v="1"/>
    <n v="35595.589800000002"/>
  </r>
  <r>
    <n v="47"/>
    <s v="male"/>
    <n v="36.08"/>
    <n v="1"/>
    <x v="0"/>
    <x v="1"/>
    <n v="42211.138200000001"/>
  </r>
  <r>
    <n v="18"/>
    <s v="male"/>
    <n v="23.32"/>
    <n v="1"/>
    <x v="1"/>
    <x v="1"/>
    <n v="1711.0268000000001"/>
  </r>
  <r>
    <n v="47"/>
    <s v="female"/>
    <n v="45.32"/>
    <n v="1"/>
    <x v="1"/>
    <x v="1"/>
    <n v="8569.8618000000006"/>
  </r>
  <r>
    <n v="21"/>
    <s v="female"/>
    <n v="34.6"/>
    <n v="0"/>
    <x v="1"/>
    <x v="0"/>
    <n v="2020.1769999999999"/>
  </r>
  <r>
    <n v="19"/>
    <s v="male"/>
    <n v="26.03"/>
    <n v="1"/>
    <x v="0"/>
    <x v="2"/>
    <n v="16450.894700000001"/>
  </r>
  <r>
    <n v="23"/>
    <s v="male"/>
    <n v="18.715"/>
    <n v="0"/>
    <x v="1"/>
    <x v="2"/>
    <n v="21595.382290000001"/>
  </r>
  <r>
    <n v="54"/>
    <s v="male"/>
    <n v="31.6"/>
    <n v="0"/>
    <x v="1"/>
    <x v="0"/>
    <n v="9850.4320000000007"/>
  </r>
  <r>
    <n v="37"/>
    <s v="female"/>
    <n v="17.29"/>
    <n v="2"/>
    <x v="1"/>
    <x v="3"/>
    <n v="6877.9800999999998"/>
  </r>
  <r>
    <n v="46"/>
    <s v="female"/>
    <n v="23.655000000000001"/>
    <n v="1"/>
    <x v="0"/>
    <x v="2"/>
    <n v="21677.283449999999"/>
  </r>
  <r>
    <n v="55"/>
    <s v="female"/>
    <n v="35.200000000000003"/>
    <n v="0"/>
    <x v="0"/>
    <x v="1"/>
    <n v="44423.803"/>
  </r>
  <r>
    <n v="30"/>
    <s v="female"/>
    <n v="27.93"/>
    <n v="0"/>
    <x v="1"/>
    <x v="3"/>
    <n v="4137.5227000000004"/>
  </r>
  <r>
    <n v="18"/>
    <s v="male"/>
    <n v="21.565000000000001"/>
    <n v="0"/>
    <x v="0"/>
    <x v="3"/>
    <n v="13747.87235"/>
  </r>
  <r>
    <n v="61"/>
    <s v="male"/>
    <n v="38.380000000000003"/>
    <n v="0"/>
    <x v="1"/>
    <x v="2"/>
    <n v="12950.0712"/>
  </r>
  <r>
    <n v="54"/>
    <s v="female"/>
    <n v="23"/>
    <n v="3"/>
    <x v="1"/>
    <x v="0"/>
    <n v="12094.477999999999"/>
  </r>
  <r>
    <n v="22"/>
    <s v="male"/>
    <n v="37.07"/>
    <n v="2"/>
    <x v="0"/>
    <x v="1"/>
    <n v="37484.4493"/>
  </r>
  <r>
    <n v="45"/>
    <s v="female"/>
    <n v="30.495000000000001"/>
    <n v="1"/>
    <x v="0"/>
    <x v="2"/>
    <n v="39725.518049999999"/>
  </r>
  <r>
    <n v="22"/>
    <s v="male"/>
    <n v="28.88"/>
    <n v="0"/>
    <x v="1"/>
    <x v="3"/>
    <n v="2250.8352"/>
  </r>
  <r>
    <n v="19"/>
    <s v="male"/>
    <n v="27.265000000000001"/>
    <n v="2"/>
    <x v="1"/>
    <x v="2"/>
    <n v="22493.659640000002"/>
  </r>
  <r>
    <n v="35"/>
    <s v="female"/>
    <n v="28.024999999999999"/>
    <n v="0"/>
    <x v="0"/>
    <x v="2"/>
    <n v="20234.854749999999"/>
  </r>
  <r>
    <n v="18"/>
    <s v="male"/>
    <n v="23.085000000000001"/>
    <n v="0"/>
    <x v="1"/>
    <x v="3"/>
    <n v="1704.7001499999999"/>
  </r>
  <r>
    <n v="20"/>
    <s v="male"/>
    <n v="30.684999999999999"/>
    <n v="0"/>
    <x v="0"/>
    <x v="3"/>
    <n v="33475.817150000003"/>
  </r>
  <r>
    <n v="28"/>
    <s v="female"/>
    <n v="25.8"/>
    <n v="0"/>
    <x v="1"/>
    <x v="0"/>
    <n v="3161.4540000000002"/>
  </r>
  <r>
    <n v="55"/>
    <s v="male"/>
    <n v="35.244999999999997"/>
    <n v="1"/>
    <x v="1"/>
    <x v="3"/>
    <n v="11394.065549999999"/>
  </r>
  <r>
    <n v="43"/>
    <s v="female"/>
    <n v="24.7"/>
    <n v="2"/>
    <x v="0"/>
    <x v="2"/>
    <n v="21880.82"/>
  </r>
  <r>
    <n v="43"/>
    <s v="female"/>
    <n v="25.08"/>
    <n v="0"/>
    <x v="1"/>
    <x v="3"/>
    <n v="7325.0482000000002"/>
  </r>
  <r>
    <n v="22"/>
    <s v="male"/>
    <n v="52.58"/>
    <n v="1"/>
    <x v="0"/>
    <x v="1"/>
    <n v="44501.398200000003"/>
  </r>
  <r>
    <n v="25"/>
    <s v="female"/>
    <n v="22.515000000000001"/>
    <n v="1"/>
    <x v="1"/>
    <x v="2"/>
    <n v="3594.17085"/>
  </r>
  <r>
    <n v="49"/>
    <s v="male"/>
    <n v="30.9"/>
    <n v="0"/>
    <x v="0"/>
    <x v="0"/>
    <n v="39727.614000000001"/>
  </r>
  <r>
    <n v="44"/>
    <s v="female"/>
    <n v="36.954999999999998"/>
    <n v="1"/>
    <x v="1"/>
    <x v="2"/>
    <n v="8023.1354499999998"/>
  </r>
  <r>
    <n v="64"/>
    <s v="male"/>
    <n v="26.41"/>
    <n v="0"/>
    <x v="1"/>
    <x v="3"/>
    <n v="14394.5579"/>
  </r>
  <r>
    <n v="49"/>
    <s v="male"/>
    <n v="29.83"/>
    <n v="1"/>
    <x v="1"/>
    <x v="3"/>
    <n v="9288.0267000000003"/>
  </r>
  <r>
    <n v="47"/>
    <s v="male"/>
    <n v="29.8"/>
    <n v="3"/>
    <x v="0"/>
    <x v="0"/>
    <n v="25309.489000000001"/>
  </r>
  <r>
    <n v="27"/>
    <s v="female"/>
    <n v="21.47"/>
    <n v="0"/>
    <x v="1"/>
    <x v="2"/>
    <n v="3353.4703"/>
  </r>
  <r>
    <n v="55"/>
    <s v="male"/>
    <n v="27.645"/>
    <n v="0"/>
    <x v="1"/>
    <x v="2"/>
    <n v="10594.501550000001"/>
  </r>
  <r>
    <n v="48"/>
    <s v="female"/>
    <n v="28.9"/>
    <n v="0"/>
    <x v="1"/>
    <x v="0"/>
    <n v="8277.5229999999992"/>
  </r>
  <r>
    <n v="45"/>
    <s v="female"/>
    <n v="31.79"/>
    <n v="0"/>
    <x v="1"/>
    <x v="1"/>
    <n v="17929.303370000001"/>
  </r>
  <r>
    <n v="24"/>
    <s v="female"/>
    <n v="39.49"/>
    <n v="0"/>
    <x v="1"/>
    <x v="1"/>
    <n v="2480.9791"/>
  </r>
  <r>
    <n v="32"/>
    <s v="male"/>
    <n v="33.82"/>
    <n v="1"/>
    <x v="1"/>
    <x v="2"/>
    <n v="4462.7218000000003"/>
  </r>
  <r>
    <n v="24"/>
    <s v="male"/>
    <n v="32.01"/>
    <n v="0"/>
    <x v="1"/>
    <x v="1"/>
    <n v="1981.5818999999999"/>
  </r>
  <r>
    <n v="57"/>
    <s v="male"/>
    <n v="27.94"/>
    <n v="1"/>
    <x v="1"/>
    <x v="1"/>
    <n v="11554.223599999999"/>
  </r>
  <r>
    <n v="59"/>
    <s v="male"/>
    <n v="41.14"/>
    <n v="1"/>
    <x v="0"/>
    <x v="1"/>
    <n v="48970.247600000002"/>
  </r>
  <r>
    <n v="36"/>
    <s v="male"/>
    <n v="28.594999999999999"/>
    <n v="3"/>
    <x v="1"/>
    <x v="2"/>
    <n v="6548.1950500000003"/>
  </r>
  <r>
    <n v="29"/>
    <s v="female"/>
    <n v="25.6"/>
    <n v="4"/>
    <x v="1"/>
    <x v="0"/>
    <n v="5708.8670000000002"/>
  </r>
  <r>
    <n v="42"/>
    <s v="female"/>
    <n v="25.3"/>
    <n v="1"/>
    <x v="1"/>
    <x v="0"/>
    <n v="7045.4989999999998"/>
  </r>
  <r>
    <n v="48"/>
    <s v="male"/>
    <n v="37.29"/>
    <n v="2"/>
    <x v="1"/>
    <x v="1"/>
    <n v="8978.1851000000006"/>
  </r>
  <r>
    <n v="39"/>
    <s v="male"/>
    <n v="42.655000000000001"/>
    <n v="0"/>
    <x v="1"/>
    <x v="3"/>
    <n v="5757.41345"/>
  </r>
  <r>
    <n v="63"/>
    <s v="male"/>
    <n v="21.66"/>
    <n v="1"/>
    <x v="1"/>
    <x v="2"/>
    <n v="14349.8544"/>
  </r>
  <r>
    <n v="54"/>
    <s v="female"/>
    <n v="31.9"/>
    <n v="1"/>
    <x v="1"/>
    <x v="1"/>
    <n v="10928.849"/>
  </r>
  <r>
    <n v="37"/>
    <s v="male"/>
    <n v="37.07"/>
    <n v="1"/>
    <x v="0"/>
    <x v="1"/>
    <n v="39871.704299999998"/>
  </r>
  <r>
    <n v="63"/>
    <s v="male"/>
    <n v="31.445"/>
    <n v="0"/>
    <x v="1"/>
    <x v="3"/>
    <n v="13974.455550000001"/>
  </r>
  <r>
    <n v="21"/>
    <s v="male"/>
    <n v="31.254999999999999"/>
    <n v="0"/>
    <x v="1"/>
    <x v="2"/>
    <n v="1909.52745"/>
  </r>
  <r>
    <n v="54"/>
    <s v="female"/>
    <n v="28.88"/>
    <n v="2"/>
    <x v="1"/>
    <x v="3"/>
    <n v="12096.6512"/>
  </r>
  <r>
    <n v="60"/>
    <s v="female"/>
    <n v="18.335000000000001"/>
    <n v="0"/>
    <x v="1"/>
    <x v="3"/>
    <n v="13204.28565"/>
  </r>
  <r>
    <n v="32"/>
    <s v="female"/>
    <n v="29.59"/>
    <n v="1"/>
    <x v="1"/>
    <x v="1"/>
    <n v="4562.8420999999998"/>
  </r>
  <r>
    <n v="47"/>
    <s v="female"/>
    <n v="32"/>
    <n v="1"/>
    <x v="1"/>
    <x v="0"/>
    <n v="8551.3469999999998"/>
  </r>
  <r>
    <n v="21"/>
    <s v="male"/>
    <n v="26.03"/>
    <n v="0"/>
    <x v="1"/>
    <x v="3"/>
    <n v="2102.2647000000002"/>
  </r>
  <r>
    <n v="28"/>
    <s v="male"/>
    <n v="31.68"/>
    <n v="0"/>
    <x v="0"/>
    <x v="1"/>
    <n v="34672.147199999999"/>
  </r>
  <r>
    <n v="63"/>
    <s v="male"/>
    <n v="33.659999999999997"/>
    <n v="3"/>
    <x v="1"/>
    <x v="1"/>
    <n v="15161.5344"/>
  </r>
  <r>
    <n v="18"/>
    <s v="male"/>
    <n v="21.78"/>
    <n v="2"/>
    <x v="1"/>
    <x v="1"/>
    <n v="11884.048580000001"/>
  </r>
  <r>
    <n v="32"/>
    <s v="male"/>
    <n v="27.835000000000001"/>
    <n v="1"/>
    <x v="1"/>
    <x v="2"/>
    <n v="4454.40265"/>
  </r>
  <r>
    <n v="38"/>
    <s v="male"/>
    <n v="19.95"/>
    <n v="1"/>
    <x v="1"/>
    <x v="2"/>
    <n v="5855.9025000000001"/>
  </r>
  <r>
    <n v="32"/>
    <s v="male"/>
    <n v="31.5"/>
    <n v="1"/>
    <x v="1"/>
    <x v="0"/>
    <n v="4076.4969999999998"/>
  </r>
  <r>
    <n v="62"/>
    <s v="female"/>
    <n v="30.495000000000001"/>
    <n v="2"/>
    <x v="1"/>
    <x v="2"/>
    <n v="15019.760050000001"/>
  </r>
  <r>
    <n v="39"/>
    <s v="female"/>
    <n v="18.3"/>
    <n v="5"/>
    <x v="0"/>
    <x v="0"/>
    <n v="19023.259999999998"/>
  </r>
  <r>
    <n v="55"/>
    <s v="male"/>
    <n v="28.975000000000001"/>
    <n v="0"/>
    <x v="1"/>
    <x v="3"/>
    <n v="10796.35025"/>
  </r>
  <r>
    <n v="57"/>
    <s v="male"/>
    <n v="31.54"/>
    <n v="0"/>
    <x v="1"/>
    <x v="2"/>
    <n v="11353.2276"/>
  </r>
  <r>
    <n v="52"/>
    <s v="male"/>
    <n v="47.74"/>
    <n v="1"/>
    <x v="1"/>
    <x v="1"/>
    <n v="9748.9105999999992"/>
  </r>
  <r>
    <n v="56"/>
    <s v="male"/>
    <n v="22.1"/>
    <n v="0"/>
    <x v="1"/>
    <x v="0"/>
    <n v="10577.087"/>
  </r>
  <r>
    <n v="47"/>
    <s v="male"/>
    <n v="36.19"/>
    <n v="0"/>
    <x v="0"/>
    <x v="1"/>
    <n v="41676.081100000003"/>
  </r>
  <r>
    <n v="55"/>
    <s v="female"/>
    <n v="29.83"/>
    <n v="0"/>
    <x v="1"/>
    <x v="3"/>
    <n v="11286.538699999999"/>
  </r>
  <r>
    <n v="23"/>
    <s v="male"/>
    <n v="32.700000000000003"/>
    <n v="3"/>
    <x v="1"/>
    <x v="0"/>
    <n v="3591.48"/>
  </r>
  <r>
    <n v="22"/>
    <s v="female"/>
    <n v="30.4"/>
    <n v="0"/>
    <x v="0"/>
    <x v="2"/>
    <n v="33907.548000000003"/>
  </r>
  <r>
    <n v="50"/>
    <s v="female"/>
    <n v="33.700000000000003"/>
    <n v="4"/>
    <x v="1"/>
    <x v="0"/>
    <n v="11299.343000000001"/>
  </r>
  <r>
    <n v="18"/>
    <s v="female"/>
    <n v="31.35"/>
    <n v="4"/>
    <x v="1"/>
    <x v="3"/>
    <n v="4561.1885000000002"/>
  </r>
  <r>
    <n v="51"/>
    <s v="female"/>
    <n v="34.96"/>
    <n v="2"/>
    <x v="0"/>
    <x v="3"/>
    <n v="44641.197399999997"/>
  </r>
  <r>
    <n v="22"/>
    <s v="male"/>
    <n v="33.770000000000003"/>
    <n v="0"/>
    <x v="1"/>
    <x v="1"/>
    <n v="1674.6323"/>
  </r>
  <r>
    <n v="52"/>
    <s v="female"/>
    <n v="30.875"/>
    <n v="0"/>
    <x v="1"/>
    <x v="3"/>
    <n v="23045.566159999998"/>
  </r>
  <r>
    <n v="25"/>
    <s v="female"/>
    <n v="33.99"/>
    <n v="1"/>
    <x v="1"/>
    <x v="1"/>
    <n v="3227.1210999999998"/>
  </r>
  <r>
    <n v="33"/>
    <s v="female"/>
    <n v="19.094999999999999"/>
    <n v="2"/>
    <x v="0"/>
    <x v="3"/>
    <n v="16776.304049999999"/>
  </r>
  <r>
    <n v="53"/>
    <s v="male"/>
    <n v="28.6"/>
    <n v="3"/>
    <x v="1"/>
    <x v="0"/>
    <n v="11253.421"/>
  </r>
  <r>
    <n v="29"/>
    <s v="male"/>
    <n v="38.94"/>
    <n v="1"/>
    <x v="1"/>
    <x v="1"/>
    <n v="3471.4096"/>
  </r>
  <r>
    <n v="58"/>
    <s v="male"/>
    <n v="36.08"/>
    <n v="0"/>
    <x v="1"/>
    <x v="1"/>
    <n v="11363.2832"/>
  </r>
  <r>
    <n v="37"/>
    <s v="male"/>
    <n v="29.8"/>
    <n v="0"/>
    <x v="1"/>
    <x v="0"/>
    <n v="20420.604650000001"/>
  </r>
  <r>
    <n v="54"/>
    <s v="female"/>
    <n v="31.24"/>
    <n v="0"/>
    <x v="1"/>
    <x v="1"/>
    <n v="10338.9316"/>
  </r>
  <r>
    <n v="49"/>
    <s v="female"/>
    <n v="29.925000000000001"/>
    <n v="0"/>
    <x v="1"/>
    <x v="2"/>
    <n v="8988.1587500000005"/>
  </r>
  <r>
    <n v="50"/>
    <s v="female"/>
    <n v="26.22"/>
    <n v="2"/>
    <x v="1"/>
    <x v="2"/>
    <n v="10493.9458"/>
  </r>
  <r>
    <n v="26"/>
    <s v="male"/>
    <n v="30"/>
    <n v="1"/>
    <x v="1"/>
    <x v="0"/>
    <n v="2904.0880000000002"/>
  </r>
  <r>
    <n v="45"/>
    <s v="male"/>
    <n v="20.350000000000001"/>
    <n v="3"/>
    <x v="1"/>
    <x v="1"/>
    <n v="8605.3615000000009"/>
  </r>
  <r>
    <n v="54"/>
    <s v="female"/>
    <n v="32.299999999999997"/>
    <n v="1"/>
    <x v="1"/>
    <x v="3"/>
    <n v="11512.405000000001"/>
  </r>
  <r>
    <n v="38"/>
    <s v="male"/>
    <n v="38.39"/>
    <n v="3"/>
    <x v="0"/>
    <x v="1"/>
    <n v="41949.244100000004"/>
  </r>
  <r>
    <n v="48"/>
    <s v="female"/>
    <n v="25.85"/>
    <n v="3"/>
    <x v="0"/>
    <x v="1"/>
    <n v="24180.933499999999"/>
  </r>
  <r>
    <n v="28"/>
    <s v="female"/>
    <n v="26.315000000000001"/>
    <n v="3"/>
    <x v="1"/>
    <x v="2"/>
    <n v="5312.1698500000002"/>
  </r>
  <r>
    <n v="23"/>
    <s v="male"/>
    <n v="24.51"/>
    <n v="0"/>
    <x v="1"/>
    <x v="3"/>
    <n v="2396.0958999999998"/>
  </r>
  <r>
    <n v="55"/>
    <s v="male"/>
    <n v="32.67"/>
    <n v="1"/>
    <x v="1"/>
    <x v="1"/>
    <n v="10807.4863"/>
  </r>
  <r>
    <n v="41"/>
    <s v="male"/>
    <n v="29.64"/>
    <n v="5"/>
    <x v="1"/>
    <x v="3"/>
    <n v="9222.4025999999994"/>
  </r>
  <r>
    <n v="25"/>
    <s v="male"/>
    <n v="33.33"/>
    <n v="2"/>
    <x v="0"/>
    <x v="1"/>
    <n v="36124.573700000001"/>
  </r>
  <r>
    <n v="33"/>
    <s v="male"/>
    <n v="35.75"/>
    <n v="1"/>
    <x v="0"/>
    <x v="1"/>
    <n v="38282.749499999998"/>
  </r>
  <r>
    <n v="30"/>
    <s v="female"/>
    <n v="19.95"/>
    <n v="3"/>
    <x v="1"/>
    <x v="2"/>
    <n v="5693.4305000000004"/>
  </r>
  <r>
    <n v="23"/>
    <s v="female"/>
    <n v="31.4"/>
    <n v="0"/>
    <x v="0"/>
    <x v="0"/>
    <n v="34166.273000000001"/>
  </r>
  <r>
    <n v="46"/>
    <s v="male"/>
    <n v="38.17"/>
    <n v="2"/>
    <x v="1"/>
    <x v="1"/>
    <n v="8347.1643000000004"/>
  </r>
  <r>
    <n v="53"/>
    <s v="female"/>
    <n v="36.86"/>
    <n v="3"/>
    <x v="0"/>
    <x v="2"/>
    <n v="46661.4424"/>
  </r>
  <r>
    <n v="27"/>
    <s v="female"/>
    <n v="32.395000000000003"/>
    <n v="1"/>
    <x v="1"/>
    <x v="3"/>
    <n v="18903.491409999999"/>
  </r>
  <r>
    <n v="23"/>
    <s v="female"/>
    <n v="42.75"/>
    <n v="1"/>
    <x v="0"/>
    <x v="3"/>
    <n v="40904.199500000002"/>
  </r>
  <r>
    <n v="63"/>
    <s v="female"/>
    <n v="25.08"/>
    <n v="0"/>
    <x v="1"/>
    <x v="2"/>
    <n v="14254.608200000001"/>
  </r>
  <r>
    <n v="55"/>
    <s v="male"/>
    <n v="29.9"/>
    <n v="0"/>
    <x v="1"/>
    <x v="0"/>
    <n v="10214.636"/>
  </r>
  <r>
    <n v="35"/>
    <s v="female"/>
    <n v="35.86"/>
    <n v="2"/>
    <x v="1"/>
    <x v="1"/>
    <n v="5836.5204000000003"/>
  </r>
  <r>
    <n v="34"/>
    <s v="male"/>
    <n v="32.799999999999997"/>
    <n v="1"/>
    <x v="1"/>
    <x v="0"/>
    <n v="14358.364369999999"/>
  </r>
  <r>
    <n v="19"/>
    <s v="female"/>
    <n v="18.600000000000001"/>
    <n v="0"/>
    <x v="1"/>
    <x v="0"/>
    <n v="1728.8969999999999"/>
  </r>
  <r>
    <n v="39"/>
    <s v="female"/>
    <n v="23.87"/>
    <n v="5"/>
    <x v="1"/>
    <x v="1"/>
    <n v="8582.3022999999994"/>
  </r>
  <r>
    <n v="27"/>
    <s v="male"/>
    <n v="45.9"/>
    <n v="2"/>
    <x v="1"/>
    <x v="0"/>
    <n v="3693.4279999999999"/>
  </r>
  <r>
    <n v="57"/>
    <s v="male"/>
    <n v="40.28"/>
    <n v="0"/>
    <x v="1"/>
    <x v="3"/>
    <n v="20709.020339999999"/>
  </r>
  <r>
    <n v="52"/>
    <s v="female"/>
    <n v="18.335000000000001"/>
    <n v="0"/>
    <x v="1"/>
    <x v="2"/>
    <n v="9991.0376500000002"/>
  </r>
  <r>
    <n v="28"/>
    <s v="male"/>
    <n v="33.82"/>
    <n v="0"/>
    <x v="1"/>
    <x v="2"/>
    <n v="19673.335729999999"/>
  </r>
  <r>
    <n v="50"/>
    <s v="female"/>
    <n v="28.12"/>
    <n v="3"/>
    <x v="1"/>
    <x v="2"/>
    <n v="11085.586799999999"/>
  </r>
  <r>
    <n v="44"/>
    <s v="female"/>
    <n v="25"/>
    <n v="1"/>
    <x v="1"/>
    <x v="0"/>
    <n v="7623.518"/>
  </r>
  <r>
    <n v="26"/>
    <s v="female"/>
    <n v="22.23"/>
    <n v="0"/>
    <x v="1"/>
    <x v="2"/>
    <n v="3176.2876999999999"/>
  </r>
  <r>
    <n v="33"/>
    <s v="male"/>
    <n v="30.25"/>
    <n v="0"/>
    <x v="1"/>
    <x v="1"/>
    <n v="3704.3544999999999"/>
  </r>
  <r>
    <n v="19"/>
    <s v="female"/>
    <n v="32.49"/>
    <n v="0"/>
    <x v="0"/>
    <x v="2"/>
    <n v="36898.733079999998"/>
  </r>
  <r>
    <n v="50"/>
    <s v="male"/>
    <n v="37.07"/>
    <n v="1"/>
    <x v="1"/>
    <x v="1"/>
    <n v="9048.0272999999997"/>
  </r>
  <r>
    <n v="41"/>
    <s v="female"/>
    <n v="32.6"/>
    <n v="3"/>
    <x v="1"/>
    <x v="0"/>
    <n v="7954.5169999999998"/>
  </r>
  <r>
    <n v="52"/>
    <s v="female"/>
    <n v="24.86"/>
    <n v="0"/>
    <x v="1"/>
    <x v="1"/>
    <n v="27117.993780000001"/>
  </r>
  <r>
    <n v="39"/>
    <s v="male"/>
    <n v="32.340000000000003"/>
    <n v="2"/>
    <x v="1"/>
    <x v="1"/>
    <n v="6338.0756000000001"/>
  </r>
  <r>
    <n v="50"/>
    <s v="male"/>
    <n v="32.299999999999997"/>
    <n v="2"/>
    <x v="1"/>
    <x v="0"/>
    <n v="9630.3970000000008"/>
  </r>
  <r>
    <n v="52"/>
    <s v="male"/>
    <n v="32.774999999999999"/>
    <n v="3"/>
    <x v="1"/>
    <x v="2"/>
    <n v="11289.10925"/>
  </r>
  <r>
    <n v="60"/>
    <s v="male"/>
    <n v="32.799999999999997"/>
    <n v="0"/>
    <x v="0"/>
    <x v="0"/>
    <n v="52590.829389999999"/>
  </r>
  <r>
    <n v="20"/>
    <s v="female"/>
    <n v="31.92"/>
    <n v="0"/>
    <x v="1"/>
    <x v="2"/>
    <n v="2261.5688"/>
  </r>
  <r>
    <n v="55"/>
    <s v="male"/>
    <n v="21.5"/>
    <n v="1"/>
    <x v="1"/>
    <x v="0"/>
    <n v="10791.96"/>
  </r>
  <r>
    <n v="42"/>
    <s v="male"/>
    <n v="34.1"/>
    <n v="0"/>
    <x v="1"/>
    <x v="0"/>
    <n v="5979.7309999999998"/>
  </r>
  <r>
    <n v="18"/>
    <s v="female"/>
    <n v="30.305"/>
    <n v="0"/>
    <x v="1"/>
    <x v="3"/>
    <n v="2203.7359499999998"/>
  </r>
  <r>
    <n v="58"/>
    <s v="female"/>
    <n v="36.479999999999997"/>
    <n v="0"/>
    <x v="1"/>
    <x v="2"/>
    <n v="12235.8392"/>
  </r>
  <r>
    <n v="43"/>
    <s v="female"/>
    <n v="32.56"/>
    <n v="3"/>
    <x v="0"/>
    <x v="1"/>
    <n v="40941.285400000001"/>
  </r>
  <r>
    <n v="35"/>
    <s v="female"/>
    <n v="35.814999999999998"/>
    <n v="1"/>
    <x v="1"/>
    <x v="2"/>
    <n v="5630.4578499999998"/>
  </r>
  <r>
    <n v="48"/>
    <s v="female"/>
    <n v="27.93"/>
    <n v="4"/>
    <x v="1"/>
    <x v="2"/>
    <n v="11015.1747"/>
  </r>
  <r>
    <n v="36"/>
    <s v="female"/>
    <n v="22.135000000000002"/>
    <n v="3"/>
    <x v="1"/>
    <x v="3"/>
    <n v="7228.2156500000001"/>
  </r>
  <r>
    <n v="19"/>
    <s v="male"/>
    <n v="44.88"/>
    <n v="0"/>
    <x v="0"/>
    <x v="1"/>
    <n v="39722.746200000001"/>
  </r>
  <r>
    <n v="23"/>
    <s v="female"/>
    <n v="23.18"/>
    <n v="2"/>
    <x v="1"/>
    <x v="2"/>
    <n v="14426.073850000001"/>
  </r>
  <r>
    <n v="20"/>
    <s v="female"/>
    <n v="30.59"/>
    <n v="0"/>
    <x v="1"/>
    <x v="3"/>
    <n v="2459.7201"/>
  </r>
  <r>
    <n v="32"/>
    <s v="female"/>
    <n v="41.1"/>
    <n v="0"/>
    <x v="1"/>
    <x v="0"/>
    <n v="3989.8409999999999"/>
  </r>
  <r>
    <n v="43"/>
    <s v="female"/>
    <n v="34.58"/>
    <n v="1"/>
    <x v="1"/>
    <x v="2"/>
    <n v="7727.2532000000001"/>
  </r>
  <r>
    <n v="34"/>
    <s v="male"/>
    <n v="42.13"/>
    <n v="2"/>
    <x v="1"/>
    <x v="1"/>
    <n v="5124.1886999999997"/>
  </r>
  <r>
    <n v="30"/>
    <s v="male"/>
    <n v="38.83"/>
    <n v="1"/>
    <x v="1"/>
    <x v="1"/>
    <n v="18963.171920000001"/>
  </r>
  <r>
    <n v="18"/>
    <s v="female"/>
    <n v="28.215"/>
    <n v="0"/>
    <x v="1"/>
    <x v="3"/>
    <n v="2200.8308499999998"/>
  </r>
  <r>
    <n v="41"/>
    <s v="female"/>
    <n v="28.31"/>
    <n v="1"/>
    <x v="1"/>
    <x v="2"/>
    <n v="7153.5538999999999"/>
  </r>
  <r>
    <n v="35"/>
    <s v="female"/>
    <n v="26.125"/>
    <n v="0"/>
    <x v="1"/>
    <x v="3"/>
    <n v="5227.9887500000004"/>
  </r>
  <r>
    <n v="57"/>
    <s v="male"/>
    <n v="40.369999999999997"/>
    <n v="0"/>
    <x v="1"/>
    <x v="1"/>
    <n v="10982.5013"/>
  </r>
  <r>
    <n v="29"/>
    <s v="female"/>
    <n v="24.6"/>
    <n v="2"/>
    <x v="1"/>
    <x v="0"/>
    <n v="4529.4769999999999"/>
  </r>
  <r>
    <n v="32"/>
    <s v="male"/>
    <n v="35.200000000000003"/>
    <n v="2"/>
    <x v="1"/>
    <x v="0"/>
    <n v="4670.6400000000003"/>
  </r>
  <r>
    <n v="37"/>
    <s v="female"/>
    <n v="34.104999999999997"/>
    <n v="1"/>
    <x v="1"/>
    <x v="2"/>
    <n v="6112.3529500000004"/>
  </r>
  <r>
    <n v="18"/>
    <s v="male"/>
    <n v="27.36"/>
    <n v="1"/>
    <x v="0"/>
    <x v="3"/>
    <n v="17178.682400000002"/>
  </r>
  <r>
    <n v="43"/>
    <s v="female"/>
    <n v="26.7"/>
    <n v="2"/>
    <x v="0"/>
    <x v="0"/>
    <n v="22478.6"/>
  </r>
  <r>
    <n v="56"/>
    <s v="female"/>
    <n v="41.91"/>
    <n v="0"/>
    <x v="1"/>
    <x v="1"/>
    <n v="11093.6229"/>
  </r>
  <r>
    <n v="38"/>
    <s v="male"/>
    <n v="29.26"/>
    <n v="2"/>
    <x v="1"/>
    <x v="2"/>
    <n v="6457.8433999999997"/>
  </r>
  <r>
    <n v="29"/>
    <s v="male"/>
    <n v="32.11"/>
    <n v="2"/>
    <x v="1"/>
    <x v="2"/>
    <n v="4433.9159"/>
  </r>
  <r>
    <n v="22"/>
    <s v="female"/>
    <n v="27.1"/>
    <n v="0"/>
    <x v="1"/>
    <x v="0"/>
    <n v="2154.3609999999999"/>
  </r>
  <r>
    <n v="52"/>
    <s v="female"/>
    <n v="24.13"/>
    <n v="1"/>
    <x v="0"/>
    <x v="2"/>
    <n v="23887.662700000001"/>
  </r>
  <r>
    <n v="40"/>
    <s v="female"/>
    <n v="27.4"/>
    <n v="1"/>
    <x v="1"/>
    <x v="0"/>
    <n v="6496.8860000000004"/>
  </r>
  <r>
    <n v="23"/>
    <s v="female"/>
    <n v="34.865000000000002"/>
    <n v="0"/>
    <x v="1"/>
    <x v="3"/>
    <n v="2899.4893499999998"/>
  </r>
  <r>
    <n v="31"/>
    <s v="male"/>
    <n v="29.81"/>
    <n v="0"/>
    <x v="0"/>
    <x v="1"/>
    <n v="19350.368900000001"/>
  </r>
  <r>
    <n v="42"/>
    <s v="female"/>
    <n v="41.325000000000003"/>
    <n v="1"/>
    <x v="1"/>
    <x v="3"/>
    <n v="7650.7737500000003"/>
  </r>
  <r>
    <n v="24"/>
    <s v="female"/>
    <n v="29.925000000000001"/>
    <n v="0"/>
    <x v="1"/>
    <x v="2"/>
    <n v="2850.6837500000001"/>
  </r>
  <r>
    <n v="25"/>
    <s v="female"/>
    <n v="30.3"/>
    <n v="0"/>
    <x v="1"/>
    <x v="0"/>
    <n v="2632.9920000000002"/>
  </r>
  <r>
    <n v="48"/>
    <s v="female"/>
    <n v="27.36"/>
    <n v="1"/>
    <x v="1"/>
    <x v="3"/>
    <n v="9447.3824000000004"/>
  </r>
  <r>
    <n v="23"/>
    <s v="female"/>
    <n v="28.49"/>
    <n v="1"/>
    <x v="0"/>
    <x v="1"/>
    <n v="18328.238099999999"/>
  </r>
  <r>
    <n v="45"/>
    <s v="male"/>
    <n v="23.56"/>
    <n v="2"/>
    <x v="1"/>
    <x v="3"/>
    <n v="8603.8233999999993"/>
  </r>
  <r>
    <n v="20"/>
    <s v="male"/>
    <n v="35.625"/>
    <n v="3"/>
    <x v="0"/>
    <x v="2"/>
    <n v="37465.34375"/>
  </r>
  <r>
    <n v="62"/>
    <s v="female"/>
    <n v="32.68"/>
    <n v="0"/>
    <x v="1"/>
    <x v="2"/>
    <n v="13844.797200000001"/>
  </r>
  <r>
    <n v="43"/>
    <s v="female"/>
    <n v="25.27"/>
    <n v="1"/>
    <x v="0"/>
    <x v="3"/>
    <n v="21771.3423"/>
  </r>
  <r>
    <n v="23"/>
    <s v="female"/>
    <n v="28"/>
    <n v="0"/>
    <x v="1"/>
    <x v="0"/>
    <n v="13126.677449999999"/>
  </r>
  <r>
    <n v="31"/>
    <s v="female"/>
    <n v="32.774999999999999"/>
    <n v="2"/>
    <x v="1"/>
    <x v="2"/>
    <n v="5327.4002499999997"/>
  </r>
  <r>
    <n v="41"/>
    <s v="female"/>
    <n v="21.754999999999999"/>
    <n v="1"/>
    <x v="1"/>
    <x v="3"/>
    <n v="13725.47184"/>
  </r>
  <r>
    <n v="58"/>
    <s v="female"/>
    <n v="32.395000000000003"/>
    <n v="1"/>
    <x v="1"/>
    <x v="3"/>
    <n v="13019.161050000001"/>
  </r>
  <r>
    <n v="48"/>
    <s v="female"/>
    <n v="36.575000000000003"/>
    <n v="0"/>
    <x v="1"/>
    <x v="2"/>
    <n v="8671.1912499999999"/>
  </r>
  <r>
    <n v="31"/>
    <s v="female"/>
    <n v="21.754999999999999"/>
    <n v="0"/>
    <x v="1"/>
    <x v="2"/>
    <n v="4134.0824499999999"/>
  </r>
  <r>
    <n v="19"/>
    <s v="female"/>
    <n v="27.93"/>
    <n v="3"/>
    <x v="1"/>
    <x v="2"/>
    <n v="18838.703659999999"/>
  </r>
  <r>
    <n v="19"/>
    <s v="female"/>
    <n v="30.02"/>
    <n v="0"/>
    <x v="0"/>
    <x v="2"/>
    <n v="33307.550799999997"/>
  </r>
  <r>
    <n v="41"/>
    <s v="male"/>
    <n v="33.549999999999997"/>
    <n v="0"/>
    <x v="1"/>
    <x v="1"/>
    <n v="5699.8374999999996"/>
  </r>
  <r>
    <n v="40"/>
    <s v="male"/>
    <n v="29.355"/>
    <n v="1"/>
    <x v="1"/>
    <x v="2"/>
    <n v="6393.6034499999996"/>
  </r>
  <r>
    <n v="31"/>
    <s v="female"/>
    <n v="25.8"/>
    <n v="2"/>
    <x v="1"/>
    <x v="0"/>
    <n v="4934.7049999999999"/>
  </r>
  <r>
    <n v="37"/>
    <s v="male"/>
    <n v="24.32"/>
    <n v="2"/>
    <x v="1"/>
    <x v="2"/>
    <n v="6198.7518"/>
  </r>
  <r>
    <n v="46"/>
    <s v="male"/>
    <n v="40.375"/>
    <n v="2"/>
    <x v="1"/>
    <x v="2"/>
    <n v="8733.2292500000003"/>
  </r>
  <r>
    <n v="22"/>
    <s v="male"/>
    <n v="32.11"/>
    <n v="0"/>
    <x v="1"/>
    <x v="2"/>
    <n v="2055.3249000000001"/>
  </r>
  <r>
    <n v="51"/>
    <s v="male"/>
    <n v="32.299999999999997"/>
    <n v="1"/>
    <x v="1"/>
    <x v="3"/>
    <n v="9964.06"/>
  </r>
  <r>
    <n v="18"/>
    <s v="female"/>
    <n v="27.28"/>
    <n v="3"/>
    <x v="0"/>
    <x v="1"/>
    <n v="18223.4512"/>
  </r>
  <r>
    <n v="35"/>
    <s v="male"/>
    <n v="17.86"/>
    <n v="1"/>
    <x v="1"/>
    <x v="2"/>
    <n v="5116.5003999999999"/>
  </r>
  <r>
    <n v="59"/>
    <s v="female"/>
    <n v="34.799999999999997"/>
    <n v="2"/>
    <x v="1"/>
    <x v="0"/>
    <n v="36910.608030000003"/>
  </r>
  <r>
    <n v="36"/>
    <s v="male"/>
    <n v="33.4"/>
    <n v="2"/>
    <x v="0"/>
    <x v="0"/>
    <n v="38415.474000000002"/>
  </r>
  <r>
    <n v="37"/>
    <s v="female"/>
    <n v="25.555"/>
    <n v="1"/>
    <x v="0"/>
    <x v="3"/>
    <n v="20296.863450000001"/>
  </r>
  <r>
    <n v="59"/>
    <s v="male"/>
    <n v="37.1"/>
    <n v="1"/>
    <x v="1"/>
    <x v="0"/>
    <n v="12347.172"/>
  </r>
  <r>
    <n v="36"/>
    <s v="male"/>
    <n v="30.875"/>
    <n v="1"/>
    <x v="1"/>
    <x v="2"/>
    <n v="5373.3642499999996"/>
  </r>
  <r>
    <n v="39"/>
    <s v="male"/>
    <n v="34.1"/>
    <n v="2"/>
    <x v="1"/>
    <x v="1"/>
    <n v="23563.016179999999"/>
  </r>
  <r>
    <n v="18"/>
    <s v="male"/>
    <n v="21.47"/>
    <n v="0"/>
    <x v="1"/>
    <x v="3"/>
    <n v="1702.4553000000001"/>
  </r>
  <r>
    <n v="52"/>
    <s v="female"/>
    <n v="33.299999999999997"/>
    <n v="2"/>
    <x v="1"/>
    <x v="0"/>
    <n v="10806.839"/>
  </r>
  <r>
    <n v="27"/>
    <s v="female"/>
    <n v="31.254999999999999"/>
    <n v="1"/>
    <x v="1"/>
    <x v="2"/>
    <n v="3956.0714499999999"/>
  </r>
  <r>
    <n v="18"/>
    <s v="male"/>
    <n v="39.14"/>
    <n v="0"/>
    <x v="1"/>
    <x v="3"/>
    <n v="12890.057650000001"/>
  </r>
  <r>
    <n v="40"/>
    <s v="male"/>
    <n v="25.08"/>
    <n v="0"/>
    <x v="1"/>
    <x v="1"/>
    <n v="5415.6611999999996"/>
  </r>
  <r>
    <n v="29"/>
    <s v="male"/>
    <n v="37.29"/>
    <n v="2"/>
    <x v="1"/>
    <x v="1"/>
    <n v="4058.1161000000002"/>
  </r>
  <r>
    <n v="46"/>
    <s v="female"/>
    <n v="34.6"/>
    <n v="1"/>
    <x v="0"/>
    <x v="0"/>
    <n v="41661.601999999999"/>
  </r>
  <r>
    <n v="38"/>
    <s v="female"/>
    <n v="30.21"/>
    <n v="3"/>
    <x v="1"/>
    <x v="2"/>
    <n v="7537.1638999999996"/>
  </r>
  <r>
    <n v="30"/>
    <s v="female"/>
    <n v="21.945"/>
    <n v="1"/>
    <x v="1"/>
    <x v="3"/>
    <n v="4718.2035500000002"/>
  </r>
  <r>
    <n v="40"/>
    <s v="male"/>
    <n v="24.97"/>
    <n v="2"/>
    <x v="1"/>
    <x v="1"/>
    <n v="6593.5083000000004"/>
  </r>
  <r>
    <n v="50"/>
    <s v="male"/>
    <n v="25.3"/>
    <n v="0"/>
    <x v="1"/>
    <x v="1"/>
    <n v="8442.6669999999995"/>
  </r>
  <r>
    <n v="20"/>
    <s v="female"/>
    <n v="24.42"/>
    <n v="0"/>
    <x v="0"/>
    <x v="1"/>
    <n v="26125.674770000001"/>
  </r>
  <r>
    <n v="41"/>
    <s v="male"/>
    <n v="23.94"/>
    <n v="1"/>
    <x v="1"/>
    <x v="3"/>
    <n v="6858.4795999999997"/>
  </r>
  <r>
    <n v="33"/>
    <s v="female"/>
    <n v="39.82"/>
    <n v="1"/>
    <x v="1"/>
    <x v="1"/>
    <n v="4795.6567999999997"/>
  </r>
  <r>
    <n v="38"/>
    <s v="male"/>
    <n v="16.815000000000001"/>
    <n v="2"/>
    <x v="1"/>
    <x v="3"/>
    <n v="6640.5448500000002"/>
  </r>
  <r>
    <n v="42"/>
    <s v="male"/>
    <n v="37.18"/>
    <n v="2"/>
    <x v="1"/>
    <x v="1"/>
    <n v="7162.0122000000001"/>
  </r>
  <r>
    <n v="56"/>
    <s v="male"/>
    <n v="34.43"/>
    <n v="0"/>
    <x v="1"/>
    <x v="1"/>
    <n v="10594.225700000001"/>
  </r>
  <r>
    <n v="58"/>
    <s v="male"/>
    <n v="30.305"/>
    <n v="0"/>
    <x v="1"/>
    <x v="3"/>
    <n v="11938.255950000001"/>
  </r>
  <r>
    <n v="52"/>
    <s v="male"/>
    <n v="34.484999999999999"/>
    <n v="3"/>
    <x v="0"/>
    <x v="2"/>
    <n v="60021.398970000002"/>
  </r>
  <r>
    <n v="20"/>
    <s v="female"/>
    <n v="21.8"/>
    <n v="0"/>
    <x v="0"/>
    <x v="0"/>
    <n v="20167.336029999999"/>
  </r>
  <r>
    <n v="54"/>
    <s v="female"/>
    <n v="24.605"/>
    <n v="3"/>
    <x v="1"/>
    <x v="2"/>
    <n v="12479.70895"/>
  </r>
  <r>
    <n v="58"/>
    <s v="male"/>
    <n v="23.3"/>
    <n v="0"/>
    <x v="1"/>
    <x v="0"/>
    <n v="11345.519"/>
  </r>
  <r>
    <n v="45"/>
    <s v="female"/>
    <n v="27.83"/>
    <n v="2"/>
    <x v="1"/>
    <x v="1"/>
    <n v="8515.7587000000003"/>
  </r>
  <r>
    <n v="26"/>
    <s v="male"/>
    <n v="31.065000000000001"/>
    <n v="0"/>
    <x v="1"/>
    <x v="2"/>
    <n v="2699.56835"/>
  </r>
  <r>
    <n v="63"/>
    <s v="female"/>
    <n v="21.66"/>
    <n v="0"/>
    <x v="1"/>
    <x v="3"/>
    <n v="14449.8544"/>
  </r>
  <r>
    <n v="58"/>
    <s v="female"/>
    <n v="28.215"/>
    <n v="0"/>
    <x v="1"/>
    <x v="2"/>
    <n v="12224.350850000001"/>
  </r>
  <r>
    <n v="37"/>
    <s v="male"/>
    <n v="22.704999999999998"/>
    <n v="3"/>
    <x v="1"/>
    <x v="3"/>
    <n v="6985.50695"/>
  </r>
  <r>
    <n v="25"/>
    <s v="female"/>
    <n v="42.13"/>
    <n v="1"/>
    <x v="1"/>
    <x v="1"/>
    <n v="3238.4357"/>
  </r>
  <r>
    <n v="52"/>
    <s v="male"/>
    <n v="41.8"/>
    <n v="2"/>
    <x v="0"/>
    <x v="1"/>
    <n v="47269.853999999999"/>
  </r>
  <r>
    <n v="64"/>
    <s v="male"/>
    <n v="36.96"/>
    <n v="2"/>
    <x v="0"/>
    <x v="1"/>
    <n v="49577.662400000001"/>
  </r>
  <r>
    <n v="22"/>
    <s v="female"/>
    <n v="21.28"/>
    <n v="3"/>
    <x v="1"/>
    <x v="2"/>
    <n v="4296.2712000000001"/>
  </r>
  <r>
    <n v="28"/>
    <s v="female"/>
    <n v="33.11"/>
    <n v="0"/>
    <x v="1"/>
    <x v="1"/>
    <n v="3171.6149"/>
  </r>
  <r>
    <n v="18"/>
    <s v="male"/>
    <n v="33.33"/>
    <n v="0"/>
    <x v="1"/>
    <x v="1"/>
    <n v="1135.9407000000001"/>
  </r>
  <r>
    <n v="28"/>
    <s v="male"/>
    <n v="24.3"/>
    <n v="5"/>
    <x v="1"/>
    <x v="0"/>
    <n v="5615.3689999999997"/>
  </r>
  <r>
    <n v="45"/>
    <s v="female"/>
    <n v="25.7"/>
    <n v="3"/>
    <x v="1"/>
    <x v="0"/>
    <n v="9101.7980000000007"/>
  </r>
  <r>
    <n v="33"/>
    <s v="male"/>
    <n v="29.4"/>
    <n v="4"/>
    <x v="1"/>
    <x v="0"/>
    <n v="6059.1729999999998"/>
  </r>
  <r>
    <n v="18"/>
    <s v="female"/>
    <n v="39.82"/>
    <n v="0"/>
    <x v="1"/>
    <x v="1"/>
    <n v="1633.9618"/>
  </r>
  <r>
    <n v="32"/>
    <s v="male"/>
    <n v="33.630000000000003"/>
    <n v="1"/>
    <x v="0"/>
    <x v="3"/>
    <n v="37607.527699999999"/>
  </r>
  <r>
    <n v="24"/>
    <s v="male"/>
    <n v="29.83"/>
    <n v="0"/>
    <x v="0"/>
    <x v="3"/>
    <n v="18648.421699999999"/>
  </r>
  <r>
    <n v="19"/>
    <s v="male"/>
    <n v="19.8"/>
    <n v="0"/>
    <x v="1"/>
    <x v="0"/>
    <n v="1241.5650000000001"/>
  </r>
  <r>
    <n v="20"/>
    <s v="male"/>
    <n v="27.3"/>
    <n v="0"/>
    <x v="0"/>
    <x v="0"/>
    <n v="16232.847"/>
  </r>
  <r>
    <n v="40"/>
    <s v="female"/>
    <n v="29.3"/>
    <n v="4"/>
    <x v="1"/>
    <x v="0"/>
    <n v="15828.82173"/>
  </r>
  <r>
    <n v="34"/>
    <s v="female"/>
    <n v="27.72"/>
    <n v="0"/>
    <x v="1"/>
    <x v="1"/>
    <n v="4415.1588000000002"/>
  </r>
  <r>
    <n v="42"/>
    <s v="female"/>
    <n v="37.9"/>
    <n v="0"/>
    <x v="1"/>
    <x v="0"/>
    <n v="6474.0129999999999"/>
  </r>
  <r>
    <n v="51"/>
    <s v="female"/>
    <n v="36.384999999999998"/>
    <n v="3"/>
    <x v="1"/>
    <x v="2"/>
    <n v="11436.738149999999"/>
  </r>
  <r>
    <n v="54"/>
    <s v="female"/>
    <n v="27.645"/>
    <n v="1"/>
    <x v="1"/>
    <x v="2"/>
    <n v="11305.93455"/>
  </r>
  <r>
    <n v="55"/>
    <s v="male"/>
    <n v="37.715000000000003"/>
    <n v="3"/>
    <x v="1"/>
    <x v="2"/>
    <n v="30063.580549999999"/>
  </r>
  <r>
    <n v="52"/>
    <s v="female"/>
    <n v="23.18"/>
    <n v="0"/>
    <x v="1"/>
    <x v="3"/>
    <n v="10197.772199999999"/>
  </r>
  <r>
    <n v="32"/>
    <s v="female"/>
    <n v="20.52"/>
    <n v="0"/>
    <x v="1"/>
    <x v="3"/>
    <n v="4544.2348000000002"/>
  </r>
  <r>
    <n v="28"/>
    <s v="male"/>
    <n v="37.1"/>
    <n v="1"/>
    <x v="1"/>
    <x v="0"/>
    <n v="3277.1610000000001"/>
  </r>
  <r>
    <n v="41"/>
    <s v="female"/>
    <n v="28.05"/>
    <n v="1"/>
    <x v="1"/>
    <x v="1"/>
    <n v="6770.1925000000001"/>
  </r>
  <r>
    <n v="43"/>
    <s v="female"/>
    <n v="29.9"/>
    <n v="1"/>
    <x v="1"/>
    <x v="0"/>
    <n v="7337.7479999999996"/>
  </r>
  <r>
    <n v="49"/>
    <s v="female"/>
    <n v="33.344999999999999"/>
    <n v="2"/>
    <x v="1"/>
    <x v="3"/>
    <n v="10370.912549999999"/>
  </r>
  <r>
    <n v="64"/>
    <s v="male"/>
    <n v="23.76"/>
    <n v="0"/>
    <x v="0"/>
    <x v="1"/>
    <n v="26926.5144"/>
  </r>
  <r>
    <n v="55"/>
    <s v="female"/>
    <n v="30.5"/>
    <n v="0"/>
    <x v="1"/>
    <x v="0"/>
    <n v="10704.47"/>
  </r>
  <r>
    <n v="24"/>
    <s v="male"/>
    <n v="31.065000000000001"/>
    <n v="0"/>
    <x v="0"/>
    <x v="3"/>
    <n v="34254.053350000002"/>
  </r>
  <r>
    <n v="20"/>
    <s v="female"/>
    <n v="33.299999999999997"/>
    <n v="0"/>
    <x v="1"/>
    <x v="0"/>
    <n v="1880.4870000000001"/>
  </r>
  <r>
    <n v="45"/>
    <s v="male"/>
    <n v="27.5"/>
    <n v="3"/>
    <x v="1"/>
    <x v="0"/>
    <n v="8615.2999999999993"/>
  </r>
  <r>
    <n v="26"/>
    <s v="male"/>
    <n v="33.914999999999999"/>
    <n v="1"/>
    <x v="1"/>
    <x v="2"/>
    <n v="3292.5298499999999"/>
  </r>
  <r>
    <n v="25"/>
    <s v="female"/>
    <n v="34.484999999999999"/>
    <n v="0"/>
    <x v="1"/>
    <x v="2"/>
    <n v="3021.80915"/>
  </r>
  <r>
    <n v="43"/>
    <s v="male"/>
    <n v="25.52"/>
    <n v="5"/>
    <x v="1"/>
    <x v="1"/>
    <n v="14478.33015"/>
  </r>
  <r>
    <n v="35"/>
    <s v="male"/>
    <n v="27.61"/>
    <n v="1"/>
    <x v="1"/>
    <x v="1"/>
    <n v="4747.0528999999997"/>
  </r>
  <r>
    <n v="26"/>
    <s v="male"/>
    <n v="27.06"/>
    <n v="0"/>
    <x v="0"/>
    <x v="1"/>
    <n v="17043.341400000001"/>
  </r>
  <r>
    <n v="57"/>
    <s v="male"/>
    <n v="23.7"/>
    <n v="0"/>
    <x v="1"/>
    <x v="0"/>
    <n v="10959.33"/>
  </r>
  <r>
    <n v="22"/>
    <s v="female"/>
    <n v="30.4"/>
    <n v="0"/>
    <x v="1"/>
    <x v="3"/>
    <n v="2741.9479999999999"/>
  </r>
  <r>
    <n v="32"/>
    <s v="female"/>
    <n v="29.734999999999999"/>
    <n v="0"/>
    <x v="1"/>
    <x v="2"/>
    <n v="4357.0436499999996"/>
  </r>
  <r>
    <n v="39"/>
    <s v="male"/>
    <n v="29.925000000000001"/>
    <n v="1"/>
    <x v="0"/>
    <x v="3"/>
    <n v="22462.043750000001"/>
  </r>
  <r>
    <n v="25"/>
    <s v="female"/>
    <n v="26.79"/>
    <n v="2"/>
    <x v="1"/>
    <x v="2"/>
    <n v="4189.1130999999996"/>
  </r>
  <r>
    <n v="48"/>
    <s v="female"/>
    <n v="33.33"/>
    <n v="0"/>
    <x v="1"/>
    <x v="1"/>
    <n v="8283.6807000000008"/>
  </r>
  <r>
    <n v="47"/>
    <s v="female"/>
    <n v="27.645"/>
    <n v="2"/>
    <x v="0"/>
    <x v="2"/>
    <n v="24535.698550000001"/>
  </r>
  <r>
    <n v="18"/>
    <s v="female"/>
    <n v="21.66"/>
    <n v="0"/>
    <x v="0"/>
    <x v="3"/>
    <n v="14283.4594"/>
  </r>
  <r>
    <n v="18"/>
    <s v="male"/>
    <n v="30.03"/>
    <n v="1"/>
    <x v="1"/>
    <x v="1"/>
    <n v="1720.3536999999999"/>
  </r>
  <r>
    <n v="61"/>
    <s v="male"/>
    <n v="36.299999999999997"/>
    <n v="1"/>
    <x v="0"/>
    <x v="0"/>
    <n v="47403.88"/>
  </r>
  <r>
    <n v="47"/>
    <s v="female"/>
    <n v="24.32"/>
    <n v="0"/>
    <x v="1"/>
    <x v="3"/>
    <n v="8534.6718000000001"/>
  </r>
  <r>
    <n v="28"/>
    <s v="female"/>
    <n v="17.29"/>
    <n v="0"/>
    <x v="1"/>
    <x v="3"/>
    <n v="3732.6251000000002"/>
  </r>
  <r>
    <n v="36"/>
    <s v="female"/>
    <n v="25.9"/>
    <n v="1"/>
    <x v="1"/>
    <x v="0"/>
    <n v="5472.4489999999996"/>
  </r>
  <r>
    <n v="20"/>
    <s v="male"/>
    <n v="39.4"/>
    <n v="2"/>
    <x v="0"/>
    <x v="0"/>
    <n v="38344.565999999999"/>
  </r>
  <r>
    <n v="44"/>
    <s v="male"/>
    <n v="34.32"/>
    <n v="1"/>
    <x v="1"/>
    <x v="1"/>
    <n v="7147.4727999999996"/>
  </r>
  <r>
    <n v="38"/>
    <s v="female"/>
    <n v="19.95"/>
    <n v="2"/>
    <x v="1"/>
    <x v="3"/>
    <n v="7133.9025000000001"/>
  </r>
  <r>
    <n v="19"/>
    <s v="male"/>
    <n v="34.9"/>
    <n v="0"/>
    <x v="0"/>
    <x v="0"/>
    <n v="34828.654000000002"/>
  </r>
  <r>
    <n v="21"/>
    <s v="male"/>
    <n v="23.21"/>
    <n v="0"/>
    <x v="1"/>
    <x v="1"/>
    <n v="1515.3449000000001"/>
  </r>
  <r>
    <n v="46"/>
    <s v="male"/>
    <n v="25.745000000000001"/>
    <n v="3"/>
    <x v="1"/>
    <x v="2"/>
    <n v="9301.8935500000007"/>
  </r>
  <r>
    <n v="58"/>
    <s v="male"/>
    <n v="25.175000000000001"/>
    <n v="0"/>
    <x v="1"/>
    <x v="3"/>
    <n v="11931.125249999999"/>
  </r>
  <r>
    <n v="20"/>
    <s v="male"/>
    <n v="22"/>
    <n v="1"/>
    <x v="1"/>
    <x v="0"/>
    <n v="1964.78"/>
  </r>
  <r>
    <n v="18"/>
    <s v="male"/>
    <n v="26.125"/>
    <n v="0"/>
    <x v="1"/>
    <x v="3"/>
    <n v="1708.9257500000001"/>
  </r>
  <r>
    <n v="28"/>
    <s v="female"/>
    <n v="26.51"/>
    <n v="2"/>
    <x v="1"/>
    <x v="1"/>
    <n v="4340.4408999999996"/>
  </r>
  <r>
    <n v="33"/>
    <s v="male"/>
    <n v="27.454999999999998"/>
    <n v="2"/>
    <x v="1"/>
    <x v="2"/>
    <n v="5261.4694499999996"/>
  </r>
  <r>
    <n v="19"/>
    <s v="female"/>
    <n v="25.745000000000001"/>
    <n v="1"/>
    <x v="1"/>
    <x v="2"/>
    <n v="2710.8285500000002"/>
  </r>
  <r>
    <n v="45"/>
    <s v="male"/>
    <n v="30.36"/>
    <n v="0"/>
    <x v="0"/>
    <x v="1"/>
    <n v="62592.873090000001"/>
  </r>
  <r>
    <n v="62"/>
    <s v="male"/>
    <n v="30.875"/>
    <n v="3"/>
    <x v="0"/>
    <x v="2"/>
    <n v="46718.163249999998"/>
  </r>
  <r>
    <n v="25"/>
    <s v="female"/>
    <n v="20.8"/>
    <n v="1"/>
    <x v="1"/>
    <x v="0"/>
    <n v="3208.7869999999998"/>
  </r>
  <r>
    <n v="43"/>
    <s v="male"/>
    <n v="27.8"/>
    <n v="0"/>
    <x v="0"/>
    <x v="0"/>
    <n v="37829.724199999997"/>
  </r>
  <r>
    <n v="42"/>
    <s v="male"/>
    <n v="24.605"/>
    <n v="2"/>
    <x v="0"/>
    <x v="3"/>
    <n v="21259.377949999998"/>
  </r>
  <r>
    <n v="24"/>
    <s v="female"/>
    <n v="27.72"/>
    <n v="0"/>
    <x v="1"/>
    <x v="1"/>
    <n v="2464.6188000000002"/>
  </r>
  <r>
    <n v="29"/>
    <s v="female"/>
    <n v="21.85"/>
    <n v="0"/>
    <x v="0"/>
    <x v="3"/>
    <n v="16115.3045"/>
  </r>
  <r>
    <n v="32"/>
    <s v="male"/>
    <n v="28.12"/>
    <n v="4"/>
    <x v="0"/>
    <x v="2"/>
    <n v="21472.478800000001"/>
  </r>
  <r>
    <n v="25"/>
    <s v="female"/>
    <n v="30.2"/>
    <n v="0"/>
    <x v="0"/>
    <x v="0"/>
    <n v="33900.652999999998"/>
  </r>
  <r>
    <n v="41"/>
    <s v="male"/>
    <n v="32.200000000000003"/>
    <n v="2"/>
    <x v="1"/>
    <x v="0"/>
    <n v="6875.9610000000002"/>
  </r>
  <r>
    <n v="42"/>
    <s v="male"/>
    <n v="26.315000000000001"/>
    <n v="1"/>
    <x v="1"/>
    <x v="2"/>
    <n v="6940.90985"/>
  </r>
  <r>
    <n v="33"/>
    <s v="female"/>
    <n v="26.695"/>
    <n v="0"/>
    <x v="1"/>
    <x v="2"/>
    <n v="4571.4130500000001"/>
  </r>
  <r>
    <n v="34"/>
    <s v="male"/>
    <n v="42.9"/>
    <n v="1"/>
    <x v="1"/>
    <x v="0"/>
    <n v="4536.259"/>
  </r>
  <r>
    <n v="19"/>
    <s v="female"/>
    <n v="34.700000000000003"/>
    <n v="2"/>
    <x v="0"/>
    <x v="0"/>
    <n v="36397.576000000001"/>
  </r>
  <r>
    <n v="30"/>
    <s v="female"/>
    <n v="23.655000000000001"/>
    <n v="3"/>
    <x v="0"/>
    <x v="2"/>
    <n v="18765.87545"/>
  </r>
  <r>
    <n v="18"/>
    <s v="male"/>
    <n v="28.31"/>
    <n v="1"/>
    <x v="1"/>
    <x v="3"/>
    <n v="11272.331389999999"/>
  </r>
  <r>
    <n v="19"/>
    <s v="female"/>
    <n v="20.6"/>
    <n v="0"/>
    <x v="1"/>
    <x v="0"/>
    <n v="1731.6769999999999"/>
  </r>
  <r>
    <n v="18"/>
    <s v="male"/>
    <n v="53.13"/>
    <n v="0"/>
    <x v="1"/>
    <x v="1"/>
    <n v="1163.4627"/>
  </r>
  <r>
    <n v="35"/>
    <s v="male"/>
    <n v="39.71"/>
    <n v="4"/>
    <x v="1"/>
    <x v="3"/>
    <n v="19496.71917"/>
  </r>
  <r>
    <n v="39"/>
    <s v="female"/>
    <n v="26.315000000000001"/>
    <n v="2"/>
    <x v="1"/>
    <x v="2"/>
    <n v="7201.7008500000002"/>
  </r>
  <r>
    <n v="31"/>
    <s v="male"/>
    <n v="31.065000000000001"/>
    <n v="3"/>
    <x v="1"/>
    <x v="2"/>
    <n v="5425.0233500000004"/>
  </r>
  <r>
    <n v="62"/>
    <s v="male"/>
    <n v="26.695"/>
    <n v="0"/>
    <x v="0"/>
    <x v="3"/>
    <n v="28101.333050000001"/>
  </r>
  <r>
    <n v="62"/>
    <s v="male"/>
    <n v="38.83"/>
    <n v="0"/>
    <x v="1"/>
    <x v="1"/>
    <n v="12981.3457"/>
  </r>
  <r>
    <n v="42"/>
    <s v="female"/>
    <n v="40.369999999999997"/>
    <n v="2"/>
    <x v="0"/>
    <x v="1"/>
    <n v="43896.376300000004"/>
  </r>
  <r>
    <n v="31"/>
    <s v="male"/>
    <n v="25.934999999999999"/>
    <n v="1"/>
    <x v="1"/>
    <x v="2"/>
    <n v="4239.8926499999998"/>
  </r>
  <r>
    <n v="61"/>
    <s v="male"/>
    <n v="33.534999999999997"/>
    <n v="0"/>
    <x v="1"/>
    <x v="3"/>
    <n v="13143.336649999999"/>
  </r>
  <r>
    <n v="42"/>
    <s v="female"/>
    <n v="32.869999999999997"/>
    <n v="0"/>
    <x v="1"/>
    <x v="3"/>
    <n v="7050.0213000000003"/>
  </r>
  <r>
    <n v="51"/>
    <s v="male"/>
    <n v="30.03"/>
    <n v="1"/>
    <x v="1"/>
    <x v="1"/>
    <n v="9377.9046999999991"/>
  </r>
  <r>
    <n v="23"/>
    <s v="female"/>
    <n v="24.225000000000001"/>
    <n v="2"/>
    <x v="1"/>
    <x v="3"/>
    <n v="22395.74424"/>
  </r>
  <r>
    <n v="52"/>
    <s v="male"/>
    <n v="38.6"/>
    <n v="2"/>
    <x v="1"/>
    <x v="0"/>
    <n v="10325.206"/>
  </r>
  <r>
    <n v="57"/>
    <s v="female"/>
    <n v="25.74"/>
    <n v="2"/>
    <x v="1"/>
    <x v="1"/>
    <n v="12629.1656"/>
  </r>
  <r>
    <n v="23"/>
    <s v="female"/>
    <n v="33.4"/>
    <n v="0"/>
    <x v="1"/>
    <x v="0"/>
    <n v="10795.937330000001"/>
  </r>
  <r>
    <n v="52"/>
    <s v="female"/>
    <n v="44.7"/>
    <n v="3"/>
    <x v="1"/>
    <x v="0"/>
    <n v="11411.684999999999"/>
  </r>
  <r>
    <n v="50"/>
    <s v="male"/>
    <n v="30.97"/>
    <n v="3"/>
    <x v="1"/>
    <x v="2"/>
    <n v="10600.5483"/>
  </r>
  <r>
    <n v="18"/>
    <s v="female"/>
    <n v="31.92"/>
    <n v="0"/>
    <x v="1"/>
    <x v="3"/>
    <n v="2205.9807999999998"/>
  </r>
  <r>
    <n v="18"/>
    <s v="female"/>
    <n v="36.85"/>
    <n v="0"/>
    <x v="1"/>
    <x v="1"/>
    <n v="1629.8335"/>
  </r>
  <r>
    <n v="21"/>
    <s v="female"/>
    <n v="25.8"/>
    <n v="0"/>
    <x v="1"/>
    <x v="0"/>
    <n v="2007.9449999999999"/>
  </r>
  <r>
    <n v="61"/>
    <s v="female"/>
    <n v="29.07"/>
    <n v="0"/>
    <x v="0"/>
    <x v="2"/>
    <n v="29141.360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x v="0"/>
    <x v="0"/>
    <n v="0"/>
    <x v="0"/>
    <x v="0"/>
    <n v="16884.923999999999"/>
  </r>
  <r>
    <n v="18"/>
    <x v="1"/>
    <x v="1"/>
    <n v="1"/>
    <x v="1"/>
    <x v="1"/>
    <n v="1725.5523000000001"/>
  </r>
  <r>
    <n v="28"/>
    <x v="1"/>
    <x v="2"/>
    <n v="3"/>
    <x v="1"/>
    <x v="1"/>
    <n v="4449.4620000000004"/>
  </r>
  <r>
    <n v="33"/>
    <x v="1"/>
    <x v="3"/>
    <n v="0"/>
    <x v="1"/>
    <x v="2"/>
    <n v="21984.47061"/>
  </r>
  <r>
    <n v="32"/>
    <x v="1"/>
    <x v="4"/>
    <n v="0"/>
    <x v="1"/>
    <x v="2"/>
    <n v="3866.8552"/>
  </r>
  <r>
    <n v="31"/>
    <x v="0"/>
    <x v="5"/>
    <n v="0"/>
    <x v="1"/>
    <x v="1"/>
    <n v="3756.6215999999999"/>
  </r>
  <r>
    <n v="46"/>
    <x v="0"/>
    <x v="6"/>
    <n v="1"/>
    <x v="1"/>
    <x v="1"/>
    <n v="8240.5895999999993"/>
  </r>
  <r>
    <n v="37"/>
    <x v="0"/>
    <x v="7"/>
    <n v="3"/>
    <x v="1"/>
    <x v="2"/>
    <n v="7281.5056000000004"/>
  </r>
  <r>
    <n v="37"/>
    <x v="1"/>
    <x v="8"/>
    <n v="2"/>
    <x v="1"/>
    <x v="3"/>
    <n v="6406.4107000000004"/>
  </r>
  <r>
    <n v="60"/>
    <x v="0"/>
    <x v="9"/>
    <n v="0"/>
    <x v="1"/>
    <x v="2"/>
    <n v="28923.136920000001"/>
  </r>
  <r>
    <n v="25"/>
    <x v="1"/>
    <x v="10"/>
    <n v="0"/>
    <x v="1"/>
    <x v="3"/>
    <n v="2721.3208"/>
  </r>
  <r>
    <n v="62"/>
    <x v="0"/>
    <x v="11"/>
    <n v="0"/>
    <x v="0"/>
    <x v="1"/>
    <n v="27808.7251"/>
  </r>
  <r>
    <n v="23"/>
    <x v="1"/>
    <x v="12"/>
    <n v="0"/>
    <x v="1"/>
    <x v="0"/>
    <n v="1826.8430000000001"/>
  </r>
  <r>
    <n v="56"/>
    <x v="0"/>
    <x v="13"/>
    <n v="0"/>
    <x v="1"/>
    <x v="1"/>
    <n v="11090.7178"/>
  </r>
  <r>
    <n v="27"/>
    <x v="1"/>
    <x v="14"/>
    <n v="0"/>
    <x v="0"/>
    <x v="1"/>
    <n v="39611.757700000002"/>
  </r>
  <r>
    <n v="19"/>
    <x v="1"/>
    <x v="15"/>
    <n v="1"/>
    <x v="1"/>
    <x v="0"/>
    <n v="1837.2370000000001"/>
  </r>
  <r>
    <n v="52"/>
    <x v="0"/>
    <x v="16"/>
    <n v="1"/>
    <x v="1"/>
    <x v="3"/>
    <n v="10797.3362"/>
  </r>
  <r>
    <n v="23"/>
    <x v="1"/>
    <x v="17"/>
    <n v="0"/>
    <x v="1"/>
    <x v="3"/>
    <n v="2395.17155"/>
  </r>
  <r>
    <n v="56"/>
    <x v="1"/>
    <x v="18"/>
    <n v="0"/>
    <x v="1"/>
    <x v="0"/>
    <n v="10602.385"/>
  </r>
  <r>
    <n v="30"/>
    <x v="1"/>
    <x v="19"/>
    <n v="0"/>
    <x v="0"/>
    <x v="0"/>
    <n v="36837.466999999997"/>
  </r>
  <r>
    <n v="60"/>
    <x v="0"/>
    <x v="20"/>
    <n v="0"/>
    <x v="1"/>
    <x v="3"/>
    <n v="13228.846949999999"/>
  </r>
  <r>
    <n v="30"/>
    <x v="0"/>
    <x v="21"/>
    <n v="1"/>
    <x v="1"/>
    <x v="0"/>
    <n v="4149.7359999999999"/>
  </r>
  <r>
    <n v="18"/>
    <x v="1"/>
    <x v="22"/>
    <n v="0"/>
    <x v="1"/>
    <x v="1"/>
    <n v="1137.011"/>
  </r>
  <r>
    <n v="34"/>
    <x v="0"/>
    <x v="23"/>
    <n v="1"/>
    <x v="0"/>
    <x v="3"/>
    <n v="37701.876799999998"/>
  </r>
  <r>
    <n v="37"/>
    <x v="1"/>
    <x v="24"/>
    <n v="2"/>
    <x v="1"/>
    <x v="2"/>
    <n v="6203.90175"/>
  </r>
  <r>
    <n v="59"/>
    <x v="0"/>
    <x v="25"/>
    <n v="3"/>
    <x v="1"/>
    <x v="1"/>
    <n v="14001.1338"/>
  </r>
  <r>
    <n v="63"/>
    <x v="0"/>
    <x v="26"/>
    <n v="0"/>
    <x v="1"/>
    <x v="3"/>
    <n v="14451.835150000001"/>
  </r>
  <r>
    <n v="55"/>
    <x v="0"/>
    <x v="27"/>
    <n v="2"/>
    <x v="1"/>
    <x v="2"/>
    <n v="12268.632250000001"/>
  </r>
  <r>
    <n v="23"/>
    <x v="1"/>
    <x v="28"/>
    <n v="1"/>
    <x v="1"/>
    <x v="2"/>
    <n v="2775.1921499999999"/>
  </r>
  <r>
    <n v="31"/>
    <x v="1"/>
    <x v="29"/>
    <n v="2"/>
    <x v="0"/>
    <x v="0"/>
    <n v="38711"/>
  </r>
  <r>
    <n v="22"/>
    <x v="1"/>
    <x v="30"/>
    <n v="0"/>
    <x v="0"/>
    <x v="0"/>
    <n v="35585.576000000001"/>
  </r>
  <r>
    <n v="18"/>
    <x v="0"/>
    <x v="31"/>
    <n v="0"/>
    <x v="1"/>
    <x v="3"/>
    <n v="2198.1898500000002"/>
  </r>
  <r>
    <n v="19"/>
    <x v="0"/>
    <x v="32"/>
    <n v="5"/>
    <x v="1"/>
    <x v="0"/>
    <n v="4687.7969999999996"/>
  </r>
  <r>
    <n v="63"/>
    <x v="1"/>
    <x v="33"/>
    <n v="0"/>
    <x v="1"/>
    <x v="2"/>
    <n v="13770.097900000001"/>
  </r>
  <r>
    <n v="28"/>
    <x v="1"/>
    <x v="34"/>
    <n v="1"/>
    <x v="0"/>
    <x v="0"/>
    <n v="51194.559139999998"/>
  </r>
  <r>
    <n v="19"/>
    <x v="1"/>
    <x v="35"/>
    <n v="0"/>
    <x v="1"/>
    <x v="2"/>
    <n v="1625.4337499999999"/>
  </r>
  <r>
    <n v="62"/>
    <x v="0"/>
    <x v="36"/>
    <n v="3"/>
    <x v="1"/>
    <x v="2"/>
    <n v="15612.19335"/>
  </r>
  <r>
    <n v="26"/>
    <x v="1"/>
    <x v="37"/>
    <n v="0"/>
    <x v="1"/>
    <x v="0"/>
    <n v="2302.3000000000002"/>
  </r>
  <r>
    <n v="35"/>
    <x v="1"/>
    <x v="38"/>
    <n v="1"/>
    <x v="0"/>
    <x v="3"/>
    <n v="39774.276299999998"/>
  </r>
  <r>
    <n v="60"/>
    <x v="1"/>
    <x v="39"/>
    <n v="0"/>
    <x v="0"/>
    <x v="0"/>
    <n v="48173.360999999997"/>
  </r>
  <r>
    <n v="24"/>
    <x v="0"/>
    <x v="40"/>
    <n v="0"/>
    <x v="1"/>
    <x v="3"/>
    <n v="3046.0619999999999"/>
  </r>
  <r>
    <n v="31"/>
    <x v="0"/>
    <x v="41"/>
    <n v="2"/>
    <x v="1"/>
    <x v="1"/>
    <n v="4949.7587000000003"/>
  </r>
  <r>
    <n v="41"/>
    <x v="1"/>
    <x v="42"/>
    <n v="1"/>
    <x v="1"/>
    <x v="1"/>
    <n v="6272.4772000000003"/>
  </r>
  <r>
    <n v="37"/>
    <x v="0"/>
    <x v="43"/>
    <n v="2"/>
    <x v="1"/>
    <x v="1"/>
    <n v="6313.759"/>
  </r>
  <r>
    <n v="38"/>
    <x v="1"/>
    <x v="44"/>
    <n v="1"/>
    <x v="1"/>
    <x v="3"/>
    <n v="6079.6715000000004"/>
  </r>
  <r>
    <n v="55"/>
    <x v="1"/>
    <x v="45"/>
    <n v="0"/>
    <x v="1"/>
    <x v="0"/>
    <n v="20630.283510000001"/>
  </r>
  <r>
    <n v="18"/>
    <x v="0"/>
    <x v="46"/>
    <n v="2"/>
    <x v="1"/>
    <x v="3"/>
    <n v="3393.35635"/>
  </r>
  <r>
    <n v="28"/>
    <x v="0"/>
    <x v="47"/>
    <n v="0"/>
    <x v="1"/>
    <x v="2"/>
    <n v="3556.9223000000002"/>
  </r>
  <r>
    <n v="60"/>
    <x v="0"/>
    <x v="48"/>
    <n v="0"/>
    <x v="1"/>
    <x v="1"/>
    <n v="12629.896699999999"/>
  </r>
  <r>
    <n v="36"/>
    <x v="1"/>
    <x v="49"/>
    <n v="1"/>
    <x v="0"/>
    <x v="1"/>
    <n v="38709.175999999999"/>
  </r>
  <r>
    <n v="18"/>
    <x v="0"/>
    <x v="50"/>
    <n v="0"/>
    <x v="1"/>
    <x v="3"/>
    <n v="2211.1307499999998"/>
  </r>
  <r>
    <n v="21"/>
    <x v="0"/>
    <x v="51"/>
    <n v="2"/>
    <x v="1"/>
    <x v="2"/>
    <n v="3579.8287"/>
  </r>
  <r>
    <n v="48"/>
    <x v="1"/>
    <x v="52"/>
    <n v="1"/>
    <x v="0"/>
    <x v="0"/>
    <n v="23568.272000000001"/>
  </r>
  <r>
    <n v="36"/>
    <x v="1"/>
    <x v="53"/>
    <n v="0"/>
    <x v="0"/>
    <x v="1"/>
    <n v="37742.575700000001"/>
  </r>
  <r>
    <n v="40"/>
    <x v="0"/>
    <x v="54"/>
    <n v="3"/>
    <x v="1"/>
    <x v="2"/>
    <n v="8059.6791000000003"/>
  </r>
  <r>
    <n v="58"/>
    <x v="1"/>
    <x v="55"/>
    <n v="2"/>
    <x v="0"/>
    <x v="2"/>
    <n v="47496.494449999998"/>
  </r>
  <r>
    <n v="58"/>
    <x v="0"/>
    <x v="56"/>
    <n v="2"/>
    <x v="1"/>
    <x v="3"/>
    <n v="13607.36875"/>
  </r>
  <r>
    <n v="18"/>
    <x v="1"/>
    <x v="57"/>
    <n v="2"/>
    <x v="0"/>
    <x v="1"/>
    <n v="34303.167200000004"/>
  </r>
  <r>
    <n v="53"/>
    <x v="0"/>
    <x v="58"/>
    <n v="1"/>
    <x v="0"/>
    <x v="1"/>
    <n v="23244.790199999999"/>
  </r>
  <r>
    <n v="34"/>
    <x v="0"/>
    <x v="59"/>
    <n v="2"/>
    <x v="1"/>
    <x v="2"/>
    <n v="5989.5236500000001"/>
  </r>
  <r>
    <n v="43"/>
    <x v="1"/>
    <x v="60"/>
    <n v="3"/>
    <x v="1"/>
    <x v="3"/>
    <n v="8606.2173999999995"/>
  </r>
  <r>
    <n v="25"/>
    <x v="1"/>
    <x v="61"/>
    <n v="4"/>
    <x v="1"/>
    <x v="1"/>
    <n v="4504.6624000000002"/>
  </r>
  <r>
    <n v="64"/>
    <x v="1"/>
    <x v="62"/>
    <n v="1"/>
    <x v="1"/>
    <x v="2"/>
    <n v="30166.618170000002"/>
  </r>
  <r>
    <n v="28"/>
    <x v="0"/>
    <x v="63"/>
    <n v="1"/>
    <x v="1"/>
    <x v="2"/>
    <n v="4133.6416499999996"/>
  </r>
  <r>
    <n v="20"/>
    <x v="0"/>
    <x v="64"/>
    <n v="0"/>
    <x v="0"/>
    <x v="2"/>
    <n v="14711.7438"/>
  </r>
  <r>
    <n v="19"/>
    <x v="0"/>
    <x v="65"/>
    <n v="0"/>
    <x v="1"/>
    <x v="0"/>
    <n v="1743.2139999999999"/>
  </r>
  <r>
    <n v="61"/>
    <x v="0"/>
    <x v="66"/>
    <n v="2"/>
    <x v="1"/>
    <x v="0"/>
    <n v="14235.072"/>
  </r>
  <r>
    <n v="40"/>
    <x v="1"/>
    <x v="31"/>
    <n v="1"/>
    <x v="1"/>
    <x v="2"/>
    <n v="6389.3778499999999"/>
  </r>
  <r>
    <n v="40"/>
    <x v="0"/>
    <x v="67"/>
    <n v="0"/>
    <x v="1"/>
    <x v="1"/>
    <n v="5920.1040999999996"/>
  </r>
  <r>
    <n v="28"/>
    <x v="1"/>
    <x v="68"/>
    <n v="3"/>
    <x v="0"/>
    <x v="1"/>
    <n v="17663.144199999999"/>
  </r>
  <r>
    <n v="27"/>
    <x v="0"/>
    <x v="69"/>
    <n v="0"/>
    <x v="0"/>
    <x v="1"/>
    <n v="16577.779500000001"/>
  </r>
  <r>
    <n v="31"/>
    <x v="1"/>
    <x v="70"/>
    <n v="5"/>
    <x v="1"/>
    <x v="3"/>
    <n v="6799.4579999999996"/>
  </r>
  <r>
    <n v="53"/>
    <x v="0"/>
    <x v="71"/>
    <n v="3"/>
    <x v="1"/>
    <x v="0"/>
    <n v="11741.726000000001"/>
  </r>
  <r>
    <n v="58"/>
    <x v="1"/>
    <x v="72"/>
    <n v="1"/>
    <x v="1"/>
    <x v="1"/>
    <n v="11946.625899999999"/>
  </r>
  <r>
    <n v="44"/>
    <x v="1"/>
    <x v="73"/>
    <n v="2"/>
    <x v="1"/>
    <x v="0"/>
    <n v="7726.8540000000003"/>
  </r>
  <r>
    <n v="57"/>
    <x v="1"/>
    <x v="74"/>
    <n v="0"/>
    <x v="1"/>
    <x v="2"/>
    <n v="11356.660900000001"/>
  </r>
  <r>
    <n v="29"/>
    <x v="0"/>
    <x v="75"/>
    <n v="1"/>
    <x v="1"/>
    <x v="1"/>
    <n v="3947.4131000000002"/>
  </r>
  <r>
    <n v="21"/>
    <x v="1"/>
    <x v="76"/>
    <n v="0"/>
    <x v="1"/>
    <x v="1"/>
    <n v="1532.4697000000001"/>
  </r>
  <r>
    <n v="22"/>
    <x v="0"/>
    <x v="77"/>
    <n v="0"/>
    <x v="1"/>
    <x v="3"/>
    <n v="2755.0209500000001"/>
  </r>
  <r>
    <n v="41"/>
    <x v="0"/>
    <x v="36"/>
    <n v="0"/>
    <x v="1"/>
    <x v="2"/>
    <n v="6571.0243499999997"/>
  </r>
  <r>
    <n v="31"/>
    <x v="1"/>
    <x v="78"/>
    <n v="1"/>
    <x v="1"/>
    <x v="3"/>
    <n v="4441.2131499999996"/>
  </r>
  <r>
    <n v="45"/>
    <x v="0"/>
    <x v="79"/>
    <n v="0"/>
    <x v="1"/>
    <x v="3"/>
    <n v="7935.29115"/>
  </r>
  <r>
    <n v="22"/>
    <x v="1"/>
    <x v="80"/>
    <n v="1"/>
    <x v="0"/>
    <x v="1"/>
    <n v="37165.163800000002"/>
  </r>
  <r>
    <n v="48"/>
    <x v="0"/>
    <x v="81"/>
    <n v="4"/>
    <x v="1"/>
    <x v="2"/>
    <n v="11033.661700000001"/>
  </r>
  <r>
    <n v="37"/>
    <x v="0"/>
    <x v="82"/>
    <n v="2"/>
    <x v="0"/>
    <x v="0"/>
    <n v="39836.519"/>
  </r>
  <r>
    <n v="45"/>
    <x v="1"/>
    <x v="83"/>
    <n v="2"/>
    <x v="0"/>
    <x v="2"/>
    <n v="21098.554049999999"/>
  </r>
  <r>
    <n v="57"/>
    <x v="0"/>
    <x v="84"/>
    <n v="0"/>
    <x v="0"/>
    <x v="2"/>
    <n v="43578.939400000003"/>
  </r>
  <r>
    <n v="56"/>
    <x v="0"/>
    <x v="85"/>
    <n v="0"/>
    <x v="1"/>
    <x v="0"/>
    <n v="11073.175999999999"/>
  </r>
  <r>
    <n v="46"/>
    <x v="0"/>
    <x v="7"/>
    <n v="0"/>
    <x v="1"/>
    <x v="2"/>
    <n v="8026.6665999999996"/>
  </r>
  <r>
    <n v="55"/>
    <x v="0"/>
    <x v="86"/>
    <n v="0"/>
    <x v="1"/>
    <x v="2"/>
    <n v="11082.5772"/>
  </r>
  <r>
    <n v="21"/>
    <x v="0"/>
    <x v="87"/>
    <n v="0"/>
    <x v="1"/>
    <x v="1"/>
    <n v="2026.9740999999999"/>
  </r>
  <r>
    <n v="53"/>
    <x v="0"/>
    <x v="88"/>
    <n v="1"/>
    <x v="1"/>
    <x v="2"/>
    <n v="10942.13205"/>
  </r>
  <r>
    <n v="59"/>
    <x v="1"/>
    <x v="8"/>
    <n v="3"/>
    <x v="0"/>
    <x v="3"/>
    <n v="30184.936699999998"/>
  </r>
  <r>
    <n v="35"/>
    <x v="1"/>
    <x v="47"/>
    <n v="2"/>
    <x v="1"/>
    <x v="2"/>
    <n v="5729.0052999999998"/>
  </r>
  <r>
    <n v="64"/>
    <x v="0"/>
    <x v="89"/>
    <n v="2"/>
    <x v="0"/>
    <x v="0"/>
    <n v="47291.055"/>
  </r>
  <r>
    <n v="28"/>
    <x v="0"/>
    <x v="80"/>
    <n v="1"/>
    <x v="1"/>
    <x v="1"/>
    <n v="3766.8838000000001"/>
  </r>
  <r>
    <n v="54"/>
    <x v="0"/>
    <x v="43"/>
    <n v="3"/>
    <x v="1"/>
    <x v="0"/>
    <n v="12105.32"/>
  </r>
  <r>
    <n v="55"/>
    <x v="1"/>
    <x v="90"/>
    <n v="0"/>
    <x v="1"/>
    <x v="1"/>
    <n v="10226.2842"/>
  </r>
  <r>
    <n v="56"/>
    <x v="1"/>
    <x v="91"/>
    <n v="0"/>
    <x v="0"/>
    <x v="3"/>
    <n v="22412.648499999999"/>
  </r>
  <r>
    <n v="38"/>
    <x v="1"/>
    <x v="92"/>
    <n v="0"/>
    <x v="0"/>
    <x v="0"/>
    <n v="15820.699000000001"/>
  </r>
  <r>
    <n v="41"/>
    <x v="0"/>
    <x v="93"/>
    <n v="0"/>
    <x v="1"/>
    <x v="0"/>
    <n v="6186.1270000000004"/>
  </r>
  <r>
    <n v="30"/>
    <x v="1"/>
    <x v="94"/>
    <n v="0"/>
    <x v="1"/>
    <x v="3"/>
    <n v="3645.0893999999998"/>
  </r>
  <r>
    <n v="18"/>
    <x v="0"/>
    <x v="95"/>
    <n v="0"/>
    <x v="1"/>
    <x v="3"/>
    <n v="21344.846699999998"/>
  </r>
  <r>
    <n v="61"/>
    <x v="0"/>
    <x v="96"/>
    <n v="3"/>
    <x v="0"/>
    <x v="1"/>
    <n v="30942.191800000001"/>
  </r>
  <r>
    <n v="34"/>
    <x v="0"/>
    <x v="97"/>
    <n v="1"/>
    <x v="1"/>
    <x v="0"/>
    <n v="5003.8530000000001"/>
  </r>
  <r>
    <n v="20"/>
    <x v="1"/>
    <x v="24"/>
    <n v="1"/>
    <x v="0"/>
    <x v="2"/>
    <n v="17560.37975"/>
  </r>
  <r>
    <n v="19"/>
    <x v="0"/>
    <x v="98"/>
    <n v="1"/>
    <x v="1"/>
    <x v="0"/>
    <n v="2331.5189999999998"/>
  </r>
  <r>
    <n v="26"/>
    <x v="1"/>
    <x v="99"/>
    <n v="2"/>
    <x v="1"/>
    <x v="2"/>
    <n v="3877.3042500000001"/>
  </r>
  <r>
    <n v="29"/>
    <x v="1"/>
    <x v="100"/>
    <n v="0"/>
    <x v="1"/>
    <x v="1"/>
    <n v="2867.1196"/>
  </r>
  <r>
    <n v="63"/>
    <x v="1"/>
    <x v="101"/>
    <n v="0"/>
    <x v="0"/>
    <x v="1"/>
    <n v="47055.532099999997"/>
  </r>
  <r>
    <n v="54"/>
    <x v="1"/>
    <x v="51"/>
    <n v="1"/>
    <x v="1"/>
    <x v="2"/>
    <n v="10825.253699999999"/>
  </r>
  <r>
    <n v="55"/>
    <x v="0"/>
    <x v="102"/>
    <n v="2"/>
    <x v="1"/>
    <x v="0"/>
    <n v="11881.358"/>
  </r>
  <r>
    <n v="37"/>
    <x v="1"/>
    <x v="43"/>
    <n v="0"/>
    <x v="1"/>
    <x v="0"/>
    <n v="4646.759"/>
  </r>
  <r>
    <n v="21"/>
    <x v="0"/>
    <x v="103"/>
    <n v="0"/>
    <x v="1"/>
    <x v="2"/>
    <n v="2404.7338"/>
  </r>
  <r>
    <n v="52"/>
    <x v="1"/>
    <x v="104"/>
    <n v="3"/>
    <x v="1"/>
    <x v="3"/>
    <n v="11488.31695"/>
  </r>
  <r>
    <n v="60"/>
    <x v="1"/>
    <x v="105"/>
    <n v="0"/>
    <x v="1"/>
    <x v="3"/>
    <n v="30259.995559999999"/>
  </r>
  <r>
    <n v="58"/>
    <x v="1"/>
    <x v="106"/>
    <n v="0"/>
    <x v="1"/>
    <x v="1"/>
    <n v="11381.3254"/>
  </r>
  <r>
    <n v="29"/>
    <x v="0"/>
    <x v="100"/>
    <n v="1"/>
    <x v="0"/>
    <x v="1"/>
    <n v="19107.779600000002"/>
  </r>
  <r>
    <n v="49"/>
    <x v="0"/>
    <x v="107"/>
    <n v="0"/>
    <x v="1"/>
    <x v="1"/>
    <n v="8601.3292999999994"/>
  </r>
  <r>
    <n v="37"/>
    <x v="0"/>
    <x v="108"/>
    <n v="2"/>
    <x v="1"/>
    <x v="2"/>
    <n v="6686.4313000000002"/>
  </r>
  <r>
    <n v="44"/>
    <x v="1"/>
    <x v="109"/>
    <n v="2"/>
    <x v="1"/>
    <x v="0"/>
    <n v="7740.3370000000004"/>
  </r>
  <r>
    <n v="18"/>
    <x v="1"/>
    <x v="110"/>
    <n v="0"/>
    <x v="1"/>
    <x v="3"/>
    <n v="1705.6244999999999"/>
  </r>
  <r>
    <n v="20"/>
    <x v="0"/>
    <x v="111"/>
    <n v="0"/>
    <x v="1"/>
    <x v="2"/>
    <n v="2257.47525"/>
  </r>
  <r>
    <n v="44"/>
    <x v="1"/>
    <x v="112"/>
    <n v="1"/>
    <x v="0"/>
    <x v="3"/>
    <n v="39556.494500000001"/>
  </r>
  <r>
    <n v="47"/>
    <x v="0"/>
    <x v="113"/>
    <n v="3"/>
    <x v="1"/>
    <x v="2"/>
    <n v="10115.00885"/>
  </r>
  <r>
    <n v="26"/>
    <x v="0"/>
    <x v="114"/>
    <n v="0"/>
    <x v="1"/>
    <x v="3"/>
    <n v="3385.3991500000002"/>
  </r>
  <r>
    <n v="19"/>
    <x v="0"/>
    <x v="115"/>
    <n v="0"/>
    <x v="0"/>
    <x v="0"/>
    <n v="17081.080000000002"/>
  </r>
  <r>
    <n v="52"/>
    <x v="0"/>
    <x v="116"/>
    <n v="0"/>
    <x v="1"/>
    <x v="0"/>
    <n v="9634.5380000000005"/>
  </r>
  <r>
    <n v="32"/>
    <x v="0"/>
    <x v="117"/>
    <n v="2"/>
    <x v="0"/>
    <x v="2"/>
    <n v="32734.186300000001"/>
  </r>
  <r>
    <n v="38"/>
    <x v="1"/>
    <x v="118"/>
    <n v="2"/>
    <x v="1"/>
    <x v="0"/>
    <n v="6082.4049999999997"/>
  </r>
  <r>
    <n v="59"/>
    <x v="0"/>
    <x v="119"/>
    <n v="0"/>
    <x v="1"/>
    <x v="3"/>
    <n v="12815.444949999999"/>
  </r>
  <r>
    <n v="61"/>
    <x v="0"/>
    <x v="120"/>
    <n v="0"/>
    <x v="1"/>
    <x v="3"/>
    <n v="13616.3586"/>
  </r>
  <r>
    <n v="53"/>
    <x v="0"/>
    <x v="121"/>
    <n v="2"/>
    <x v="1"/>
    <x v="0"/>
    <n v="11163.567999999999"/>
  </r>
  <r>
    <n v="19"/>
    <x v="1"/>
    <x v="122"/>
    <n v="0"/>
    <x v="1"/>
    <x v="2"/>
    <n v="1632.5644500000001"/>
  </r>
  <r>
    <n v="20"/>
    <x v="0"/>
    <x v="114"/>
    <n v="0"/>
    <x v="1"/>
    <x v="3"/>
    <n v="2457.2111500000001"/>
  </r>
  <r>
    <n v="22"/>
    <x v="0"/>
    <x v="123"/>
    <n v="0"/>
    <x v="1"/>
    <x v="1"/>
    <n v="2155.6815000000001"/>
  </r>
  <r>
    <n v="19"/>
    <x v="1"/>
    <x v="22"/>
    <n v="0"/>
    <x v="1"/>
    <x v="0"/>
    <n v="1261.442"/>
  </r>
  <r>
    <n v="22"/>
    <x v="1"/>
    <x v="124"/>
    <n v="0"/>
    <x v="1"/>
    <x v="2"/>
    <n v="2045.68525"/>
  </r>
  <r>
    <n v="54"/>
    <x v="0"/>
    <x v="125"/>
    <n v="3"/>
    <x v="1"/>
    <x v="1"/>
    <n v="27322.73386"/>
  </r>
  <r>
    <n v="22"/>
    <x v="0"/>
    <x v="126"/>
    <n v="0"/>
    <x v="1"/>
    <x v="0"/>
    <n v="2166.732"/>
  </r>
  <r>
    <n v="34"/>
    <x v="1"/>
    <x v="64"/>
    <n v="2"/>
    <x v="1"/>
    <x v="3"/>
    <n v="27375.904780000001"/>
  </r>
  <r>
    <n v="26"/>
    <x v="1"/>
    <x v="127"/>
    <n v="1"/>
    <x v="1"/>
    <x v="3"/>
    <n v="3490.5491000000002"/>
  </r>
  <r>
    <n v="34"/>
    <x v="1"/>
    <x v="128"/>
    <n v="2"/>
    <x v="0"/>
    <x v="1"/>
    <n v="18972.494999999999"/>
  </r>
  <r>
    <n v="29"/>
    <x v="1"/>
    <x v="129"/>
    <n v="2"/>
    <x v="1"/>
    <x v="2"/>
    <n v="18157.876"/>
  </r>
  <r>
    <n v="30"/>
    <x v="1"/>
    <x v="54"/>
    <n v="3"/>
    <x v="0"/>
    <x v="2"/>
    <n v="20745.989099999999"/>
  </r>
  <r>
    <n v="29"/>
    <x v="0"/>
    <x v="130"/>
    <n v="3"/>
    <x v="1"/>
    <x v="1"/>
    <n v="5138.2566999999999"/>
  </r>
  <r>
    <n v="46"/>
    <x v="1"/>
    <x v="131"/>
    <n v="3"/>
    <x v="0"/>
    <x v="2"/>
    <n v="40720.551050000002"/>
  </r>
  <r>
    <n v="51"/>
    <x v="0"/>
    <x v="132"/>
    <n v="1"/>
    <x v="1"/>
    <x v="1"/>
    <n v="9877.6077000000005"/>
  </r>
  <r>
    <n v="53"/>
    <x v="0"/>
    <x v="133"/>
    <n v="1"/>
    <x v="1"/>
    <x v="2"/>
    <n v="10959.6947"/>
  </r>
  <r>
    <n v="19"/>
    <x v="1"/>
    <x v="98"/>
    <n v="1"/>
    <x v="1"/>
    <x v="0"/>
    <n v="1842.519"/>
  </r>
  <r>
    <n v="35"/>
    <x v="1"/>
    <x v="134"/>
    <n v="1"/>
    <x v="1"/>
    <x v="2"/>
    <n v="5125.2156999999997"/>
  </r>
  <r>
    <n v="48"/>
    <x v="1"/>
    <x v="102"/>
    <n v="0"/>
    <x v="1"/>
    <x v="1"/>
    <n v="7789.6350000000002"/>
  </r>
  <r>
    <n v="32"/>
    <x v="0"/>
    <x v="135"/>
    <n v="3"/>
    <x v="1"/>
    <x v="3"/>
    <n v="6334.3435499999996"/>
  </r>
  <r>
    <n v="42"/>
    <x v="0"/>
    <x v="108"/>
    <n v="0"/>
    <x v="0"/>
    <x v="3"/>
    <n v="19964.746299999999"/>
  </r>
  <r>
    <n v="40"/>
    <x v="0"/>
    <x v="94"/>
    <n v="1"/>
    <x v="1"/>
    <x v="3"/>
    <n v="7077.1894000000002"/>
  </r>
  <r>
    <n v="44"/>
    <x v="1"/>
    <x v="136"/>
    <n v="0"/>
    <x v="1"/>
    <x v="2"/>
    <n v="6948.7007999999996"/>
  </r>
  <r>
    <n v="48"/>
    <x v="1"/>
    <x v="137"/>
    <n v="0"/>
    <x v="0"/>
    <x v="1"/>
    <n v="21223.675800000001"/>
  </r>
  <r>
    <n v="18"/>
    <x v="1"/>
    <x v="124"/>
    <n v="0"/>
    <x v="0"/>
    <x v="3"/>
    <n v="15518.180249999999"/>
  </r>
  <r>
    <n v="30"/>
    <x v="1"/>
    <x v="76"/>
    <n v="0"/>
    <x v="0"/>
    <x v="1"/>
    <n v="36950.256699999998"/>
  </r>
  <r>
    <n v="50"/>
    <x v="0"/>
    <x v="138"/>
    <n v="3"/>
    <x v="1"/>
    <x v="1"/>
    <n v="19749.383379999999"/>
  </r>
  <r>
    <n v="42"/>
    <x v="0"/>
    <x v="40"/>
    <n v="0"/>
    <x v="0"/>
    <x v="2"/>
    <n v="21348.705999999998"/>
  </r>
  <r>
    <n v="18"/>
    <x v="0"/>
    <x v="139"/>
    <n v="0"/>
    <x v="0"/>
    <x v="1"/>
    <n v="36149.483500000002"/>
  </r>
  <r>
    <n v="54"/>
    <x v="1"/>
    <x v="140"/>
    <n v="1"/>
    <x v="1"/>
    <x v="0"/>
    <n v="10450.552"/>
  </r>
  <r>
    <n v="32"/>
    <x v="0"/>
    <x v="141"/>
    <n v="2"/>
    <x v="1"/>
    <x v="0"/>
    <n v="5152.134"/>
  </r>
  <r>
    <n v="37"/>
    <x v="1"/>
    <x v="142"/>
    <n v="0"/>
    <x v="1"/>
    <x v="2"/>
    <n v="5028.1466"/>
  </r>
  <r>
    <n v="47"/>
    <x v="1"/>
    <x v="143"/>
    <n v="4"/>
    <x v="1"/>
    <x v="3"/>
    <n v="10407.085849999999"/>
  </r>
  <r>
    <n v="20"/>
    <x v="0"/>
    <x v="144"/>
    <n v="5"/>
    <x v="1"/>
    <x v="0"/>
    <n v="4830.63"/>
  </r>
  <r>
    <n v="32"/>
    <x v="0"/>
    <x v="145"/>
    <n v="3"/>
    <x v="1"/>
    <x v="2"/>
    <n v="6128.79745"/>
  </r>
  <r>
    <n v="19"/>
    <x v="0"/>
    <x v="56"/>
    <n v="1"/>
    <x v="1"/>
    <x v="2"/>
    <n v="2719.2797500000001"/>
  </r>
  <r>
    <n v="27"/>
    <x v="1"/>
    <x v="146"/>
    <n v="3"/>
    <x v="1"/>
    <x v="3"/>
    <n v="4827.9049500000001"/>
  </r>
  <r>
    <n v="63"/>
    <x v="1"/>
    <x v="147"/>
    <n v="0"/>
    <x v="1"/>
    <x v="1"/>
    <n v="13405.390299999999"/>
  </r>
  <r>
    <n v="49"/>
    <x v="1"/>
    <x v="148"/>
    <n v="0"/>
    <x v="1"/>
    <x v="0"/>
    <n v="8116.68"/>
  </r>
  <r>
    <n v="18"/>
    <x v="1"/>
    <x v="149"/>
    <n v="0"/>
    <x v="1"/>
    <x v="3"/>
    <n v="1694.7963999999999"/>
  </r>
  <r>
    <n v="35"/>
    <x v="0"/>
    <x v="82"/>
    <n v="1"/>
    <x v="1"/>
    <x v="0"/>
    <n v="5246.0469999999996"/>
  </r>
  <r>
    <n v="24"/>
    <x v="0"/>
    <x v="150"/>
    <n v="0"/>
    <x v="1"/>
    <x v="2"/>
    <n v="2855.4375500000001"/>
  </r>
  <r>
    <n v="63"/>
    <x v="0"/>
    <x v="151"/>
    <n v="0"/>
    <x v="0"/>
    <x v="0"/>
    <n v="48824.45"/>
  </r>
  <r>
    <n v="38"/>
    <x v="1"/>
    <x v="152"/>
    <n v="2"/>
    <x v="1"/>
    <x v="2"/>
    <n v="6455.86265"/>
  </r>
  <r>
    <n v="54"/>
    <x v="1"/>
    <x v="153"/>
    <n v="1"/>
    <x v="1"/>
    <x v="0"/>
    <n v="10436.096"/>
  </r>
  <r>
    <n v="46"/>
    <x v="0"/>
    <x v="65"/>
    <n v="2"/>
    <x v="1"/>
    <x v="0"/>
    <n v="8823.2790000000005"/>
  </r>
  <r>
    <n v="41"/>
    <x v="0"/>
    <x v="145"/>
    <n v="3"/>
    <x v="1"/>
    <x v="3"/>
    <n v="8538.28845"/>
  </r>
  <r>
    <n v="58"/>
    <x v="1"/>
    <x v="105"/>
    <n v="0"/>
    <x v="1"/>
    <x v="2"/>
    <n v="11735.87905"/>
  </r>
  <r>
    <n v="18"/>
    <x v="0"/>
    <x v="90"/>
    <n v="0"/>
    <x v="1"/>
    <x v="1"/>
    <n v="1631.8212000000001"/>
  </r>
  <r>
    <n v="22"/>
    <x v="1"/>
    <x v="91"/>
    <n v="3"/>
    <x v="1"/>
    <x v="3"/>
    <n v="4005.4225000000001"/>
  </r>
  <r>
    <n v="44"/>
    <x v="0"/>
    <x v="154"/>
    <n v="0"/>
    <x v="1"/>
    <x v="2"/>
    <n v="7419.4778999999999"/>
  </r>
  <r>
    <n v="44"/>
    <x v="1"/>
    <x v="155"/>
    <n v="2"/>
    <x v="1"/>
    <x v="1"/>
    <n v="7731.4270999999999"/>
  </r>
  <r>
    <n v="36"/>
    <x v="1"/>
    <x v="156"/>
    <n v="3"/>
    <x v="0"/>
    <x v="3"/>
    <n v="43753.337050000002"/>
  </r>
  <r>
    <n v="26"/>
    <x v="0"/>
    <x v="96"/>
    <n v="2"/>
    <x v="1"/>
    <x v="1"/>
    <n v="3981.9767999999999"/>
  </r>
  <r>
    <n v="30"/>
    <x v="0"/>
    <x v="157"/>
    <n v="3"/>
    <x v="1"/>
    <x v="0"/>
    <n v="5325.6509999999998"/>
  </r>
  <r>
    <n v="41"/>
    <x v="0"/>
    <x v="158"/>
    <n v="1"/>
    <x v="1"/>
    <x v="0"/>
    <n v="6775.9610000000002"/>
  </r>
  <r>
    <n v="29"/>
    <x v="0"/>
    <x v="159"/>
    <n v="2"/>
    <x v="1"/>
    <x v="2"/>
    <n v="4922.9159"/>
  </r>
  <r>
    <n v="61"/>
    <x v="1"/>
    <x v="160"/>
    <n v="0"/>
    <x v="1"/>
    <x v="1"/>
    <n v="12557.605299999999"/>
  </r>
  <r>
    <n v="36"/>
    <x v="0"/>
    <x v="161"/>
    <n v="0"/>
    <x v="1"/>
    <x v="0"/>
    <n v="4883.866"/>
  </r>
  <r>
    <n v="25"/>
    <x v="1"/>
    <x v="5"/>
    <n v="0"/>
    <x v="1"/>
    <x v="1"/>
    <n v="2137.6536000000001"/>
  </r>
  <r>
    <n v="56"/>
    <x v="0"/>
    <x v="40"/>
    <n v="1"/>
    <x v="1"/>
    <x v="2"/>
    <n v="12044.342000000001"/>
  </r>
  <r>
    <n v="18"/>
    <x v="1"/>
    <x v="53"/>
    <n v="0"/>
    <x v="1"/>
    <x v="1"/>
    <n v="1137.4697000000001"/>
  </r>
  <r>
    <n v="19"/>
    <x v="1"/>
    <x v="162"/>
    <n v="0"/>
    <x v="1"/>
    <x v="2"/>
    <n v="1639.5631000000001"/>
  </r>
  <r>
    <n v="39"/>
    <x v="0"/>
    <x v="163"/>
    <n v="0"/>
    <x v="1"/>
    <x v="0"/>
    <n v="5649.7150000000001"/>
  </r>
  <r>
    <n v="45"/>
    <x v="0"/>
    <x v="32"/>
    <n v="2"/>
    <x v="1"/>
    <x v="1"/>
    <n v="8516.8289999999997"/>
  </r>
  <r>
    <n v="51"/>
    <x v="0"/>
    <x v="164"/>
    <n v="0"/>
    <x v="1"/>
    <x v="2"/>
    <n v="9644.2525000000005"/>
  </r>
  <r>
    <n v="64"/>
    <x v="0"/>
    <x v="165"/>
    <n v="0"/>
    <x v="1"/>
    <x v="3"/>
    <n v="14901.5167"/>
  </r>
  <r>
    <n v="19"/>
    <x v="0"/>
    <x v="159"/>
    <n v="0"/>
    <x v="1"/>
    <x v="2"/>
    <n v="2130.6759000000002"/>
  </r>
  <r>
    <n v="48"/>
    <x v="0"/>
    <x v="166"/>
    <n v="1"/>
    <x v="1"/>
    <x v="1"/>
    <n v="8871.1517000000003"/>
  </r>
  <r>
    <n v="60"/>
    <x v="0"/>
    <x v="167"/>
    <n v="0"/>
    <x v="1"/>
    <x v="2"/>
    <n v="13012.20865"/>
  </r>
  <r>
    <n v="27"/>
    <x v="0"/>
    <x v="168"/>
    <n v="0"/>
    <x v="0"/>
    <x v="1"/>
    <n v="37133.898200000003"/>
  </r>
  <r>
    <n v="46"/>
    <x v="1"/>
    <x v="169"/>
    <n v="0"/>
    <x v="1"/>
    <x v="0"/>
    <n v="7147.1049999999996"/>
  </r>
  <r>
    <n v="28"/>
    <x v="0"/>
    <x v="4"/>
    <n v="1"/>
    <x v="1"/>
    <x v="3"/>
    <n v="4337.7352000000001"/>
  </r>
  <r>
    <n v="59"/>
    <x v="1"/>
    <x v="170"/>
    <n v="0"/>
    <x v="1"/>
    <x v="1"/>
    <n v="11743.299000000001"/>
  </r>
  <r>
    <n v="35"/>
    <x v="1"/>
    <x v="7"/>
    <n v="2"/>
    <x v="0"/>
    <x v="3"/>
    <n v="20984.0936"/>
  </r>
  <r>
    <n v="63"/>
    <x v="0"/>
    <x v="171"/>
    <n v="0"/>
    <x v="1"/>
    <x v="0"/>
    <n v="13880.949000000001"/>
  </r>
  <r>
    <n v="40"/>
    <x v="1"/>
    <x v="81"/>
    <n v="1"/>
    <x v="1"/>
    <x v="3"/>
    <n v="6610.1097"/>
  </r>
  <r>
    <n v="20"/>
    <x v="1"/>
    <x v="2"/>
    <n v="1"/>
    <x v="1"/>
    <x v="0"/>
    <n v="1980.07"/>
  </r>
  <r>
    <n v="40"/>
    <x v="1"/>
    <x v="99"/>
    <n v="4"/>
    <x v="1"/>
    <x v="2"/>
    <n v="8162.7162500000004"/>
  </r>
  <r>
    <n v="24"/>
    <x v="1"/>
    <x v="70"/>
    <n v="2"/>
    <x v="1"/>
    <x v="2"/>
    <n v="3537.703"/>
  </r>
  <r>
    <n v="34"/>
    <x v="0"/>
    <x v="172"/>
    <n v="1"/>
    <x v="1"/>
    <x v="1"/>
    <n v="5002.7826999999997"/>
  </r>
  <r>
    <n v="45"/>
    <x v="0"/>
    <x v="157"/>
    <n v="2"/>
    <x v="1"/>
    <x v="0"/>
    <n v="8520.0259999999998"/>
  </r>
  <r>
    <n v="41"/>
    <x v="0"/>
    <x v="109"/>
    <n v="2"/>
    <x v="1"/>
    <x v="0"/>
    <n v="7371.7719999999999"/>
  </r>
  <r>
    <n v="53"/>
    <x v="0"/>
    <x v="40"/>
    <n v="0"/>
    <x v="1"/>
    <x v="2"/>
    <n v="10355.641"/>
  </r>
  <r>
    <n v="27"/>
    <x v="1"/>
    <x v="173"/>
    <n v="0"/>
    <x v="1"/>
    <x v="1"/>
    <n v="2483.7359999999999"/>
  </r>
  <r>
    <n v="26"/>
    <x v="0"/>
    <x v="96"/>
    <n v="1"/>
    <x v="1"/>
    <x v="1"/>
    <n v="3392.9767999999999"/>
  </r>
  <r>
    <n v="24"/>
    <x v="0"/>
    <x v="174"/>
    <n v="0"/>
    <x v="1"/>
    <x v="1"/>
    <n v="25081.76784"/>
  </r>
  <r>
    <n v="34"/>
    <x v="0"/>
    <x v="175"/>
    <n v="1"/>
    <x v="1"/>
    <x v="0"/>
    <n v="5012.4709999999995"/>
  </r>
  <r>
    <n v="53"/>
    <x v="0"/>
    <x v="176"/>
    <n v="0"/>
    <x v="1"/>
    <x v="3"/>
    <n v="10564.8845"/>
  </r>
  <r>
    <n v="32"/>
    <x v="1"/>
    <x v="43"/>
    <n v="3"/>
    <x v="1"/>
    <x v="0"/>
    <n v="5253.5240000000003"/>
  </r>
  <r>
    <n v="19"/>
    <x v="1"/>
    <x v="82"/>
    <n v="0"/>
    <x v="0"/>
    <x v="0"/>
    <n v="34779.614999999998"/>
  </r>
  <r>
    <n v="42"/>
    <x v="1"/>
    <x v="177"/>
    <n v="0"/>
    <x v="0"/>
    <x v="1"/>
    <n v="19515.5416"/>
  </r>
  <r>
    <n v="55"/>
    <x v="1"/>
    <x v="178"/>
    <n v="3"/>
    <x v="1"/>
    <x v="1"/>
    <n v="11987.1682"/>
  </r>
  <r>
    <n v="28"/>
    <x v="1"/>
    <x v="179"/>
    <n v="0"/>
    <x v="1"/>
    <x v="1"/>
    <n v="2689.4953999999998"/>
  </r>
  <r>
    <n v="58"/>
    <x v="0"/>
    <x v="180"/>
    <n v="0"/>
    <x v="1"/>
    <x v="1"/>
    <n v="24227.337240000001"/>
  </r>
  <r>
    <n v="41"/>
    <x v="0"/>
    <x v="181"/>
    <n v="1"/>
    <x v="1"/>
    <x v="3"/>
    <n v="7358.1756500000001"/>
  </r>
  <r>
    <n v="47"/>
    <x v="1"/>
    <x v="94"/>
    <n v="2"/>
    <x v="1"/>
    <x v="3"/>
    <n v="9225.2564000000002"/>
  </r>
  <r>
    <n v="42"/>
    <x v="0"/>
    <x v="182"/>
    <n v="1"/>
    <x v="1"/>
    <x v="2"/>
    <n v="7443.6430499999997"/>
  </r>
  <r>
    <n v="59"/>
    <x v="0"/>
    <x v="138"/>
    <n v="3"/>
    <x v="1"/>
    <x v="1"/>
    <n v="14001.286700000001"/>
  </r>
  <r>
    <n v="19"/>
    <x v="0"/>
    <x v="183"/>
    <n v="0"/>
    <x v="1"/>
    <x v="0"/>
    <n v="1727.7850000000001"/>
  </r>
  <r>
    <n v="59"/>
    <x v="1"/>
    <x v="97"/>
    <n v="1"/>
    <x v="1"/>
    <x v="0"/>
    <n v="12333.828"/>
  </r>
  <r>
    <n v="39"/>
    <x v="1"/>
    <x v="184"/>
    <n v="2"/>
    <x v="1"/>
    <x v="2"/>
    <n v="6710.1918999999998"/>
  </r>
  <r>
    <n v="40"/>
    <x v="0"/>
    <x v="185"/>
    <n v="2"/>
    <x v="0"/>
    <x v="1"/>
    <n v="19444.265800000001"/>
  </r>
  <r>
    <n v="18"/>
    <x v="0"/>
    <x v="172"/>
    <n v="0"/>
    <x v="1"/>
    <x v="1"/>
    <n v="1615.7666999999999"/>
  </r>
  <r>
    <n v="31"/>
    <x v="1"/>
    <x v="186"/>
    <n v="2"/>
    <x v="1"/>
    <x v="1"/>
    <n v="4463.2051000000001"/>
  </r>
  <r>
    <n v="19"/>
    <x v="1"/>
    <x v="187"/>
    <n v="0"/>
    <x v="0"/>
    <x v="2"/>
    <n v="17352.6803"/>
  </r>
  <r>
    <n v="44"/>
    <x v="1"/>
    <x v="179"/>
    <n v="1"/>
    <x v="1"/>
    <x v="1"/>
    <n v="7152.6714000000002"/>
  </r>
  <r>
    <n v="23"/>
    <x v="0"/>
    <x v="38"/>
    <n v="2"/>
    <x v="0"/>
    <x v="3"/>
    <n v="38511.628299999997"/>
  </r>
  <r>
    <n v="33"/>
    <x v="0"/>
    <x v="188"/>
    <n v="1"/>
    <x v="1"/>
    <x v="3"/>
    <n v="5354.0746499999996"/>
  </r>
  <r>
    <n v="55"/>
    <x v="0"/>
    <x v="189"/>
    <n v="1"/>
    <x v="1"/>
    <x v="0"/>
    <n v="35160.134570000002"/>
  </r>
  <r>
    <n v="40"/>
    <x v="1"/>
    <x v="19"/>
    <n v="3"/>
    <x v="1"/>
    <x v="0"/>
    <n v="7196.8670000000002"/>
  </r>
  <r>
    <n v="63"/>
    <x v="0"/>
    <x v="7"/>
    <n v="0"/>
    <x v="0"/>
    <x v="3"/>
    <n v="29523.1656"/>
  </r>
  <r>
    <n v="54"/>
    <x v="1"/>
    <x v="190"/>
    <n v="0"/>
    <x v="1"/>
    <x v="2"/>
    <n v="24476.478510000001"/>
  </r>
  <r>
    <n v="60"/>
    <x v="0"/>
    <x v="179"/>
    <n v="0"/>
    <x v="1"/>
    <x v="1"/>
    <n v="12648.7034"/>
  </r>
  <r>
    <n v="24"/>
    <x v="1"/>
    <x v="191"/>
    <n v="0"/>
    <x v="1"/>
    <x v="1"/>
    <n v="1986.9333999999999"/>
  </r>
  <r>
    <n v="19"/>
    <x v="1"/>
    <x v="192"/>
    <n v="1"/>
    <x v="1"/>
    <x v="0"/>
    <n v="1832.0940000000001"/>
  </r>
  <r>
    <n v="29"/>
    <x v="1"/>
    <x v="111"/>
    <n v="1"/>
    <x v="1"/>
    <x v="3"/>
    <n v="4040.55825"/>
  </r>
  <r>
    <n v="18"/>
    <x v="1"/>
    <x v="193"/>
    <n v="2"/>
    <x v="0"/>
    <x v="3"/>
    <n v="12829.455099999999"/>
  </r>
  <r>
    <n v="63"/>
    <x v="0"/>
    <x v="158"/>
    <n v="2"/>
    <x v="0"/>
    <x v="0"/>
    <n v="47305.305"/>
  </r>
  <r>
    <n v="54"/>
    <x v="1"/>
    <x v="194"/>
    <n v="2"/>
    <x v="0"/>
    <x v="1"/>
    <n v="44260.749900000003"/>
  </r>
  <r>
    <n v="27"/>
    <x v="1"/>
    <x v="148"/>
    <n v="3"/>
    <x v="1"/>
    <x v="0"/>
    <n v="4260.7439999999997"/>
  </r>
  <r>
    <n v="50"/>
    <x v="1"/>
    <x v="56"/>
    <n v="0"/>
    <x v="0"/>
    <x v="3"/>
    <n v="41097.161749999999"/>
  </r>
  <r>
    <n v="55"/>
    <x v="0"/>
    <x v="195"/>
    <n v="3"/>
    <x v="1"/>
    <x v="3"/>
    <n v="13047.332350000001"/>
  </r>
  <r>
    <n v="56"/>
    <x v="1"/>
    <x v="51"/>
    <n v="0"/>
    <x v="0"/>
    <x v="2"/>
    <n v="43921.183700000001"/>
  </r>
  <r>
    <n v="38"/>
    <x v="0"/>
    <x v="196"/>
    <n v="0"/>
    <x v="1"/>
    <x v="1"/>
    <n v="5400.9804999999997"/>
  </r>
  <r>
    <n v="51"/>
    <x v="1"/>
    <x v="197"/>
    <n v="4"/>
    <x v="1"/>
    <x v="2"/>
    <n v="11520.099850000001"/>
  </r>
  <r>
    <n v="19"/>
    <x v="1"/>
    <x v="23"/>
    <n v="0"/>
    <x v="0"/>
    <x v="2"/>
    <n v="33750.291799999999"/>
  </r>
  <r>
    <n v="58"/>
    <x v="0"/>
    <x v="198"/>
    <n v="0"/>
    <x v="1"/>
    <x v="0"/>
    <n v="11837.16"/>
  </r>
  <r>
    <n v="20"/>
    <x v="0"/>
    <x v="199"/>
    <n v="1"/>
    <x v="0"/>
    <x v="1"/>
    <n v="17085.267599999999"/>
  </r>
  <r>
    <n v="52"/>
    <x v="1"/>
    <x v="200"/>
    <n v="3"/>
    <x v="0"/>
    <x v="3"/>
    <n v="24869.836800000001"/>
  </r>
  <r>
    <n v="19"/>
    <x v="1"/>
    <x v="55"/>
    <n v="0"/>
    <x v="0"/>
    <x v="2"/>
    <n v="36219.405449999998"/>
  </r>
  <r>
    <n v="53"/>
    <x v="0"/>
    <x v="179"/>
    <n v="3"/>
    <x v="1"/>
    <x v="1"/>
    <n v="20462.997660000001"/>
  </r>
  <r>
    <n v="46"/>
    <x v="1"/>
    <x v="201"/>
    <n v="3"/>
    <x v="0"/>
    <x v="1"/>
    <n v="46151.124499999998"/>
  </r>
  <r>
    <n v="40"/>
    <x v="1"/>
    <x v="202"/>
    <n v="1"/>
    <x v="0"/>
    <x v="1"/>
    <n v="17179.522000000001"/>
  </r>
  <r>
    <n v="59"/>
    <x v="0"/>
    <x v="203"/>
    <n v="3"/>
    <x v="1"/>
    <x v="3"/>
    <n v="14590.63205"/>
  </r>
  <r>
    <n v="45"/>
    <x v="1"/>
    <x v="204"/>
    <n v="1"/>
    <x v="1"/>
    <x v="0"/>
    <n v="7441.0529999999999"/>
  </r>
  <r>
    <n v="49"/>
    <x v="1"/>
    <x v="9"/>
    <n v="1"/>
    <x v="1"/>
    <x v="3"/>
    <n v="9282.4806000000008"/>
  </r>
  <r>
    <n v="18"/>
    <x v="1"/>
    <x v="205"/>
    <n v="1"/>
    <x v="1"/>
    <x v="1"/>
    <n v="1719.4363000000001"/>
  </r>
  <r>
    <n v="50"/>
    <x v="1"/>
    <x v="206"/>
    <n v="2"/>
    <x v="0"/>
    <x v="0"/>
    <n v="42856.838000000003"/>
  </r>
  <r>
    <n v="41"/>
    <x v="1"/>
    <x v="44"/>
    <n v="2"/>
    <x v="1"/>
    <x v="2"/>
    <n v="7265.7025000000003"/>
  </r>
  <r>
    <n v="50"/>
    <x v="1"/>
    <x v="207"/>
    <n v="1"/>
    <x v="1"/>
    <x v="3"/>
    <n v="9617.6624499999998"/>
  </r>
  <r>
    <n v="25"/>
    <x v="1"/>
    <x v="208"/>
    <n v="0"/>
    <x v="1"/>
    <x v="2"/>
    <n v="2523.1695"/>
  </r>
  <r>
    <n v="47"/>
    <x v="0"/>
    <x v="40"/>
    <n v="2"/>
    <x v="1"/>
    <x v="3"/>
    <n v="9715.8410000000003"/>
  </r>
  <r>
    <n v="19"/>
    <x v="1"/>
    <x v="209"/>
    <n v="2"/>
    <x v="1"/>
    <x v="2"/>
    <n v="2803.69785"/>
  </r>
  <r>
    <n v="22"/>
    <x v="0"/>
    <x v="210"/>
    <n v="0"/>
    <x v="1"/>
    <x v="0"/>
    <n v="2150.4690000000001"/>
  </r>
  <r>
    <n v="59"/>
    <x v="1"/>
    <x v="211"/>
    <n v="2"/>
    <x v="1"/>
    <x v="1"/>
    <n v="12928.7911"/>
  </r>
  <r>
    <n v="51"/>
    <x v="0"/>
    <x v="212"/>
    <n v="1"/>
    <x v="1"/>
    <x v="1"/>
    <n v="9855.1314000000002"/>
  </r>
  <r>
    <n v="40"/>
    <x v="0"/>
    <x v="213"/>
    <n v="1"/>
    <x v="0"/>
    <x v="3"/>
    <n v="22331.566800000001"/>
  </r>
  <r>
    <n v="54"/>
    <x v="1"/>
    <x v="214"/>
    <n v="3"/>
    <x v="0"/>
    <x v="3"/>
    <n v="48549.178350000002"/>
  </r>
  <r>
    <n v="30"/>
    <x v="1"/>
    <x v="215"/>
    <n v="1"/>
    <x v="1"/>
    <x v="3"/>
    <n v="4237.12655"/>
  </r>
  <r>
    <n v="55"/>
    <x v="0"/>
    <x v="203"/>
    <n v="1"/>
    <x v="1"/>
    <x v="3"/>
    <n v="11879.10405"/>
  </r>
  <r>
    <n v="52"/>
    <x v="0"/>
    <x v="216"/>
    <n v="0"/>
    <x v="1"/>
    <x v="0"/>
    <n v="9625.92"/>
  </r>
  <r>
    <n v="46"/>
    <x v="1"/>
    <x v="217"/>
    <n v="1"/>
    <x v="1"/>
    <x v="1"/>
    <n v="7742.1098000000002"/>
  </r>
  <r>
    <n v="46"/>
    <x v="0"/>
    <x v="218"/>
    <n v="2"/>
    <x v="1"/>
    <x v="3"/>
    <n v="9432.9253000000008"/>
  </r>
  <r>
    <n v="63"/>
    <x v="0"/>
    <x v="10"/>
    <n v="0"/>
    <x v="1"/>
    <x v="2"/>
    <n v="14256.192800000001"/>
  </r>
  <r>
    <n v="59"/>
    <x v="0"/>
    <x v="219"/>
    <n v="1"/>
    <x v="0"/>
    <x v="3"/>
    <n v="47896.79135"/>
  </r>
  <r>
    <n v="52"/>
    <x v="1"/>
    <x v="170"/>
    <n v="3"/>
    <x v="1"/>
    <x v="1"/>
    <n v="25992.821039999999"/>
  </r>
  <r>
    <n v="28"/>
    <x v="0"/>
    <x v="220"/>
    <n v="0"/>
    <x v="1"/>
    <x v="0"/>
    <n v="3172.018"/>
  </r>
  <r>
    <n v="29"/>
    <x v="1"/>
    <x v="142"/>
    <n v="1"/>
    <x v="1"/>
    <x v="3"/>
    <n v="20277.807509999999"/>
  </r>
  <r>
    <n v="25"/>
    <x v="1"/>
    <x v="221"/>
    <n v="2"/>
    <x v="0"/>
    <x v="1"/>
    <n v="42112.2356"/>
  </r>
  <r>
    <n v="22"/>
    <x v="0"/>
    <x v="222"/>
    <n v="0"/>
    <x v="1"/>
    <x v="1"/>
    <n v="2156.7518"/>
  </r>
  <r>
    <n v="25"/>
    <x v="1"/>
    <x v="189"/>
    <n v="3"/>
    <x v="1"/>
    <x v="0"/>
    <n v="3906.127"/>
  </r>
  <r>
    <n v="18"/>
    <x v="1"/>
    <x v="223"/>
    <n v="0"/>
    <x v="1"/>
    <x v="3"/>
    <n v="1704.5681"/>
  </r>
  <r>
    <n v="19"/>
    <x v="1"/>
    <x v="224"/>
    <n v="0"/>
    <x v="0"/>
    <x v="0"/>
    <n v="16297.846"/>
  </r>
  <r>
    <n v="47"/>
    <x v="1"/>
    <x v="225"/>
    <n v="1"/>
    <x v="0"/>
    <x v="1"/>
    <n v="21978.676899999999"/>
  </r>
  <r>
    <n v="31"/>
    <x v="1"/>
    <x v="226"/>
    <n v="3"/>
    <x v="0"/>
    <x v="2"/>
    <n v="38746.355100000001"/>
  </r>
  <r>
    <n v="48"/>
    <x v="0"/>
    <x v="4"/>
    <n v="1"/>
    <x v="1"/>
    <x v="2"/>
    <n v="9249.4951999999994"/>
  </r>
  <r>
    <n v="36"/>
    <x v="1"/>
    <x v="208"/>
    <n v="3"/>
    <x v="1"/>
    <x v="3"/>
    <n v="6746.7425000000003"/>
  </r>
  <r>
    <n v="53"/>
    <x v="0"/>
    <x v="227"/>
    <n v="3"/>
    <x v="0"/>
    <x v="3"/>
    <n v="24873.384900000001"/>
  </r>
  <r>
    <n v="56"/>
    <x v="0"/>
    <x v="228"/>
    <n v="2"/>
    <x v="1"/>
    <x v="1"/>
    <n v="12265.5069"/>
  </r>
  <r>
    <n v="28"/>
    <x v="0"/>
    <x v="2"/>
    <n v="2"/>
    <x v="1"/>
    <x v="1"/>
    <n v="4349.4620000000004"/>
  </r>
  <r>
    <n v="57"/>
    <x v="0"/>
    <x v="229"/>
    <n v="2"/>
    <x v="1"/>
    <x v="0"/>
    <n v="12646.207"/>
  </r>
  <r>
    <n v="29"/>
    <x v="1"/>
    <x v="150"/>
    <n v="2"/>
    <x v="1"/>
    <x v="2"/>
    <n v="19442.353500000001"/>
  </r>
  <r>
    <n v="28"/>
    <x v="0"/>
    <x v="97"/>
    <n v="2"/>
    <x v="1"/>
    <x v="0"/>
    <n v="20177.671129999999"/>
  </r>
  <r>
    <n v="30"/>
    <x v="0"/>
    <x v="230"/>
    <n v="1"/>
    <x v="1"/>
    <x v="1"/>
    <n v="4151.0286999999998"/>
  </r>
  <r>
    <n v="58"/>
    <x v="1"/>
    <x v="231"/>
    <n v="0"/>
    <x v="1"/>
    <x v="3"/>
    <n v="11944.594349999999"/>
  </r>
  <r>
    <n v="41"/>
    <x v="0"/>
    <x v="232"/>
    <n v="2"/>
    <x v="1"/>
    <x v="2"/>
    <n v="7749.1563999999998"/>
  </r>
  <r>
    <n v="50"/>
    <x v="1"/>
    <x v="40"/>
    <n v="0"/>
    <x v="1"/>
    <x v="0"/>
    <n v="8444.4740000000002"/>
  </r>
  <r>
    <n v="19"/>
    <x v="0"/>
    <x v="62"/>
    <n v="0"/>
    <x v="1"/>
    <x v="0"/>
    <n v="1737.376"/>
  </r>
  <r>
    <n v="43"/>
    <x v="1"/>
    <x v="233"/>
    <n v="3"/>
    <x v="0"/>
    <x v="1"/>
    <n v="42124.515299999999"/>
  </r>
  <r>
    <n v="49"/>
    <x v="1"/>
    <x v="191"/>
    <n v="0"/>
    <x v="1"/>
    <x v="1"/>
    <n v="8124.4084000000003"/>
  </r>
  <r>
    <n v="27"/>
    <x v="0"/>
    <x v="234"/>
    <n v="0"/>
    <x v="0"/>
    <x v="0"/>
    <n v="34838.873"/>
  </r>
  <r>
    <n v="52"/>
    <x v="1"/>
    <x v="176"/>
    <n v="0"/>
    <x v="1"/>
    <x v="3"/>
    <n v="9722.7695000000003"/>
  </r>
  <r>
    <n v="50"/>
    <x v="1"/>
    <x v="104"/>
    <n v="0"/>
    <x v="1"/>
    <x v="2"/>
    <n v="8835.2649500000007"/>
  </r>
  <r>
    <n v="54"/>
    <x v="1"/>
    <x v="27"/>
    <n v="0"/>
    <x v="1"/>
    <x v="3"/>
    <n v="10435.06525"/>
  </r>
  <r>
    <n v="44"/>
    <x v="0"/>
    <x v="215"/>
    <n v="0"/>
    <x v="1"/>
    <x v="2"/>
    <n v="7421.1945500000002"/>
  </r>
  <r>
    <n v="32"/>
    <x v="1"/>
    <x v="59"/>
    <n v="1"/>
    <x v="1"/>
    <x v="3"/>
    <n v="4667.6076499999999"/>
  </r>
  <r>
    <n v="34"/>
    <x v="1"/>
    <x v="235"/>
    <n v="1"/>
    <x v="1"/>
    <x v="2"/>
    <n v="4894.7533000000003"/>
  </r>
  <r>
    <n v="26"/>
    <x v="0"/>
    <x v="142"/>
    <n v="4"/>
    <x v="1"/>
    <x v="3"/>
    <n v="24671.663339999999"/>
  </r>
  <r>
    <n v="34"/>
    <x v="1"/>
    <x v="43"/>
    <n v="0"/>
    <x v="0"/>
    <x v="0"/>
    <n v="35491.64"/>
  </r>
  <r>
    <n v="57"/>
    <x v="1"/>
    <x v="236"/>
    <n v="0"/>
    <x v="1"/>
    <x v="3"/>
    <n v="11566.30055"/>
  </r>
  <r>
    <n v="29"/>
    <x v="1"/>
    <x v="85"/>
    <n v="0"/>
    <x v="1"/>
    <x v="0"/>
    <n v="2866.0909999999999"/>
  </r>
  <r>
    <n v="40"/>
    <x v="1"/>
    <x v="237"/>
    <n v="1"/>
    <x v="1"/>
    <x v="3"/>
    <n v="6600.2059499999996"/>
  </r>
  <r>
    <n v="27"/>
    <x v="0"/>
    <x v="174"/>
    <n v="1"/>
    <x v="1"/>
    <x v="1"/>
    <n v="3561.8888999999999"/>
  </r>
  <r>
    <n v="45"/>
    <x v="1"/>
    <x v="238"/>
    <n v="2"/>
    <x v="0"/>
    <x v="2"/>
    <n v="42760.502200000003"/>
  </r>
  <r>
    <n v="64"/>
    <x v="0"/>
    <x v="239"/>
    <n v="1"/>
    <x v="0"/>
    <x v="0"/>
    <n v="47928.03"/>
  </r>
  <r>
    <n v="52"/>
    <x v="1"/>
    <x v="240"/>
    <n v="0"/>
    <x v="1"/>
    <x v="0"/>
    <n v="9144.5650000000005"/>
  </r>
  <r>
    <n v="61"/>
    <x v="0"/>
    <x v="241"/>
    <n v="1"/>
    <x v="0"/>
    <x v="3"/>
    <n v="48517.563150000002"/>
  </r>
  <r>
    <n v="52"/>
    <x v="1"/>
    <x v="60"/>
    <n v="0"/>
    <x v="0"/>
    <x v="2"/>
    <n v="24393.6224"/>
  </r>
  <r>
    <n v="61"/>
    <x v="0"/>
    <x v="84"/>
    <n v="0"/>
    <x v="1"/>
    <x v="2"/>
    <n v="13429.035400000001"/>
  </r>
  <r>
    <n v="56"/>
    <x v="0"/>
    <x v="114"/>
    <n v="0"/>
    <x v="1"/>
    <x v="3"/>
    <n v="11658.379150000001"/>
  </r>
  <r>
    <n v="43"/>
    <x v="0"/>
    <x v="103"/>
    <n v="2"/>
    <x v="1"/>
    <x v="3"/>
    <n v="19144.576519999999"/>
  </r>
  <r>
    <n v="64"/>
    <x v="1"/>
    <x v="242"/>
    <n v="0"/>
    <x v="1"/>
    <x v="0"/>
    <n v="13822.803"/>
  </r>
  <r>
    <n v="60"/>
    <x v="1"/>
    <x v="5"/>
    <n v="0"/>
    <x v="1"/>
    <x v="1"/>
    <n v="12142.578600000001"/>
  </r>
  <r>
    <n v="62"/>
    <x v="1"/>
    <x v="208"/>
    <n v="1"/>
    <x v="1"/>
    <x v="2"/>
    <n v="13937.666499999999"/>
  </r>
  <r>
    <n v="50"/>
    <x v="1"/>
    <x v="243"/>
    <n v="1"/>
    <x v="0"/>
    <x v="3"/>
    <n v="41919.097000000002"/>
  </r>
  <r>
    <n v="46"/>
    <x v="0"/>
    <x v="25"/>
    <n v="1"/>
    <x v="1"/>
    <x v="1"/>
    <n v="8232.6388000000006"/>
  </r>
  <r>
    <n v="24"/>
    <x v="0"/>
    <x v="244"/>
    <n v="0"/>
    <x v="1"/>
    <x v="0"/>
    <n v="18955.220170000001"/>
  </r>
  <r>
    <n v="62"/>
    <x v="1"/>
    <x v="190"/>
    <n v="0"/>
    <x v="1"/>
    <x v="2"/>
    <n v="13352.0998"/>
  </r>
  <r>
    <n v="60"/>
    <x v="0"/>
    <x v="208"/>
    <n v="0"/>
    <x v="1"/>
    <x v="3"/>
    <n v="13217.094499999999"/>
  </r>
  <r>
    <n v="63"/>
    <x v="1"/>
    <x v="219"/>
    <n v="0"/>
    <x v="1"/>
    <x v="3"/>
    <n v="13981.850350000001"/>
  </r>
  <r>
    <n v="49"/>
    <x v="0"/>
    <x v="147"/>
    <n v="4"/>
    <x v="1"/>
    <x v="1"/>
    <n v="10977.2063"/>
  </r>
  <r>
    <n v="34"/>
    <x v="0"/>
    <x v="245"/>
    <n v="3"/>
    <x v="1"/>
    <x v="1"/>
    <n v="6184.2993999999999"/>
  </r>
  <r>
    <n v="33"/>
    <x v="1"/>
    <x v="246"/>
    <n v="2"/>
    <x v="1"/>
    <x v="1"/>
    <n v="4889.9994999999999"/>
  </r>
  <r>
    <n v="46"/>
    <x v="1"/>
    <x v="150"/>
    <n v="1"/>
    <x v="1"/>
    <x v="3"/>
    <n v="8334.4575499999992"/>
  </r>
  <r>
    <n v="36"/>
    <x v="0"/>
    <x v="96"/>
    <n v="1"/>
    <x v="1"/>
    <x v="1"/>
    <n v="5478.0367999999999"/>
  </r>
  <r>
    <n v="19"/>
    <x v="1"/>
    <x v="152"/>
    <n v="0"/>
    <x v="1"/>
    <x v="2"/>
    <n v="1635.7336499999999"/>
  </r>
  <r>
    <n v="57"/>
    <x v="0"/>
    <x v="247"/>
    <n v="0"/>
    <x v="1"/>
    <x v="2"/>
    <n v="11830.6072"/>
  </r>
  <r>
    <n v="50"/>
    <x v="0"/>
    <x v="248"/>
    <n v="0"/>
    <x v="1"/>
    <x v="0"/>
    <n v="8932.0840000000007"/>
  </r>
  <r>
    <n v="30"/>
    <x v="0"/>
    <x v="224"/>
    <n v="0"/>
    <x v="1"/>
    <x v="0"/>
    <n v="3554.203"/>
  </r>
  <r>
    <n v="33"/>
    <x v="1"/>
    <x v="249"/>
    <n v="0"/>
    <x v="1"/>
    <x v="3"/>
    <n v="12404.8791"/>
  </r>
  <r>
    <n v="18"/>
    <x v="0"/>
    <x v="90"/>
    <n v="0"/>
    <x v="1"/>
    <x v="1"/>
    <n v="14133.03775"/>
  </r>
  <r>
    <n v="46"/>
    <x v="1"/>
    <x v="244"/>
    <n v="0"/>
    <x v="1"/>
    <x v="0"/>
    <n v="24603.04837"/>
  </r>
  <r>
    <n v="46"/>
    <x v="1"/>
    <x v="250"/>
    <n v="3"/>
    <x v="1"/>
    <x v="1"/>
    <n v="8944.1151000000009"/>
  </r>
  <r>
    <n v="47"/>
    <x v="1"/>
    <x v="8"/>
    <n v="3"/>
    <x v="1"/>
    <x v="2"/>
    <n v="9620.3307000000004"/>
  </r>
  <r>
    <n v="23"/>
    <x v="1"/>
    <x v="180"/>
    <n v="0"/>
    <x v="1"/>
    <x v="1"/>
    <n v="1837.2819"/>
  </r>
  <r>
    <n v="18"/>
    <x v="0"/>
    <x v="251"/>
    <n v="0"/>
    <x v="1"/>
    <x v="1"/>
    <n v="1607.5101"/>
  </r>
  <r>
    <n v="48"/>
    <x v="0"/>
    <x v="243"/>
    <n v="2"/>
    <x v="1"/>
    <x v="3"/>
    <n v="10043.249"/>
  </r>
  <r>
    <n v="35"/>
    <x v="1"/>
    <x v="252"/>
    <n v="1"/>
    <x v="1"/>
    <x v="0"/>
    <n v="4751.07"/>
  </r>
  <r>
    <n v="19"/>
    <x v="0"/>
    <x v="253"/>
    <n v="0"/>
    <x v="0"/>
    <x v="0"/>
    <n v="13844.505999999999"/>
  </r>
  <r>
    <n v="21"/>
    <x v="0"/>
    <x v="170"/>
    <n v="1"/>
    <x v="1"/>
    <x v="0"/>
    <n v="2597.779"/>
  </r>
  <r>
    <n v="21"/>
    <x v="0"/>
    <x v="254"/>
    <n v="2"/>
    <x v="1"/>
    <x v="1"/>
    <n v="3180.5101"/>
  </r>
  <r>
    <n v="49"/>
    <x v="0"/>
    <x v="16"/>
    <n v="1"/>
    <x v="1"/>
    <x v="3"/>
    <n v="9778.3472000000002"/>
  </r>
  <r>
    <n v="56"/>
    <x v="0"/>
    <x v="243"/>
    <n v="3"/>
    <x v="1"/>
    <x v="3"/>
    <n v="13430.264999999999"/>
  </r>
  <r>
    <n v="42"/>
    <x v="0"/>
    <x v="255"/>
    <n v="2"/>
    <x v="1"/>
    <x v="2"/>
    <n v="8017.0611500000005"/>
  </r>
  <r>
    <n v="44"/>
    <x v="1"/>
    <x v="256"/>
    <n v="2"/>
    <x v="1"/>
    <x v="2"/>
    <n v="8116.2688500000004"/>
  </r>
  <r>
    <n v="18"/>
    <x v="1"/>
    <x v="257"/>
    <n v="3"/>
    <x v="1"/>
    <x v="3"/>
    <n v="3481.8679999999999"/>
  </r>
  <r>
    <n v="61"/>
    <x v="0"/>
    <x v="258"/>
    <n v="0"/>
    <x v="1"/>
    <x v="2"/>
    <n v="13415.0381"/>
  </r>
  <r>
    <n v="57"/>
    <x v="0"/>
    <x v="259"/>
    <n v="0"/>
    <x v="1"/>
    <x v="3"/>
    <n v="12029.286700000001"/>
  </r>
  <r>
    <n v="42"/>
    <x v="0"/>
    <x v="145"/>
    <n v="1"/>
    <x v="1"/>
    <x v="3"/>
    <n v="7639.4174499999999"/>
  </r>
  <r>
    <n v="26"/>
    <x v="1"/>
    <x v="260"/>
    <n v="2"/>
    <x v="0"/>
    <x v="0"/>
    <n v="36085.218999999997"/>
  </r>
  <r>
    <n v="20"/>
    <x v="1"/>
    <x v="230"/>
    <n v="0"/>
    <x v="1"/>
    <x v="1"/>
    <n v="1391.5287000000001"/>
  </r>
  <r>
    <n v="23"/>
    <x v="0"/>
    <x v="33"/>
    <n v="0"/>
    <x v="0"/>
    <x v="2"/>
    <n v="18033.9679"/>
  </r>
  <r>
    <n v="39"/>
    <x v="0"/>
    <x v="261"/>
    <n v="3"/>
    <x v="0"/>
    <x v="3"/>
    <n v="21659.930100000001"/>
  </r>
  <r>
    <n v="24"/>
    <x v="1"/>
    <x v="196"/>
    <n v="0"/>
    <x v="0"/>
    <x v="1"/>
    <n v="38126.246500000001"/>
  </r>
  <r>
    <n v="64"/>
    <x v="0"/>
    <x v="95"/>
    <n v="3"/>
    <x v="1"/>
    <x v="2"/>
    <n v="16455.707849999999"/>
  </r>
  <r>
    <n v="62"/>
    <x v="1"/>
    <x v="262"/>
    <n v="1"/>
    <x v="1"/>
    <x v="1"/>
    <n v="27000.98473"/>
  </r>
  <r>
    <n v="27"/>
    <x v="0"/>
    <x v="263"/>
    <n v="2"/>
    <x v="0"/>
    <x v="3"/>
    <n v="15006.579449999999"/>
  </r>
  <r>
    <n v="55"/>
    <x v="1"/>
    <x v="264"/>
    <n v="0"/>
    <x v="0"/>
    <x v="3"/>
    <n v="42303.692150000003"/>
  </r>
  <r>
    <n v="55"/>
    <x v="1"/>
    <x v="2"/>
    <n v="0"/>
    <x v="1"/>
    <x v="1"/>
    <n v="20781.48892"/>
  </r>
  <r>
    <n v="35"/>
    <x v="0"/>
    <x v="265"/>
    <n v="2"/>
    <x v="1"/>
    <x v="1"/>
    <n v="5846.9175999999998"/>
  </r>
  <r>
    <n v="44"/>
    <x v="1"/>
    <x v="188"/>
    <n v="2"/>
    <x v="1"/>
    <x v="3"/>
    <n v="8302.5356499999998"/>
  </r>
  <r>
    <n v="19"/>
    <x v="1"/>
    <x v="12"/>
    <n v="0"/>
    <x v="1"/>
    <x v="0"/>
    <n v="1261.8589999999999"/>
  </r>
  <r>
    <n v="58"/>
    <x v="0"/>
    <x v="266"/>
    <n v="0"/>
    <x v="1"/>
    <x v="1"/>
    <n v="11856.4115"/>
  </r>
  <r>
    <n v="50"/>
    <x v="1"/>
    <x v="195"/>
    <n v="2"/>
    <x v="1"/>
    <x v="2"/>
    <n v="30284.642940000002"/>
  </r>
  <r>
    <n v="26"/>
    <x v="0"/>
    <x v="227"/>
    <n v="0"/>
    <x v="1"/>
    <x v="2"/>
    <n v="3176.8159000000001"/>
  </r>
  <r>
    <n v="24"/>
    <x v="0"/>
    <x v="267"/>
    <n v="3"/>
    <x v="1"/>
    <x v="2"/>
    <n v="4618.0798999999997"/>
  </r>
  <r>
    <n v="48"/>
    <x v="1"/>
    <x v="50"/>
    <n v="4"/>
    <x v="1"/>
    <x v="3"/>
    <n v="10736.87075"/>
  </r>
  <r>
    <n v="19"/>
    <x v="0"/>
    <x v="133"/>
    <n v="0"/>
    <x v="1"/>
    <x v="2"/>
    <n v="2138.0707000000002"/>
  </r>
  <r>
    <n v="48"/>
    <x v="1"/>
    <x v="268"/>
    <n v="1"/>
    <x v="1"/>
    <x v="3"/>
    <n v="8964.0605500000001"/>
  </r>
  <r>
    <n v="49"/>
    <x v="1"/>
    <x v="112"/>
    <n v="1"/>
    <x v="1"/>
    <x v="3"/>
    <n v="9290.1394999999993"/>
  </r>
  <r>
    <n v="46"/>
    <x v="0"/>
    <x v="243"/>
    <n v="2"/>
    <x v="1"/>
    <x v="3"/>
    <n v="9411.0049999999992"/>
  </r>
  <r>
    <n v="46"/>
    <x v="1"/>
    <x v="269"/>
    <n v="0"/>
    <x v="1"/>
    <x v="2"/>
    <n v="7526.7064499999997"/>
  </r>
  <r>
    <n v="43"/>
    <x v="0"/>
    <x v="12"/>
    <n v="3"/>
    <x v="1"/>
    <x v="0"/>
    <n v="8522.0030000000006"/>
  </r>
  <r>
    <n v="21"/>
    <x v="1"/>
    <x v="270"/>
    <n v="0"/>
    <x v="1"/>
    <x v="1"/>
    <n v="16586.49771"/>
  </r>
  <r>
    <n v="64"/>
    <x v="1"/>
    <x v="248"/>
    <n v="2"/>
    <x v="1"/>
    <x v="0"/>
    <n v="14988.432000000001"/>
  </r>
  <r>
    <n v="18"/>
    <x v="0"/>
    <x v="271"/>
    <n v="0"/>
    <x v="1"/>
    <x v="1"/>
    <n v="1631.6683"/>
  </r>
  <r>
    <n v="51"/>
    <x v="0"/>
    <x v="272"/>
    <n v="0"/>
    <x v="1"/>
    <x v="0"/>
    <n v="9264.7970000000005"/>
  </r>
  <r>
    <n v="47"/>
    <x v="1"/>
    <x v="273"/>
    <n v="1"/>
    <x v="1"/>
    <x v="1"/>
    <n v="8083.9197999999997"/>
  </r>
  <r>
    <n v="64"/>
    <x v="0"/>
    <x v="36"/>
    <n v="0"/>
    <x v="1"/>
    <x v="2"/>
    <n v="14692.66935"/>
  </r>
  <r>
    <n v="49"/>
    <x v="1"/>
    <x v="243"/>
    <n v="3"/>
    <x v="1"/>
    <x v="2"/>
    <n v="10269.459999999999"/>
  </r>
  <r>
    <n v="31"/>
    <x v="1"/>
    <x v="274"/>
    <n v="0"/>
    <x v="1"/>
    <x v="0"/>
    <n v="3260.1990000000001"/>
  </r>
  <r>
    <n v="52"/>
    <x v="0"/>
    <x v="275"/>
    <n v="2"/>
    <x v="1"/>
    <x v="3"/>
    <n v="11396.9002"/>
  </r>
  <r>
    <n v="33"/>
    <x v="0"/>
    <x v="276"/>
    <n v="0"/>
    <x v="1"/>
    <x v="1"/>
    <n v="4185.0978999999998"/>
  </r>
  <r>
    <n v="47"/>
    <x v="0"/>
    <x v="277"/>
    <n v="1"/>
    <x v="1"/>
    <x v="0"/>
    <n v="8539.6710000000003"/>
  </r>
  <r>
    <n v="38"/>
    <x v="1"/>
    <x v="278"/>
    <n v="3"/>
    <x v="1"/>
    <x v="1"/>
    <n v="6652.5288"/>
  </r>
  <r>
    <n v="32"/>
    <x v="1"/>
    <x v="279"/>
    <n v="1"/>
    <x v="1"/>
    <x v="1"/>
    <n v="4074.4537"/>
  </r>
  <r>
    <n v="19"/>
    <x v="1"/>
    <x v="280"/>
    <n v="0"/>
    <x v="1"/>
    <x v="2"/>
    <n v="1621.3402000000001"/>
  </r>
  <r>
    <n v="44"/>
    <x v="0"/>
    <x v="281"/>
    <n v="1"/>
    <x v="0"/>
    <x v="3"/>
    <n v="19594.809649999999"/>
  </r>
  <r>
    <n v="26"/>
    <x v="0"/>
    <x v="282"/>
    <n v="2"/>
    <x v="0"/>
    <x v="3"/>
    <n v="14455.644050000001"/>
  </r>
  <r>
    <n v="25"/>
    <x v="1"/>
    <x v="283"/>
    <n v="5"/>
    <x v="1"/>
    <x v="0"/>
    <n v="5080.0959999999995"/>
  </r>
  <r>
    <n v="19"/>
    <x v="0"/>
    <x v="284"/>
    <n v="0"/>
    <x v="1"/>
    <x v="2"/>
    <n v="2134.9014999999999"/>
  </r>
  <r>
    <n v="43"/>
    <x v="0"/>
    <x v="285"/>
    <n v="1"/>
    <x v="1"/>
    <x v="1"/>
    <n v="7345.7266"/>
  </r>
  <r>
    <n v="52"/>
    <x v="1"/>
    <x v="22"/>
    <n v="0"/>
    <x v="1"/>
    <x v="1"/>
    <n v="9140.9509999999991"/>
  </r>
  <r>
    <n v="36"/>
    <x v="0"/>
    <x v="286"/>
    <n v="2"/>
    <x v="0"/>
    <x v="0"/>
    <n v="18608.261999999999"/>
  </r>
  <r>
    <n v="64"/>
    <x v="1"/>
    <x v="287"/>
    <n v="1"/>
    <x v="1"/>
    <x v="1"/>
    <n v="14418.2804"/>
  </r>
  <r>
    <n v="63"/>
    <x v="0"/>
    <x v="86"/>
    <n v="0"/>
    <x v="0"/>
    <x v="2"/>
    <n v="28950.4692"/>
  </r>
  <r>
    <n v="64"/>
    <x v="1"/>
    <x v="178"/>
    <n v="0"/>
    <x v="0"/>
    <x v="1"/>
    <n v="46889.261200000001"/>
  </r>
  <r>
    <n v="61"/>
    <x v="1"/>
    <x v="191"/>
    <n v="0"/>
    <x v="0"/>
    <x v="1"/>
    <n v="46599.108399999997"/>
  </r>
  <r>
    <n v="40"/>
    <x v="1"/>
    <x v="27"/>
    <n v="1"/>
    <x v="0"/>
    <x v="3"/>
    <n v="39125.332249999999"/>
  </r>
  <r>
    <n v="25"/>
    <x v="1"/>
    <x v="162"/>
    <n v="0"/>
    <x v="1"/>
    <x v="3"/>
    <n v="2727.3951000000002"/>
  </r>
  <r>
    <n v="48"/>
    <x v="1"/>
    <x v="204"/>
    <n v="2"/>
    <x v="1"/>
    <x v="0"/>
    <n v="8968.33"/>
  </r>
  <r>
    <n v="45"/>
    <x v="1"/>
    <x v="276"/>
    <n v="5"/>
    <x v="1"/>
    <x v="1"/>
    <n v="9788.8659000000007"/>
  </r>
  <r>
    <n v="38"/>
    <x v="0"/>
    <x v="288"/>
    <n v="1"/>
    <x v="1"/>
    <x v="3"/>
    <n v="6555.07035"/>
  </r>
  <r>
    <n v="18"/>
    <x v="0"/>
    <x v="289"/>
    <n v="0"/>
    <x v="1"/>
    <x v="3"/>
    <n v="7323.7348190000002"/>
  </r>
  <r>
    <n v="21"/>
    <x v="0"/>
    <x v="290"/>
    <n v="1"/>
    <x v="1"/>
    <x v="3"/>
    <n v="3167.4558499999998"/>
  </r>
  <r>
    <n v="27"/>
    <x v="0"/>
    <x v="257"/>
    <n v="3"/>
    <x v="1"/>
    <x v="2"/>
    <n v="18804.752400000001"/>
  </r>
  <r>
    <n v="19"/>
    <x v="1"/>
    <x v="291"/>
    <n v="0"/>
    <x v="1"/>
    <x v="0"/>
    <n v="23082.955330000001"/>
  </r>
  <r>
    <n v="29"/>
    <x v="0"/>
    <x v="281"/>
    <n v="2"/>
    <x v="1"/>
    <x v="2"/>
    <n v="4906.4096499999996"/>
  </r>
  <r>
    <n v="42"/>
    <x v="1"/>
    <x v="292"/>
    <n v="0"/>
    <x v="1"/>
    <x v="0"/>
    <n v="5969.723"/>
  </r>
  <r>
    <n v="60"/>
    <x v="0"/>
    <x v="252"/>
    <n v="0"/>
    <x v="1"/>
    <x v="0"/>
    <n v="12638.195"/>
  </r>
  <r>
    <n v="31"/>
    <x v="1"/>
    <x v="105"/>
    <n v="1"/>
    <x v="1"/>
    <x v="2"/>
    <n v="4243.5900499999998"/>
  </r>
  <r>
    <n v="60"/>
    <x v="1"/>
    <x v="293"/>
    <n v="3"/>
    <x v="1"/>
    <x v="1"/>
    <n v="13919.822899999999"/>
  </r>
  <r>
    <n v="22"/>
    <x v="1"/>
    <x v="294"/>
    <n v="0"/>
    <x v="1"/>
    <x v="3"/>
    <n v="2254.7966999999999"/>
  </r>
  <r>
    <n v="35"/>
    <x v="1"/>
    <x v="65"/>
    <n v="3"/>
    <x v="1"/>
    <x v="0"/>
    <n v="5926.8459999999995"/>
  </r>
  <r>
    <n v="52"/>
    <x v="0"/>
    <x v="295"/>
    <n v="5"/>
    <x v="1"/>
    <x v="1"/>
    <n v="12592.5345"/>
  </r>
  <r>
    <n v="26"/>
    <x v="1"/>
    <x v="296"/>
    <n v="0"/>
    <x v="1"/>
    <x v="3"/>
    <n v="2897.3235"/>
  </r>
  <r>
    <n v="31"/>
    <x v="0"/>
    <x v="297"/>
    <n v="1"/>
    <x v="1"/>
    <x v="2"/>
    <n v="4738.2682000000004"/>
  </r>
  <r>
    <n v="33"/>
    <x v="0"/>
    <x v="298"/>
    <n v="0"/>
    <x v="0"/>
    <x v="0"/>
    <n v="37079.372000000003"/>
  </r>
  <r>
    <n v="18"/>
    <x v="1"/>
    <x v="299"/>
    <n v="0"/>
    <x v="1"/>
    <x v="1"/>
    <n v="1149.3959"/>
  </r>
  <r>
    <n v="59"/>
    <x v="0"/>
    <x v="300"/>
    <n v="1"/>
    <x v="1"/>
    <x v="1"/>
    <n v="28287.897659999999"/>
  </r>
  <r>
    <n v="56"/>
    <x v="1"/>
    <x v="301"/>
    <n v="1"/>
    <x v="0"/>
    <x v="2"/>
    <n v="26109.32905"/>
  </r>
  <r>
    <n v="45"/>
    <x v="0"/>
    <x v="291"/>
    <n v="0"/>
    <x v="1"/>
    <x v="0"/>
    <n v="7345.0839999999998"/>
  </r>
  <r>
    <n v="60"/>
    <x v="1"/>
    <x v="142"/>
    <n v="0"/>
    <x v="1"/>
    <x v="3"/>
    <n v="12730.999599999999"/>
  </r>
  <r>
    <n v="56"/>
    <x v="0"/>
    <x v="302"/>
    <n v="0"/>
    <x v="1"/>
    <x v="2"/>
    <n v="11454.021500000001"/>
  </r>
  <r>
    <n v="40"/>
    <x v="0"/>
    <x v="303"/>
    <n v="0"/>
    <x v="1"/>
    <x v="0"/>
    <n v="5910.9440000000004"/>
  </r>
  <r>
    <n v="35"/>
    <x v="1"/>
    <x v="304"/>
    <n v="1"/>
    <x v="1"/>
    <x v="0"/>
    <n v="4762.3289999999997"/>
  </r>
  <r>
    <n v="39"/>
    <x v="1"/>
    <x v="303"/>
    <n v="4"/>
    <x v="1"/>
    <x v="0"/>
    <n v="7512.2669999999998"/>
  </r>
  <r>
    <n v="30"/>
    <x v="1"/>
    <x v="134"/>
    <n v="1"/>
    <x v="1"/>
    <x v="2"/>
    <n v="4032.2406999999998"/>
  </r>
  <r>
    <n v="24"/>
    <x v="1"/>
    <x v="305"/>
    <n v="0"/>
    <x v="1"/>
    <x v="0"/>
    <n v="1969.614"/>
  </r>
  <r>
    <n v="20"/>
    <x v="1"/>
    <x v="129"/>
    <n v="0"/>
    <x v="1"/>
    <x v="2"/>
    <n v="1769.5316499999999"/>
  </r>
  <r>
    <n v="32"/>
    <x v="1"/>
    <x v="306"/>
    <n v="2"/>
    <x v="1"/>
    <x v="1"/>
    <n v="4686.3887000000004"/>
  </r>
  <r>
    <n v="59"/>
    <x v="1"/>
    <x v="116"/>
    <n v="0"/>
    <x v="1"/>
    <x v="0"/>
    <n v="21797.000400000001"/>
  </r>
  <r>
    <n v="55"/>
    <x v="0"/>
    <x v="307"/>
    <n v="2"/>
    <x v="1"/>
    <x v="1"/>
    <n v="11881.9696"/>
  </r>
  <r>
    <n v="57"/>
    <x v="0"/>
    <x v="131"/>
    <n v="0"/>
    <x v="1"/>
    <x v="2"/>
    <n v="11840.77505"/>
  </r>
  <r>
    <n v="56"/>
    <x v="1"/>
    <x v="140"/>
    <n v="0"/>
    <x v="1"/>
    <x v="0"/>
    <n v="10601.412"/>
  </r>
  <r>
    <n v="40"/>
    <x v="0"/>
    <x v="2"/>
    <n v="3"/>
    <x v="1"/>
    <x v="1"/>
    <n v="7682.67"/>
  </r>
  <r>
    <n v="49"/>
    <x v="0"/>
    <x v="41"/>
    <n v="3"/>
    <x v="1"/>
    <x v="1"/>
    <n v="10381.4787"/>
  </r>
  <r>
    <n v="42"/>
    <x v="1"/>
    <x v="308"/>
    <n v="0"/>
    <x v="0"/>
    <x v="0"/>
    <n v="22144.031999999999"/>
  </r>
  <r>
    <n v="62"/>
    <x v="0"/>
    <x v="309"/>
    <n v="2"/>
    <x v="1"/>
    <x v="3"/>
    <n v="15230.324049999999"/>
  </r>
  <r>
    <n v="56"/>
    <x v="1"/>
    <x v="63"/>
    <n v="0"/>
    <x v="1"/>
    <x v="3"/>
    <n v="11165.417649999999"/>
  </r>
  <r>
    <n v="19"/>
    <x v="1"/>
    <x v="124"/>
    <n v="0"/>
    <x v="1"/>
    <x v="2"/>
    <n v="1632.0362500000001"/>
  </r>
  <r>
    <n v="30"/>
    <x v="0"/>
    <x v="310"/>
    <n v="1"/>
    <x v="0"/>
    <x v="1"/>
    <n v="19521.968199999999"/>
  </r>
  <r>
    <n v="60"/>
    <x v="0"/>
    <x v="311"/>
    <n v="1"/>
    <x v="1"/>
    <x v="0"/>
    <n v="13224.692999999999"/>
  </r>
  <r>
    <n v="56"/>
    <x v="0"/>
    <x v="312"/>
    <n v="2"/>
    <x v="1"/>
    <x v="2"/>
    <n v="12643.3778"/>
  </r>
  <r>
    <n v="28"/>
    <x v="0"/>
    <x v="200"/>
    <n v="1"/>
    <x v="1"/>
    <x v="3"/>
    <n v="23288.928400000001"/>
  </r>
  <r>
    <n v="18"/>
    <x v="0"/>
    <x v="313"/>
    <n v="1"/>
    <x v="1"/>
    <x v="1"/>
    <n v="2201.0971"/>
  </r>
  <r>
    <n v="27"/>
    <x v="1"/>
    <x v="314"/>
    <n v="0"/>
    <x v="1"/>
    <x v="1"/>
    <n v="2497.0383000000002"/>
  </r>
  <r>
    <n v="18"/>
    <x v="0"/>
    <x v="95"/>
    <n v="0"/>
    <x v="1"/>
    <x v="3"/>
    <n v="2203.4718499999999"/>
  </r>
  <r>
    <n v="19"/>
    <x v="0"/>
    <x v="141"/>
    <n v="0"/>
    <x v="1"/>
    <x v="0"/>
    <n v="1744.4649999999999"/>
  </r>
  <r>
    <n v="47"/>
    <x v="0"/>
    <x v="150"/>
    <n v="0"/>
    <x v="1"/>
    <x v="3"/>
    <n v="20878.78443"/>
  </r>
  <r>
    <n v="54"/>
    <x v="1"/>
    <x v="315"/>
    <n v="3"/>
    <x v="0"/>
    <x v="0"/>
    <n v="25382.296999999999"/>
  </r>
  <r>
    <n v="61"/>
    <x v="1"/>
    <x v="33"/>
    <n v="1"/>
    <x v="0"/>
    <x v="2"/>
    <n v="28868.6639"/>
  </r>
  <r>
    <n v="24"/>
    <x v="1"/>
    <x v="70"/>
    <n v="0"/>
    <x v="0"/>
    <x v="3"/>
    <n v="35147.528480000001"/>
  </r>
  <r>
    <n v="25"/>
    <x v="1"/>
    <x v="50"/>
    <n v="0"/>
    <x v="1"/>
    <x v="2"/>
    <n v="2534.3937500000002"/>
  </r>
  <r>
    <n v="21"/>
    <x v="1"/>
    <x v="139"/>
    <n v="0"/>
    <x v="1"/>
    <x v="1"/>
    <n v="1534.3045"/>
  </r>
  <r>
    <n v="23"/>
    <x v="1"/>
    <x v="316"/>
    <n v="0"/>
    <x v="1"/>
    <x v="1"/>
    <n v="1824.2854"/>
  </r>
  <r>
    <n v="63"/>
    <x v="1"/>
    <x v="317"/>
    <n v="3"/>
    <x v="1"/>
    <x v="2"/>
    <n v="15555.188749999999"/>
  </r>
  <r>
    <n v="49"/>
    <x v="1"/>
    <x v="228"/>
    <n v="2"/>
    <x v="1"/>
    <x v="1"/>
    <n v="9304.7019"/>
  </r>
  <r>
    <n v="18"/>
    <x v="0"/>
    <x v="112"/>
    <n v="0"/>
    <x v="1"/>
    <x v="1"/>
    <n v="1622.1885"/>
  </r>
  <r>
    <n v="51"/>
    <x v="0"/>
    <x v="318"/>
    <n v="1"/>
    <x v="1"/>
    <x v="0"/>
    <n v="9880.0679999999993"/>
  </r>
  <r>
    <n v="48"/>
    <x v="1"/>
    <x v="319"/>
    <n v="3"/>
    <x v="1"/>
    <x v="0"/>
    <n v="9563.0290000000005"/>
  </r>
  <r>
    <n v="31"/>
    <x v="0"/>
    <x v="320"/>
    <n v="0"/>
    <x v="1"/>
    <x v="3"/>
    <n v="4347.0233500000004"/>
  </r>
  <r>
    <n v="54"/>
    <x v="0"/>
    <x v="321"/>
    <n v="3"/>
    <x v="1"/>
    <x v="2"/>
    <n v="12475.3513"/>
  </r>
  <r>
    <n v="19"/>
    <x v="1"/>
    <x v="311"/>
    <n v="0"/>
    <x v="1"/>
    <x v="0"/>
    <n v="1253.9359999999999"/>
  </r>
  <r>
    <n v="44"/>
    <x v="0"/>
    <x v="179"/>
    <n v="0"/>
    <x v="0"/>
    <x v="1"/>
    <n v="48885.135609999998"/>
  </r>
  <r>
    <n v="53"/>
    <x v="1"/>
    <x v="84"/>
    <n v="1"/>
    <x v="1"/>
    <x v="2"/>
    <n v="10461.9794"/>
  </r>
  <r>
    <n v="19"/>
    <x v="0"/>
    <x v="260"/>
    <n v="0"/>
    <x v="1"/>
    <x v="0"/>
    <n v="1748.7739999999999"/>
  </r>
  <r>
    <n v="61"/>
    <x v="0"/>
    <x v="322"/>
    <n v="0"/>
    <x v="1"/>
    <x v="1"/>
    <n v="24513.091260000001"/>
  </r>
  <r>
    <n v="18"/>
    <x v="0"/>
    <x v="322"/>
    <n v="0"/>
    <x v="1"/>
    <x v="3"/>
    <n v="2196.4731999999999"/>
  </r>
  <r>
    <n v="61"/>
    <x v="1"/>
    <x v="323"/>
    <n v="0"/>
    <x v="1"/>
    <x v="0"/>
    <n v="12574.049000000001"/>
  </r>
  <r>
    <n v="21"/>
    <x v="1"/>
    <x v="324"/>
    <n v="4"/>
    <x v="0"/>
    <x v="0"/>
    <n v="17942.106"/>
  </r>
  <r>
    <n v="20"/>
    <x v="1"/>
    <x v="325"/>
    <n v="0"/>
    <x v="1"/>
    <x v="3"/>
    <n v="1967.0227"/>
  </r>
  <r>
    <n v="31"/>
    <x v="0"/>
    <x v="277"/>
    <n v="2"/>
    <x v="1"/>
    <x v="0"/>
    <n v="4931.6469999999999"/>
  </r>
  <r>
    <n v="45"/>
    <x v="1"/>
    <x v="311"/>
    <n v="2"/>
    <x v="1"/>
    <x v="0"/>
    <n v="8027.9679999999998"/>
  </r>
  <r>
    <n v="44"/>
    <x v="0"/>
    <x v="68"/>
    <n v="2"/>
    <x v="1"/>
    <x v="1"/>
    <n v="8211.1002000000008"/>
  </r>
  <r>
    <n v="62"/>
    <x v="0"/>
    <x v="326"/>
    <n v="0"/>
    <x v="1"/>
    <x v="0"/>
    <n v="13470.86"/>
  </r>
  <r>
    <n v="29"/>
    <x v="1"/>
    <x v="12"/>
    <n v="0"/>
    <x v="0"/>
    <x v="0"/>
    <n v="36197.699000000001"/>
  </r>
  <r>
    <n v="43"/>
    <x v="1"/>
    <x v="327"/>
    <n v="0"/>
    <x v="1"/>
    <x v="3"/>
    <n v="6837.3687"/>
  </r>
  <r>
    <n v="51"/>
    <x v="1"/>
    <x v="174"/>
    <n v="1"/>
    <x v="0"/>
    <x v="1"/>
    <n v="22218.1149"/>
  </r>
  <r>
    <n v="19"/>
    <x v="1"/>
    <x v="328"/>
    <n v="0"/>
    <x v="0"/>
    <x v="1"/>
    <n v="32548.340499999998"/>
  </r>
  <r>
    <n v="38"/>
    <x v="0"/>
    <x v="329"/>
    <n v="1"/>
    <x v="1"/>
    <x v="1"/>
    <n v="5974.3846999999996"/>
  </r>
  <r>
    <n v="37"/>
    <x v="1"/>
    <x v="99"/>
    <n v="3"/>
    <x v="1"/>
    <x v="2"/>
    <n v="6796.8632500000003"/>
  </r>
  <r>
    <n v="22"/>
    <x v="1"/>
    <x v="112"/>
    <n v="1"/>
    <x v="1"/>
    <x v="2"/>
    <n v="2643.2685000000001"/>
  </r>
  <r>
    <n v="21"/>
    <x v="1"/>
    <x v="110"/>
    <n v="2"/>
    <x v="1"/>
    <x v="2"/>
    <n v="3077.0954999999999"/>
  </r>
  <r>
    <n v="24"/>
    <x v="0"/>
    <x v="235"/>
    <n v="0"/>
    <x v="1"/>
    <x v="3"/>
    <n v="3044.2132999999999"/>
  </r>
  <r>
    <n v="57"/>
    <x v="0"/>
    <x v="311"/>
    <n v="0"/>
    <x v="1"/>
    <x v="0"/>
    <n v="11455.28"/>
  </r>
  <r>
    <n v="56"/>
    <x v="1"/>
    <x v="159"/>
    <n v="1"/>
    <x v="1"/>
    <x v="3"/>
    <n v="11763.000899999999"/>
  </r>
  <r>
    <n v="27"/>
    <x v="1"/>
    <x v="61"/>
    <n v="0"/>
    <x v="1"/>
    <x v="1"/>
    <n v="2498.4144000000001"/>
  </r>
  <r>
    <n v="51"/>
    <x v="1"/>
    <x v="64"/>
    <n v="0"/>
    <x v="1"/>
    <x v="3"/>
    <n v="9361.3268000000007"/>
  </r>
  <r>
    <n v="19"/>
    <x v="1"/>
    <x v="257"/>
    <n v="0"/>
    <x v="1"/>
    <x v="0"/>
    <n v="1256.299"/>
  </r>
  <r>
    <n v="39"/>
    <x v="1"/>
    <x v="115"/>
    <n v="1"/>
    <x v="0"/>
    <x v="0"/>
    <n v="21082.16"/>
  </r>
  <r>
    <n v="58"/>
    <x v="1"/>
    <x v="330"/>
    <n v="0"/>
    <x v="1"/>
    <x v="0"/>
    <n v="11362.754999999999"/>
  </r>
  <r>
    <n v="20"/>
    <x v="1"/>
    <x v="331"/>
    <n v="1"/>
    <x v="1"/>
    <x v="1"/>
    <n v="27724.28875"/>
  </r>
  <r>
    <n v="45"/>
    <x v="1"/>
    <x v="131"/>
    <n v="2"/>
    <x v="1"/>
    <x v="2"/>
    <n v="8413.4630500000003"/>
  </r>
  <r>
    <n v="35"/>
    <x v="0"/>
    <x v="332"/>
    <n v="1"/>
    <x v="1"/>
    <x v="0"/>
    <n v="5240.7650000000003"/>
  </r>
  <r>
    <n v="31"/>
    <x v="1"/>
    <x v="99"/>
    <n v="0"/>
    <x v="1"/>
    <x v="3"/>
    <n v="3857.7592500000001"/>
  </r>
  <r>
    <n v="50"/>
    <x v="0"/>
    <x v="60"/>
    <n v="0"/>
    <x v="1"/>
    <x v="3"/>
    <n v="25656.575260000001"/>
  </r>
  <r>
    <n v="32"/>
    <x v="0"/>
    <x v="333"/>
    <n v="0"/>
    <x v="1"/>
    <x v="1"/>
    <n v="3994.1777999999999"/>
  </r>
  <r>
    <n v="51"/>
    <x v="0"/>
    <x v="113"/>
    <n v="0"/>
    <x v="1"/>
    <x v="3"/>
    <n v="9866.3048500000004"/>
  </r>
  <r>
    <n v="38"/>
    <x v="0"/>
    <x v="132"/>
    <n v="0"/>
    <x v="1"/>
    <x v="1"/>
    <n v="5397.6166999999996"/>
  </r>
  <r>
    <n v="42"/>
    <x v="1"/>
    <x v="334"/>
    <n v="1"/>
    <x v="0"/>
    <x v="1"/>
    <n v="38245.593269999998"/>
  </r>
  <r>
    <n v="18"/>
    <x v="0"/>
    <x v="178"/>
    <n v="0"/>
    <x v="1"/>
    <x v="1"/>
    <n v="11482.63485"/>
  </r>
  <r>
    <n v="19"/>
    <x v="0"/>
    <x v="162"/>
    <n v="2"/>
    <x v="1"/>
    <x v="2"/>
    <n v="24059.680189999999"/>
  </r>
  <r>
    <n v="51"/>
    <x v="0"/>
    <x v="335"/>
    <n v="1"/>
    <x v="1"/>
    <x v="0"/>
    <n v="9861.0249999999996"/>
  </r>
  <r>
    <n v="46"/>
    <x v="1"/>
    <x v="336"/>
    <n v="1"/>
    <x v="1"/>
    <x v="3"/>
    <n v="8342.9087500000005"/>
  </r>
  <r>
    <n v="18"/>
    <x v="1"/>
    <x v="94"/>
    <n v="0"/>
    <x v="1"/>
    <x v="3"/>
    <n v="1708.0014000000001"/>
  </r>
  <r>
    <n v="57"/>
    <x v="1"/>
    <x v="14"/>
    <n v="1"/>
    <x v="0"/>
    <x v="1"/>
    <n v="48675.517699999997"/>
  </r>
  <r>
    <n v="62"/>
    <x v="0"/>
    <x v="294"/>
    <n v="0"/>
    <x v="1"/>
    <x v="3"/>
    <n v="14043.476699999999"/>
  </r>
  <r>
    <n v="59"/>
    <x v="1"/>
    <x v="102"/>
    <n v="2"/>
    <x v="1"/>
    <x v="1"/>
    <n v="12925.886"/>
  </r>
  <r>
    <n v="37"/>
    <x v="1"/>
    <x v="67"/>
    <n v="0"/>
    <x v="1"/>
    <x v="1"/>
    <n v="19214.705529999999"/>
  </r>
  <r>
    <n v="64"/>
    <x v="1"/>
    <x v="337"/>
    <n v="0"/>
    <x v="1"/>
    <x v="1"/>
    <n v="13831.1152"/>
  </r>
  <r>
    <n v="38"/>
    <x v="1"/>
    <x v="24"/>
    <n v="1"/>
    <x v="1"/>
    <x v="3"/>
    <n v="6067.1267500000004"/>
  </r>
  <r>
    <n v="33"/>
    <x v="0"/>
    <x v="338"/>
    <n v="3"/>
    <x v="1"/>
    <x v="0"/>
    <n v="5972.3779999999997"/>
  </r>
  <r>
    <n v="46"/>
    <x v="0"/>
    <x v="204"/>
    <n v="2"/>
    <x v="1"/>
    <x v="0"/>
    <n v="8825.0859999999993"/>
  </r>
  <r>
    <n v="46"/>
    <x v="0"/>
    <x v="123"/>
    <n v="1"/>
    <x v="1"/>
    <x v="1"/>
    <n v="8233.0974999999999"/>
  </r>
  <r>
    <n v="53"/>
    <x v="1"/>
    <x v="112"/>
    <n v="0"/>
    <x v="1"/>
    <x v="1"/>
    <n v="27346.04207"/>
  </r>
  <r>
    <n v="34"/>
    <x v="0"/>
    <x v="229"/>
    <n v="3"/>
    <x v="1"/>
    <x v="0"/>
    <n v="6196.4480000000003"/>
  </r>
  <r>
    <n v="20"/>
    <x v="0"/>
    <x v="211"/>
    <n v="2"/>
    <x v="1"/>
    <x v="1"/>
    <n v="3056.3881000000001"/>
  </r>
  <r>
    <n v="63"/>
    <x v="0"/>
    <x v="29"/>
    <n v="0"/>
    <x v="1"/>
    <x v="1"/>
    <n v="13887.204"/>
  </r>
  <r>
    <n v="54"/>
    <x v="0"/>
    <x v="339"/>
    <n v="0"/>
    <x v="0"/>
    <x v="1"/>
    <n v="63770.428010000003"/>
  </r>
  <r>
    <n v="54"/>
    <x v="1"/>
    <x v="267"/>
    <n v="0"/>
    <x v="1"/>
    <x v="2"/>
    <n v="10231.499900000001"/>
  </r>
  <r>
    <n v="49"/>
    <x v="1"/>
    <x v="9"/>
    <n v="2"/>
    <x v="0"/>
    <x v="2"/>
    <n v="23807.240600000001"/>
  </r>
  <r>
    <n v="28"/>
    <x v="1"/>
    <x v="340"/>
    <n v="0"/>
    <x v="1"/>
    <x v="3"/>
    <n v="3268.84665"/>
  </r>
  <r>
    <n v="54"/>
    <x v="0"/>
    <x v="341"/>
    <n v="2"/>
    <x v="1"/>
    <x v="0"/>
    <n v="11538.421"/>
  </r>
  <r>
    <n v="25"/>
    <x v="0"/>
    <x v="105"/>
    <n v="0"/>
    <x v="1"/>
    <x v="3"/>
    <n v="3213.6220499999999"/>
  </r>
  <r>
    <n v="43"/>
    <x v="0"/>
    <x v="342"/>
    <n v="0"/>
    <x v="0"/>
    <x v="1"/>
    <n v="45863.205000000002"/>
  </r>
  <r>
    <n v="63"/>
    <x v="1"/>
    <x v="43"/>
    <n v="0"/>
    <x v="1"/>
    <x v="0"/>
    <n v="13390.558999999999"/>
  </r>
  <r>
    <n v="32"/>
    <x v="0"/>
    <x v="329"/>
    <n v="0"/>
    <x v="1"/>
    <x v="1"/>
    <n v="3972.9247"/>
  </r>
  <r>
    <n v="62"/>
    <x v="1"/>
    <x v="343"/>
    <n v="0"/>
    <x v="1"/>
    <x v="0"/>
    <n v="12957.118"/>
  </r>
  <r>
    <n v="52"/>
    <x v="0"/>
    <x v="294"/>
    <n v="2"/>
    <x v="1"/>
    <x v="2"/>
    <n v="11187.6567"/>
  </r>
  <r>
    <n v="25"/>
    <x v="0"/>
    <x v="317"/>
    <n v="0"/>
    <x v="1"/>
    <x v="3"/>
    <n v="17878.900679999999"/>
  </r>
  <r>
    <n v="28"/>
    <x v="1"/>
    <x v="344"/>
    <n v="2"/>
    <x v="1"/>
    <x v="0"/>
    <n v="3847.674"/>
  </r>
  <r>
    <n v="46"/>
    <x v="1"/>
    <x v="6"/>
    <n v="1"/>
    <x v="1"/>
    <x v="3"/>
    <n v="8334.5895999999993"/>
  </r>
  <r>
    <n v="34"/>
    <x v="1"/>
    <x v="194"/>
    <n v="0"/>
    <x v="1"/>
    <x v="1"/>
    <n v="3935.1799000000001"/>
  </r>
  <r>
    <n v="35"/>
    <x v="0"/>
    <x v="237"/>
    <n v="3"/>
    <x v="0"/>
    <x v="2"/>
    <n v="39983.425949999997"/>
  </r>
  <r>
    <n v="19"/>
    <x v="1"/>
    <x v="76"/>
    <n v="0"/>
    <x v="1"/>
    <x v="2"/>
    <n v="1646.4296999999999"/>
  </r>
  <r>
    <n v="46"/>
    <x v="0"/>
    <x v="91"/>
    <n v="2"/>
    <x v="1"/>
    <x v="2"/>
    <n v="9193.8384999999998"/>
  </r>
  <r>
    <n v="54"/>
    <x v="0"/>
    <x v="297"/>
    <n v="0"/>
    <x v="1"/>
    <x v="3"/>
    <n v="10923.933199999999"/>
  </r>
  <r>
    <n v="27"/>
    <x v="1"/>
    <x v="252"/>
    <n v="0"/>
    <x v="1"/>
    <x v="0"/>
    <n v="2494.0219999999999"/>
  </r>
  <r>
    <n v="50"/>
    <x v="1"/>
    <x v="345"/>
    <n v="1"/>
    <x v="1"/>
    <x v="1"/>
    <n v="9058.7302999999993"/>
  </r>
  <r>
    <n v="18"/>
    <x v="0"/>
    <x v="346"/>
    <n v="2"/>
    <x v="1"/>
    <x v="1"/>
    <n v="2801.2588000000001"/>
  </r>
  <r>
    <n v="19"/>
    <x v="0"/>
    <x v="131"/>
    <n v="0"/>
    <x v="1"/>
    <x v="2"/>
    <n v="2128.4310500000001"/>
  </r>
  <r>
    <n v="38"/>
    <x v="0"/>
    <x v="214"/>
    <n v="1"/>
    <x v="1"/>
    <x v="2"/>
    <n v="6373.55735"/>
  </r>
  <r>
    <n v="41"/>
    <x v="1"/>
    <x v="162"/>
    <n v="2"/>
    <x v="1"/>
    <x v="2"/>
    <n v="7256.7231000000002"/>
  </r>
  <r>
    <n v="49"/>
    <x v="0"/>
    <x v="125"/>
    <n v="5"/>
    <x v="1"/>
    <x v="0"/>
    <n v="11552.904"/>
  </r>
  <r>
    <n v="48"/>
    <x v="1"/>
    <x v="214"/>
    <n v="2"/>
    <x v="0"/>
    <x v="2"/>
    <n v="45702.022349999999"/>
  </r>
  <r>
    <n v="31"/>
    <x v="0"/>
    <x v="347"/>
    <n v="0"/>
    <x v="1"/>
    <x v="0"/>
    <n v="3761.2919999999999"/>
  </r>
  <r>
    <n v="18"/>
    <x v="0"/>
    <x v="348"/>
    <n v="1"/>
    <x v="1"/>
    <x v="1"/>
    <n v="2219.4450999999999"/>
  </r>
  <r>
    <n v="30"/>
    <x v="0"/>
    <x v="349"/>
    <n v="2"/>
    <x v="1"/>
    <x v="1"/>
    <n v="4753.6368000000002"/>
  </r>
  <r>
    <n v="62"/>
    <x v="0"/>
    <x v="350"/>
    <n v="1"/>
    <x v="1"/>
    <x v="3"/>
    <n v="31620.001059999999"/>
  </r>
  <r>
    <n v="57"/>
    <x v="0"/>
    <x v="351"/>
    <n v="2"/>
    <x v="1"/>
    <x v="3"/>
    <n v="13224.057049999999"/>
  </r>
  <r>
    <n v="58"/>
    <x v="0"/>
    <x v="107"/>
    <n v="0"/>
    <x v="1"/>
    <x v="2"/>
    <n v="12222.898300000001"/>
  </r>
  <r>
    <n v="22"/>
    <x v="1"/>
    <x v="199"/>
    <n v="0"/>
    <x v="1"/>
    <x v="1"/>
    <n v="1664.9996000000001"/>
  </r>
  <r>
    <n v="31"/>
    <x v="0"/>
    <x v="309"/>
    <n v="1"/>
    <x v="0"/>
    <x v="3"/>
    <n v="58571.074480000003"/>
  </r>
  <r>
    <n v="52"/>
    <x v="1"/>
    <x v="204"/>
    <n v="1"/>
    <x v="1"/>
    <x v="0"/>
    <n v="9724.5300000000007"/>
  </r>
  <r>
    <n v="25"/>
    <x v="0"/>
    <x v="352"/>
    <n v="0"/>
    <x v="1"/>
    <x v="3"/>
    <n v="3206.4913499999998"/>
  </r>
  <r>
    <n v="59"/>
    <x v="1"/>
    <x v="94"/>
    <n v="1"/>
    <x v="1"/>
    <x v="3"/>
    <n v="12913.992399999999"/>
  </r>
  <r>
    <n v="19"/>
    <x v="1"/>
    <x v="162"/>
    <n v="0"/>
    <x v="1"/>
    <x v="2"/>
    <n v="1639.5631000000001"/>
  </r>
  <r>
    <n v="39"/>
    <x v="1"/>
    <x v="353"/>
    <n v="2"/>
    <x v="1"/>
    <x v="1"/>
    <n v="6356.2707"/>
  </r>
  <r>
    <n v="32"/>
    <x v="0"/>
    <x v="354"/>
    <n v="1"/>
    <x v="1"/>
    <x v="1"/>
    <n v="17626.239509999999"/>
  </r>
  <r>
    <n v="19"/>
    <x v="1"/>
    <x v="355"/>
    <n v="0"/>
    <x v="1"/>
    <x v="0"/>
    <n v="1242.816"/>
  </r>
  <r>
    <n v="33"/>
    <x v="0"/>
    <x v="356"/>
    <n v="1"/>
    <x v="1"/>
    <x v="1"/>
    <n v="4779.6022999999996"/>
  </r>
  <r>
    <n v="21"/>
    <x v="1"/>
    <x v="281"/>
    <n v="3"/>
    <x v="1"/>
    <x v="3"/>
    <n v="3861.2096499999998"/>
  </r>
  <r>
    <n v="34"/>
    <x v="0"/>
    <x v="267"/>
    <n v="1"/>
    <x v="0"/>
    <x v="2"/>
    <n v="43943.876100000001"/>
  </r>
  <r>
    <n v="61"/>
    <x v="0"/>
    <x v="357"/>
    <n v="0"/>
    <x v="1"/>
    <x v="3"/>
    <n v="13635.6379"/>
  </r>
  <r>
    <n v="38"/>
    <x v="0"/>
    <x v="155"/>
    <n v="1"/>
    <x v="1"/>
    <x v="1"/>
    <n v="5976.8311000000003"/>
  </r>
  <r>
    <n v="58"/>
    <x v="0"/>
    <x v="358"/>
    <n v="0"/>
    <x v="1"/>
    <x v="0"/>
    <n v="11842.441999999999"/>
  </r>
  <r>
    <n v="47"/>
    <x v="1"/>
    <x v="359"/>
    <n v="1"/>
    <x v="1"/>
    <x v="2"/>
    <n v="8428.0692999999992"/>
  </r>
  <r>
    <n v="20"/>
    <x v="1"/>
    <x v="360"/>
    <n v="2"/>
    <x v="1"/>
    <x v="1"/>
    <n v="2566.4706999999999"/>
  </r>
  <r>
    <n v="21"/>
    <x v="0"/>
    <x v="361"/>
    <n v="1"/>
    <x v="0"/>
    <x v="3"/>
    <n v="15359.104499999999"/>
  </r>
  <r>
    <n v="41"/>
    <x v="1"/>
    <x v="362"/>
    <n v="0"/>
    <x v="1"/>
    <x v="1"/>
    <n v="5709.1643999999997"/>
  </r>
  <r>
    <n v="46"/>
    <x v="0"/>
    <x v="363"/>
    <n v="1"/>
    <x v="1"/>
    <x v="3"/>
    <n v="8823.9857499999998"/>
  </r>
  <r>
    <n v="42"/>
    <x v="0"/>
    <x v="364"/>
    <n v="2"/>
    <x v="1"/>
    <x v="1"/>
    <n v="7640.3091999999997"/>
  </r>
  <r>
    <n v="34"/>
    <x v="0"/>
    <x v="176"/>
    <n v="1"/>
    <x v="1"/>
    <x v="3"/>
    <n v="5594.8455000000004"/>
  </r>
  <r>
    <n v="43"/>
    <x v="1"/>
    <x v="365"/>
    <n v="2"/>
    <x v="1"/>
    <x v="0"/>
    <n v="7441.5010000000002"/>
  </r>
  <r>
    <n v="52"/>
    <x v="0"/>
    <x v="366"/>
    <n v="2"/>
    <x v="1"/>
    <x v="2"/>
    <n v="33471.971890000001"/>
  </r>
  <r>
    <n v="18"/>
    <x v="0"/>
    <x v="287"/>
    <n v="0"/>
    <x v="1"/>
    <x v="1"/>
    <n v="1633.0444"/>
  </r>
  <r>
    <n v="51"/>
    <x v="1"/>
    <x v="181"/>
    <n v="0"/>
    <x v="1"/>
    <x v="2"/>
    <n v="9174.1356500000002"/>
  </r>
  <r>
    <n v="56"/>
    <x v="0"/>
    <x v="128"/>
    <n v="0"/>
    <x v="1"/>
    <x v="0"/>
    <n v="11070.535"/>
  </r>
  <r>
    <n v="64"/>
    <x v="0"/>
    <x v="266"/>
    <n v="3"/>
    <x v="1"/>
    <x v="1"/>
    <n v="16085.127500000001"/>
  </r>
  <r>
    <n v="19"/>
    <x v="0"/>
    <x v="33"/>
    <n v="0"/>
    <x v="0"/>
    <x v="2"/>
    <n v="17468.983899999999"/>
  </r>
  <r>
    <n v="51"/>
    <x v="0"/>
    <x v="22"/>
    <n v="0"/>
    <x v="1"/>
    <x v="1"/>
    <n v="9283.5619999999999"/>
  </r>
  <r>
    <n v="27"/>
    <x v="0"/>
    <x v="124"/>
    <n v="0"/>
    <x v="1"/>
    <x v="3"/>
    <n v="3558.6202499999999"/>
  </r>
  <r>
    <n v="59"/>
    <x v="0"/>
    <x v="367"/>
    <n v="0"/>
    <x v="0"/>
    <x v="2"/>
    <n v="25678.778450000002"/>
  </r>
  <r>
    <n v="28"/>
    <x v="1"/>
    <x v="86"/>
    <n v="2"/>
    <x v="1"/>
    <x v="3"/>
    <n v="4435.0941999999995"/>
  </r>
  <r>
    <n v="30"/>
    <x v="1"/>
    <x v="368"/>
    <n v="2"/>
    <x v="0"/>
    <x v="0"/>
    <n v="39241.442000000003"/>
  </r>
  <r>
    <n v="47"/>
    <x v="0"/>
    <x v="205"/>
    <n v="1"/>
    <x v="1"/>
    <x v="1"/>
    <n v="8547.6913000000004"/>
  </r>
  <r>
    <n v="38"/>
    <x v="0"/>
    <x v="82"/>
    <n v="2"/>
    <x v="1"/>
    <x v="0"/>
    <n v="6571.5439999999999"/>
  </r>
  <r>
    <n v="18"/>
    <x v="0"/>
    <x v="145"/>
    <n v="0"/>
    <x v="1"/>
    <x v="3"/>
    <n v="2207.6974500000001"/>
  </r>
  <r>
    <n v="34"/>
    <x v="0"/>
    <x v="369"/>
    <n v="3"/>
    <x v="1"/>
    <x v="3"/>
    <n v="6753.0379999999996"/>
  </r>
  <r>
    <n v="20"/>
    <x v="0"/>
    <x v="2"/>
    <n v="0"/>
    <x v="1"/>
    <x v="1"/>
    <n v="1880.07"/>
  </r>
  <r>
    <n v="47"/>
    <x v="0"/>
    <x v="41"/>
    <n v="1"/>
    <x v="0"/>
    <x v="1"/>
    <n v="42969.852700000003"/>
  </r>
  <r>
    <n v="56"/>
    <x v="0"/>
    <x v="105"/>
    <n v="0"/>
    <x v="1"/>
    <x v="3"/>
    <n v="11658.11505"/>
  </r>
  <r>
    <n v="49"/>
    <x v="1"/>
    <x v="248"/>
    <n v="2"/>
    <x v="0"/>
    <x v="0"/>
    <n v="23306.546999999999"/>
  </r>
  <r>
    <n v="19"/>
    <x v="0"/>
    <x v="293"/>
    <n v="0"/>
    <x v="0"/>
    <x v="1"/>
    <n v="34439.855900000002"/>
  </r>
  <r>
    <n v="55"/>
    <x v="0"/>
    <x v="109"/>
    <n v="0"/>
    <x v="1"/>
    <x v="0"/>
    <n v="10713.644"/>
  </r>
  <r>
    <n v="30"/>
    <x v="1"/>
    <x v="234"/>
    <n v="1"/>
    <x v="1"/>
    <x v="0"/>
    <n v="3659.346"/>
  </r>
  <r>
    <n v="37"/>
    <x v="1"/>
    <x v="22"/>
    <n v="4"/>
    <x v="0"/>
    <x v="0"/>
    <n v="40182.245999999999"/>
  </r>
  <r>
    <n v="49"/>
    <x v="0"/>
    <x v="370"/>
    <n v="1"/>
    <x v="1"/>
    <x v="0"/>
    <n v="9182.17"/>
  </r>
  <r>
    <n v="18"/>
    <x v="1"/>
    <x v="371"/>
    <n v="0"/>
    <x v="0"/>
    <x v="3"/>
    <n v="34617.840649999998"/>
  </r>
  <r>
    <n v="59"/>
    <x v="1"/>
    <x v="114"/>
    <n v="0"/>
    <x v="1"/>
    <x v="2"/>
    <n v="12129.614149999999"/>
  </r>
  <r>
    <n v="29"/>
    <x v="0"/>
    <x v="327"/>
    <n v="0"/>
    <x v="1"/>
    <x v="2"/>
    <n v="3736.4647"/>
  </r>
  <r>
    <n v="36"/>
    <x v="1"/>
    <x v="4"/>
    <n v="3"/>
    <x v="1"/>
    <x v="3"/>
    <n v="6748.5911999999998"/>
  </r>
  <r>
    <n v="33"/>
    <x v="1"/>
    <x v="372"/>
    <n v="1"/>
    <x v="1"/>
    <x v="1"/>
    <n v="11326.71487"/>
  </r>
  <r>
    <n v="58"/>
    <x v="1"/>
    <x v="229"/>
    <n v="0"/>
    <x v="1"/>
    <x v="0"/>
    <n v="11365.951999999999"/>
  </r>
  <r>
    <n v="44"/>
    <x v="0"/>
    <x v="373"/>
    <n v="0"/>
    <x v="0"/>
    <x v="2"/>
    <n v="42983.458500000001"/>
  </r>
  <r>
    <n v="53"/>
    <x v="1"/>
    <x v="374"/>
    <n v="1"/>
    <x v="1"/>
    <x v="0"/>
    <n v="10085.846"/>
  </r>
  <r>
    <n v="24"/>
    <x v="1"/>
    <x v="375"/>
    <n v="0"/>
    <x v="1"/>
    <x v="0"/>
    <n v="1977.8150000000001"/>
  </r>
  <r>
    <n v="29"/>
    <x v="0"/>
    <x v="76"/>
    <n v="0"/>
    <x v="1"/>
    <x v="1"/>
    <n v="3366.6696999999999"/>
  </r>
  <r>
    <n v="40"/>
    <x v="1"/>
    <x v="3"/>
    <n v="2"/>
    <x v="1"/>
    <x v="3"/>
    <n v="7173.35995"/>
  </r>
  <r>
    <n v="51"/>
    <x v="1"/>
    <x v="376"/>
    <n v="1"/>
    <x v="1"/>
    <x v="0"/>
    <n v="9391.3459999999995"/>
  </r>
  <r>
    <n v="64"/>
    <x v="1"/>
    <x v="377"/>
    <n v="0"/>
    <x v="1"/>
    <x v="3"/>
    <n v="14410.9321"/>
  </r>
  <r>
    <n v="19"/>
    <x v="0"/>
    <x v="184"/>
    <n v="1"/>
    <x v="1"/>
    <x v="2"/>
    <n v="2709.1118999999999"/>
  </r>
  <r>
    <n v="35"/>
    <x v="0"/>
    <x v="309"/>
    <n v="2"/>
    <x v="1"/>
    <x v="3"/>
    <n v="24915.046259999999"/>
  </r>
  <r>
    <n v="39"/>
    <x v="1"/>
    <x v="154"/>
    <n v="0"/>
    <x v="0"/>
    <x v="3"/>
    <n v="20149.322899999999"/>
  </r>
  <r>
    <n v="56"/>
    <x v="1"/>
    <x v="61"/>
    <n v="4"/>
    <x v="1"/>
    <x v="1"/>
    <n v="12949.1554"/>
  </r>
  <r>
    <n v="33"/>
    <x v="1"/>
    <x v="378"/>
    <n v="5"/>
    <x v="1"/>
    <x v="0"/>
    <n v="6666.2430000000004"/>
  </r>
  <r>
    <n v="42"/>
    <x v="1"/>
    <x v="33"/>
    <n v="3"/>
    <x v="0"/>
    <x v="2"/>
    <n v="32787.458590000002"/>
  </r>
  <r>
    <n v="61"/>
    <x v="1"/>
    <x v="113"/>
    <n v="0"/>
    <x v="1"/>
    <x v="3"/>
    <n v="13143.86485"/>
  </r>
  <r>
    <n v="23"/>
    <x v="0"/>
    <x v="379"/>
    <n v="3"/>
    <x v="1"/>
    <x v="2"/>
    <n v="4466.6214"/>
  </r>
  <r>
    <n v="43"/>
    <x v="1"/>
    <x v="331"/>
    <n v="2"/>
    <x v="1"/>
    <x v="1"/>
    <n v="18806.145469999999"/>
  </r>
  <r>
    <n v="48"/>
    <x v="1"/>
    <x v="16"/>
    <n v="3"/>
    <x v="1"/>
    <x v="3"/>
    <n v="10141.136200000001"/>
  </r>
  <r>
    <n v="39"/>
    <x v="1"/>
    <x v="10"/>
    <n v="1"/>
    <x v="1"/>
    <x v="2"/>
    <n v="6123.5688"/>
  </r>
  <r>
    <n v="40"/>
    <x v="0"/>
    <x v="108"/>
    <n v="3"/>
    <x v="1"/>
    <x v="3"/>
    <n v="8252.2842999999993"/>
  </r>
  <r>
    <n v="18"/>
    <x v="1"/>
    <x v="70"/>
    <n v="0"/>
    <x v="1"/>
    <x v="3"/>
    <n v="1712.2270000000001"/>
  </r>
  <r>
    <n v="58"/>
    <x v="0"/>
    <x v="36"/>
    <n v="0"/>
    <x v="1"/>
    <x v="3"/>
    <n v="12430.95335"/>
  </r>
  <r>
    <n v="49"/>
    <x v="0"/>
    <x v="380"/>
    <n v="2"/>
    <x v="1"/>
    <x v="1"/>
    <n v="9800.8881999999994"/>
  </r>
  <r>
    <n v="53"/>
    <x v="0"/>
    <x v="140"/>
    <n v="1"/>
    <x v="1"/>
    <x v="1"/>
    <n v="10579.710999999999"/>
  </r>
  <r>
    <n v="48"/>
    <x v="0"/>
    <x v="360"/>
    <n v="0"/>
    <x v="1"/>
    <x v="1"/>
    <n v="8280.6226999999999"/>
  </r>
  <r>
    <n v="45"/>
    <x v="0"/>
    <x v="29"/>
    <n v="2"/>
    <x v="1"/>
    <x v="1"/>
    <n v="8527.5319999999992"/>
  </r>
  <r>
    <n v="59"/>
    <x v="0"/>
    <x v="49"/>
    <n v="0"/>
    <x v="1"/>
    <x v="1"/>
    <n v="12244.531000000001"/>
  </r>
  <r>
    <n v="52"/>
    <x v="0"/>
    <x v="128"/>
    <n v="2"/>
    <x v="0"/>
    <x v="1"/>
    <n v="24667.419000000002"/>
  </r>
  <r>
    <n v="26"/>
    <x v="0"/>
    <x v="378"/>
    <n v="1"/>
    <x v="1"/>
    <x v="0"/>
    <n v="3410.3240000000001"/>
  </r>
  <r>
    <n v="27"/>
    <x v="1"/>
    <x v="145"/>
    <n v="2"/>
    <x v="1"/>
    <x v="2"/>
    <n v="4058.71245"/>
  </r>
  <r>
    <n v="48"/>
    <x v="0"/>
    <x v="357"/>
    <n v="1"/>
    <x v="1"/>
    <x v="3"/>
    <n v="26392.260289999998"/>
  </r>
  <r>
    <n v="57"/>
    <x v="0"/>
    <x v="114"/>
    <n v="4"/>
    <x v="1"/>
    <x v="3"/>
    <n v="14394.398150000001"/>
  </r>
  <r>
    <n v="37"/>
    <x v="1"/>
    <x v="306"/>
    <n v="3"/>
    <x v="1"/>
    <x v="1"/>
    <n v="6435.6237000000001"/>
  </r>
  <r>
    <n v="57"/>
    <x v="0"/>
    <x v="68"/>
    <n v="1"/>
    <x v="1"/>
    <x v="1"/>
    <n v="22192.437109999999"/>
  </r>
  <r>
    <n v="32"/>
    <x v="0"/>
    <x v="381"/>
    <n v="1"/>
    <x v="1"/>
    <x v="3"/>
    <n v="5148.5526"/>
  </r>
  <r>
    <n v="18"/>
    <x v="1"/>
    <x v="61"/>
    <n v="0"/>
    <x v="1"/>
    <x v="1"/>
    <n v="1136.3994"/>
  </r>
  <r>
    <n v="64"/>
    <x v="0"/>
    <x v="223"/>
    <n v="0"/>
    <x v="0"/>
    <x v="1"/>
    <n v="27037.914100000002"/>
  </r>
  <r>
    <n v="43"/>
    <x v="1"/>
    <x v="179"/>
    <n v="2"/>
    <x v="0"/>
    <x v="1"/>
    <n v="42560.430399999997"/>
  </r>
  <r>
    <n v="49"/>
    <x v="1"/>
    <x v="311"/>
    <n v="1"/>
    <x v="1"/>
    <x v="0"/>
    <n v="8703.4560000000001"/>
  </r>
  <r>
    <n v="40"/>
    <x v="0"/>
    <x v="27"/>
    <n v="2"/>
    <x v="0"/>
    <x v="2"/>
    <n v="40003.332249999999"/>
  </r>
  <r>
    <n v="62"/>
    <x v="1"/>
    <x v="256"/>
    <n v="0"/>
    <x v="0"/>
    <x v="3"/>
    <n v="45710.207849999999"/>
  </r>
  <r>
    <n v="40"/>
    <x v="0"/>
    <x v="382"/>
    <n v="1"/>
    <x v="1"/>
    <x v="1"/>
    <n v="6500.2358999999997"/>
  </r>
  <r>
    <n v="30"/>
    <x v="1"/>
    <x v="160"/>
    <n v="3"/>
    <x v="1"/>
    <x v="1"/>
    <n v="4837.5823"/>
  </r>
  <r>
    <n v="29"/>
    <x v="0"/>
    <x v="84"/>
    <n v="0"/>
    <x v="1"/>
    <x v="3"/>
    <n v="3943.5954000000002"/>
  </r>
  <r>
    <n v="36"/>
    <x v="1"/>
    <x v="102"/>
    <n v="0"/>
    <x v="1"/>
    <x v="1"/>
    <n v="4399.7309999999998"/>
  </r>
  <r>
    <n v="41"/>
    <x v="0"/>
    <x v="270"/>
    <n v="0"/>
    <x v="1"/>
    <x v="1"/>
    <n v="6185.3208000000004"/>
  </r>
  <r>
    <n v="44"/>
    <x v="0"/>
    <x v="250"/>
    <n v="2"/>
    <x v="0"/>
    <x v="1"/>
    <n v="46200.985099999998"/>
  </r>
  <r>
    <n v="45"/>
    <x v="1"/>
    <x v="383"/>
    <n v="0"/>
    <x v="1"/>
    <x v="2"/>
    <n v="7222.7862500000001"/>
  </r>
  <r>
    <n v="55"/>
    <x v="0"/>
    <x v="384"/>
    <n v="3"/>
    <x v="1"/>
    <x v="1"/>
    <n v="12485.8009"/>
  </r>
  <r>
    <n v="60"/>
    <x v="1"/>
    <x v="112"/>
    <n v="3"/>
    <x v="0"/>
    <x v="2"/>
    <n v="46130.5265"/>
  </r>
  <r>
    <n v="56"/>
    <x v="1"/>
    <x v="374"/>
    <n v="3"/>
    <x v="1"/>
    <x v="0"/>
    <n v="12363.547"/>
  </r>
  <r>
    <n v="49"/>
    <x v="0"/>
    <x v="247"/>
    <n v="2"/>
    <x v="1"/>
    <x v="2"/>
    <n v="10156.7832"/>
  </r>
  <r>
    <n v="21"/>
    <x v="0"/>
    <x v="385"/>
    <n v="1"/>
    <x v="1"/>
    <x v="0"/>
    <n v="2585.2689999999998"/>
  </r>
  <r>
    <n v="19"/>
    <x v="1"/>
    <x v="386"/>
    <n v="0"/>
    <x v="1"/>
    <x v="0"/>
    <n v="1242.26"/>
  </r>
  <r>
    <n v="39"/>
    <x v="1"/>
    <x v="19"/>
    <n v="2"/>
    <x v="0"/>
    <x v="0"/>
    <n v="40103.89"/>
  </r>
  <r>
    <n v="53"/>
    <x v="1"/>
    <x v="200"/>
    <n v="0"/>
    <x v="1"/>
    <x v="2"/>
    <n v="9863.4717999999993"/>
  </r>
  <r>
    <n v="33"/>
    <x v="0"/>
    <x v="387"/>
    <n v="1"/>
    <x v="1"/>
    <x v="0"/>
    <n v="4766.0219999999999"/>
  </r>
  <r>
    <n v="53"/>
    <x v="1"/>
    <x v="154"/>
    <n v="2"/>
    <x v="1"/>
    <x v="3"/>
    <n v="11244.376899999999"/>
  </r>
  <r>
    <n v="42"/>
    <x v="1"/>
    <x v="388"/>
    <n v="2"/>
    <x v="1"/>
    <x v="3"/>
    <n v="7729.6457499999997"/>
  </r>
  <r>
    <n v="40"/>
    <x v="1"/>
    <x v="389"/>
    <n v="0"/>
    <x v="1"/>
    <x v="1"/>
    <n v="5438.7491"/>
  </r>
  <r>
    <n v="47"/>
    <x v="0"/>
    <x v="390"/>
    <n v="1"/>
    <x v="1"/>
    <x v="0"/>
    <n v="26236.579969999999"/>
  </r>
  <r>
    <n v="27"/>
    <x v="1"/>
    <x v="360"/>
    <n v="1"/>
    <x v="0"/>
    <x v="1"/>
    <n v="34806.467700000001"/>
  </r>
  <r>
    <n v="21"/>
    <x v="1"/>
    <x v="60"/>
    <n v="0"/>
    <x v="1"/>
    <x v="3"/>
    <n v="2104.1134000000002"/>
  </r>
  <r>
    <n v="47"/>
    <x v="1"/>
    <x v="391"/>
    <n v="1"/>
    <x v="1"/>
    <x v="0"/>
    <n v="8068.1850000000004"/>
  </r>
  <r>
    <n v="20"/>
    <x v="1"/>
    <x v="203"/>
    <n v="1"/>
    <x v="1"/>
    <x v="2"/>
    <n v="2362.2290499999999"/>
  </r>
  <r>
    <n v="24"/>
    <x v="1"/>
    <x v="367"/>
    <n v="0"/>
    <x v="1"/>
    <x v="2"/>
    <n v="2352.9684499999998"/>
  </r>
  <r>
    <n v="27"/>
    <x v="0"/>
    <x v="82"/>
    <n v="1"/>
    <x v="1"/>
    <x v="0"/>
    <n v="3577.9989999999998"/>
  </r>
  <r>
    <n v="26"/>
    <x v="0"/>
    <x v="392"/>
    <n v="0"/>
    <x v="1"/>
    <x v="2"/>
    <n v="3201.2451500000002"/>
  </r>
  <r>
    <n v="53"/>
    <x v="0"/>
    <x v="243"/>
    <n v="2"/>
    <x v="1"/>
    <x v="3"/>
    <n v="29186.482360000002"/>
  </r>
  <r>
    <n v="41"/>
    <x v="1"/>
    <x v="246"/>
    <n v="1"/>
    <x v="0"/>
    <x v="1"/>
    <n v="40273.645499999999"/>
  </r>
  <r>
    <n v="56"/>
    <x v="1"/>
    <x v="363"/>
    <n v="0"/>
    <x v="1"/>
    <x v="2"/>
    <n v="10976.24575"/>
  </r>
  <r>
    <n v="23"/>
    <x v="0"/>
    <x v="393"/>
    <n v="2"/>
    <x v="1"/>
    <x v="1"/>
    <n v="3500.6122999999998"/>
  </r>
  <r>
    <n v="21"/>
    <x v="0"/>
    <x v="394"/>
    <n v="0"/>
    <x v="1"/>
    <x v="1"/>
    <n v="2020.5523000000001"/>
  </r>
  <r>
    <n v="50"/>
    <x v="0"/>
    <x v="395"/>
    <n v="0"/>
    <x v="1"/>
    <x v="3"/>
    <n v="9541.6955500000004"/>
  </r>
  <r>
    <n v="53"/>
    <x v="1"/>
    <x v="147"/>
    <n v="0"/>
    <x v="1"/>
    <x v="1"/>
    <n v="9504.3102999999992"/>
  </r>
  <r>
    <n v="34"/>
    <x v="0"/>
    <x v="154"/>
    <n v="1"/>
    <x v="1"/>
    <x v="2"/>
    <n v="5385.3379000000004"/>
  </r>
  <r>
    <n v="47"/>
    <x v="0"/>
    <x v="396"/>
    <n v="1"/>
    <x v="1"/>
    <x v="2"/>
    <n v="8930.9345499999999"/>
  </r>
  <r>
    <n v="33"/>
    <x v="0"/>
    <x v="260"/>
    <n v="2"/>
    <x v="1"/>
    <x v="0"/>
    <n v="5375.0379999999996"/>
  </r>
  <r>
    <n v="51"/>
    <x v="0"/>
    <x v="179"/>
    <n v="0"/>
    <x v="0"/>
    <x v="1"/>
    <n v="44400.4064"/>
  </r>
  <r>
    <n v="49"/>
    <x v="1"/>
    <x v="54"/>
    <n v="3"/>
    <x v="1"/>
    <x v="2"/>
    <n v="10264.4421"/>
  </r>
  <r>
    <n v="31"/>
    <x v="0"/>
    <x v="131"/>
    <n v="3"/>
    <x v="1"/>
    <x v="3"/>
    <n v="6113.2310500000003"/>
  </r>
  <r>
    <n v="36"/>
    <x v="0"/>
    <x v="7"/>
    <n v="0"/>
    <x v="1"/>
    <x v="3"/>
    <n v="5469.0065999999997"/>
  </r>
  <r>
    <n v="18"/>
    <x v="1"/>
    <x v="49"/>
    <n v="1"/>
    <x v="1"/>
    <x v="1"/>
    <n v="1727.54"/>
  </r>
  <r>
    <n v="50"/>
    <x v="0"/>
    <x v="397"/>
    <n v="2"/>
    <x v="1"/>
    <x v="1"/>
    <n v="10107.220600000001"/>
  </r>
  <r>
    <n v="43"/>
    <x v="0"/>
    <x v="264"/>
    <n v="2"/>
    <x v="1"/>
    <x v="2"/>
    <n v="8310.8391499999998"/>
  </r>
  <r>
    <n v="20"/>
    <x v="1"/>
    <x v="398"/>
    <n v="0"/>
    <x v="1"/>
    <x v="3"/>
    <n v="1984.4532999999999"/>
  </r>
  <r>
    <n v="24"/>
    <x v="0"/>
    <x v="286"/>
    <n v="0"/>
    <x v="1"/>
    <x v="0"/>
    <n v="2457.502"/>
  </r>
  <r>
    <n v="60"/>
    <x v="1"/>
    <x v="65"/>
    <n v="0"/>
    <x v="1"/>
    <x v="0"/>
    <n v="12146.971"/>
  </r>
  <r>
    <n v="49"/>
    <x v="0"/>
    <x v="227"/>
    <n v="1"/>
    <x v="1"/>
    <x v="2"/>
    <n v="9566.9909000000007"/>
  </r>
  <r>
    <n v="60"/>
    <x v="1"/>
    <x v="200"/>
    <n v="1"/>
    <x v="1"/>
    <x v="2"/>
    <n v="13112.604799999999"/>
  </r>
  <r>
    <n v="51"/>
    <x v="0"/>
    <x v="38"/>
    <n v="2"/>
    <x v="1"/>
    <x v="2"/>
    <n v="10848.1343"/>
  </r>
  <r>
    <n v="58"/>
    <x v="0"/>
    <x v="6"/>
    <n v="0"/>
    <x v="1"/>
    <x v="2"/>
    <n v="12231.613600000001"/>
  </r>
  <r>
    <n v="51"/>
    <x v="0"/>
    <x v="399"/>
    <n v="0"/>
    <x v="1"/>
    <x v="3"/>
    <n v="9875.6803999999993"/>
  </r>
  <r>
    <n v="53"/>
    <x v="1"/>
    <x v="400"/>
    <n v="3"/>
    <x v="1"/>
    <x v="0"/>
    <n v="11264.540999999999"/>
  </r>
  <r>
    <n v="62"/>
    <x v="1"/>
    <x v="116"/>
    <n v="0"/>
    <x v="1"/>
    <x v="0"/>
    <n v="12979.358"/>
  </r>
  <r>
    <n v="19"/>
    <x v="1"/>
    <x v="401"/>
    <n v="0"/>
    <x v="1"/>
    <x v="0"/>
    <n v="1263.249"/>
  </r>
  <r>
    <n v="50"/>
    <x v="0"/>
    <x v="402"/>
    <n v="1"/>
    <x v="1"/>
    <x v="3"/>
    <n v="10106.134249999999"/>
  </r>
  <r>
    <n v="30"/>
    <x v="0"/>
    <x v="266"/>
    <n v="3"/>
    <x v="0"/>
    <x v="1"/>
    <n v="40932.429499999998"/>
  </r>
  <r>
    <n v="41"/>
    <x v="1"/>
    <x v="403"/>
    <n v="1"/>
    <x v="1"/>
    <x v="2"/>
    <n v="6664.68595"/>
  </r>
  <r>
    <n v="29"/>
    <x v="0"/>
    <x v="404"/>
    <n v="1"/>
    <x v="0"/>
    <x v="3"/>
    <n v="16657.71745"/>
  </r>
  <r>
    <n v="18"/>
    <x v="0"/>
    <x v="405"/>
    <n v="0"/>
    <x v="1"/>
    <x v="3"/>
    <n v="2217.6012000000001"/>
  </r>
  <r>
    <n v="41"/>
    <x v="0"/>
    <x v="168"/>
    <n v="1"/>
    <x v="1"/>
    <x v="1"/>
    <n v="6781.3541999999998"/>
  </r>
  <r>
    <n v="35"/>
    <x v="1"/>
    <x v="137"/>
    <n v="3"/>
    <x v="0"/>
    <x v="1"/>
    <n v="19361.998800000001"/>
  </r>
  <r>
    <n v="53"/>
    <x v="1"/>
    <x v="343"/>
    <n v="1"/>
    <x v="1"/>
    <x v="0"/>
    <n v="10065.413"/>
  </r>
  <r>
    <n v="24"/>
    <x v="0"/>
    <x v="406"/>
    <n v="3"/>
    <x v="1"/>
    <x v="0"/>
    <n v="4234.9269999999997"/>
  </r>
  <r>
    <n v="48"/>
    <x v="0"/>
    <x v="288"/>
    <n v="1"/>
    <x v="1"/>
    <x v="3"/>
    <n v="9447.2503500000003"/>
  </r>
  <r>
    <n v="59"/>
    <x v="0"/>
    <x v="407"/>
    <n v="3"/>
    <x v="1"/>
    <x v="0"/>
    <n v="14007.222"/>
  </r>
  <r>
    <n v="49"/>
    <x v="0"/>
    <x v="47"/>
    <n v="1"/>
    <x v="1"/>
    <x v="2"/>
    <n v="9583.8932999999997"/>
  </r>
  <r>
    <n v="37"/>
    <x v="0"/>
    <x v="186"/>
    <n v="0"/>
    <x v="0"/>
    <x v="1"/>
    <n v="40419.019099999998"/>
  </r>
  <r>
    <n v="26"/>
    <x v="1"/>
    <x v="408"/>
    <n v="2"/>
    <x v="1"/>
    <x v="0"/>
    <n v="3484.3310000000001"/>
  </r>
  <r>
    <n v="23"/>
    <x v="1"/>
    <x v="294"/>
    <n v="3"/>
    <x v="0"/>
    <x v="3"/>
    <n v="36189.101699999999"/>
  </r>
  <r>
    <n v="29"/>
    <x v="1"/>
    <x v="409"/>
    <n v="2"/>
    <x v="0"/>
    <x v="0"/>
    <n v="44585.455869999998"/>
  </r>
  <r>
    <n v="45"/>
    <x v="1"/>
    <x v="167"/>
    <n v="2"/>
    <x v="1"/>
    <x v="3"/>
    <n v="8604.4836500000001"/>
  </r>
  <r>
    <n v="27"/>
    <x v="1"/>
    <x v="410"/>
    <n v="0"/>
    <x v="0"/>
    <x v="1"/>
    <n v="18246.495500000001"/>
  </r>
  <r>
    <n v="53"/>
    <x v="1"/>
    <x v="237"/>
    <n v="0"/>
    <x v="0"/>
    <x v="3"/>
    <n v="43254.417950000003"/>
  </r>
  <r>
    <n v="31"/>
    <x v="0"/>
    <x v="217"/>
    <n v="0"/>
    <x v="1"/>
    <x v="1"/>
    <n v="3757.8447999999999"/>
  </r>
  <r>
    <n v="50"/>
    <x v="1"/>
    <x v="154"/>
    <n v="0"/>
    <x v="1"/>
    <x v="2"/>
    <n v="8827.2098999999998"/>
  </r>
  <r>
    <n v="50"/>
    <x v="0"/>
    <x v="95"/>
    <n v="1"/>
    <x v="1"/>
    <x v="2"/>
    <n v="9910.3598500000007"/>
  </r>
  <r>
    <n v="34"/>
    <x v="1"/>
    <x v="411"/>
    <n v="2"/>
    <x v="1"/>
    <x v="0"/>
    <n v="11737.848840000001"/>
  </r>
  <r>
    <n v="19"/>
    <x v="1"/>
    <x v="404"/>
    <n v="0"/>
    <x v="1"/>
    <x v="2"/>
    <n v="1627.2824499999999"/>
  </r>
  <r>
    <n v="47"/>
    <x v="0"/>
    <x v="126"/>
    <n v="1"/>
    <x v="1"/>
    <x v="0"/>
    <n v="8556.9069999999992"/>
  </r>
  <r>
    <n v="28"/>
    <x v="1"/>
    <x v="99"/>
    <n v="0"/>
    <x v="1"/>
    <x v="2"/>
    <n v="3062.5082499999999"/>
  </r>
  <r>
    <n v="37"/>
    <x v="0"/>
    <x v="170"/>
    <n v="0"/>
    <x v="0"/>
    <x v="1"/>
    <n v="19539.242999999999"/>
  </r>
  <r>
    <n v="21"/>
    <x v="1"/>
    <x v="111"/>
    <n v="0"/>
    <x v="1"/>
    <x v="2"/>
    <n v="1906.35825"/>
  </r>
  <r>
    <n v="64"/>
    <x v="1"/>
    <x v="412"/>
    <n v="0"/>
    <x v="1"/>
    <x v="2"/>
    <n v="14210.53595"/>
  </r>
  <r>
    <n v="58"/>
    <x v="0"/>
    <x v="413"/>
    <n v="0"/>
    <x v="1"/>
    <x v="1"/>
    <n v="11833.782300000001"/>
  </r>
  <r>
    <n v="24"/>
    <x v="1"/>
    <x v="51"/>
    <n v="4"/>
    <x v="1"/>
    <x v="3"/>
    <n v="17128.426080000001"/>
  </r>
  <r>
    <n v="31"/>
    <x v="1"/>
    <x v="215"/>
    <n v="2"/>
    <x v="1"/>
    <x v="3"/>
    <n v="5031.26955"/>
  </r>
  <r>
    <n v="39"/>
    <x v="0"/>
    <x v="414"/>
    <n v="3"/>
    <x v="1"/>
    <x v="3"/>
    <n v="7985.8149999999996"/>
  </r>
  <r>
    <n v="47"/>
    <x v="0"/>
    <x v="138"/>
    <n v="0"/>
    <x v="0"/>
    <x v="1"/>
    <n v="23065.420699999999"/>
  </r>
  <r>
    <n v="30"/>
    <x v="1"/>
    <x v="133"/>
    <n v="3"/>
    <x v="1"/>
    <x v="3"/>
    <n v="5428.7277000000004"/>
  </r>
  <r>
    <n v="18"/>
    <x v="1"/>
    <x v="271"/>
    <n v="0"/>
    <x v="0"/>
    <x v="1"/>
    <n v="36307.798300000002"/>
  </r>
  <r>
    <n v="22"/>
    <x v="0"/>
    <x v="415"/>
    <n v="2"/>
    <x v="1"/>
    <x v="3"/>
    <n v="3925.7582000000002"/>
  </r>
  <r>
    <n v="23"/>
    <x v="1"/>
    <x v="49"/>
    <n v="1"/>
    <x v="1"/>
    <x v="0"/>
    <n v="2416.9549999999999"/>
  </r>
  <r>
    <n v="33"/>
    <x v="1"/>
    <x v="416"/>
    <n v="1"/>
    <x v="0"/>
    <x v="0"/>
    <n v="19040.876"/>
  </r>
  <r>
    <n v="27"/>
    <x v="1"/>
    <x v="327"/>
    <n v="0"/>
    <x v="1"/>
    <x v="3"/>
    <n v="3070.8087"/>
  </r>
  <r>
    <n v="45"/>
    <x v="0"/>
    <x v="124"/>
    <n v="2"/>
    <x v="1"/>
    <x v="3"/>
    <n v="9095.0682500000003"/>
  </r>
  <r>
    <n v="57"/>
    <x v="0"/>
    <x v="56"/>
    <n v="0"/>
    <x v="1"/>
    <x v="2"/>
    <n v="11842.623750000001"/>
  </r>
  <r>
    <n v="47"/>
    <x v="1"/>
    <x v="243"/>
    <n v="1"/>
    <x v="1"/>
    <x v="0"/>
    <n v="8062.7640000000001"/>
  </r>
  <r>
    <n v="42"/>
    <x v="0"/>
    <x v="358"/>
    <n v="1"/>
    <x v="1"/>
    <x v="0"/>
    <n v="7050.6419999999998"/>
  </r>
  <r>
    <n v="64"/>
    <x v="0"/>
    <x v="376"/>
    <n v="0"/>
    <x v="1"/>
    <x v="0"/>
    <n v="14319.031000000001"/>
  </r>
  <r>
    <n v="38"/>
    <x v="0"/>
    <x v="417"/>
    <n v="2"/>
    <x v="1"/>
    <x v="2"/>
    <n v="6933.2422500000002"/>
  </r>
  <r>
    <n v="61"/>
    <x v="1"/>
    <x v="374"/>
    <n v="3"/>
    <x v="1"/>
    <x v="0"/>
    <n v="27941.28758"/>
  </r>
  <r>
    <n v="53"/>
    <x v="0"/>
    <x v="418"/>
    <n v="2"/>
    <x v="1"/>
    <x v="0"/>
    <n v="11150.78"/>
  </r>
  <r>
    <n v="44"/>
    <x v="0"/>
    <x v="238"/>
    <n v="0"/>
    <x v="1"/>
    <x v="3"/>
    <n v="12797.20962"/>
  </r>
  <r>
    <n v="19"/>
    <x v="0"/>
    <x v="4"/>
    <n v="0"/>
    <x v="0"/>
    <x v="2"/>
    <n v="17748.5062"/>
  </r>
  <r>
    <n v="41"/>
    <x v="1"/>
    <x v="206"/>
    <n v="2"/>
    <x v="1"/>
    <x v="2"/>
    <n v="7261.741"/>
  </r>
  <r>
    <n v="51"/>
    <x v="1"/>
    <x v="230"/>
    <n v="3"/>
    <x v="1"/>
    <x v="1"/>
    <n v="10560.4917"/>
  </r>
  <r>
    <n v="40"/>
    <x v="1"/>
    <x v="243"/>
    <n v="2"/>
    <x v="1"/>
    <x v="2"/>
    <n v="6986.6970000000001"/>
  </r>
  <r>
    <n v="45"/>
    <x v="1"/>
    <x v="77"/>
    <n v="0"/>
    <x v="1"/>
    <x v="3"/>
    <n v="7448.4039499999999"/>
  </r>
  <r>
    <n v="35"/>
    <x v="1"/>
    <x v="419"/>
    <n v="3"/>
    <x v="1"/>
    <x v="1"/>
    <n v="5934.3797999999997"/>
  </r>
  <r>
    <n v="53"/>
    <x v="1"/>
    <x v="4"/>
    <n v="0"/>
    <x v="1"/>
    <x v="2"/>
    <n v="9869.8101999999999"/>
  </r>
  <r>
    <n v="30"/>
    <x v="1"/>
    <x v="420"/>
    <n v="3"/>
    <x v="0"/>
    <x v="0"/>
    <n v="18259.216"/>
  </r>
  <r>
    <n v="18"/>
    <x v="1"/>
    <x v="421"/>
    <n v="0"/>
    <x v="1"/>
    <x v="1"/>
    <n v="1146.7965999999999"/>
  </r>
  <r>
    <n v="51"/>
    <x v="1"/>
    <x v="233"/>
    <n v="1"/>
    <x v="1"/>
    <x v="1"/>
    <n v="9386.1612999999998"/>
  </r>
  <r>
    <n v="50"/>
    <x v="0"/>
    <x v="244"/>
    <n v="1"/>
    <x v="0"/>
    <x v="0"/>
    <n v="24520.263999999999"/>
  </r>
  <r>
    <n v="31"/>
    <x v="0"/>
    <x v="245"/>
    <n v="1"/>
    <x v="1"/>
    <x v="1"/>
    <n v="4350.5144"/>
  </r>
  <r>
    <n v="35"/>
    <x v="0"/>
    <x v="224"/>
    <n v="3"/>
    <x v="1"/>
    <x v="0"/>
    <n v="6414.1779999999999"/>
  </r>
  <r>
    <n v="60"/>
    <x v="1"/>
    <x v="55"/>
    <n v="0"/>
    <x v="1"/>
    <x v="3"/>
    <n v="12741.167450000001"/>
  </r>
  <r>
    <n v="21"/>
    <x v="1"/>
    <x v="350"/>
    <n v="0"/>
    <x v="1"/>
    <x v="2"/>
    <n v="1917.3184000000001"/>
  </r>
  <r>
    <n v="29"/>
    <x v="1"/>
    <x v="422"/>
    <n v="3"/>
    <x v="1"/>
    <x v="3"/>
    <n v="5209.5788499999999"/>
  </r>
  <r>
    <n v="62"/>
    <x v="0"/>
    <x v="96"/>
    <n v="0"/>
    <x v="1"/>
    <x v="1"/>
    <n v="13457.960800000001"/>
  </r>
  <r>
    <n v="39"/>
    <x v="0"/>
    <x v="423"/>
    <n v="0"/>
    <x v="1"/>
    <x v="1"/>
    <n v="5662.2250000000004"/>
  </r>
  <r>
    <n v="19"/>
    <x v="1"/>
    <x v="244"/>
    <n v="0"/>
    <x v="1"/>
    <x v="0"/>
    <n v="1252.4069999999999"/>
  </r>
  <r>
    <n v="22"/>
    <x v="0"/>
    <x v="247"/>
    <n v="0"/>
    <x v="1"/>
    <x v="3"/>
    <n v="2731.9122000000002"/>
  </r>
  <r>
    <n v="53"/>
    <x v="1"/>
    <x v="192"/>
    <n v="0"/>
    <x v="0"/>
    <x v="1"/>
    <n v="21195.817999999999"/>
  </r>
  <r>
    <n v="39"/>
    <x v="0"/>
    <x v="23"/>
    <n v="2"/>
    <x v="1"/>
    <x v="2"/>
    <n v="7209.4917999999998"/>
  </r>
  <r>
    <n v="27"/>
    <x v="1"/>
    <x v="70"/>
    <n v="0"/>
    <x v="0"/>
    <x v="2"/>
    <n v="18310.741999999998"/>
  </r>
  <r>
    <n v="30"/>
    <x v="1"/>
    <x v="333"/>
    <n v="2"/>
    <x v="1"/>
    <x v="1"/>
    <n v="4266.1657999999998"/>
  </r>
  <r>
    <n v="30"/>
    <x v="0"/>
    <x v="83"/>
    <n v="1"/>
    <x v="1"/>
    <x v="3"/>
    <n v="4719.52405"/>
  </r>
  <r>
    <n v="58"/>
    <x v="0"/>
    <x v="291"/>
    <n v="0"/>
    <x v="1"/>
    <x v="0"/>
    <n v="11848.141"/>
  </r>
  <r>
    <n v="33"/>
    <x v="1"/>
    <x v="88"/>
    <n v="0"/>
    <x v="0"/>
    <x v="3"/>
    <n v="17904.527050000001"/>
  </r>
  <r>
    <n v="42"/>
    <x v="0"/>
    <x v="424"/>
    <n v="1"/>
    <x v="1"/>
    <x v="1"/>
    <n v="7046.7222000000002"/>
  </r>
  <r>
    <n v="64"/>
    <x v="0"/>
    <x v="233"/>
    <n v="0"/>
    <x v="1"/>
    <x v="1"/>
    <n v="14313.846299999999"/>
  </r>
  <r>
    <n v="21"/>
    <x v="1"/>
    <x v="169"/>
    <n v="1"/>
    <x v="1"/>
    <x v="0"/>
    <n v="2103.08"/>
  </r>
  <r>
    <n v="18"/>
    <x v="0"/>
    <x v="425"/>
    <n v="0"/>
    <x v="0"/>
    <x v="1"/>
    <n v="38792.685599999997"/>
  </r>
  <r>
    <n v="23"/>
    <x v="1"/>
    <x v="426"/>
    <n v="0"/>
    <x v="1"/>
    <x v="1"/>
    <n v="1815.8759"/>
  </r>
  <r>
    <n v="45"/>
    <x v="0"/>
    <x v="427"/>
    <n v="0"/>
    <x v="1"/>
    <x v="2"/>
    <n v="7731.8578500000003"/>
  </r>
  <r>
    <n v="40"/>
    <x v="0"/>
    <x v="428"/>
    <n v="1"/>
    <x v="1"/>
    <x v="2"/>
    <n v="28476.734990000001"/>
  </r>
  <r>
    <n v="19"/>
    <x v="0"/>
    <x v="429"/>
    <n v="0"/>
    <x v="1"/>
    <x v="2"/>
    <n v="2136.8822500000001"/>
  </r>
  <r>
    <n v="18"/>
    <x v="1"/>
    <x v="307"/>
    <n v="0"/>
    <x v="1"/>
    <x v="1"/>
    <n v="1131.5065999999999"/>
  </r>
  <r>
    <n v="25"/>
    <x v="1"/>
    <x v="9"/>
    <n v="1"/>
    <x v="1"/>
    <x v="3"/>
    <n v="3309.7926000000002"/>
  </r>
  <r>
    <n v="46"/>
    <x v="0"/>
    <x v="43"/>
    <n v="3"/>
    <x v="1"/>
    <x v="0"/>
    <n v="9414.92"/>
  </r>
  <r>
    <n v="33"/>
    <x v="0"/>
    <x v="430"/>
    <n v="3"/>
    <x v="1"/>
    <x v="2"/>
    <n v="6360.9935999999998"/>
  </r>
  <r>
    <n v="54"/>
    <x v="1"/>
    <x v="431"/>
    <n v="2"/>
    <x v="1"/>
    <x v="1"/>
    <n v="11013.7119"/>
  </r>
  <r>
    <n v="28"/>
    <x v="1"/>
    <x v="422"/>
    <n v="2"/>
    <x v="1"/>
    <x v="3"/>
    <n v="4428.8878500000001"/>
  </r>
  <r>
    <n v="36"/>
    <x v="1"/>
    <x v="53"/>
    <n v="2"/>
    <x v="1"/>
    <x v="1"/>
    <n v="5584.3056999999999"/>
  </r>
  <r>
    <n v="20"/>
    <x v="0"/>
    <x v="262"/>
    <n v="0"/>
    <x v="1"/>
    <x v="1"/>
    <n v="1877.9294"/>
  </r>
  <r>
    <n v="24"/>
    <x v="0"/>
    <x v="432"/>
    <n v="0"/>
    <x v="1"/>
    <x v="2"/>
    <n v="2842.7607499999999"/>
  </r>
  <r>
    <n v="23"/>
    <x v="1"/>
    <x v="109"/>
    <n v="3"/>
    <x v="1"/>
    <x v="0"/>
    <n v="3597.596"/>
  </r>
  <r>
    <n v="47"/>
    <x v="0"/>
    <x v="388"/>
    <n v="1"/>
    <x v="0"/>
    <x v="3"/>
    <n v="23401.30575"/>
  </r>
  <r>
    <n v="33"/>
    <x v="0"/>
    <x v="76"/>
    <n v="0"/>
    <x v="0"/>
    <x v="2"/>
    <n v="55135.402090000003"/>
  </r>
  <r>
    <n v="45"/>
    <x v="1"/>
    <x v="175"/>
    <n v="1"/>
    <x v="1"/>
    <x v="0"/>
    <n v="7445.9179999999997"/>
  </r>
  <r>
    <n v="26"/>
    <x v="1"/>
    <x v="433"/>
    <n v="0"/>
    <x v="1"/>
    <x v="2"/>
    <n v="2680.9493000000002"/>
  </r>
  <r>
    <n v="18"/>
    <x v="0"/>
    <x v="360"/>
    <n v="0"/>
    <x v="1"/>
    <x v="1"/>
    <n v="1621.8827000000001"/>
  </r>
  <r>
    <n v="44"/>
    <x v="0"/>
    <x v="382"/>
    <n v="2"/>
    <x v="1"/>
    <x v="1"/>
    <n v="8219.2039000000004"/>
  </r>
  <r>
    <n v="60"/>
    <x v="1"/>
    <x v="200"/>
    <n v="0"/>
    <x v="1"/>
    <x v="2"/>
    <n v="12523.604799999999"/>
  </r>
  <r>
    <n v="64"/>
    <x v="0"/>
    <x v="56"/>
    <n v="2"/>
    <x v="1"/>
    <x v="3"/>
    <n v="16069.08475"/>
  </r>
  <r>
    <n v="56"/>
    <x v="1"/>
    <x v="211"/>
    <n v="2"/>
    <x v="0"/>
    <x v="1"/>
    <n v="43813.866099999999"/>
  </r>
  <r>
    <n v="36"/>
    <x v="1"/>
    <x v="24"/>
    <n v="1"/>
    <x v="0"/>
    <x v="3"/>
    <n v="20773.62775"/>
  </r>
  <r>
    <n v="41"/>
    <x v="1"/>
    <x v="16"/>
    <n v="3"/>
    <x v="0"/>
    <x v="3"/>
    <n v="39597.407200000001"/>
  </r>
  <r>
    <n v="39"/>
    <x v="1"/>
    <x v="361"/>
    <n v="1"/>
    <x v="1"/>
    <x v="2"/>
    <n v="6117.4944999999998"/>
  </r>
  <r>
    <n v="63"/>
    <x v="1"/>
    <x v="291"/>
    <n v="0"/>
    <x v="1"/>
    <x v="0"/>
    <n v="13393.755999999999"/>
  </r>
  <r>
    <n v="36"/>
    <x v="0"/>
    <x v="9"/>
    <n v="0"/>
    <x v="1"/>
    <x v="2"/>
    <n v="5266.3656000000001"/>
  </r>
  <r>
    <n v="28"/>
    <x v="0"/>
    <x v="17"/>
    <n v="2"/>
    <x v="1"/>
    <x v="2"/>
    <n v="4719.7365499999996"/>
  </r>
  <r>
    <n v="58"/>
    <x v="1"/>
    <x v="226"/>
    <n v="0"/>
    <x v="1"/>
    <x v="2"/>
    <n v="11743.9341"/>
  </r>
  <r>
    <n v="36"/>
    <x v="1"/>
    <x v="312"/>
    <n v="1"/>
    <x v="1"/>
    <x v="2"/>
    <n v="5377.4578000000001"/>
  </r>
  <r>
    <n v="42"/>
    <x v="1"/>
    <x v="233"/>
    <n v="2"/>
    <x v="1"/>
    <x v="1"/>
    <n v="7160.3302999999996"/>
  </r>
  <r>
    <n v="36"/>
    <x v="1"/>
    <x v="434"/>
    <n v="0"/>
    <x v="1"/>
    <x v="0"/>
    <n v="4402.2330000000002"/>
  </r>
  <r>
    <n v="56"/>
    <x v="0"/>
    <x v="33"/>
    <n v="0"/>
    <x v="1"/>
    <x v="3"/>
    <n v="11657.7189"/>
  </r>
  <r>
    <n v="35"/>
    <x v="0"/>
    <x v="352"/>
    <n v="2"/>
    <x v="1"/>
    <x v="3"/>
    <n v="6402.2913500000004"/>
  </r>
  <r>
    <n v="59"/>
    <x v="0"/>
    <x v="112"/>
    <n v="0"/>
    <x v="1"/>
    <x v="2"/>
    <n v="12622.1795"/>
  </r>
  <r>
    <n v="21"/>
    <x v="1"/>
    <x v="435"/>
    <n v="0"/>
    <x v="1"/>
    <x v="0"/>
    <n v="1526.3119999999999"/>
  </r>
  <r>
    <n v="59"/>
    <x v="1"/>
    <x v="62"/>
    <n v="0"/>
    <x v="1"/>
    <x v="3"/>
    <n v="12323.936"/>
  </r>
  <r>
    <n v="23"/>
    <x v="0"/>
    <x v="436"/>
    <n v="2"/>
    <x v="0"/>
    <x v="1"/>
    <n v="36021.011200000001"/>
  </r>
  <r>
    <n v="57"/>
    <x v="0"/>
    <x v="382"/>
    <n v="0"/>
    <x v="0"/>
    <x v="1"/>
    <n v="27533.912899999999"/>
  </r>
  <r>
    <n v="53"/>
    <x v="1"/>
    <x v="131"/>
    <n v="0"/>
    <x v="1"/>
    <x v="3"/>
    <n v="10072.055050000001"/>
  </r>
  <r>
    <n v="60"/>
    <x v="0"/>
    <x v="437"/>
    <n v="0"/>
    <x v="0"/>
    <x v="1"/>
    <n v="45008.955499999996"/>
  </r>
  <r>
    <n v="51"/>
    <x v="0"/>
    <x v="206"/>
    <n v="1"/>
    <x v="1"/>
    <x v="0"/>
    <n v="9872.7009999999991"/>
  </r>
  <r>
    <n v="23"/>
    <x v="1"/>
    <x v="438"/>
    <n v="1"/>
    <x v="1"/>
    <x v="1"/>
    <n v="2438.0551999999998"/>
  </r>
  <r>
    <n v="27"/>
    <x v="0"/>
    <x v="390"/>
    <n v="0"/>
    <x v="1"/>
    <x v="0"/>
    <n v="2974.1260000000002"/>
  </r>
  <r>
    <n v="55"/>
    <x v="1"/>
    <x v="27"/>
    <n v="0"/>
    <x v="1"/>
    <x v="2"/>
    <n v="10601.632250000001"/>
  </r>
  <r>
    <n v="37"/>
    <x v="0"/>
    <x v="16"/>
    <n v="0"/>
    <x v="0"/>
    <x v="3"/>
    <n v="37270.1512"/>
  </r>
  <r>
    <n v="61"/>
    <x v="1"/>
    <x v="243"/>
    <n v="2"/>
    <x v="1"/>
    <x v="2"/>
    <n v="14119.62"/>
  </r>
  <r>
    <n v="46"/>
    <x v="0"/>
    <x v="76"/>
    <n v="0"/>
    <x v="0"/>
    <x v="3"/>
    <n v="42111.664700000001"/>
  </r>
  <r>
    <n v="53"/>
    <x v="0"/>
    <x v="110"/>
    <n v="2"/>
    <x v="1"/>
    <x v="3"/>
    <n v="11729.6795"/>
  </r>
  <r>
    <n v="49"/>
    <x v="0"/>
    <x v="17"/>
    <n v="3"/>
    <x v="0"/>
    <x v="3"/>
    <n v="24106.912550000001"/>
  </r>
  <r>
    <n v="20"/>
    <x v="0"/>
    <x v="303"/>
    <n v="0"/>
    <x v="1"/>
    <x v="0"/>
    <n v="1875.3440000000001"/>
  </r>
  <r>
    <n v="48"/>
    <x v="0"/>
    <x v="293"/>
    <n v="0"/>
    <x v="0"/>
    <x v="1"/>
    <n v="40974.164900000003"/>
  </r>
  <r>
    <n v="25"/>
    <x v="1"/>
    <x v="134"/>
    <n v="0"/>
    <x v="0"/>
    <x v="2"/>
    <n v="15817.985699999999"/>
  </r>
  <r>
    <n v="25"/>
    <x v="0"/>
    <x v="166"/>
    <n v="1"/>
    <x v="1"/>
    <x v="1"/>
    <n v="18218.161390000001"/>
  </r>
  <r>
    <n v="57"/>
    <x v="1"/>
    <x v="71"/>
    <n v="0"/>
    <x v="1"/>
    <x v="0"/>
    <n v="10965.446"/>
  </r>
  <r>
    <n v="37"/>
    <x v="0"/>
    <x v="439"/>
    <n v="2"/>
    <x v="0"/>
    <x v="0"/>
    <n v="46113.510999999999"/>
  </r>
  <r>
    <n v="38"/>
    <x v="0"/>
    <x v="52"/>
    <n v="3"/>
    <x v="1"/>
    <x v="0"/>
    <n v="7151.0919999999996"/>
  </r>
  <r>
    <n v="55"/>
    <x v="0"/>
    <x v="371"/>
    <n v="2"/>
    <x v="1"/>
    <x v="2"/>
    <n v="12269.68865"/>
  </r>
  <r>
    <n v="36"/>
    <x v="0"/>
    <x v="269"/>
    <n v="0"/>
    <x v="1"/>
    <x v="3"/>
    <n v="5458.0464499999998"/>
  </r>
  <r>
    <n v="51"/>
    <x v="1"/>
    <x v="440"/>
    <n v="0"/>
    <x v="1"/>
    <x v="0"/>
    <n v="8782.4689999999991"/>
  </r>
  <r>
    <n v="40"/>
    <x v="1"/>
    <x v="441"/>
    <n v="2"/>
    <x v="1"/>
    <x v="0"/>
    <n v="6600.3609999999999"/>
  </r>
  <r>
    <n v="18"/>
    <x v="1"/>
    <x v="348"/>
    <n v="0"/>
    <x v="1"/>
    <x v="1"/>
    <n v="1141.4450999999999"/>
  </r>
  <r>
    <n v="57"/>
    <x v="1"/>
    <x v="442"/>
    <n v="1"/>
    <x v="1"/>
    <x v="0"/>
    <n v="11576.13"/>
  </r>
  <r>
    <n v="61"/>
    <x v="1"/>
    <x v="367"/>
    <n v="0"/>
    <x v="1"/>
    <x v="3"/>
    <n v="13129.603450000001"/>
  </r>
  <r>
    <n v="25"/>
    <x v="0"/>
    <x v="210"/>
    <n v="3"/>
    <x v="1"/>
    <x v="0"/>
    <n v="4391.652"/>
  </r>
  <r>
    <n v="50"/>
    <x v="1"/>
    <x v="391"/>
    <n v="0"/>
    <x v="1"/>
    <x v="0"/>
    <n v="8457.8179999999993"/>
  </r>
  <r>
    <n v="26"/>
    <x v="0"/>
    <x v="364"/>
    <n v="1"/>
    <x v="1"/>
    <x v="1"/>
    <n v="3392.3652000000002"/>
  </r>
  <r>
    <n v="42"/>
    <x v="1"/>
    <x v="443"/>
    <n v="0"/>
    <x v="1"/>
    <x v="1"/>
    <n v="5966.8873999999996"/>
  </r>
  <r>
    <n v="43"/>
    <x v="1"/>
    <x v="406"/>
    <n v="1"/>
    <x v="1"/>
    <x v="0"/>
    <n v="6849.0259999999998"/>
  </r>
  <r>
    <n v="44"/>
    <x v="1"/>
    <x v="361"/>
    <n v="3"/>
    <x v="1"/>
    <x v="3"/>
    <n v="8891.1394999999993"/>
  </r>
  <r>
    <n v="23"/>
    <x v="0"/>
    <x v="213"/>
    <n v="0"/>
    <x v="1"/>
    <x v="2"/>
    <n v="2690.1138000000001"/>
  </r>
  <r>
    <n v="49"/>
    <x v="0"/>
    <x v="416"/>
    <n v="1"/>
    <x v="1"/>
    <x v="0"/>
    <n v="26140.3603"/>
  </r>
  <r>
    <n v="33"/>
    <x v="1"/>
    <x v="6"/>
    <n v="5"/>
    <x v="1"/>
    <x v="1"/>
    <n v="6653.7885999999999"/>
  </r>
  <r>
    <n v="41"/>
    <x v="1"/>
    <x v="444"/>
    <n v="1"/>
    <x v="1"/>
    <x v="0"/>
    <n v="6282.2349999999997"/>
  </r>
  <r>
    <n v="37"/>
    <x v="0"/>
    <x v="445"/>
    <n v="2"/>
    <x v="1"/>
    <x v="0"/>
    <n v="6311.9520000000002"/>
  </r>
  <r>
    <n v="22"/>
    <x v="1"/>
    <x v="82"/>
    <n v="3"/>
    <x v="1"/>
    <x v="0"/>
    <n v="3443.0639999999999"/>
  </r>
  <r>
    <n v="23"/>
    <x v="1"/>
    <x v="60"/>
    <n v="1"/>
    <x v="1"/>
    <x v="2"/>
    <n v="2789.0574000000001"/>
  </r>
  <r>
    <n v="21"/>
    <x v="0"/>
    <x v="188"/>
    <n v="0"/>
    <x v="1"/>
    <x v="3"/>
    <n v="2585.8506499999999"/>
  </r>
  <r>
    <n v="51"/>
    <x v="0"/>
    <x v="44"/>
    <n v="3"/>
    <x v="0"/>
    <x v="3"/>
    <n v="46255.112500000003"/>
  </r>
  <r>
    <n v="25"/>
    <x v="1"/>
    <x v="301"/>
    <n v="4"/>
    <x v="1"/>
    <x v="2"/>
    <n v="4877.9810500000003"/>
  </r>
  <r>
    <n v="32"/>
    <x v="1"/>
    <x v="329"/>
    <n v="1"/>
    <x v="0"/>
    <x v="1"/>
    <n v="19719.6947"/>
  </r>
  <r>
    <n v="57"/>
    <x v="1"/>
    <x v="111"/>
    <n v="0"/>
    <x v="0"/>
    <x v="3"/>
    <n v="27218.437249999999"/>
  </r>
  <r>
    <n v="36"/>
    <x v="0"/>
    <x v="190"/>
    <n v="0"/>
    <x v="1"/>
    <x v="2"/>
    <n v="5272.1758"/>
  </r>
  <r>
    <n v="22"/>
    <x v="1"/>
    <x v="318"/>
    <n v="0"/>
    <x v="1"/>
    <x v="0"/>
    <n v="1682.597"/>
  </r>
  <r>
    <n v="57"/>
    <x v="1"/>
    <x v="51"/>
    <n v="1"/>
    <x v="1"/>
    <x v="2"/>
    <n v="11945.1327"/>
  </r>
  <r>
    <n v="64"/>
    <x v="0"/>
    <x v="78"/>
    <n v="0"/>
    <x v="0"/>
    <x v="2"/>
    <n v="29330.98315"/>
  </r>
  <r>
    <n v="36"/>
    <x v="0"/>
    <x v="446"/>
    <n v="4"/>
    <x v="1"/>
    <x v="1"/>
    <n v="7243.8136000000004"/>
  </r>
  <r>
    <n v="54"/>
    <x v="1"/>
    <x v="167"/>
    <n v="0"/>
    <x v="1"/>
    <x v="3"/>
    <n v="10422.916649999999"/>
  </r>
  <r>
    <n v="47"/>
    <x v="1"/>
    <x v="447"/>
    <n v="2"/>
    <x v="0"/>
    <x v="1"/>
    <n v="44202.653599999998"/>
  </r>
  <r>
    <n v="62"/>
    <x v="1"/>
    <x v="159"/>
    <n v="0"/>
    <x v="1"/>
    <x v="3"/>
    <n v="13555.0049"/>
  </r>
  <r>
    <n v="61"/>
    <x v="0"/>
    <x v="448"/>
    <n v="0"/>
    <x v="1"/>
    <x v="0"/>
    <n v="13063.883"/>
  </r>
  <r>
    <n v="43"/>
    <x v="0"/>
    <x v="449"/>
    <n v="2"/>
    <x v="0"/>
    <x v="3"/>
    <n v="19798.054550000001"/>
  </r>
  <r>
    <n v="19"/>
    <x v="1"/>
    <x v="122"/>
    <n v="1"/>
    <x v="1"/>
    <x v="2"/>
    <n v="2221.5644499999999"/>
  </r>
  <r>
    <n v="18"/>
    <x v="0"/>
    <x v="362"/>
    <n v="0"/>
    <x v="1"/>
    <x v="1"/>
    <n v="1634.5734"/>
  </r>
  <r>
    <n v="19"/>
    <x v="0"/>
    <x v="422"/>
    <n v="0"/>
    <x v="1"/>
    <x v="2"/>
    <n v="2117.3388500000001"/>
  </r>
  <r>
    <n v="49"/>
    <x v="1"/>
    <x v="422"/>
    <n v="0"/>
    <x v="1"/>
    <x v="3"/>
    <n v="8688.8588500000005"/>
  </r>
  <r>
    <n v="60"/>
    <x v="1"/>
    <x v="450"/>
    <n v="0"/>
    <x v="0"/>
    <x v="1"/>
    <n v="48673.558799999999"/>
  </r>
  <r>
    <n v="26"/>
    <x v="1"/>
    <x v="288"/>
    <n v="3"/>
    <x v="1"/>
    <x v="3"/>
    <n v="4661.2863500000003"/>
  </r>
  <r>
    <n v="49"/>
    <x v="1"/>
    <x v="139"/>
    <n v="0"/>
    <x v="1"/>
    <x v="1"/>
    <n v="8125.7844999999998"/>
  </r>
  <r>
    <n v="60"/>
    <x v="0"/>
    <x v="451"/>
    <n v="0"/>
    <x v="1"/>
    <x v="0"/>
    <n v="12644.589"/>
  </r>
  <r>
    <n v="26"/>
    <x v="0"/>
    <x v="452"/>
    <n v="2"/>
    <x v="1"/>
    <x v="3"/>
    <n v="4564.1914500000003"/>
  </r>
  <r>
    <n v="27"/>
    <x v="1"/>
    <x v="453"/>
    <n v="3"/>
    <x v="1"/>
    <x v="3"/>
    <n v="4846.9201499999999"/>
  </r>
  <r>
    <n v="44"/>
    <x v="0"/>
    <x v="454"/>
    <n v="1"/>
    <x v="1"/>
    <x v="1"/>
    <n v="7633.7205999999996"/>
  </r>
  <r>
    <n v="63"/>
    <x v="1"/>
    <x v="455"/>
    <n v="3"/>
    <x v="1"/>
    <x v="0"/>
    <n v="15170.069"/>
  </r>
  <r>
    <n v="32"/>
    <x v="0"/>
    <x v="15"/>
    <n v="0"/>
    <x v="0"/>
    <x v="0"/>
    <n v="17496.306"/>
  </r>
  <r>
    <n v="22"/>
    <x v="1"/>
    <x v="33"/>
    <n v="1"/>
    <x v="1"/>
    <x v="2"/>
    <n v="2639.0428999999999"/>
  </r>
  <r>
    <n v="18"/>
    <x v="1"/>
    <x v="294"/>
    <n v="0"/>
    <x v="0"/>
    <x v="3"/>
    <n v="33732.686699999998"/>
  </r>
  <r>
    <n v="59"/>
    <x v="0"/>
    <x v="301"/>
    <n v="3"/>
    <x v="1"/>
    <x v="2"/>
    <n v="14382.709049999999"/>
  </r>
  <r>
    <n v="44"/>
    <x v="0"/>
    <x v="97"/>
    <n v="1"/>
    <x v="1"/>
    <x v="0"/>
    <n v="7626.9930000000004"/>
  </r>
  <r>
    <n v="33"/>
    <x v="1"/>
    <x v="456"/>
    <n v="2"/>
    <x v="1"/>
    <x v="2"/>
    <n v="5257.5079500000002"/>
  </r>
  <r>
    <n v="24"/>
    <x v="0"/>
    <x v="457"/>
    <n v="0"/>
    <x v="1"/>
    <x v="1"/>
    <n v="2473.3341"/>
  </r>
  <r>
    <n v="43"/>
    <x v="0"/>
    <x v="78"/>
    <n v="0"/>
    <x v="0"/>
    <x v="2"/>
    <n v="21774.32215"/>
  </r>
  <r>
    <n v="45"/>
    <x v="1"/>
    <x v="83"/>
    <n v="0"/>
    <x v="0"/>
    <x v="3"/>
    <n v="35069.374519999998"/>
  </r>
  <r>
    <n v="61"/>
    <x v="0"/>
    <x v="458"/>
    <n v="0"/>
    <x v="1"/>
    <x v="0"/>
    <n v="13041.921"/>
  </r>
  <r>
    <n v="35"/>
    <x v="0"/>
    <x v="194"/>
    <n v="1"/>
    <x v="1"/>
    <x v="1"/>
    <n v="5245.2268999999997"/>
  </r>
  <r>
    <n v="62"/>
    <x v="0"/>
    <x v="459"/>
    <n v="0"/>
    <x v="1"/>
    <x v="0"/>
    <n v="13451.121999999999"/>
  </r>
  <r>
    <n v="62"/>
    <x v="0"/>
    <x v="460"/>
    <n v="0"/>
    <x v="1"/>
    <x v="0"/>
    <n v="13462.52"/>
  </r>
  <r>
    <n v="38"/>
    <x v="1"/>
    <x v="332"/>
    <n v="1"/>
    <x v="1"/>
    <x v="0"/>
    <n v="5488.2619999999997"/>
  </r>
  <r>
    <n v="34"/>
    <x v="1"/>
    <x v="427"/>
    <n v="0"/>
    <x v="1"/>
    <x v="2"/>
    <n v="4320.4108500000002"/>
  </r>
  <r>
    <n v="43"/>
    <x v="1"/>
    <x v="461"/>
    <n v="0"/>
    <x v="1"/>
    <x v="0"/>
    <n v="6250.4350000000004"/>
  </r>
  <r>
    <n v="50"/>
    <x v="1"/>
    <x v="159"/>
    <n v="2"/>
    <x v="1"/>
    <x v="3"/>
    <n v="25333.332839999999"/>
  </r>
  <r>
    <n v="19"/>
    <x v="0"/>
    <x v="305"/>
    <n v="2"/>
    <x v="1"/>
    <x v="0"/>
    <n v="2913.569"/>
  </r>
  <r>
    <n v="57"/>
    <x v="0"/>
    <x v="462"/>
    <n v="1"/>
    <x v="1"/>
    <x v="0"/>
    <n v="12032.325999999999"/>
  </r>
  <r>
    <n v="62"/>
    <x v="0"/>
    <x v="287"/>
    <n v="0"/>
    <x v="1"/>
    <x v="1"/>
    <n v="13470.804400000001"/>
  </r>
  <r>
    <n v="41"/>
    <x v="1"/>
    <x v="194"/>
    <n v="1"/>
    <x v="1"/>
    <x v="1"/>
    <n v="6289.7548999999999"/>
  </r>
  <r>
    <n v="26"/>
    <x v="1"/>
    <x v="306"/>
    <n v="1"/>
    <x v="1"/>
    <x v="1"/>
    <n v="2927.0646999999999"/>
  </r>
  <r>
    <n v="39"/>
    <x v="0"/>
    <x v="463"/>
    <n v="1"/>
    <x v="1"/>
    <x v="0"/>
    <n v="6238.2979999999998"/>
  </r>
  <r>
    <n v="46"/>
    <x v="1"/>
    <x v="335"/>
    <n v="5"/>
    <x v="1"/>
    <x v="0"/>
    <n v="10096.969999999999"/>
  </r>
  <r>
    <n v="45"/>
    <x v="0"/>
    <x v="19"/>
    <n v="0"/>
    <x v="1"/>
    <x v="0"/>
    <n v="7348.1419999999998"/>
  </r>
  <r>
    <n v="32"/>
    <x v="1"/>
    <x v="464"/>
    <n v="2"/>
    <x v="1"/>
    <x v="1"/>
    <n v="4673.3922000000002"/>
  </r>
  <r>
    <n v="59"/>
    <x v="0"/>
    <x v="97"/>
    <n v="0"/>
    <x v="1"/>
    <x v="0"/>
    <n v="12233.828"/>
  </r>
  <r>
    <n v="44"/>
    <x v="1"/>
    <x v="129"/>
    <n v="2"/>
    <x v="1"/>
    <x v="3"/>
    <n v="32108.662820000001"/>
  </r>
  <r>
    <n v="39"/>
    <x v="0"/>
    <x v="432"/>
    <n v="5"/>
    <x v="1"/>
    <x v="2"/>
    <n v="8965.7957499999993"/>
  </r>
  <r>
    <n v="18"/>
    <x v="1"/>
    <x v="424"/>
    <n v="2"/>
    <x v="1"/>
    <x v="1"/>
    <n v="2304.0021999999999"/>
  </r>
  <r>
    <n v="53"/>
    <x v="1"/>
    <x v="364"/>
    <n v="0"/>
    <x v="1"/>
    <x v="1"/>
    <n v="9487.6442000000006"/>
  </r>
  <r>
    <n v="18"/>
    <x v="1"/>
    <x v="174"/>
    <n v="0"/>
    <x v="1"/>
    <x v="1"/>
    <n v="1121.8739"/>
  </r>
  <r>
    <n v="50"/>
    <x v="0"/>
    <x v="465"/>
    <n v="1"/>
    <x v="1"/>
    <x v="1"/>
    <n v="9549.5650999999998"/>
  </r>
  <r>
    <n v="18"/>
    <x v="0"/>
    <x v="392"/>
    <n v="0"/>
    <x v="1"/>
    <x v="3"/>
    <n v="2217.4691499999999"/>
  </r>
  <r>
    <n v="19"/>
    <x v="1"/>
    <x v="227"/>
    <n v="0"/>
    <x v="1"/>
    <x v="2"/>
    <n v="1628.4709"/>
  </r>
  <r>
    <n v="62"/>
    <x v="1"/>
    <x v="466"/>
    <n v="0"/>
    <x v="1"/>
    <x v="1"/>
    <n v="12982.8747"/>
  </r>
  <r>
    <n v="56"/>
    <x v="0"/>
    <x v="467"/>
    <n v="1"/>
    <x v="1"/>
    <x v="0"/>
    <n v="11674.13"/>
  </r>
  <r>
    <n v="42"/>
    <x v="1"/>
    <x v="467"/>
    <n v="2"/>
    <x v="1"/>
    <x v="0"/>
    <n v="7160.0940000000001"/>
  </r>
  <r>
    <n v="37"/>
    <x v="1"/>
    <x v="206"/>
    <n v="1"/>
    <x v="0"/>
    <x v="3"/>
    <n v="39047.285000000003"/>
  </r>
  <r>
    <n v="42"/>
    <x v="1"/>
    <x v="468"/>
    <n v="0"/>
    <x v="1"/>
    <x v="2"/>
    <n v="6358.7764500000003"/>
  </r>
  <r>
    <n v="25"/>
    <x v="1"/>
    <x v="102"/>
    <n v="3"/>
    <x v="0"/>
    <x v="0"/>
    <n v="19933.457999999999"/>
  </r>
  <r>
    <n v="57"/>
    <x v="1"/>
    <x v="469"/>
    <n v="0"/>
    <x v="1"/>
    <x v="3"/>
    <n v="11534.872649999999"/>
  </r>
  <r>
    <n v="51"/>
    <x v="1"/>
    <x v="470"/>
    <n v="2"/>
    <x v="0"/>
    <x v="1"/>
    <n v="47462.894"/>
  </r>
  <r>
    <n v="30"/>
    <x v="0"/>
    <x v="403"/>
    <n v="1"/>
    <x v="1"/>
    <x v="2"/>
    <n v="4527.1829500000003"/>
  </r>
  <r>
    <n v="44"/>
    <x v="1"/>
    <x v="204"/>
    <n v="2"/>
    <x v="0"/>
    <x v="0"/>
    <n v="38998.546000000002"/>
  </r>
  <r>
    <n v="34"/>
    <x v="1"/>
    <x v="152"/>
    <n v="1"/>
    <x v="0"/>
    <x v="2"/>
    <n v="20009.63365"/>
  </r>
  <r>
    <n v="31"/>
    <x v="1"/>
    <x v="87"/>
    <n v="1"/>
    <x v="1"/>
    <x v="1"/>
    <n v="3875.7341000000001"/>
  </r>
  <r>
    <n v="54"/>
    <x v="1"/>
    <x v="43"/>
    <n v="1"/>
    <x v="0"/>
    <x v="1"/>
    <n v="41999.519999999997"/>
  </r>
  <r>
    <n v="24"/>
    <x v="1"/>
    <x v="471"/>
    <n v="1"/>
    <x v="1"/>
    <x v="2"/>
    <n v="12609.88702"/>
  </r>
  <r>
    <n v="43"/>
    <x v="1"/>
    <x v="379"/>
    <n v="1"/>
    <x v="0"/>
    <x v="3"/>
    <n v="41034.221400000002"/>
  </r>
  <r>
    <n v="48"/>
    <x v="1"/>
    <x v="38"/>
    <n v="1"/>
    <x v="1"/>
    <x v="2"/>
    <n v="28468.919010000001"/>
  </r>
  <r>
    <n v="19"/>
    <x v="0"/>
    <x v="472"/>
    <n v="1"/>
    <x v="1"/>
    <x v="2"/>
    <n v="2730.1078499999999"/>
  </r>
  <r>
    <n v="29"/>
    <x v="0"/>
    <x v="473"/>
    <n v="0"/>
    <x v="1"/>
    <x v="0"/>
    <n v="3353.2840000000001"/>
  </r>
  <r>
    <n v="63"/>
    <x v="0"/>
    <x v="49"/>
    <n v="1"/>
    <x v="1"/>
    <x v="1"/>
    <n v="14474.674999999999"/>
  </r>
  <r>
    <n v="46"/>
    <x v="1"/>
    <x v="88"/>
    <n v="3"/>
    <x v="1"/>
    <x v="3"/>
    <n v="9500.5730500000009"/>
  </r>
  <r>
    <n v="52"/>
    <x v="1"/>
    <x v="219"/>
    <n v="2"/>
    <x v="1"/>
    <x v="2"/>
    <n v="26467.09737"/>
  </r>
  <r>
    <n v="35"/>
    <x v="1"/>
    <x v="416"/>
    <n v="1"/>
    <x v="1"/>
    <x v="0"/>
    <n v="4746.3440000000001"/>
  </r>
  <r>
    <n v="51"/>
    <x v="1"/>
    <x v="88"/>
    <n v="2"/>
    <x v="0"/>
    <x v="2"/>
    <n v="23967.38305"/>
  </r>
  <r>
    <n v="44"/>
    <x v="1"/>
    <x v="195"/>
    <n v="1"/>
    <x v="1"/>
    <x v="2"/>
    <n v="7518.0253499999999"/>
  </r>
  <r>
    <n v="21"/>
    <x v="1"/>
    <x v="474"/>
    <n v="2"/>
    <x v="1"/>
    <x v="3"/>
    <n v="3279.8685500000001"/>
  </r>
  <r>
    <n v="39"/>
    <x v="0"/>
    <x v="419"/>
    <n v="5"/>
    <x v="1"/>
    <x v="1"/>
    <n v="8596.8277999999991"/>
  </r>
  <r>
    <n v="50"/>
    <x v="0"/>
    <x v="475"/>
    <n v="3"/>
    <x v="1"/>
    <x v="1"/>
    <n v="10702.642400000001"/>
  </r>
  <r>
    <n v="34"/>
    <x v="0"/>
    <x v="476"/>
    <n v="0"/>
    <x v="1"/>
    <x v="3"/>
    <n v="4992.3764000000001"/>
  </r>
  <r>
    <n v="22"/>
    <x v="0"/>
    <x v="281"/>
    <n v="0"/>
    <x v="1"/>
    <x v="2"/>
    <n v="2527.8186500000002"/>
  </r>
  <r>
    <n v="19"/>
    <x v="0"/>
    <x v="477"/>
    <n v="0"/>
    <x v="1"/>
    <x v="0"/>
    <n v="1759.338"/>
  </r>
  <r>
    <n v="26"/>
    <x v="1"/>
    <x v="478"/>
    <n v="0"/>
    <x v="1"/>
    <x v="1"/>
    <n v="2322.6217999999999"/>
  </r>
  <r>
    <n v="29"/>
    <x v="1"/>
    <x v="83"/>
    <n v="0"/>
    <x v="0"/>
    <x v="3"/>
    <n v="16138.762049999999"/>
  </r>
  <r>
    <n v="48"/>
    <x v="1"/>
    <x v="196"/>
    <n v="0"/>
    <x v="1"/>
    <x v="1"/>
    <n v="7804.1605"/>
  </r>
  <r>
    <n v="26"/>
    <x v="1"/>
    <x v="410"/>
    <n v="1"/>
    <x v="1"/>
    <x v="1"/>
    <n v="2902.9065000000001"/>
  </r>
  <r>
    <n v="45"/>
    <x v="0"/>
    <x v="479"/>
    <n v="3"/>
    <x v="1"/>
    <x v="3"/>
    <n v="9704.6680500000002"/>
  </r>
  <r>
    <n v="36"/>
    <x v="0"/>
    <x v="96"/>
    <n v="0"/>
    <x v="1"/>
    <x v="1"/>
    <n v="4889.0367999999999"/>
  </r>
  <r>
    <n v="54"/>
    <x v="1"/>
    <x v="94"/>
    <n v="1"/>
    <x v="1"/>
    <x v="3"/>
    <n v="25517.11363"/>
  </r>
  <r>
    <n v="34"/>
    <x v="1"/>
    <x v="383"/>
    <n v="0"/>
    <x v="1"/>
    <x v="3"/>
    <n v="4500.33925"/>
  </r>
  <r>
    <n v="31"/>
    <x v="1"/>
    <x v="473"/>
    <n v="3"/>
    <x v="0"/>
    <x v="0"/>
    <n v="19199.944"/>
  </r>
  <r>
    <n v="27"/>
    <x v="0"/>
    <x v="162"/>
    <n v="1"/>
    <x v="1"/>
    <x v="3"/>
    <n v="16796.411940000002"/>
  </r>
  <r>
    <n v="20"/>
    <x v="1"/>
    <x v="95"/>
    <n v="5"/>
    <x v="1"/>
    <x v="3"/>
    <n v="4915.0598499999996"/>
  </r>
  <r>
    <n v="44"/>
    <x v="0"/>
    <x v="335"/>
    <n v="1"/>
    <x v="1"/>
    <x v="0"/>
    <n v="7624.63"/>
  </r>
  <r>
    <n v="43"/>
    <x v="1"/>
    <x v="95"/>
    <n v="3"/>
    <x v="1"/>
    <x v="2"/>
    <n v="8410.0468500000006"/>
  </r>
  <r>
    <n v="45"/>
    <x v="0"/>
    <x v="215"/>
    <n v="1"/>
    <x v="1"/>
    <x v="2"/>
    <n v="28340.188849999999"/>
  </r>
  <r>
    <n v="34"/>
    <x v="1"/>
    <x v="480"/>
    <n v="0"/>
    <x v="1"/>
    <x v="3"/>
    <n v="4518.8262500000001"/>
  </r>
  <r>
    <n v="24"/>
    <x v="0"/>
    <x v="481"/>
    <n v="0"/>
    <x v="0"/>
    <x v="3"/>
    <n v="14571.890799999999"/>
  </r>
  <r>
    <n v="26"/>
    <x v="0"/>
    <x v="202"/>
    <n v="1"/>
    <x v="1"/>
    <x v="0"/>
    <n v="3378.91"/>
  </r>
  <r>
    <n v="38"/>
    <x v="0"/>
    <x v="152"/>
    <n v="2"/>
    <x v="1"/>
    <x v="3"/>
    <n v="7144.86265"/>
  </r>
  <r>
    <n v="50"/>
    <x v="0"/>
    <x v="93"/>
    <n v="2"/>
    <x v="1"/>
    <x v="0"/>
    <n v="10118.424000000001"/>
  </r>
  <r>
    <n v="38"/>
    <x v="1"/>
    <x v="356"/>
    <n v="1"/>
    <x v="1"/>
    <x v="1"/>
    <n v="5484.4673000000003"/>
  </r>
  <r>
    <n v="27"/>
    <x v="0"/>
    <x v="449"/>
    <n v="3"/>
    <x v="0"/>
    <x v="2"/>
    <n v="16420.494549999999"/>
  </r>
  <r>
    <n v="39"/>
    <x v="0"/>
    <x v="482"/>
    <n v="3"/>
    <x v="1"/>
    <x v="3"/>
    <n v="7986.4752500000004"/>
  </r>
  <r>
    <n v="39"/>
    <x v="0"/>
    <x v="22"/>
    <n v="3"/>
    <x v="1"/>
    <x v="0"/>
    <n v="7418.5219999999999"/>
  </r>
  <r>
    <n v="63"/>
    <x v="0"/>
    <x v="139"/>
    <n v="0"/>
    <x v="1"/>
    <x v="1"/>
    <n v="13887.968500000001"/>
  </r>
  <r>
    <n v="33"/>
    <x v="0"/>
    <x v="483"/>
    <n v="3"/>
    <x v="1"/>
    <x v="3"/>
    <n v="6551.7501000000002"/>
  </r>
  <r>
    <n v="36"/>
    <x v="0"/>
    <x v="78"/>
    <n v="0"/>
    <x v="1"/>
    <x v="2"/>
    <n v="5267.8181500000001"/>
  </r>
  <r>
    <n v="30"/>
    <x v="1"/>
    <x v="223"/>
    <n v="2"/>
    <x v="0"/>
    <x v="2"/>
    <n v="17361.766100000001"/>
  </r>
  <r>
    <n v="24"/>
    <x v="1"/>
    <x v="484"/>
    <n v="0"/>
    <x v="0"/>
    <x v="0"/>
    <n v="34472.841"/>
  </r>
  <r>
    <n v="24"/>
    <x v="1"/>
    <x v="335"/>
    <n v="0"/>
    <x v="1"/>
    <x v="0"/>
    <n v="1972.95"/>
  </r>
  <r>
    <n v="48"/>
    <x v="1"/>
    <x v="303"/>
    <n v="0"/>
    <x v="1"/>
    <x v="0"/>
    <n v="21232.182260000001"/>
  </r>
  <r>
    <n v="47"/>
    <x v="1"/>
    <x v="485"/>
    <n v="1"/>
    <x v="1"/>
    <x v="3"/>
    <n v="8627.5411000000004"/>
  </r>
  <r>
    <n v="29"/>
    <x v="1"/>
    <x v="294"/>
    <n v="2"/>
    <x v="1"/>
    <x v="2"/>
    <n v="4433.3877000000002"/>
  </r>
  <r>
    <n v="28"/>
    <x v="1"/>
    <x v="245"/>
    <n v="2"/>
    <x v="1"/>
    <x v="3"/>
    <n v="4438.2633999999998"/>
  </r>
  <r>
    <n v="47"/>
    <x v="1"/>
    <x v="143"/>
    <n v="3"/>
    <x v="0"/>
    <x v="2"/>
    <n v="24915.220850000002"/>
  </r>
  <r>
    <n v="25"/>
    <x v="1"/>
    <x v="255"/>
    <n v="2"/>
    <x v="1"/>
    <x v="3"/>
    <n v="23241.47453"/>
  </r>
  <r>
    <n v="51"/>
    <x v="1"/>
    <x v="7"/>
    <n v="1"/>
    <x v="1"/>
    <x v="3"/>
    <n v="9957.7216000000008"/>
  </r>
  <r>
    <n v="48"/>
    <x v="0"/>
    <x v="414"/>
    <n v="0"/>
    <x v="1"/>
    <x v="0"/>
    <n v="8269.0439999999999"/>
  </r>
  <r>
    <n v="43"/>
    <x v="1"/>
    <x v="486"/>
    <n v="2"/>
    <x v="0"/>
    <x v="1"/>
    <n v="18767.737700000001"/>
  </r>
  <r>
    <n v="61"/>
    <x v="0"/>
    <x v="230"/>
    <n v="4"/>
    <x v="1"/>
    <x v="1"/>
    <n v="36580.282160000002"/>
  </r>
  <r>
    <n v="48"/>
    <x v="1"/>
    <x v="243"/>
    <n v="1"/>
    <x v="1"/>
    <x v="2"/>
    <n v="8765.2489999999998"/>
  </r>
  <r>
    <n v="38"/>
    <x v="0"/>
    <x v="244"/>
    <n v="0"/>
    <x v="1"/>
    <x v="0"/>
    <n v="5383.5360000000001"/>
  </r>
  <r>
    <n v="59"/>
    <x v="1"/>
    <x v="94"/>
    <n v="0"/>
    <x v="1"/>
    <x v="2"/>
    <n v="12124.992399999999"/>
  </r>
  <r>
    <n v="19"/>
    <x v="0"/>
    <x v="456"/>
    <n v="1"/>
    <x v="1"/>
    <x v="2"/>
    <n v="2709.24395"/>
  </r>
  <r>
    <n v="26"/>
    <x v="0"/>
    <x v="206"/>
    <n v="2"/>
    <x v="1"/>
    <x v="0"/>
    <n v="3987.9259999999999"/>
  </r>
  <r>
    <n v="54"/>
    <x v="0"/>
    <x v="427"/>
    <n v="3"/>
    <x v="1"/>
    <x v="2"/>
    <n v="12495.290849999999"/>
  </r>
  <r>
    <n v="21"/>
    <x v="0"/>
    <x v="297"/>
    <n v="2"/>
    <x v="1"/>
    <x v="2"/>
    <n v="26018.950519999999"/>
  </r>
  <r>
    <n v="51"/>
    <x v="1"/>
    <x v="144"/>
    <n v="0"/>
    <x v="1"/>
    <x v="0"/>
    <n v="8798.5930000000008"/>
  </r>
  <r>
    <n v="22"/>
    <x v="0"/>
    <x v="270"/>
    <n v="3"/>
    <x v="0"/>
    <x v="1"/>
    <n v="35595.589800000002"/>
  </r>
  <r>
    <n v="47"/>
    <x v="1"/>
    <x v="168"/>
    <n v="1"/>
    <x v="0"/>
    <x v="1"/>
    <n v="42211.138200000001"/>
  </r>
  <r>
    <n v="18"/>
    <x v="1"/>
    <x v="487"/>
    <n v="1"/>
    <x v="1"/>
    <x v="1"/>
    <n v="1711.0268000000001"/>
  </r>
  <r>
    <n v="47"/>
    <x v="0"/>
    <x v="488"/>
    <n v="1"/>
    <x v="1"/>
    <x v="1"/>
    <n v="8569.8618000000006"/>
  </r>
  <r>
    <n v="21"/>
    <x v="0"/>
    <x v="489"/>
    <n v="0"/>
    <x v="1"/>
    <x v="0"/>
    <n v="2020.1769999999999"/>
  </r>
  <r>
    <n v="19"/>
    <x v="1"/>
    <x v="327"/>
    <n v="1"/>
    <x v="0"/>
    <x v="2"/>
    <n v="16450.894700000001"/>
  </r>
  <r>
    <n v="23"/>
    <x v="1"/>
    <x v="490"/>
    <n v="0"/>
    <x v="1"/>
    <x v="2"/>
    <n v="21595.382290000001"/>
  </r>
  <r>
    <n v="54"/>
    <x v="1"/>
    <x v="93"/>
    <n v="0"/>
    <x v="1"/>
    <x v="0"/>
    <n v="9850.4320000000007"/>
  </r>
  <r>
    <n v="37"/>
    <x v="0"/>
    <x v="193"/>
    <n v="2"/>
    <x v="1"/>
    <x v="3"/>
    <n v="6877.9800999999998"/>
  </r>
  <r>
    <n v="46"/>
    <x v="0"/>
    <x v="367"/>
    <n v="1"/>
    <x v="0"/>
    <x v="2"/>
    <n v="21677.283449999999"/>
  </r>
  <r>
    <n v="55"/>
    <x v="0"/>
    <x v="49"/>
    <n v="0"/>
    <x v="0"/>
    <x v="1"/>
    <n v="44423.803"/>
  </r>
  <r>
    <n v="30"/>
    <x v="0"/>
    <x v="325"/>
    <n v="0"/>
    <x v="1"/>
    <x v="3"/>
    <n v="4137.5227000000004"/>
  </r>
  <r>
    <n v="18"/>
    <x v="1"/>
    <x v="491"/>
    <n v="0"/>
    <x v="0"/>
    <x v="3"/>
    <n v="13747.87235"/>
  </r>
  <r>
    <n v="61"/>
    <x v="1"/>
    <x v="275"/>
    <n v="0"/>
    <x v="1"/>
    <x v="2"/>
    <n v="12950.0712"/>
  </r>
  <r>
    <n v="54"/>
    <x v="0"/>
    <x v="492"/>
    <n v="3"/>
    <x v="1"/>
    <x v="0"/>
    <n v="12094.477999999999"/>
  </r>
  <r>
    <n v="22"/>
    <x v="1"/>
    <x v="493"/>
    <n v="2"/>
    <x v="0"/>
    <x v="1"/>
    <n v="37484.4493"/>
  </r>
  <r>
    <n v="45"/>
    <x v="0"/>
    <x v="131"/>
    <n v="1"/>
    <x v="0"/>
    <x v="2"/>
    <n v="39725.518049999999"/>
  </r>
  <r>
    <n v="22"/>
    <x v="1"/>
    <x v="4"/>
    <n v="0"/>
    <x v="1"/>
    <x v="3"/>
    <n v="2250.8352"/>
  </r>
  <r>
    <n v="19"/>
    <x v="1"/>
    <x v="288"/>
    <n v="2"/>
    <x v="1"/>
    <x v="2"/>
    <n v="22493.659640000002"/>
  </r>
  <r>
    <n v="35"/>
    <x v="0"/>
    <x v="24"/>
    <n v="0"/>
    <x v="0"/>
    <x v="2"/>
    <n v="20234.854749999999"/>
  </r>
  <r>
    <n v="18"/>
    <x v="1"/>
    <x v="26"/>
    <n v="0"/>
    <x v="1"/>
    <x v="3"/>
    <n v="1704.7001499999999"/>
  </r>
  <r>
    <n v="20"/>
    <x v="1"/>
    <x v="264"/>
    <n v="0"/>
    <x v="0"/>
    <x v="3"/>
    <n v="33475.817150000003"/>
  </r>
  <r>
    <n v="28"/>
    <x v="0"/>
    <x v="335"/>
    <n v="0"/>
    <x v="1"/>
    <x v="0"/>
    <n v="3161.4540000000002"/>
  </r>
  <r>
    <n v="55"/>
    <x v="1"/>
    <x v="249"/>
    <n v="1"/>
    <x v="1"/>
    <x v="3"/>
    <n v="11394.065549999999"/>
  </r>
  <r>
    <n v="43"/>
    <x v="0"/>
    <x v="62"/>
    <n v="2"/>
    <x v="0"/>
    <x v="2"/>
    <n v="21880.82"/>
  </r>
  <r>
    <n v="43"/>
    <x v="0"/>
    <x v="322"/>
    <n v="0"/>
    <x v="1"/>
    <x v="3"/>
    <n v="7325.0482000000002"/>
  </r>
  <r>
    <n v="22"/>
    <x v="1"/>
    <x v="494"/>
    <n v="1"/>
    <x v="0"/>
    <x v="1"/>
    <n v="44501.398200000003"/>
  </r>
  <r>
    <n v="25"/>
    <x v="0"/>
    <x v="422"/>
    <n v="1"/>
    <x v="1"/>
    <x v="2"/>
    <n v="3594.17085"/>
  </r>
  <r>
    <n v="49"/>
    <x v="1"/>
    <x v="157"/>
    <n v="0"/>
    <x v="0"/>
    <x v="0"/>
    <n v="39727.614000000001"/>
  </r>
  <r>
    <n v="44"/>
    <x v="0"/>
    <x v="55"/>
    <n v="1"/>
    <x v="1"/>
    <x v="2"/>
    <n v="8023.1354499999998"/>
  </r>
  <r>
    <n v="64"/>
    <x v="1"/>
    <x v="154"/>
    <n v="0"/>
    <x v="1"/>
    <x v="3"/>
    <n v="14394.5579"/>
  </r>
  <r>
    <n v="49"/>
    <x v="1"/>
    <x v="8"/>
    <n v="1"/>
    <x v="1"/>
    <x v="3"/>
    <n v="9288.0267000000003"/>
  </r>
  <r>
    <n v="47"/>
    <x v="1"/>
    <x v="141"/>
    <n v="3"/>
    <x v="0"/>
    <x v="0"/>
    <n v="25309.489000000001"/>
  </r>
  <r>
    <n v="27"/>
    <x v="0"/>
    <x v="321"/>
    <n v="0"/>
    <x v="1"/>
    <x v="2"/>
    <n v="3353.4703"/>
  </r>
  <r>
    <n v="55"/>
    <x v="1"/>
    <x v="215"/>
    <n v="0"/>
    <x v="1"/>
    <x v="2"/>
    <n v="10594.501550000001"/>
  </r>
  <r>
    <n v="48"/>
    <x v="0"/>
    <x v="65"/>
    <n v="0"/>
    <x v="1"/>
    <x v="0"/>
    <n v="8277.5229999999992"/>
  </r>
  <r>
    <n v="45"/>
    <x v="0"/>
    <x v="211"/>
    <n v="0"/>
    <x v="1"/>
    <x v="1"/>
    <n v="17929.303370000001"/>
  </r>
  <r>
    <n v="24"/>
    <x v="0"/>
    <x v="87"/>
    <n v="0"/>
    <x v="1"/>
    <x v="1"/>
    <n v="2480.9791"/>
  </r>
  <r>
    <n v="32"/>
    <x v="1"/>
    <x v="312"/>
    <n v="1"/>
    <x v="1"/>
    <x v="2"/>
    <n v="4462.7218000000003"/>
  </r>
  <r>
    <n v="24"/>
    <x v="1"/>
    <x v="72"/>
    <n v="0"/>
    <x v="1"/>
    <x v="1"/>
    <n v="1981.5818999999999"/>
  </r>
  <r>
    <n v="57"/>
    <x v="1"/>
    <x v="100"/>
    <n v="1"/>
    <x v="1"/>
    <x v="1"/>
    <n v="11554.223599999999"/>
  </r>
  <r>
    <n v="59"/>
    <x v="1"/>
    <x v="421"/>
    <n v="1"/>
    <x v="0"/>
    <x v="1"/>
    <n v="48970.247600000002"/>
  </r>
  <r>
    <n v="36"/>
    <x v="1"/>
    <x v="105"/>
    <n v="3"/>
    <x v="1"/>
    <x v="2"/>
    <n v="6548.1950500000003"/>
  </r>
  <r>
    <n v="29"/>
    <x v="0"/>
    <x v="248"/>
    <n v="4"/>
    <x v="1"/>
    <x v="0"/>
    <n v="5708.8670000000002"/>
  </r>
  <r>
    <n v="42"/>
    <x v="0"/>
    <x v="128"/>
    <n v="1"/>
    <x v="1"/>
    <x v="0"/>
    <n v="7045.4989999999998"/>
  </r>
  <r>
    <n v="48"/>
    <x v="1"/>
    <x v="348"/>
    <n v="2"/>
    <x v="1"/>
    <x v="1"/>
    <n v="8978.1851000000006"/>
  </r>
  <r>
    <n v="39"/>
    <x v="1"/>
    <x v="495"/>
    <n v="0"/>
    <x v="1"/>
    <x v="3"/>
    <n v="5757.41345"/>
  </r>
  <r>
    <n v="63"/>
    <x v="1"/>
    <x v="496"/>
    <n v="1"/>
    <x v="1"/>
    <x v="2"/>
    <n v="14349.8544"/>
  </r>
  <r>
    <n v="54"/>
    <x v="0"/>
    <x v="125"/>
    <n v="1"/>
    <x v="1"/>
    <x v="1"/>
    <n v="10928.849"/>
  </r>
  <r>
    <n v="37"/>
    <x v="1"/>
    <x v="493"/>
    <n v="1"/>
    <x v="0"/>
    <x v="1"/>
    <n v="39871.704299999998"/>
  </r>
  <r>
    <n v="63"/>
    <x v="1"/>
    <x v="268"/>
    <n v="0"/>
    <x v="1"/>
    <x v="3"/>
    <n v="13974.455550000001"/>
  </r>
  <r>
    <n v="21"/>
    <x v="1"/>
    <x v="468"/>
    <n v="0"/>
    <x v="1"/>
    <x v="2"/>
    <n v="1909.52745"/>
  </r>
  <r>
    <n v="54"/>
    <x v="0"/>
    <x v="4"/>
    <n v="2"/>
    <x v="1"/>
    <x v="3"/>
    <n v="12096.6512"/>
  </r>
  <r>
    <n v="60"/>
    <x v="0"/>
    <x v="469"/>
    <n v="0"/>
    <x v="1"/>
    <x v="3"/>
    <n v="13204.28565"/>
  </r>
  <r>
    <n v="32"/>
    <x v="0"/>
    <x v="75"/>
    <n v="1"/>
    <x v="1"/>
    <x v="1"/>
    <n v="4562.8420999999998"/>
  </r>
  <r>
    <n v="47"/>
    <x v="0"/>
    <x v="497"/>
    <n v="1"/>
    <x v="1"/>
    <x v="0"/>
    <n v="8551.3469999999998"/>
  </r>
  <r>
    <n v="21"/>
    <x v="1"/>
    <x v="327"/>
    <n v="0"/>
    <x v="1"/>
    <x v="3"/>
    <n v="2102.2647000000002"/>
  </r>
  <r>
    <n v="28"/>
    <x v="1"/>
    <x v="57"/>
    <n v="0"/>
    <x v="0"/>
    <x v="1"/>
    <n v="34672.147199999999"/>
  </r>
  <r>
    <n v="63"/>
    <x v="1"/>
    <x v="61"/>
    <n v="3"/>
    <x v="1"/>
    <x v="1"/>
    <n v="15161.5344"/>
  </r>
  <r>
    <n v="18"/>
    <x v="1"/>
    <x v="42"/>
    <n v="2"/>
    <x v="1"/>
    <x v="1"/>
    <n v="11884.048580000001"/>
  </r>
  <r>
    <n v="32"/>
    <x v="1"/>
    <x v="152"/>
    <n v="1"/>
    <x v="1"/>
    <x v="2"/>
    <n v="4454.40265"/>
  </r>
  <r>
    <n v="38"/>
    <x v="1"/>
    <x v="91"/>
    <n v="1"/>
    <x v="1"/>
    <x v="2"/>
    <n v="5855.9025000000001"/>
  </r>
  <r>
    <n v="32"/>
    <x v="1"/>
    <x v="434"/>
    <n v="1"/>
    <x v="1"/>
    <x v="0"/>
    <n v="4076.4969999999998"/>
  </r>
  <r>
    <n v="62"/>
    <x v="0"/>
    <x v="131"/>
    <n v="2"/>
    <x v="1"/>
    <x v="2"/>
    <n v="15019.760050000001"/>
  </r>
  <r>
    <n v="39"/>
    <x v="0"/>
    <x v="498"/>
    <n v="5"/>
    <x v="0"/>
    <x v="0"/>
    <n v="19023.259999999998"/>
  </r>
  <r>
    <n v="55"/>
    <x v="1"/>
    <x v="111"/>
    <n v="0"/>
    <x v="1"/>
    <x v="3"/>
    <n v="10796.35025"/>
  </r>
  <r>
    <n v="57"/>
    <x v="1"/>
    <x v="381"/>
    <n v="0"/>
    <x v="1"/>
    <x v="2"/>
    <n v="11353.2276"/>
  </r>
  <r>
    <n v="52"/>
    <x v="1"/>
    <x v="499"/>
    <n v="1"/>
    <x v="1"/>
    <x v="1"/>
    <n v="9748.9105999999992"/>
  </r>
  <r>
    <n v="56"/>
    <x v="1"/>
    <x v="500"/>
    <n v="0"/>
    <x v="1"/>
    <x v="0"/>
    <n v="10577.087"/>
  </r>
  <r>
    <n v="47"/>
    <x v="1"/>
    <x v="67"/>
    <n v="0"/>
    <x v="0"/>
    <x v="1"/>
    <n v="41676.081100000003"/>
  </r>
  <r>
    <n v="55"/>
    <x v="0"/>
    <x v="8"/>
    <n v="0"/>
    <x v="1"/>
    <x v="3"/>
    <n v="11286.538699999999"/>
  </r>
  <r>
    <n v="23"/>
    <x v="1"/>
    <x v="484"/>
    <n v="3"/>
    <x v="1"/>
    <x v="0"/>
    <n v="3591.48"/>
  </r>
  <r>
    <n v="22"/>
    <x v="0"/>
    <x v="257"/>
    <n v="0"/>
    <x v="0"/>
    <x v="2"/>
    <n v="33907.548000000003"/>
  </r>
  <r>
    <n v="50"/>
    <x v="0"/>
    <x v="175"/>
    <n v="4"/>
    <x v="1"/>
    <x v="0"/>
    <n v="11299.343000000001"/>
  </r>
  <r>
    <n v="18"/>
    <x v="0"/>
    <x v="112"/>
    <n v="4"/>
    <x v="1"/>
    <x v="3"/>
    <n v="4561.1885000000002"/>
  </r>
  <r>
    <n v="51"/>
    <x v="0"/>
    <x v="379"/>
    <n v="2"/>
    <x v="0"/>
    <x v="3"/>
    <n v="44641.197399999997"/>
  </r>
  <r>
    <n v="22"/>
    <x v="1"/>
    <x v="1"/>
    <n v="0"/>
    <x v="1"/>
    <x v="1"/>
    <n v="1674.6323"/>
  </r>
  <r>
    <n v="52"/>
    <x v="0"/>
    <x v="99"/>
    <n v="0"/>
    <x v="1"/>
    <x v="3"/>
    <n v="23045.566159999998"/>
  </r>
  <r>
    <n v="25"/>
    <x v="0"/>
    <x v="457"/>
    <n v="1"/>
    <x v="1"/>
    <x v="1"/>
    <n v="3227.1210999999998"/>
  </r>
  <r>
    <n v="33"/>
    <x v="0"/>
    <x v="501"/>
    <n v="2"/>
    <x v="0"/>
    <x v="3"/>
    <n v="16776.304049999999"/>
  </r>
  <r>
    <n v="53"/>
    <x v="1"/>
    <x v="32"/>
    <n v="3"/>
    <x v="1"/>
    <x v="0"/>
    <n v="11253.421"/>
  </r>
  <r>
    <n v="29"/>
    <x v="1"/>
    <x v="447"/>
    <n v="1"/>
    <x v="1"/>
    <x v="1"/>
    <n v="3471.4096"/>
  </r>
  <r>
    <n v="58"/>
    <x v="1"/>
    <x v="168"/>
    <n v="0"/>
    <x v="1"/>
    <x v="1"/>
    <n v="11363.2832"/>
  </r>
  <r>
    <n v="37"/>
    <x v="1"/>
    <x v="141"/>
    <n v="0"/>
    <x v="1"/>
    <x v="0"/>
    <n v="20420.604650000001"/>
  </r>
  <r>
    <n v="54"/>
    <x v="0"/>
    <x v="502"/>
    <n v="0"/>
    <x v="1"/>
    <x v="1"/>
    <n v="10338.9316"/>
  </r>
  <r>
    <n v="49"/>
    <x v="0"/>
    <x v="503"/>
    <n v="0"/>
    <x v="1"/>
    <x v="2"/>
    <n v="8988.1587500000005"/>
  </r>
  <r>
    <n v="50"/>
    <x v="0"/>
    <x v="10"/>
    <n v="2"/>
    <x v="1"/>
    <x v="2"/>
    <n v="10493.9458"/>
  </r>
  <r>
    <n v="26"/>
    <x v="1"/>
    <x v="308"/>
    <n v="1"/>
    <x v="1"/>
    <x v="0"/>
    <n v="2904.0880000000002"/>
  </r>
  <r>
    <n v="45"/>
    <x v="1"/>
    <x v="504"/>
    <n v="3"/>
    <x v="1"/>
    <x v="1"/>
    <n v="8605.3615000000009"/>
  </r>
  <r>
    <n v="54"/>
    <x v="0"/>
    <x v="243"/>
    <n v="1"/>
    <x v="1"/>
    <x v="3"/>
    <n v="11512.405000000001"/>
  </r>
  <r>
    <n v="38"/>
    <x v="1"/>
    <x v="186"/>
    <n v="3"/>
    <x v="0"/>
    <x v="1"/>
    <n v="41949.244100000004"/>
  </r>
  <r>
    <n v="48"/>
    <x v="0"/>
    <x v="505"/>
    <n v="3"/>
    <x v="0"/>
    <x v="1"/>
    <n v="24180.933499999999"/>
  </r>
  <r>
    <n v="28"/>
    <x v="0"/>
    <x v="31"/>
    <n v="3"/>
    <x v="1"/>
    <x v="2"/>
    <n v="5312.1698500000002"/>
  </r>
  <r>
    <n v="23"/>
    <x v="1"/>
    <x v="184"/>
    <n v="0"/>
    <x v="1"/>
    <x v="3"/>
    <n v="2396.0958999999998"/>
  </r>
  <r>
    <n v="55"/>
    <x v="1"/>
    <x v="314"/>
    <n v="1"/>
    <x v="1"/>
    <x v="1"/>
    <n v="10807.4863"/>
  </r>
  <r>
    <n v="41"/>
    <x v="1"/>
    <x v="142"/>
    <n v="5"/>
    <x v="1"/>
    <x v="3"/>
    <n v="9222.4025999999994"/>
  </r>
  <r>
    <n v="25"/>
    <x v="1"/>
    <x v="230"/>
    <n v="2"/>
    <x v="0"/>
    <x v="1"/>
    <n v="36124.573700000001"/>
  </r>
  <r>
    <n v="33"/>
    <x v="1"/>
    <x v="246"/>
    <n v="1"/>
    <x v="0"/>
    <x v="1"/>
    <n v="38282.749499999998"/>
  </r>
  <r>
    <n v="30"/>
    <x v="0"/>
    <x v="91"/>
    <n v="3"/>
    <x v="1"/>
    <x v="2"/>
    <n v="5693.4305000000004"/>
  </r>
  <r>
    <n v="23"/>
    <x v="0"/>
    <x v="234"/>
    <n v="0"/>
    <x v="0"/>
    <x v="0"/>
    <n v="34166.273000000001"/>
  </r>
  <r>
    <n v="46"/>
    <x v="1"/>
    <x v="271"/>
    <n v="2"/>
    <x v="1"/>
    <x v="1"/>
    <n v="8347.1643000000004"/>
  </r>
  <r>
    <n v="53"/>
    <x v="0"/>
    <x v="350"/>
    <n v="3"/>
    <x v="0"/>
    <x v="2"/>
    <n v="46661.4424"/>
  </r>
  <r>
    <n v="27"/>
    <x v="0"/>
    <x v="203"/>
    <n v="1"/>
    <x v="1"/>
    <x v="3"/>
    <n v="18903.491409999999"/>
  </r>
  <r>
    <n v="23"/>
    <x v="0"/>
    <x v="506"/>
    <n v="1"/>
    <x v="0"/>
    <x v="3"/>
    <n v="40904.199500000002"/>
  </r>
  <r>
    <n v="63"/>
    <x v="0"/>
    <x v="322"/>
    <n v="0"/>
    <x v="1"/>
    <x v="2"/>
    <n v="14254.608200000001"/>
  </r>
  <r>
    <n v="55"/>
    <x v="1"/>
    <x v="441"/>
    <n v="0"/>
    <x v="1"/>
    <x v="0"/>
    <n v="10214.636"/>
  </r>
  <r>
    <n v="35"/>
    <x v="0"/>
    <x v="191"/>
    <n v="2"/>
    <x v="1"/>
    <x v="1"/>
    <n v="5836.5204000000003"/>
  </r>
  <r>
    <n v="34"/>
    <x v="1"/>
    <x v="163"/>
    <n v="1"/>
    <x v="1"/>
    <x v="0"/>
    <n v="14358.364369999999"/>
  </r>
  <r>
    <n v="19"/>
    <x v="0"/>
    <x v="507"/>
    <n v="0"/>
    <x v="1"/>
    <x v="0"/>
    <n v="1728.8969999999999"/>
  </r>
  <r>
    <n v="39"/>
    <x v="0"/>
    <x v="508"/>
    <n v="5"/>
    <x v="1"/>
    <x v="1"/>
    <n v="8582.3022999999994"/>
  </r>
  <r>
    <n v="27"/>
    <x v="1"/>
    <x v="509"/>
    <n v="2"/>
    <x v="1"/>
    <x v="0"/>
    <n v="3693.4279999999999"/>
  </r>
  <r>
    <n v="57"/>
    <x v="1"/>
    <x v="405"/>
    <n v="0"/>
    <x v="1"/>
    <x v="3"/>
    <n v="20709.020339999999"/>
  </r>
  <r>
    <n v="52"/>
    <x v="0"/>
    <x v="469"/>
    <n v="0"/>
    <x v="1"/>
    <x v="2"/>
    <n v="9991.0376500000002"/>
  </r>
  <r>
    <n v="28"/>
    <x v="1"/>
    <x v="312"/>
    <n v="0"/>
    <x v="1"/>
    <x v="2"/>
    <n v="19673.335729999999"/>
  </r>
  <r>
    <n v="50"/>
    <x v="0"/>
    <x v="213"/>
    <n v="3"/>
    <x v="1"/>
    <x v="2"/>
    <n v="11085.586799999999"/>
  </r>
  <r>
    <n v="44"/>
    <x v="0"/>
    <x v="459"/>
    <n v="1"/>
    <x v="1"/>
    <x v="0"/>
    <n v="7623.518"/>
  </r>
  <r>
    <n v="26"/>
    <x v="0"/>
    <x v="259"/>
    <n v="0"/>
    <x v="1"/>
    <x v="2"/>
    <n v="3176.2876999999999"/>
  </r>
  <r>
    <n v="33"/>
    <x v="1"/>
    <x v="328"/>
    <n v="0"/>
    <x v="1"/>
    <x v="1"/>
    <n v="3704.3544999999999"/>
  </r>
  <r>
    <n v="19"/>
    <x v="0"/>
    <x v="127"/>
    <n v="0"/>
    <x v="0"/>
    <x v="2"/>
    <n v="36898.733079999998"/>
  </r>
  <r>
    <n v="50"/>
    <x v="1"/>
    <x v="493"/>
    <n v="1"/>
    <x v="1"/>
    <x v="1"/>
    <n v="9048.0272999999997"/>
  </r>
  <r>
    <n v="41"/>
    <x v="0"/>
    <x v="365"/>
    <n v="3"/>
    <x v="1"/>
    <x v="0"/>
    <n v="7954.5169999999998"/>
  </r>
  <r>
    <n v="52"/>
    <x v="0"/>
    <x v="443"/>
    <n v="0"/>
    <x v="1"/>
    <x v="1"/>
    <n v="27117.993780000001"/>
  </r>
  <r>
    <n v="39"/>
    <x v="1"/>
    <x v="454"/>
    <n v="2"/>
    <x v="1"/>
    <x v="1"/>
    <n v="6338.0756000000001"/>
  </r>
  <r>
    <n v="50"/>
    <x v="1"/>
    <x v="243"/>
    <n v="2"/>
    <x v="1"/>
    <x v="0"/>
    <n v="9630.3970000000008"/>
  </r>
  <r>
    <n v="52"/>
    <x v="1"/>
    <x v="27"/>
    <n v="3"/>
    <x v="1"/>
    <x v="2"/>
    <n v="11289.10925"/>
  </r>
  <r>
    <n v="60"/>
    <x v="1"/>
    <x v="163"/>
    <n v="0"/>
    <x v="0"/>
    <x v="0"/>
    <n v="52590.829389999999"/>
  </r>
  <r>
    <n v="20"/>
    <x v="0"/>
    <x v="23"/>
    <n v="0"/>
    <x v="1"/>
    <x v="2"/>
    <n v="2261.5688"/>
  </r>
  <r>
    <n v="55"/>
    <x v="1"/>
    <x v="510"/>
    <n v="1"/>
    <x v="1"/>
    <x v="0"/>
    <n v="10791.96"/>
  </r>
  <r>
    <n v="42"/>
    <x v="1"/>
    <x v="22"/>
    <n v="0"/>
    <x v="1"/>
    <x v="0"/>
    <n v="5979.7309999999998"/>
  </r>
  <r>
    <n v="18"/>
    <x v="0"/>
    <x v="511"/>
    <n v="0"/>
    <x v="1"/>
    <x v="3"/>
    <n v="2203.7359499999998"/>
  </r>
  <r>
    <n v="58"/>
    <x v="0"/>
    <x v="238"/>
    <n v="0"/>
    <x v="1"/>
    <x v="2"/>
    <n v="12235.8392"/>
  </r>
  <r>
    <n v="43"/>
    <x v="0"/>
    <x v="316"/>
    <n v="3"/>
    <x v="0"/>
    <x v="1"/>
    <n v="40941.285400000001"/>
  </r>
  <r>
    <n v="35"/>
    <x v="0"/>
    <x v="427"/>
    <n v="1"/>
    <x v="1"/>
    <x v="2"/>
    <n v="5630.4578499999998"/>
  </r>
  <r>
    <n v="48"/>
    <x v="0"/>
    <x v="325"/>
    <n v="4"/>
    <x v="1"/>
    <x v="2"/>
    <n v="11015.1747"/>
  </r>
  <r>
    <n v="36"/>
    <x v="0"/>
    <x v="188"/>
    <n v="3"/>
    <x v="1"/>
    <x v="3"/>
    <n v="7228.2156500000001"/>
  </r>
  <r>
    <n v="19"/>
    <x v="1"/>
    <x v="512"/>
    <n v="0"/>
    <x v="0"/>
    <x v="1"/>
    <n v="39722.746200000001"/>
  </r>
  <r>
    <n v="23"/>
    <x v="0"/>
    <x v="247"/>
    <n v="2"/>
    <x v="1"/>
    <x v="2"/>
    <n v="14426.073850000001"/>
  </r>
  <r>
    <n v="20"/>
    <x v="0"/>
    <x v="162"/>
    <n v="0"/>
    <x v="1"/>
    <x v="3"/>
    <n v="2459.7201"/>
  </r>
  <r>
    <n v="32"/>
    <x v="0"/>
    <x v="513"/>
    <n v="0"/>
    <x v="1"/>
    <x v="0"/>
    <n v="3989.8409999999999"/>
  </r>
  <r>
    <n v="43"/>
    <x v="0"/>
    <x v="415"/>
    <n v="1"/>
    <x v="1"/>
    <x v="2"/>
    <n v="7727.2532000000001"/>
  </r>
  <r>
    <n v="34"/>
    <x v="1"/>
    <x v="14"/>
    <n v="2"/>
    <x v="1"/>
    <x v="1"/>
    <n v="5124.1886999999997"/>
  </r>
  <r>
    <n v="30"/>
    <x v="1"/>
    <x v="130"/>
    <n v="1"/>
    <x v="1"/>
    <x v="1"/>
    <n v="18963.171920000001"/>
  </r>
  <r>
    <n v="18"/>
    <x v="0"/>
    <x v="143"/>
    <n v="0"/>
    <x v="1"/>
    <x v="3"/>
    <n v="2200.8308499999998"/>
  </r>
  <r>
    <n v="41"/>
    <x v="0"/>
    <x v="33"/>
    <n v="1"/>
    <x v="1"/>
    <x v="2"/>
    <n v="7153.5538999999999"/>
  </r>
  <r>
    <n v="35"/>
    <x v="0"/>
    <x v="388"/>
    <n v="0"/>
    <x v="1"/>
    <x v="3"/>
    <n v="5227.9887500000004"/>
  </r>
  <r>
    <n v="57"/>
    <x v="1"/>
    <x v="514"/>
    <n v="0"/>
    <x v="1"/>
    <x v="1"/>
    <n v="10982.5013"/>
  </r>
  <r>
    <n v="29"/>
    <x v="0"/>
    <x v="15"/>
    <n v="2"/>
    <x v="1"/>
    <x v="0"/>
    <n v="4529.4769999999999"/>
  </r>
  <r>
    <n v="32"/>
    <x v="1"/>
    <x v="49"/>
    <n v="2"/>
    <x v="1"/>
    <x v="0"/>
    <n v="4670.6400000000003"/>
  </r>
  <r>
    <n v="37"/>
    <x v="0"/>
    <x v="237"/>
    <n v="1"/>
    <x v="1"/>
    <x v="2"/>
    <n v="6112.3529500000004"/>
  </r>
  <r>
    <n v="18"/>
    <x v="1"/>
    <x v="60"/>
    <n v="1"/>
    <x v="0"/>
    <x v="3"/>
    <n v="17178.682400000002"/>
  </r>
  <r>
    <n v="43"/>
    <x v="0"/>
    <x v="418"/>
    <n v="2"/>
    <x v="0"/>
    <x v="0"/>
    <n v="22478.6"/>
  </r>
  <r>
    <n v="56"/>
    <x v="0"/>
    <x v="180"/>
    <n v="0"/>
    <x v="1"/>
    <x v="1"/>
    <n v="11093.6229"/>
  </r>
  <r>
    <n v="38"/>
    <x v="1"/>
    <x v="245"/>
    <n v="2"/>
    <x v="1"/>
    <x v="2"/>
    <n v="6457.8433999999997"/>
  </r>
  <r>
    <n v="29"/>
    <x v="1"/>
    <x v="159"/>
    <n v="2"/>
    <x v="1"/>
    <x v="2"/>
    <n v="4433.9159"/>
  </r>
  <r>
    <n v="22"/>
    <x v="0"/>
    <x v="416"/>
    <n v="0"/>
    <x v="1"/>
    <x v="0"/>
    <n v="2154.3609999999999"/>
  </r>
  <r>
    <n v="52"/>
    <x v="0"/>
    <x v="134"/>
    <n v="1"/>
    <x v="0"/>
    <x v="2"/>
    <n v="23887.662700000001"/>
  </r>
  <r>
    <n v="40"/>
    <x v="0"/>
    <x v="73"/>
    <n v="1"/>
    <x v="1"/>
    <x v="0"/>
    <n v="6496.8860000000004"/>
  </r>
  <r>
    <n v="23"/>
    <x v="0"/>
    <x v="231"/>
    <n v="0"/>
    <x v="1"/>
    <x v="3"/>
    <n v="2899.4893499999998"/>
  </r>
  <r>
    <n v="31"/>
    <x v="1"/>
    <x v="382"/>
    <n v="0"/>
    <x v="0"/>
    <x v="1"/>
    <n v="19350.368900000001"/>
  </r>
  <r>
    <n v="42"/>
    <x v="0"/>
    <x v="317"/>
    <n v="1"/>
    <x v="1"/>
    <x v="3"/>
    <n v="7650.7737500000003"/>
  </r>
  <r>
    <n v="24"/>
    <x v="0"/>
    <x v="503"/>
    <n v="0"/>
    <x v="1"/>
    <x v="2"/>
    <n v="2850.6837500000001"/>
  </r>
  <r>
    <n v="25"/>
    <x v="0"/>
    <x v="148"/>
    <n v="0"/>
    <x v="1"/>
    <x v="0"/>
    <n v="2632.9920000000002"/>
  </r>
  <r>
    <n v="48"/>
    <x v="0"/>
    <x v="60"/>
    <n v="1"/>
    <x v="1"/>
    <x v="3"/>
    <n v="9447.3824000000004"/>
  </r>
  <r>
    <n v="23"/>
    <x v="0"/>
    <x v="515"/>
    <n v="1"/>
    <x v="0"/>
    <x v="1"/>
    <n v="18328.238099999999"/>
  </r>
  <r>
    <n v="45"/>
    <x v="1"/>
    <x v="476"/>
    <n v="2"/>
    <x v="1"/>
    <x v="3"/>
    <n v="8603.8233999999993"/>
  </r>
  <r>
    <n v="20"/>
    <x v="1"/>
    <x v="50"/>
    <n v="3"/>
    <x v="0"/>
    <x v="2"/>
    <n v="37465.34375"/>
  </r>
  <r>
    <n v="62"/>
    <x v="0"/>
    <x v="297"/>
    <n v="0"/>
    <x v="1"/>
    <x v="2"/>
    <n v="13844.797200000001"/>
  </r>
  <r>
    <n v="43"/>
    <x v="0"/>
    <x v="235"/>
    <n v="1"/>
    <x v="0"/>
    <x v="3"/>
    <n v="21771.3423"/>
  </r>
  <r>
    <n v="23"/>
    <x v="0"/>
    <x v="52"/>
    <n v="0"/>
    <x v="1"/>
    <x v="0"/>
    <n v="13126.677449999999"/>
  </r>
  <r>
    <n v="31"/>
    <x v="0"/>
    <x v="27"/>
    <n v="2"/>
    <x v="1"/>
    <x v="2"/>
    <n v="5327.4002499999997"/>
  </r>
  <r>
    <n v="41"/>
    <x v="0"/>
    <x v="404"/>
    <n v="1"/>
    <x v="1"/>
    <x v="3"/>
    <n v="13725.47184"/>
  </r>
  <r>
    <n v="58"/>
    <x v="0"/>
    <x v="203"/>
    <n v="1"/>
    <x v="1"/>
    <x v="3"/>
    <n v="13019.161050000001"/>
  </r>
  <r>
    <n v="48"/>
    <x v="0"/>
    <x v="429"/>
    <n v="0"/>
    <x v="1"/>
    <x v="2"/>
    <n v="8671.1912499999999"/>
  </r>
  <r>
    <n v="31"/>
    <x v="0"/>
    <x v="404"/>
    <n v="0"/>
    <x v="1"/>
    <x v="2"/>
    <n v="4134.0824499999999"/>
  </r>
  <r>
    <n v="19"/>
    <x v="0"/>
    <x v="325"/>
    <n v="3"/>
    <x v="1"/>
    <x v="2"/>
    <n v="18838.703659999999"/>
  </r>
  <r>
    <n v="19"/>
    <x v="0"/>
    <x v="190"/>
    <n v="0"/>
    <x v="0"/>
    <x v="2"/>
    <n v="33307.550799999997"/>
  </r>
  <r>
    <n v="41"/>
    <x v="1"/>
    <x v="516"/>
    <n v="0"/>
    <x v="1"/>
    <x v="1"/>
    <n v="5699.8374999999996"/>
  </r>
  <r>
    <n v="40"/>
    <x v="1"/>
    <x v="452"/>
    <n v="1"/>
    <x v="1"/>
    <x v="2"/>
    <n v="6393.6034499999996"/>
  </r>
  <r>
    <n v="31"/>
    <x v="0"/>
    <x v="335"/>
    <n v="2"/>
    <x v="1"/>
    <x v="0"/>
    <n v="4934.7049999999999"/>
  </r>
  <r>
    <n v="37"/>
    <x v="1"/>
    <x v="200"/>
    <n v="2"/>
    <x v="1"/>
    <x v="2"/>
    <n v="6198.7518"/>
  </r>
  <r>
    <n v="46"/>
    <x v="1"/>
    <x v="517"/>
    <n v="2"/>
    <x v="1"/>
    <x v="2"/>
    <n v="8733.2292500000003"/>
  </r>
  <r>
    <n v="22"/>
    <x v="1"/>
    <x v="159"/>
    <n v="0"/>
    <x v="1"/>
    <x v="2"/>
    <n v="2055.3249000000001"/>
  </r>
  <r>
    <n v="51"/>
    <x v="1"/>
    <x v="243"/>
    <n v="1"/>
    <x v="1"/>
    <x v="3"/>
    <n v="9964.06"/>
  </r>
  <r>
    <n v="18"/>
    <x v="0"/>
    <x v="518"/>
    <n v="3"/>
    <x v="0"/>
    <x v="1"/>
    <n v="18223.4512"/>
  </r>
  <r>
    <n v="35"/>
    <x v="1"/>
    <x v="519"/>
    <n v="1"/>
    <x v="1"/>
    <x v="2"/>
    <n v="5116.5003999999999"/>
  </r>
  <r>
    <n v="59"/>
    <x v="0"/>
    <x v="82"/>
    <n v="2"/>
    <x v="1"/>
    <x v="0"/>
    <n v="36910.608030000003"/>
  </r>
  <r>
    <n v="36"/>
    <x v="1"/>
    <x v="220"/>
    <n v="2"/>
    <x v="0"/>
    <x v="0"/>
    <n v="38415.474000000002"/>
  </r>
  <r>
    <n v="37"/>
    <x v="0"/>
    <x v="122"/>
    <n v="1"/>
    <x v="0"/>
    <x v="3"/>
    <n v="20296.863450000001"/>
  </r>
  <r>
    <n v="59"/>
    <x v="1"/>
    <x v="109"/>
    <n v="1"/>
    <x v="1"/>
    <x v="0"/>
    <n v="12347.172"/>
  </r>
  <r>
    <n v="36"/>
    <x v="1"/>
    <x v="99"/>
    <n v="1"/>
    <x v="1"/>
    <x v="2"/>
    <n v="5373.3642499999996"/>
  </r>
  <r>
    <n v="39"/>
    <x v="1"/>
    <x v="22"/>
    <n v="2"/>
    <x v="1"/>
    <x v="1"/>
    <n v="23563.016179999999"/>
  </r>
  <r>
    <n v="18"/>
    <x v="1"/>
    <x v="321"/>
    <n v="0"/>
    <x v="1"/>
    <x v="3"/>
    <n v="1702.4553000000001"/>
  </r>
  <r>
    <n v="52"/>
    <x v="0"/>
    <x v="520"/>
    <n v="2"/>
    <x v="1"/>
    <x v="0"/>
    <n v="10806.839"/>
  </r>
  <r>
    <n v="27"/>
    <x v="0"/>
    <x v="468"/>
    <n v="1"/>
    <x v="1"/>
    <x v="2"/>
    <n v="3956.0714499999999"/>
  </r>
  <r>
    <n v="18"/>
    <x v="1"/>
    <x v="521"/>
    <n v="0"/>
    <x v="1"/>
    <x v="3"/>
    <n v="12890.057650000001"/>
  </r>
  <r>
    <n v="40"/>
    <x v="1"/>
    <x v="322"/>
    <n v="0"/>
    <x v="1"/>
    <x v="1"/>
    <n v="5415.6611999999996"/>
  </r>
  <r>
    <n v="29"/>
    <x v="1"/>
    <x v="348"/>
    <n v="2"/>
    <x v="1"/>
    <x v="1"/>
    <n v="4058.1161000000002"/>
  </r>
  <r>
    <n v="46"/>
    <x v="0"/>
    <x v="489"/>
    <n v="1"/>
    <x v="0"/>
    <x v="0"/>
    <n v="41661.601999999999"/>
  </r>
  <r>
    <n v="38"/>
    <x v="0"/>
    <x v="267"/>
    <n v="3"/>
    <x v="1"/>
    <x v="2"/>
    <n v="7537.1638999999996"/>
  </r>
  <r>
    <n v="30"/>
    <x v="0"/>
    <x v="522"/>
    <n v="1"/>
    <x v="1"/>
    <x v="3"/>
    <n v="4718.2035500000002"/>
  </r>
  <r>
    <n v="40"/>
    <x v="1"/>
    <x v="523"/>
    <n v="2"/>
    <x v="1"/>
    <x v="1"/>
    <n v="6593.5083000000004"/>
  </r>
  <r>
    <n v="50"/>
    <x v="1"/>
    <x v="128"/>
    <n v="0"/>
    <x v="1"/>
    <x v="1"/>
    <n v="8442.6669999999995"/>
  </r>
  <r>
    <n v="20"/>
    <x v="0"/>
    <x v="137"/>
    <n v="0"/>
    <x v="0"/>
    <x v="1"/>
    <n v="26125.674770000001"/>
  </r>
  <r>
    <n v="41"/>
    <x v="1"/>
    <x v="524"/>
    <n v="1"/>
    <x v="1"/>
    <x v="3"/>
    <n v="6858.4795999999997"/>
  </r>
  <r>
    <n v="33"/>
    <x v="0"/>
    <x v="13"/>
    <n v="1"/>
    <x v="1"/>
    <x v="1"/>
    <n v="4795.6567999999997"/>
  </r>
  <r>
    <n v="38"/>
    <x v="1"/>
    <x v="290"/>
    <n v="2"/>
    <x v="1"/>
    <x v="3"/>
    <n v="6640.5448500000002"/>
  </r>
  <r>
    <n v="42"/>
    <x v="1"/>
    <x v="464"/>
    <n v="2"/>
    <x v="1"/>
    <x v="1"/>
    <n v="7162.0122000000001"/>
  </r>
  <r>
    <n v="56"/>
    <x v="1"/>
    <x v="53"/>
    <n v="0"/>
    <x v="1"/>
    <x v="1"/>
    <n v="10594.225700000001"/>
  </r>
  <r>
    <n v="58"/>
    <x v="1"/>
    <x v="511"/>
    <n v="0"/>
    <x v="1"/>
    <x v="3"/>
    <n v="11938.255950000001"/>
  </r>
  <r>
    <n v="52"/>
    <x v="1"/>
    <x v="525"/>
    <n v="3"/>
    <x v="0"/>
    <x v="2"/>
    <n v="60021.398970000002"/>
  </r>
  <r>
    <n v="20"/>
    <x v="0"/>
    <x v="526"/>
    <n v="0"/>
    <x v="0"/>
    <x v="0"/>
    <n v="20167.336029999999"/>
  </r>
  <r>
    <n v="54"/>
    <x v="0"/>
    <x v="456"/>
    <n v="3"/>
    <x v="1"/>
    <x v="2"/>
    <n v="12479.70895"/>
  </r>
  <r>
    <n v="58"/>
    <x v="1"/>
    <x v="527"/>
    <n v="0"/>
    <x v="1"/>
    <x v="0"/>
    <n v="11345.519"/>
  </r>
  <r>
    <n v="45"/>
    <x v="0"/>
    <x v="138"/>
    <n v="2"/>
    <x v="1"/>
    <x v="1"/>
    <n v="8515.7587000000003"/>
  </r>
  <r>
    <n v="26"/>
    <x v="1"/>
    <x v="320"/>
    <n v="0"/>
    <x v="1"/>
    <x v="2"/>
    <n v="2699.56835"/>
  </r>
  <r>
    <n v="63"/>
    <x v="0"/>
    <x v="496"/>
    <n v="0"/>
    <x v="1"/>
    <x v="3"/>
    <n v="14449.8544"/>
  </r>
  <r>
    <n v="58"/>
    <x v="0"/>
    <x v="143"/>
    <n v="0"/>
    <x v="1"/>
    <x v="2"/>
    <n v="12224.350850000001"/>
  </r>
  <r>
    <n v="37"/>
    <x v="1"/>
    <x v="3"/>
    <n v="3"/>
    <x v="1"/>
    <x v="3"/>
    <n v="6985.50695"/>
  </r>
  <r>
    <n v="25"/>
    <x v="0"/>
    <x v="14"/>
    <n v="1"/>
    <x v="1"/>
    <x v="1"/>
    <n v="3238.4357"/>
  </r>
  <r>
    <n v="52"/>
    <x v="1"/>
    <x v="423"/>
    <n v="2"/>
    <x v="0"/>
    <x v="1"/>
    <n v="47269.853999999999"/>
  </r>
  <r>
    <n v="64"/>
    <x v="1"/>
    <x v="528"/>
    <n v="2"/>
    <x v="0"/>
    <x v="1"/>
    <n v="49577.662400000001"/>
  </r>
  <r>
    <n v="22"/>
    <x v="0"/>
    <x v="529"/>
    <n v="3"/>
    <x v="1"/>
    <x v="2"/>
    <n v="4296.2712000000001"/>
  </r>
  <r>
    <n v="28"/>
    <x v="0"/>
    <x v="293"/>
    <n v="0"/>
    <x v="1"/>
    <x v="1"/>
    <n v="3171.6149"/>
  </r>
  <r>
    <n v="18"/>
    <x v="1"/>
    <x v="230"/>
    <n v="0"/>
    <x v="1"/>
    <x v="1"/>
    <n v="1135.9407000000001"/>
  </r>
  <r>
    <n v="28"/>
    <x v="1"/>
    <x v="210"/>
    <n v="5"/>
    <x v="1"/>
    <x v="0"/>
    <n v="5615.3689999999997"/>
  </r>
  <r>
    <n v="45"/>
    <x v="0"/>
    <x v="324"/>
    <n v="3"/>
    <x v="1"/>
    <x v="0"/>
    <n v="9101.7980000000007"/>
  </r>
  <r>
    <n v="33"/>
    <x v="1"/>
    <x v="530"/>
    <n v="4"/>
    <x v="1"/>
    <x v="0"/>
    <n v="6059.1729999999998"/>
  </r>
  <r>
    <n v="18"/>
    <x v="0"/>
    <x v="13"/>
    <n v="0"/>
    <x v="1"/>
    <x v="1"/>
    <n v="1633.9618"/>
  </r>
  <r>
    <n v="32"/>
    <x v="1"/>
    <x v="51"/>
    <n v="1"/>
    <x v="0"/>
    <x v="3"/>
    <n v="37607.527699999999"/>
  </r>
  <r>
    <n v="24"/>
    <x v="1"/>
    <x v="8"/>
    <n v="0"/>
    <x v="0"/>
    <x v="3"/>
    <n v="18648.421699999999"/>
  </r>
  <r>
    <n v="19"/>
    <x v="1"/>
    <x v="202"/>
    <n v="0"/>
    <x v="1"/>
    <x v="0"/>
    <n v="1241.5650000000001"/>
  </r>
  <r>
    <n v="20"/>
    <x v="1"/>
    <x v="531"/>
    <n v="0"/>
    <x v="0"/>
    <x v="0"/>
    <n v="16232.847"/>
  </r>
  <r>
    <n v="40"/>
    <x v="0"/>
    <x v="375"/>
    <n v="4"/>
    <x v="1"/>
    <x v="0"/>
    <n v="15828.82173"/>
  </r>
  <r>
    <n v="34"/>
    <x v="0"/>
    <x v="25"/>
    <n v="0"/>
    <x v="1"/>
    <x v="1"/>
    <n v="4415.1588000000002"/>
  </r>
  <r>
    <n v="42"/>
    <x v="0"/>
    <x v="532"/>
    <n v="0"/>
    <x v="1"/>
    <x v="0"/>
    <n v="6474.0129999999999"/>
  </r>
  <r>
    <n v="51"/>
    <x v="0"/>
    <x v="241"/>
    <n v="3"/>
    <x v="1"/>
    <x v="2"/>
    <n v="11436.738149999999"/>
  </r>
  <r>
    <n v="54"/>
    <x v="0"/>
    <x v="215"/>
    <n v="1"/>
    <x v="1"/>
    <x v="2"/>
    <n v="11305.93455"/>
  </r>
  <r>
    <n v="55"/>
    <x v="1"/>
    <x v="533"/>
    <n v="3"/>
    <x v="1"/>
    <x v="2"/>
    <n v="30063.580549999999"/>
  </r>
  <r>
    <n v="52"/>
    <x v="0"/>
    <x v="247"/>
    <n v="0"/>
    <x v="1"/>
    <x v="3"/>
    <n v="10197.772199999999"/>
  </r>
  <r>
    <n v="32"/>
    <x v="0"/>
    <x v="481"/>
    <n v="0"/>
    <x v="1"/>
    <x v="3"/>
    <n v="4544.2348000000002"/>
  </r>
  <r>
    <n v="28"/>
    <x v="1"/>
    <x v="109"/>
    <n v="1"/>
    <x v="1"/>
    <x v="0"/>
    <n v="3277.1610000000001"/>
  </r>
  <r>
    <n v="41"/>
    <x v="0"/>
    <x v="123"/>
    <n v="1"/>
    <x v="1"/>
    <x v="1"/>
    <n v="6770.1925000000001"/>
  </r>
  <r>
    <n v="43"/>
    <x v="0"/>
    <x v="441"/>
    <n v="1"/>
    <x v="1"/>
    <x v="0"/>
    <n v="7337.7479999999996"/>
  </r>
  <r>
    <n v="49"/>
    <x v="0"/>
    <x v="150"/>
    <n v="2"/>
    <x v="1"/>
    <x v="3"/>
    <n v="10370.912549999999"/>
  </r>
  <r>
    <n v="64"/>
    <x v="1"/>
    <x v="534"/>
    <n v="0"/>
    <x v="0"/>
    <x v="1"/>
    <n v="26926.5144"/>
  </r>
  <r>
    <n v="55"/>
    <x v="0"/>
    <x v="252"/>
    <n v="0"/>
    <x v="1"/>
    <x v="0"/>
    <n v="10704.47"/>
  </r>
  <r>
    <n v="24"/>
    <x v="1"/>
    <x v="320"/>
    <n v="0"/>
    <x v="0"/>
    <x v="3"/>
    <n v="34254.053350000002"/>
  </r>
  <r>
    <n v="20"/>
    <x v="0"/>
    <x v="520"/>
    <n v="0"/>
    <x v="1"/>
    <x v="0"/>
    <n v="1880.4870000000001"/>
  </r>
  <r>
    <n v="45"/>
    <x v="1"/>
    <x v="97"/>
    <n v="3"/>
    <x v="1"/>
    <x v="0"/>
    <n v="8615.2999999999993"/>
  </r>
  <r>
    <n v="26"/>
    <x v="1"/>
    <x v="113"/>
    <n v="1"/>
    <x v="1"/>
    <x v="2"/>
    <n v="3292.5298499999999"/>
  </r>
  <r>
    <n v="25"/>
    <x v="0"/>
    <x v="525"/>
    <n v="0"/>
    <x v="1"/>
    <x v="2"/>
    <n v="3021.80915"/>
  </r>
  <r>
    <n v="43"/>
    <x v="1"/>
    <x v="535"/>
    <n v="5"/>
    <x v="1"/>
    <x v="1"/>
    <n v="14478.33015"/>
  </r>
  <r>
    <n v="35"/>
    <x v="1"/>
    <x v="536"/>
    <n v="1"/>
    <x v="1"/>
    <x v="1"/>
    <n v="4747.0528999999997"/>
  </r>
  <r>
    <n v="26"/>
    <x v="1"/>
    <x v="537"/>
    <n v="0"/>
    <x v="0"/>
    <x v="1"/>
    <n v="17043.341400000001"/>
  </r>
  <r>
    <n v="57"/>
    <x v="1"/>
    <x v="408"/>
    <n v="0"/>
    <x v="1"/>
    <x v="0"/>
    <n v="10959.33"/>
  </r>
  <r>
    <n v="22"/>
    <x v="0"/>
    <x v="257"/>
    <n v="0"/>
    <x v="1"/>
    <x v="3"/>
    <n v="2741.9479999999999"/>
  </r>
  <r>
    <n v="32"/>
    <x v="0"/>
    <x v="129"/>
    <n v="0"/>
    <x v="1"/>
    <x v="2"/>
    <n v="4357.0436499999996"/>
  </r>
  <r>
    <n v="39"/>
    <x v="1"/>
    <x v="503"/>
    <n v="1"/>
    <x v="0"/>
    <x v="3"/>
    <n v="22462.043750000001"/>
  </r>
  <r>
    <n v="25"/>
    <x v="0"/>
    <x v="471"/>
    <n v="2"/>
    <x v="1"/>
    <x v="2"/>
    <n v="4189.1130999999996"/>
  </r>
  <r>
    <n v="48"/>
    <x v="0"/>
    <x v="230"/>
    <n v="0"/>
    <x v="1"/>
    <x v="1"/>
    <n v="8283.6807000000008"/>
  </r>
  <r>
    <n v="47"/>
    <x v="0"/>
    <x v="215"/>
    <n v="2"/>
    <x v="0"/>
    <x v="2"/>
    <n v="24535.698550000001"/>
  </r>
  <r>
    <n v="18"/>
    <x v="0"/>
    <x v="496"/>
    <n v="0"/>
    <x v="0"/>
    <x v="3"/>
    <n v="14283.4594"/>
  </r>
  <r>
    <n v="18"/>
    <x v="1"/>
    <x v="279"/>
    <n v="1"/>
    <x v="1"/>
    <x v="1"/>
    <n v="1720.3536999999999"/>
  </r>
  <r>
    <n v="61"/>
    <x v="1"/>
    <x v="29"/>
    <n v="1"/>
    <x v="0"/>
    <x v="0"/>
    <n v="47403.88"/>
  </r>
  <r>
    <n v="47"/>
    <x v="0"/>
    <x v="200"/>
    <n v="0"/>
    <x v="1"/>
    <x v="3"/>
    <n v="8534.6718000000001"/>
  </r>
  <r>
    <n v="28"/>
    <x v="0"/>
    <x v="193"/>
    <n v="0"/>
    <x v="1"/>
    <x v="3"/>
    <n v="3732.6251000000002"/>
  </r>
  <r>
    <n v="36"/>
    <x v="0"/>
    <x v="473"/>
    <n v="1"/>
    <x v="1"/>
    <x v="0"/>
    <n v="5472.4489999999996"/>
  </r>
  <r>
    <n v="20"/>
    <x v="1"/>
    <x v="538"/>
    <n v="2"/>
    <x v="0"/>
    <x v="0"/>
    <n v="38344.565999999999"/>
  </r>
  <r>
    <n v="44"/>
    <x v="1"/>
    <x v="419"/>
    <n v="1"/>
    <x v="1"/>
    <x v="1"/>
    <n v="7147.4727999999996"/>
  </r>
  <r>
    <n v="38"/>
    <x v="0"/>
    <x v="91"/>
    <n v="2"/>
    <x v="1"/>
    <x v="3"/>
    <n v="7133.9025000000001"/>
  </r>
  <r>
    <n v="19"/>
    <x v="1"/>
    <x v="539"/>
    <n v="0"/>
    <x v="0"/>
    <x v="0"/>
    <n v="34828.654000000002"/>
  </r>
  <r>
    <n v="21"/>
    <x v="1"/>
    <x v="174"/>
    <n v="0"/>
    <x v="1"/>
    <x v="1"/>
    <n v="1515.3449000000001"/>
  </r>
  <r>
    <n v="46"/>
    <x v="1"/>
    <x v="474"/>
    <n v="3"/>
    <x v="1"/>
    <x v="2"/>
    <n v="9301.8935500000007"/>
  </r>
  <r>
    <n v="58"/>
    <x v="1"/>
    <x v="124"/>
    <n v="0"/>
    <x v="1"/>
    <x v="3"/>
    <n v="11931.125249999999"/>
  </r>
  <r>
    <n v="20"/>
    <x v="1"/>
    <x v="540"/>
    <n v="1"/>
    <x v="1"/>
    <x v="0"/>
    <n v="1964.78"/>
  </r>
  <r>
    <n v="18"/>
    <x v="1"/>
    <x v="388"/>
    <n v="0"/>
    <x v="1"/>
    <x v="3"/>
    <n v="1708.9257500000001"/>
  </r>
  <r>
    <n v="28"/>
    <x v="0"/>
    <x v="426"/>
    <n v="2"/>
    <x v="1"/>
    <x v="1"/>
    <n v="4340.4408999999996"/>
  </r>
  <r>
    <n v="33"/>
    <x v="1"/>
    <x v="207"/>
    <n v="2"/>
    <x v="1"/>
    <x v="2"/>
    <n v="5261.4694499999996"/>
  </r>
  <r>
    <n v="19"/>
    <x v="0"/>
    <x v="474"/>
    <n v="1"/>
    <x v="1"/>
    <x v="2"/>
    <n v="2710.8285500000002"/>
  </r>
  <r>
    <n v="45"/>
    <x v="1"/>
    <x v="541"/>
    <n v="0"/>
    <x v="0"/>
    <x v="1"/>
    <n v="62592.873090000001"/>
  </r>
  <r>
    <n v="62"/>
    <x v="1"/>
    <x v="99"/>
    <n v="3"/>
    <x v="0"/>
    <x v="2"/>
    <n v="46718.163249999998"/>
  </r>
  <r>
    <n v="25"/>
    <x v="0"/>
    <x v="37"/>
    <n v="1"/>
    <x v="1"/>
    <x v="0"/>
    <n v="3208.7869999999998"/>
  </r>
  <r>
    <n v="43"/>
    <x v="1"/>
    <x v="542"/>
    <n v="0"/>
    <x v="0"/>
    <x v="0"/>
    <n v="37829.724199999997"/>
  </r>
  <r>
    <n v="42"/>
    <x v="1"/>
    <x v="456"/>
    <n v="2"/>
    <x v="0"/>
    <x v="3"/>
    <n v="21259.377949999998"/>
  </r>
  <r>
    <n v="24"/>
    <x v="0"/>
    <x v="25"/>
    <n v="0"/>
    <x v="1"/>
    <x v="1"/>
    <n v="2464.6188000000002"/>
  </r>
  <r>
    <n v="29"/>
    <x v="0"/>
    <x v="361"/>
    <n v="0"/>
    <x v="0"/>
    <x v="3"/>
    <n v="16115.3045"/>
  </r>
  <r>
    <n v="32"/>
    <x v="1"/>
    <x v="213"/>
    <n v="4"/>
    <x v="0"/>
    <x v="2"/>
    <n v="21472.478800000001"/>
  </r>
  <r>
    <n v="25"/>
    <x v="0"/>
    <x v="204"/>
    <n v="0"/>
    <x v="0"/>
    <x v="0"/>
    <n v="33900.652999999998"/>
  </r>
  <r>
    <n v="41"/>
    <x v="1"/>
    <x v="158"/>
    <n v="2"/>
    <x v="1"/>
    <x v="0"/>
    <n v="6875.9610000000002"/>
  </r>
  <r>
    <n v="42"/>
    <x v="1"/>
    <x v="31"/>
    <n v="1"/>
    <x v="1"/>
    <x v="2"/>
    <n v="6940.90985"/>
  </r>
  <r>
    <n v="33"/>
    <x v="0"/>
    <x v="301"/>
    <n v="0"/>
    <x v="1"/>
    <x v="2"/>
    <n v="4571.4130500000001"/>
  </r>
  <r>
    <n v="34"/>
    <x v="1"/>
    <x v="470"/>
    <n v="1"/>
    <x v="1"/>
    <x v="0"/>
    <n v="4536.259"/>
  </r>
  <r>
    <n v="19"/>
    <x v="0"/>
    <x v="118"/>
    <n v="2"/>
    <x v="0"/>
    <x v="0"/>
    <n v="36397.576000000001"/>
  </r>
  <r>
    <n v="30"/>
    <x v="0"/>
    <x v="367"/>
    <n v="3"/>
    <x v="0"/>
    <x v="2"/>
    <n v="18765.87545"/>
  </r>
  <r>
    <n v="18"/>
    <x v="1"/>
    <x v="33"/>
    <n v="1"/>
    <x v="1"/>
    <x v="3"/>
    <n v="11272.331389999999"/>
  </r>
  <r>
    <n v="19"/>
    <x v="0"/>
    <x v="272"/>
    <n v="0"/>
    <x v="1"/>
    <x v="0"/>
    <n v="1731.6769999999999"/>
  </r>
  <r>
    <n v="18"/>
    <x v="1"/>
    <x v="543"/>
    <n v="0"/>
    <x v="1"/>
    <x v="1"/>
    <n v="1163.4627"/>
  </r>
  <r>
    <n v="35"/>
    <x v="1"/>
    <x v="544"/>
    <n v="4"/>
    <x v="1"/>
    <x v="3"/>
    <n v="19496.71917"/>
  </r>
  <r>
    <n v="39"/>
    <x v="0"/>
    <x v="31"/>
    <n v="2"/>
    <x v="1"/>
    <x v="2"/>
    <n v="7201.7008500000002"/>
  </r>
  <r>
    <n v="31"/>
    <x v="1"/>
    <x v="320"/>
    <n v="3"/>
    <x v="1"/>
    <x v="2"/>
    <n v="5425.0233500000004"/>
  </r>
  <r>
    <n v="62"/>
    <x v="1"/>
    <x v="301"/>
    <n v="0"/>
    <x v="0"/>
    <x v="3"/>
    <n v="28101.333050000001"/>
  </r>
  <r>
    <n v="62"/>
    <x v="1"/>
    <x v="130"/>
    <n v="0"/>
    <x v="1"/>
    <x v="1"/>
    <n v="12981.3457"/>
  </r>
  <r>
    <n v="42"/>
    <x v="0"/>
    <x v="514"/>
    <n v="2"/>
    <x v="0"/>
    <x v="1"/>
    <n v="43896.376300000004"/>
  </r>
  <r>
    <n v="31"/>
    <x v="1"/>
    <x v="63"/>
    <n v="1"/>
    <x v="1"/>
    <x v="2"/>
    <n v="4239.8926499999998"/>
  </r>
  <r>
    <n v="61"/>
    <x v="1"/>
    <x v="371"/>
    <n v="0"/>
    <x v="1"/>
    <x v="3"/>
    <n v="13143.336649999999"/>
  </r>
  <r>
    <n v="42"/>
    <x v="0"/>
    <x v="545"/>
    <n v="0"/>
    <x v="1"/>
    <x v="3"/>
    <n v="7050.0213000000003"/>
  </r>
  <r>
    <n v="51"/>
    <x v="1"/>
    <x v="279"/>
    <n v="1"/>
    <x v="1"/>
    <x v="1"/>
    <n v="9377.9046999999991"/>
  </r>
  <r>
    <n v="23"/>
    <x v="0"/>
    <x v="432"/>
    <n v="2"/>
    <x v="1"/>
    <x v="3"/>
    <n v="22395.74424"/>
  </r>
  <r>
    <n v="52"/>
    <x v="1"/>
    <x v="304"/>
    <n v="2"/>
    <x v="1"/>
    <x v="0"/>
    <n v="10325.206"/>
  </r>
  <r>
    <n v="57"/>
    <x v="0"/>
    <x v="5"/>
    <n v="2"/>
    <x v="1"/>
    <x v="1"/>
    <n v="12629.1656"/>
  </r>
  <r>
    <n v="23"/>
    <x v="0"/>
    <x v="220"/>
    <n v="0"/>
    <x v="1"/>
    <x v="0"/>
    <n v="10795.937330000001"/>
  </r>
  <r>
    <n v="52"/>
    <x v="0"/>
    <x v="546"/>
    <n v="3"/>
    <x v="1"/>
    <x v="0"/>
    <n v="11411.684999999999"/>
  </r>
  <r>
    <n v="50"/>
    <x v="1"/>
    <x v="547"/>
    <n v="3"/>
    <x v="1"/>
    <x v="2"/>
    <n v="10600.5483"/>
  </r>
  <r>
    <n v="18"/>
    <x v="0"/>
    <x v="23"/>
    <n v="0"/>
    <x v="1"/>
    <x v="3"/>
    <n v="2205.9807999999998"/>
  </r>
  <r>
    <n v="18"/>
    <x v="0"/>
    <x v="139"/>
    <n v="0"/>
    <x v="1"/>
    <x v="1"/>
    <n v="1629.8335"/>
  </r>
  <r>
    <n v="21"/>
    <x v="0"/>
    <x v="335"/>
    <n v="0"/>
    <x v="1"/>
    <x v="0"/>
    <n v="2007.9449999999999"/>
  </r>
  <r>
    <n v="61"/>
    <x v="0"/>
    <x v="187"/>
    <n v="0"/>
    <x v="0"/>
    <x v="2"/>
    <n v="29141.360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38">
  <r>
    <n v="19"/>
    <s v="female"/>
    <n v="27.9"/>
    <n v="0"/>
    <s v="yes"/>
    <s v="southwest"/>
    <n v="16884.923999999999"/>
    <x v="0"/>
  </r>
  <r>
    <n v="18"/>
    <s v="male"/>
    <n v="33.770000000000003"/>
    <n v="1"/>
    <s v="no"/>
    <s v="southeast"/>
    <n v="1725.5523000000001"/>
    <x v="1"/>
  </r>
  <r>
    <n v="28"/>
    <s v="male"/>
    <n v="33"/>
    <n v="3"/>
    <s v="no"/>
    <s v="southeast"/>
    <n v="4449.4620000000004"/>
    <x v="1"/>
  </r>
  <r>
    <n v="33"/>
    <s v="male"/>
    <n v="22.704999999999998"/>
    <n v="0"/>
    <s v="no"/>
    <s v="northwest"/>
    <n v="21984.47061"/>
    <x v="2"/>
  </r>
  <r>
    <n v="32"/>
    <s v="male"/>
    <n v="28.88"/>
    <n v="0"/>
    <s v="no"/>
    <s v="northwest"/>
    <n v="3866.8552"/>
    <x v="0"/>
  </r>
  <r>
    <n v="31"/>
    <s v="female"/>
    <n v="25.74"/>
    <n v="0"/>
    <s v="no"/>
    <s v="southeast"/>
    <n v="3756.6215999999999"/>
    <x v="0"/>
  </r>
  <r>
    <n v="46"/>
    <s v="female"/>
    <n v="33.44"/>
    <n v="1"/>
    <s v="no"/>
    <s v="southeast"/>
    <n v="8240.5895999999993"/>
    <x v="1"/>
  </r>
  <r>
    <n v="37"/>
    <s v="female"/>
    <n v="27.74"/>
    <n v="3"/>
    <s v="no"/>
    <s v="northwest"/>
    <n v="7281.5056000000004"/>
    <x v="0"/>
  </r>
  <r>
    <n v="37"/>
    <s v="male"/>
    <n v="29.83"/>
    <n v="2"/>
    <s v="no"/>
    <s v="northeast"/>
    <n v="6406.4107000000004"/>
    <x v="0"/>
  </r>
  <r>
    <n v="60"/>
    <s v="female"/>
    <n v="25.84"/>
    <n v="0"/>
    <s v="no"/>
    <s v="northwest"/>
    <n v="28923.136920000001"/>
    <x v="0"/>
  </r>
  <r>
    <n v="25"/>
    <s v="male"/>
    <n v="26.22"/>
    <n v="0"/>
    <s v="no"/>
    <s v="northeast"/>
    <n v="2721.3208"/>
    <x v="0"/>
  </r>
  <r>
    <n v="62"/>
    <s v="female"/>
    <n v="26.29"/>
    <n v="0"/>
    <s v="yes"/>
    <s v="southeast"/>
    <n v="27808.7251"/>
    <x v="0"/>
  </r>
  <r>
    <n v="23"/>
    <s v="male"/>
    <n v="34.4"/>
    <n v="0"/>
    <s v="no"/>
    <s v="southwest"/>
    <n v="1826.8430000000001"/>
    <x v="1"/>
  </r>
  <r>
    <n v="56"/>
    <s v="female"/>
    <n v="39.82"/>
    <n v="0"/>
    <s v="no"/>
    <s v="southeast"/>
    <n v="11090.7178"/>
    <x v="1"/>
  </r>
  <r>
    <n v="27"/>
    <s v="male"/>
    <n v="42.13"/>
    <n v="0"/>
    <s v="yes"/>
    <s v="southeast"/>
    <n v="39611.757700000002"/>
    <x v="1"/>
  </r>
  <r>
    <n v="19"/>
    <s v="male"/>
    <n v="24.6"/>
    <n v="1"/>
    <s v="no"/>
    <s v="southwest"/>
    <n v="1837.2370000000001"/>
    <x v="2"/>
  </r>
  <r>
    <n v="52"/>
    <s v="female"/>
    <n v="30.78"/>
    <n v="1"/>
    <s v="no"/>
    <s v="northeast"/>
    <n v="10797.3362"/>
    <x v="1"/>
  </r>
  <r>
    <n v="23"/>
    <s v="male"/>
    <n v="23.844999999999999"/>
    <n v="0"/>
    <s v="no"/>
    <s v="northeast"/>
    <n v="2395.17155"/>
    <x v="2"/>
  </r>
  <r>
    <n v="56"/>
    <s v="male"/>
    <n v="40.299999999999997"/>
    <n v="0"/>
    <s v="no"/>
    <s v="southwest"/>
    <n v="10602.385"/>
    <x v="1"/>
  </r>
  <r>
    <n v="30"/>
    <s v="male"/>
    <n v="35.299999999999997"/>
    <n v="0"/>
    <s v="yes"/>
    <s v="southwest"/>
    <n v="36837.466999999997"/>
    <x v="1"/>
  </r>
  <r>
    <n v="60"/>
    <s v="female"/>
    <n v="36.005000000000003"/>
    <n v="0"/>
    <s v="no"/>
    <s v="northeast"/>
    <n v="13228.846949999999"/>
    <x v="1"/>
  </r>
  <r>
    <n v="30"/>
    <s v="female"/>
    <n v="32.4"/>
    <n v="1"/>
    <s v="no"/>
    <s v="southwest"/>
    <n v="4149.7359999999999"/>
    <x v="1"/>
  </r>
  <r>
    <n v="18"/>
    <s v="male"/>
    <n v="34.1"/>
    <n v="0"/>
    <s v="no"/>
    <s v="southeast"/>
    <n v="1137.011"/>
    <x v="1"/>
  </r>
  <r>
    <n v="34"/>
    <s v="female"/>
    <n v="31.92"/>
    <n v="1"/>
    <s v="yes"/>
    <s v="northeast"/>
    <n v="37701.876799999998"/>
    <x v="1"/>
  </r>
  <r>
    <n v="37"/>
    <s v="male"/>
    <n v="28.024999999999999"/>
    <n v="2"/>
    <s v="no"/>
    <s v="northwest"/>
    <n v="6203.90175"/>
    <x v="0"/>
  </r>
  <r>
    <n v="59"/>
    <s v="female"/>
    <n v="27.72"/>
    <n v="3"/>
    <s v="no"/>
    <s v="southeast"/>
    <n v="14001.1338"/>
    <x v="0"/>
  </r>
  <r>
    <n v="63"/>
    <s v="female"/>
    <n v="23.085000000000001"/>
    <n v="0"/>
    <s v="no"/>
    <s v="northeast"/>
    <n v="14451.835150000001"/>
    <x v="2"/>
  </r>
  <r>
    <n v="55"/>
    <s v="female"/>
    <n v="32.774999999999999"/>
    <n v="2"/>
    <s v="no"/>
    <s v="northwest"/>
    <n v="12268.632250000001"/>
    <x v="1"/>
  </r>
  <r>
    <n v="23"/>
    <s v="male"/>
    <n v="17.385000000000002"/>
    <n v="1"/>
    <s v="no"/>
    <s v="northwest"/>
    <n v="2775.1921499999999"/>
    <x v="3"/>
  </r>
  <r>
    <n v="31"/>
    <s v="male"/>
    <n v="36.299999999999997"/>
    <n v="2"/>
    <s v="yes"/>
    <s v="southwest"/>
    <n v="38711"/>
    <x v="1"/>
  </r>
  <r>
    <n v="22"/>
    <s v="male"/>
    <n v="35.6"/>
    <n v="0"/>
    <s v="yes"/>
    <s v="southwest"/>
    <n v="35585.576000000001"/>
    <x v="1"/>
  </r>
  <r>
    <n v="18"/>
    <s v="female"/>
    <n v="26.315000000000001"/>
    <n v="0"/>
    <s v="no"/>
    <s v="northeast"/>
    <n v="2198.1898500000002"/>
    <x v="0"/>
  </r>
  <r>
    <n v="19"/>
    <s v="female"/>
    <n v="28.6"/>
    <n v="5"/>
    <s v="no"/>
    <s v="southwest"/>
    <n v="4687.7969999999996"/>
    <x v="0"/>
  </r>
  <r>
    <n v="63"/>
    <s v="male"/>
    <n v="28.31"/>
    <n v="0"/>
    <s v="no"/>
    <s v="northwest"/>
    <n v="13770.097900000001"/>
    <x v="0"/>
  </r>
  <r>
    <n v="28"/>
    <s v="male"/>
    <n v="36.4"/>
    <n v="1"/>
    <s v="yes"/>
    <s v="southwest"/>
    <n v="51194.559139999998"/>
    <x v="1"/>
  </r>
  <r>
    <n v="19"/>
    <s v="male"/>
    <n v="20.425000000000001"/>
    <n v="0"/>
    <s v="no"/>
    <s v="northwest"/>
    <n v="1625.4337499999999"/>
    <x v="2"/>
  </r>
  <r>
    <n v="62"/>
    <s v="female"/>
    <n v="32.965000000000003"/>
    <n v="3"/>
    <s v="no"/>
    <s v="northwest"/>
    <n v="15612.19335"/>
    <x v="1"/>
  </r>
  <r>
    <n v="26"/>
    <s v="male"/>
    <n v="20.8"/>
    <n v="0"/>
    <s v="no"/>
    <s v="southwest"/>
    <n v="2302.3000000000002"/>
    <x v="2"/>
  </r>
  <r>
    <n v="35"/>
    <s v="male"/>
    <n v="36.67"/>
    <n v="1"/>
    <s v="yes"/>
    <s v="northeast"/>
    <n v="39774.276299999998"/>
    <x v="1"/>
  </r>
  <r>
    <n v="60"/>
    <s v="male"/>
    <n v="39.9"/>
    <n v="0"/>
    <s v="yes"/>
    <s v="southwest"/>
    <n v="48173.360999999997"/>
    <x v="1"/>
  </r>
  <r>
    <n v="24"/>
    <s v="female"/>
    <n v="26.6"/>
    <n v="0"/>
    <s v="no"/>
    <s v="northeast"/>
    <n v="3046.0619999999999"/>
    <x v="0"/>
  </r>
  <r>
    <n v="31"/>
    <s v="female"/>
    <n v="36.630000000000003"/>
    <n v="2"/>
    <s v="no"/>
    <s v="southeast"/>
    <n v="4949.7587000000003"/>
    <x v="1"/>
  </r>
  <r>
    <n v="41"/>
    <s v="male"/>
    <n v="21.78"/>
    <n v="1"/>
    <s v="no"/>
    <s v="southeast"/>
    <n v="6272.4772000000003"/>
    <x v="2"/>
  </r>
  <r>
    <n v="37"/>
    <s v="female"/>
    <n v="30.8"/>
    <n v="2"/>
    <s v="no"/>
    <s v="southeast"/>
    <n v="6313.759"/>
    <x v="1"/>
  </r>
  <r>
    <n v="38"/>
    <s v="male"/>
    <n v="37.049999999999997"/>
    <n v="1"/>
    <s v="no"/>
    <s v="northeast"/>
    <n v="6079.6715000000004"/>
    <x v="1"/>
  </r>
  <r>
    <n v="55"/>
    <s v="male"/>
    <n v="37.299999999999997"/>
    <n v="0"/>
    <s v="no"/>
    <s v="southwest"/>
    <n v="20630.283510000001"/>
    <x v="1"/>
  </r>
  <r>
    <n v="18"/>
    <s v="female"/>
    <n v="38.664999999999999"/>
    <n v="2"/>
    <s v="no"/>
    <s v="northeast"/>
    <n v="3393.35635"/>
    <x v="1"/>
  </r>
  <r>
    <n v="28"/>
    <s v="female"/>
    <n v="34.770000000000003"/>
    <n v="0"/>
    <s v="no"/>
    <s v="northwest"/>
    <n v="3556.9223000000002"/>
    <x v="1"/>
  </r>
  <r>
    <n v="60"/>
    <s v="female"/>
    <n v="24.53"/>
    <n v="0"/>
    <s v="no"/>
    <s v="southeast"/>
    <n v="12629.896699999999"/>
    <x v="2"/>
  </r>
  <r>
    <n v="36"/>
    <s v="male"/>
    <n v="35.200000000000003"/>
    <n v="1"/>
    <s v="yes"/>
    <s v="southeast"/>
    <n v="38709.175999999999"/>
    <x v="1"/>
  </r>
  <r>
    <n v="18"/>
    <s v="female"/>
    <n v="35.625"/>
    <n v="0"/>
    <s v="no"/>
    <s v="northeast"/>
    <n v="2211.1307499999998"/>
    <x v="1"/>
  </r>
  <r>
    <n v="21"/>
    <s v="female"/>
    <n v="33.630000000000003"/>
    <n v="2"/>
    <s v="no"/>
    <s v="northwest"/>
    <n v="3579.8287"/>
    <x v="1"/>
  </r>
  <r>
    <n v="48"/>
    <s v="male"/>
    <n v="28"/>
    <n v="1"/>
    <s v="yes"/>
    <s v="southwest"/>
    <n v="23568.272000000001"/>
    <x v="0"/>
  </r>
  <r>
    <n v="36"/>
    <s v="male"/>
    <n v="34.43"/>
    <n v="0"/>
    <s v="yes"/>
    <s v="southeast"/>
    <n v="37742.575700000001"/>
    <x v="1"/>
  </r>
  <r>
    <n v="40"/>
    <s v="female"/>
    <n v="28.69"/>
    <n v="3"/>
    <s v="no"/>
    <s v="northwest"/>
    <n v="8059.6791000000003"/>
    <x v="0"/>
  </r>
  <r>
    <n v="58"/>
    <s v="male"/>
    <n v="36.954999999999998"/>
    <n v="2"/>
    <s v="yes"/>
    <s v="northwest"/>
    <n v="47496.494449999998"/>
    <x v="1"/>
  </r>
  <r>
    <n v="58"/>
    <s v="female"/>
    <n v="31.824999999999999"/>
    <n v="2"/>
    <s v="no"/>
    <s v="northeast"/>
    <n v="13607.36875"/>
    <x v="1"/>
  </r>
  <r>
    <n v="18"/>
    <s v="male"/>
    <n v="31.68"/>
    <n v="2"/>
    <s v="yes"/>
    <s v="southeast"/>
    <n v="34303.167200000004"/>
    <x v="1"/>
  </r>
  <r>
    <n v="53"/>
    <s v="female"/>
    <n v="22.88"/>
    <n v="1"/>
    <s v="yes"/>
    <s v="southeast"/>
    <n v="23244.790199999999"/>
    <x v="2"/>
  </r>
  <r>
    <n v="34"/>
    <s v="female"/>
    <n v="37.335000000000001"/>
    <n v="2"/>
    <s v="no"/>
    <s v="northwest"/>
    <n v="5989.5236500000001"/>
    <x v="1"/>
  </r>
  <r>
    <n v="43"/>
    <s v="male"/>
    <n v="27.36"/>
    <n v="3"/>
    <s v="no"/>
    <s v="northeast"/>
    <n v="8606.2173999999995"/>
    <x v="0"/>
  </r>
  <r>
    <n v="25"/>
    <s v="male"/>
    <n v="33.659999999999997"/>
    <n v="4"/>
    <s v="no"/>
    <s v="southeast"/>
    <n v="4504.6624000000002"/>
    <x v="1"/>
  </r>
  <r>
    <n v="64"/>
    <s v="male"/>
    <n v="24.7"/>
    <n v="1"/>
    <s v="no"/>
    <s v="northwest"/>
    <n v="30166.618170000002"/>
    <x v="2"/>
  </r>
  <r>
    <n v="28"/>
    <s v="female"/>
    <n v="25.934999999999999"/>
    <n v="1"/>
    <s v="no"/>
    <s v="northwest"/>
    <n v="4133.6416499999996"/>
    <x v="0"/>
  </r>
  <r>
    <n v="20"/>
    <s v="female"/>
    <n v="22.42"/>
    <n v="0"/>
    <s v="yes"/>
    <s v="northwest"/>
    <n v="14711.7438"/>
    <x v="2"/>
  </r>
  <r>
    <n v="19"/>
    <s v="female"/>
    <n v="28.9"/>
    <n v="0"/>
    <s v="no"/>
    <s v="southwest"/>
    <n v="1743.2139999999999"/>
    <x v="0"/>
  </r>
  <r>
    <n v="61"/>
    <s v="female"/>
    <n v="39.1"/>
    <n v="2"/>
    <s v="no"/>
    <s v="southwest"/>
    <n v="14235.072"/>
    <x v="1"/>
  </r>
  <r>
    <n v="40"/>
    <s v="male"/>
    <n v="26.315000000000001"/>
    <n v="1"/>
    <s v="no"/>
    <s v="northwest"/>
    <n v="6389.3778499999999"/>
    <x v="0"/>
  </r>
  <r>
    <n v="40"/>
    <s v="female"/>
    <n v="36.19"/>
    <n v="0"/>
    <s v="no"/>
    <s v="southeast"/>
    <n v="5920.1040999999996"/>
    <x v="1"/>
  </r>
  <r>
    <n v="28"/>
    <s v="male"/>
    <n v="23.98"/>
    <n v="3"/>
    <s v="yes"/>
    <s v="southeast"/>
    <n v="17663.144199999999"/>
    <x v="2"/>
  </r>
  <r>
    <n v="27"/>
    <s v="female"/>
    <n v="24.75"/>
    <n v="0"/>
    <s v="yes"/>
    <s v="southeast"/>
    <n v="16577.779500000001"/>
    <x v="2"/>
  </r>
  <r>
    <n v="31"/>
    <s v="male"/>
    <n v="28.5"/>
    <n v="5"/>
    <s v="no"/>
    <s v="northeast"/>
    <n v="6799.4579999999996"/>
    <x v="0"/>
  </r>
  <r>
    <n v="53"/>
    <s v="female"/>
    <n v="28.1"/>
    <n v="3"/>
    <s v="no"/>
    <s v="southwest"/>
    <n v="11741.726000000001"/>
    <x v="0"/>
  </r>
  <r>
    <n v="58"/>
    <s v="male"/>
    <n v="32.01"/>
    <n v="1"/>
    <s v="no"/>
    <s v="southeast"/>
    <n v="11946.625899999999"/>
    <x v="1"/>
  </r>
  <r>
    <n v="44"/>
    <s v="male"/>
    <n v="27.4"/>
    <n v="2"/>
    <s v="no"/>
    <s v="southwest"/>
    <n v="7726.8540000000003"/>
    <x v="0"/>
  </r>
  <r>
    <n v="57"/>
    <s v="male"/>
    <n v="34.01"/>
    <n v="0"/>
    <s v="no"/>
    <s v="northwest"/>
    <n v="11356.660900000001"/>
    <x v="1"/>
  </r>
  <r>
    <n v="29"/>
    <s v="female"/>
    <n v="29.59"/>
    <n v="1"/>
    <s v="no"/>
    <s v="southeast"/>
    <n v="3947.4131000000002"/>
    <x v="0"/>
  </r>
  <r>
    <n v="21"/>
    <s v="male"/>
    <n v="35.53"/>
    <n v="0"/>
    <s v="no"/>
    <s v="southeast"/>
    <n v="1532.4697000000001"/>
    <x v="1"/>
  </r>
  <r>
    <n v="22"/>
    <s v="female"/>
    <n v="39.805"/>
    <n v="0"/>
    <s v="no"/>
    <s v="northeast"/>
    <n v="2755.0209500000001"/>
    <x v="1"/>
  </r>
  <r>
    <n v="41"/>
    <s v="female"/>
    <n v="32.965000000000003"/>
    <n v="0"/>
    <s v="no"/>
    <s v="northwest"/>
    <n v="6571.0243499999997"/>
    <x v="1"/>
  </r>
  <r>
    <n v="31"/>
    <s v="male"/>
    <n v="26.885000000000002"/>
    <n v="1"/>
    <s v="no"/>
    <s v="northeast"/>
    <n v="4441.2131499999996"/>
    <x v="0"/>
  </r>
  <r>
    <n v="45"/>
    <s v="female"/>
    <n v="38.284999999999997"/>
    <n v="0"/>
    <s v="no"/>
    <s v="northeast"/>
    <n v="7935.29115"/>
    <x v="1"/>
  </r>
  <r>
    <n v="22"/>
    <s v="male"/>
    <n v="37.619999999999997"/>
    <n v="1"/>
    <s v="yes"/>
    <s v="southeast"/>
    <n v="37165.163800000002"/>
    <x v="1"/>
  </r>
  <r>
    <n v="48"/>
    <s v="female"/>
    <n v="41.23"/>
    <n v="4"/>
    <s v="no"/>
    <s v="northwest"/>
    <n v="11033.661700000001"/>
    <x v="1"/>
  </r>
  <r>
    <n v="37"/>
    <s v="female"/>
    <n v="34.799999999999997"/>
    <n v="2"/>
    <s v="yes"/>
    <s v="southwest"/>
    <n v="39836.519"/>
    <x v="1"/>
  </r>
  <r>
    <n v="45"/>
    <s v="male"/>
    <n v="22.895"/>
    <n v="2"/>
    <s v="yes"/>
    <s v="northwest"/>
    <n v="21098.554049999999"/>
    <x v="2"/>
  </r>
  <r>
    <n v="57"/>
    <s v="female"/>
    <n v="31.16"/>
    <n v="0"/>
    <s v="yes"/>
    <s v="northwest"/>
    <n v="43578.939400000003"/>
    <x v="1"/>
  </r>
  <r>
    <n v="56"/>
    <s v="female"/>
    <n v="27.2"/>
    <n v="0"/>
    <s v="no"/>
    <s v="southwest"/>
    <n v="11073.175999999999"/>
    <x v="0"/>
  </r>
  <r>
    <n v="46"/>
    <s v="female"/>
    <n v="27.74"/>
    <n v="0"/>
    <s v="no"/>
    <s v="northwest"/>
    <n v="8026.6665999999996"/>
    <x v="0"/>
  </r>
  <r>
    <n v="55"/>
    <s v="female"/>
    <n v="26.98"/>
    <n v="0"/>
    <s v="no"/>
    <s v="northwest"/>
    <n v="11082.5772"/>
    <x v="0"/>
  </r>
  <r>
    <n v="21"/>
    <s v="female"/>
    <n v="39.49"/>
    <n v="0"/>
    <s v="no"/>
    <s v="southeast"/>
    <n v="2026.9740999999999"/>
    <x v="1"/>
  </r>
  <r>
    <n v="53"/>
    <s v="female"/>
    <n v="24.795000000000002"/>
    <n v="1"/>
    <s v="no"/>
    <s v="northwest"/>
    <n v="10942.13205"/>
    <x v="2"/>
  </r>
  <r>
    <n v="59"/>
    <s v="male"/>
    <n v="29.83"/>
    <n v="3"/>
    <s v="yes"/>
    <s v="northeast"/>
    <n v="30184.936699999998"/>
    <x v="0"/>
  </r>
  <r>
    <n v="35"/>
    <s v="male"/>
    <n v="34.770000000000003"/>
    <n v="2"/>
    <s v="no"/>
    <s v="northwest"/>
    <n v="5729.0052999999998"/>
    <x v="1"/>
  </r>
  <r>
    <n v="64"/>
    <s v="female"/>
    <n v="31.3"/>
    <n v="2"/>
    <s v="yes"/>
    <s v="southwest"/>
    <n v="47291.055"/>
    <x v="1"/>
  </r>
  <r>
    <n v="28"/>
    <s v="female"/>
    <n v="37.619999999999997"/>
    <n v="1"/>
    <s v="no"/>
    <s v="southeast"/>
    <n v="3766.8838000000001"/>
    <x v="1"/>
  </r>
  <r>
    <n v="54"/>
    <s v="female"/>
    <n v="30.8"/>
    <n v="3"/>
    <s v="no"/>
    <s v="southwest"/>
    <n v="12105.32"/>
    <x v="1"/>
  </r>
  <r>
    <n v="55"/>
    <s v="male"/>
    <n v="38.28"/>
    <n v="0"/>
    <s v="no"/>
    <s v="southeast"/>
    <n v="10226.2842"/>
    <x v="1"/>
  </r>
  <r>
    <n v="56"/>
    <s v="male"/>
    <n v="19.95"/>
    <n v="0"/>
    <s v="yes"/>
    <s v="northeast"/>
    <n v="22412.648499999999"/>
    <x v="2"/>
  </r>
  <r>
    <n v="38"/>
    <s v="male"/>
    <n v="19.3"/>
    <n v="0"/>
    <s v="yes"/>
    <s v="southwest"/>
    <n v="15820.699000000001"/>
    <x v="2"/>
  </r>
  <r>
    <n v="41"/>
    <s v="female"/>
    <n v="31.6"/>
    <n v="0"/>
    <s v="no"/>
    <s v="southwest"/>
    <n v="6186.1270000000004"/>
    <x v="1"/>
  </r>
  <r>
    <n v="30"/>
    <s v="male"/>
    <n v="25.46"/>
    <n v="0"/>
    <s v="no"/>
    <s v="northeast"/>
    <n v="3645.0893999999998"/>
    <x v="0"/>
  </r>
  <r>
    <n v="18"/>
    <s v="female"/>
    <n v="30.114999999999998"/>
    <n v="0"/>
    <s v="no"/>
    <s v="northeast"/>
    <n v="21344.846699999998"/>
    <x v="1"/>
  </r>
  <r>
    <n v="61"/>
    <s v="female"/>
    <n v="29.92"/>
    <n v="3"/>
    <s v="yes"/>
    <s v="southeast"/>
    <n v="30942.191800000001"/>
    <x v="0"/>
  </r>
  <r>
    <n v="34"/>
    <s v="female"/>
    <n v="27.5"/>
    <n v="1"/>
    <s v="no"/>
    <s v="southwest"/>
    <n v="5003.8530000000001"/>
    <x v="0"/>
  </r>
  <r>
    <n v="20"/>
    <s v="male"/>
    <n v="28.024999999999999"/>
    <n v="1"/>
    <s v="yes"/>
    <s v="northwest"/>
    <n v="17560.37975"/>
    <x v="0"/>
  </r>
  <r>
    <n v="19"/>
    <s v="female"/>
    <n v="28.4"/>
    <n v="1"/>
    <s v="no"/>
    <s v="southwest"/>
    <n v="2331.5189999999998"/>
    <x v="0"/>
  </r>
  <r>
    <n v="26"/>
    <s v="male"/>
    <n v="30.875"/>
    <n v="2"/>
    <s v="no"/>
    <s v="northwest"/>
    <n v="3877.3042500000001"/>
    <x v="1"/>
  </r>
  <r>
    <n v="29"/>
    <s v="male"/>
    <n v="27.94"/>
    <n v="0"/>
    <s v="no"/>
    <s v="southeast"/>
    <n v="2867.1196"/>
    <x v="0"/>
  </r>
  <r>
    <n v="63"/>
    <s v="male"/>
    <n v="35.090000000000003"/>
    <n v="0"/>
    <s v="yes"/>
    <s v="southeast"/>
    <n v="47055.532099999997"/>
    <x v="1"/>
  </r>
  <r>
    <n v="54"/>
    <s v="male"/>
    <n v="33.630000000000003"/>
    <n v="1"/>
    <s v="no"/>
    <s v="northwest"/>
    <n v="10825.253699999999"/>
    <x v="1"/>
  </r>
  <r>
    <n v="55"/>
    <s v="female"/>
    <n v="29.7"/>
    <n v="2"/>
    <s v="no"/>
    <s v="southwest"/>
    <n v="11881.358"/>
    <x v="0"/>
  </r>
  <r>
    <n v="37"/>
    <s v="male"/>
    <n v="30.8"/>
    <n v="0"/>
    <s v="no"/>
    <s v="southwest"/>
    <n v="4646.759"/>
    <x v="1"/>
  </r>
  <r>
    <n v="21"/>
    <s v="female"/>
    <n v="35.72"/>
    <n v="0"/>
    <s v="no"/>
    <s v="northwest"/>
    <n v="2404.7338"/>
    <x v="1"/>
  </r>
  <r>
    <n v="52"/>
    <s v="male"/>
    <n v="32.204999999999998"/>
    <n v="3"/>
    <s v="no"/>
    <s v="northeast"/>
    <n v="11488.31695"/>
    <x v="1"/>
  </r>
  <r>
    <n v="60"/>
    <s v="male"/>
    <n v="28.594999999999999"/>
    <n v="0"/>
    <s v="no"/>
    <s v="northeast"/>
    <n v="30259.995559999999"/>
    <x v="0"/>
  </r>
  <r>
    <n v="58"/>
    <s v="male"/>
    <n v="49.06"/>
    <n v="0"/>
    <s v="no"/>
    <s v="southeast"/>
    <n v="11381.3254"/>
    <x v="1"/>
  </r>
  <r>
    <n v="29"/>
    <s v="female"/>
    <n v="27.94"/>
    <n v="1"/>
    <s v="yes"/>
    <s v="southeast"/>
    <n v="19107.779600000002"/>
    <x v="0"/>
  </r>
  <r>
    <n v="49"/>
    <s v="female"/>
    <n v="27.17"/>
    <n v="0"/>
    <s v="no"/>
    <s v="southeast"/>
    <n v="8601.3292999999994"/>
    <x v="0"/>
  </r>
  <r>
    <n v="37"/>
    <s v="female"/>
    <n v="23.37"/>
    <n v="2"/>
    <s v="no"/>
    <s v="northwest"/>
    <n v="6686.4313000000002"/>
    <x v="2"/>
  </r>
  <r>
    <n v="44"/>
    <s v="male"/>
    <n v="37.1"/>
    <n v="2"/>
    <s v="no"/>
    <s v="southwest"/>
    <n v="7740.3370000000004"/>
    <x v="1"/>
  </r>
  <r>
    <n v="18"/>
    <s v="male"/>
    <n v="23.75"/>
    <n v="0"/>
    <s v="no"/>
    <s v="northeast"/>
    <n v="1705.6244999999999"/>
    <x v="2"/>
  </r>
  <r>
    <n v="20"/>
    <s v="female"/>
    <n v="28.975000000000001"/>
    <n v="0"/>
    <s v="no"/>
    <s v="northwest"/>
    <n v="2257.47525"/>
    <x v="0"/>
  </r>
  <r>
    <n v="44"/>
    <s v="male"/>
    <n v="31.35"/>
    <n v="1"/>
    <s v="yes"/>
    <s v="northeast"/>
    <n v="39556.494500000001"/>
    <x v="1"/>
  </r>
  <r>
    <n v="47"/>
    <s v="female"/>
    <n v="33.914999999999999"/>
    <n v="3"/>
    <s v="no"/>
    <s v="northwest"/>
    <n v="10115.00885"/>
    <x v="1"/>
  </r>
  <r>
    <n v="26"/>
    <s v="female"/>
    <n v="28.785"/>
    <n v="0"/>
    <s v="no"/>
    <s v="northeast"/>
    <n v="3385.3991500000002"/>
    <x v="0"/>
  </r>
  <r>
    <n v="19"/>
    <s v="female"/>
    <n v="28.3"/>
    <n v="0"/>
    <s v="yes"/>
    <s v="southwest"/>
    <n v="17081.080000000002"/>
    <x v="0"/>
  </r>
  <r>
    <n v="52"/>
    <s v="female"/>
    <n v="37.4"/>
    <n v="0"/>
    <s v="no"/>
    <s v="southwest"/>
    <n v="9634.5380000000005"/>
    <x v="1"/>
  </r>
  <r>
    <n v="32"/>
    <s v="female"/>
    <n v="17.765000000000001"/>
    <n v="2"/>
    <s v="yes"/>
    <s v="northwest"/>
    <n v="32734.186300000001"/>
    <x v="3"/>
  </r>
  <r>
    <n v="38"/>
    <s v="male"/>
    <n v="34.700000000000003"/>
    <n v="2"/>
    <s v="no"/>
    <s v="southwest"/>
    <n v="6082.4049999999997"/>
    <x v="1"/>
  </r>
  <r>
    <n v="59"/>
    <s v="female"/>
    <n v="26.504999999999999"/>
    <n v="0"/>
    <s v="no"/>
    <s v="northeast"/>
    <n v="12815.444949999999"/>
    <x v="0"/>
  </r>
  <r>
    <n v="61"/>
    <s v="female"/>
    <n v="22.04"/>
    <n v="0"/>
    <s v="no"/>
    <s v="northeast"/>
    <n v="13616.3586"/>
    <x v="2"/>
  </r>
  <r>
    <n v="53"/>
    <s v="female"/>
    <n v="35.9"/>
    <n v="2"/>
    <s v="no"/>
    <s v="southwest"/>
    <n v="11163.567999999999"/>
    <x v="1"/>
  </r>
  <r>
    <n v="19"/>
    <s v="male"/>
    <n v="25.555"/>
    <n v="0"/>
    <s v="no"/>
    <s v="northwest"/>
    <n v="1632.5644500000001"/>
    <x v="0"/>
  </r>
  <r>
    <n v="20"/>
    <s v="female"/>
    <n v="28.785"/>
    <n v="0"/>
    <s v="no"/>
    <s v="northeast"/>
    <n v="2457.2111500000001"/>
    <x v="0"/>
  </r>
  <r>
    <n v="22"/>
    <s v="female"/>
    <n v="28.05"/>
    <n v="0"/>
    <s v="no"/>
    <s v="southeast"/>
    <n v="2155.6815000000001"/>
    <x v="0"/>
  </r>
  <r>
    <n v="19"/>
    <s v="male"/>
    <n v="34.1"/>
    <n v="0"/>
    <s v="no"/>
    <s v="southwest"/>
    <n v="1261.442"/>
    <x v="1"/>
  </r>
  <r>
    <n v="22"/>
    <s v="male"/>
    <n v="25.175000000000001"/>
    <n v="0"/>
    <s v="no"/>
    <s v="northwest"/>
    <n v="2045.68525"/>
    <x v="0"/>
  </r>
  <r>
    <n v="54"/>
    <s v="female"/>
    <n v="31.9"/>
    <n v="3"/>
    <s v="no"/>
    <s v="southeast"/>
    <n v="27322.73386"/>
    <x v="1"/>
  </r>
  <r>
    <n v="22"/>
    <s v="female"/>
    <n v="36"/>
    <n v="0"/>
    <s v="no"/>
    <s v="southwest"/>
    <n v="2166.732"/>
    <x v="1"/>
  </r>
  <r>
    <n v="34"/>
    <s v="male"/>
    <n v="22.42"/>
    <n v="2"/>
    <s v="no"/>
    <s v="northeast"/>
    <n v="27375.904780000001"/>
    <x v="2"/>
  </r>
  <r>
    <n v="26"/>
    <s v="male"/>
    <n v="32.49"/>
    <n v="1"/>
    <s v="no"/>
    <s v="northeast"/>
    <n v="3490.5491000000002"/>
    <x v="1"/>
  </r>
  <r>
    <n v="34"/>
    <s v="male"/>
    <n v="25.3"/>
    <n v="2"/>
    <s v="yes"/>
    <s v="southeast"/>
    <n v="18972.494999999999"/>
    <x v="0"/>
  </r>
  <r>
    <n v="29"/>
    <s v="male"/>
    <n v="29.734999999999999"/>
    <n v="2"/>
    <s v="no"/>
    <s v="northwest"/>
    <n v="18157.876"/>
    <x v="0"/>
  </r>
  <r>
    <n v="30"/>
    <s v="male"/>
    <n v="28.69"/>
    <n v="3"/>
    <s v="yes"/>
    <s v="northwest"/>
    <n v="20745.989099999999"/>
    <x v="0"/>
  </r>
  <r>
    <n v="29"/>
    <s v="female"/>
    <n v="38.83"/>
    <n v="3"/>
    <s v="no"/>
    <s v="southeast"/>
    <n v="5138.2566999999999"/>
    <x v="1"/>
  </r>
  <r>
    <n v="46"/>
    <s v="male"/>
    <n v="30.495000000000001"/>
    <n v="3"/>
    <s v="yes"/>
    <s v="northwest"/>
    <n v="40720.551050000002"/>
    <x v="1"/>
  </r>
  <r>
    <n v="51"/>
    <s v="female"/>
    <n v="37.729999999999997"/>
    <n v="1"/>
    <s v="no"/>
    <s v="southeast"/>
    <n v="9877.6077000000005"/>
    <x v="1"/>
  </r>
  <r>
    <n v="53"/>
    <s v="female"/>
    <n v="37.43"/>
    <n v="1"/>
    <s v="no"/>
    <s v="northwest"/>
    <n v="10959.6947"/>
    <x v="1"/>
  </r>
  <r>
    <n v="19"/>
    <s v="male"/>
    <n v="28.4"/>
    <n v="1"/>
    <s v="no"/>
    <s v="southwest"/>
    <n v="1842.519"/>
    <x v="0"/>
  </r>
  <r>
    <n v="35"/>
    <s v="male"/>
    <n v="24.13"/>
    <n v="1"/>
    <s v="no"/>
    <s v="northwest"/>
    <n v="5125.2156999999997"/>
    <x v="2"/>
  </r>
  <r>
    <n v="48"/>
    <s v="male"/>
    <n v="29.7"/>
    <n v="0"/>
    <s v="no"/>
    <s v="southeast"/>
    <n v="7789.6350000000002"/>
    <x v="0"/>
  </r>
  <r>
    <n v="32"/>
    <s v="female"/>
    <n v="37.145000000000003"/>
    <n v="3"/>
    <s v="no"/>
    <s v="northeast"/>
    <n v="6334.3435499999996"/>
    <x v="1"/>
  </r>
  <r>
    <n v="42"/>
    <s v="female"/>
    <n v="23.37"/>
    <n v="0"/>
    <s v="yes"/>
    <s v="northeast"/>
    <n v="19964.746299999999"/>
    <x v="2"/>
  </r>
  <r>
    <n v="40"/>
    <s v="female"/>
    <n v="25.46"/>
    <n v="1"/>
    <s v="no"/>
    <s v="northeast"/>
    <n v="7077.1894000000002"/>
    <x v="0"/>
  </r>
  <r>
    <n v="44"/>
    <s v="male"/>
    <n v="39.520000000000003"/>
    <n v="0"/>
    <s v="no"/>
    <s v="northwest"/>
    <n v="6948.7007999999996"/>
    <x v="1"/>
  </r>
  <r>
    <n v="48"/>
    <s v="male"/>
    <n v="24.42"/>
    <n v="0"/>
    <s v="yes"/>
    <s v="southeast"/>
    <n v="21223.675800000001"/>
    <x v="2"/>
  </r>
  <r>
    <n v="18"/>
    <s v="male"/>
    <n v="25.175000000000001"/>
    <n v="0"/>
    <s v="yes"/>
    <s v="northeast"/>
    <n v="15518.180249999999"/>
    <x v="0"/>
  </r>
  <r>
    <n v="30"/>
    <s v="male"/>
    <n v="35.53"/>
    <n v="0"/>
    <s v="yes"/>
    <s v="southeast"/>
    <n v="36950.256699999998"/>
    <x v="1"/>
  </r>
  <r>
    <n v="50"/>
    <s v="female"/>
    <n v="27.83"/>
    <n v="3"/>
    <s v="no"/>
    <s v="southeast"/>
    <n v="19749.383379999999"/>
    <x v="0"/>
  </r>
  <r>
    <n v="42"/>
    <s v="female"/>
    <n v="26.6"/>
    <n v="0"/>
    <s v="yes"/>
    <s v="northwest"/>
    <n v="21348.705999999998"/>
    <x v="0"/>
  </r>
  <r>
    <n v="18"/>
    <s v="female"/>
    <n v="36.85"/>
    <n v="0"/>
    <s v="yes"/>
    <s v="southeast"/>
    <n v="36149.483500000002"/>
    <x v="1"/>
  </r>
  <r>
    <n v="54"/>
    <s v="male"/>
    <n v="39.6"/>
    <n v="1"/>
    <s v="no"/>
    <s v="southwest"/>
    <n v="10450.552"/>
    <x v="1"/>
  </r>
  <r>
    <n v="32"/>
    <s v="female"/>
    <n v="29.8"/>
    <n v="2"/>
    <s v="no"/>
    <s v="southwest"/>
    <n v="5152.134"/>
    <x v="0"/>
  </r>
  <r>
    <n v="37"/>
    <s v="male"/>
    <n v="29.64"/>
    <n v="0"/>
    <s v="no"/>
    <s v="northwest"/>
    <n v="5028.1466"/>
    <x v="0"/>
  </r>
  <r>
    <n v="47"/>
    <s v="male"/>
    <n v="28.215"/>
    <n v="4"/>
    <s v="no"/>
    <s v="northeast"/>
    <n v="10407.085849999999"/>
    <x v="0"/>
  </r>
  <r>
    <n v="20"/>
    <s v="female"/>
    <n v="37"/>
    <n v="5"/>
    <s v="no"/>
    <s v="southwest"/>
    <n v="4830.63"/>
    <x v="1"/>
  </r>
  <r>
    <n v="32"/>
    <s v="female"/>
    <n v="33.155000000000001"/>
    <n v="3"/>
    <s v="no"/>
    <s v="northwest"/>
    <n v="6128.79745"/>
    <x v="1"/>
  </r>
  <r>
    <n v="19"/>
    <s v="female"/>
    <n v="31.824999999999999"/>
    <n v="1"/>
    <s v="no"/>
    <s v="northwest"/>
    <n v="2719.2797500000001"/>
    <x v="1"/>
  </r>
  <r>
    <n v="27"/>
    <s v="male"/>
    <n v="18.905000000000001"/>
    <n v="3"/>
    <s v="no"/>
    <s v="northeast"/>
    <n v="4827.9049500000001"/>
    <x v="2"/>
  </r>
  <r>
    <n v="63"/>
    <s v="male"/>
    <n v="41.47"/>
    <n v="0"/>
    <s v="no"/>
    <s v="southeast"/>
    <n v="13405.390299999999"/>
    <x v="1"/>
  </r>
  <r>
    <n v="49"/>
    <s v="male"/>
    <n v="30.3"/>
    <n v="0"/>
    <s v="no"/>
    <s v="southwest"/>
    <n v="8116.68"/>
    <x v="1"/>
  </r>
  <r>
    <n v="18"/>
    <s v="male"/>
    <n v="15.96"/>
    <n v="0"/>
    <s v="no"/>
    <s v="northeast"/>
    <n v="1694.7963999999999"/>
    <x v="3"/>
  </r>
  <r>
    <n v="35"/>
    <s v="female"/>
    <n v="34.799999999999997"/>
    <n v="1"/>
    <s v="no"/>
    <s v="southwest"/>
    <n v="5246.0469999999996"/>
    <x v="1"/>
  </r>
  <r>
    <n v="24"/>
    <s v="female"/>
    <n v="33.344999999999999"/>
    <n v="0"/>
    <s v="no"/>
    <s v="northwest"/>
    <n v="2855.4375500000001"/>
    <x v="1"/>
  </r>
  <r>
    <n v="63"/>
    <s v="female"/>
    <n v="37.700000000000003"/>
    <n v="0"/>
    <s v="yes"/>
    <s v="southwest"/>
    <n v="48824.45"/>
    <x v="1"/>
  </r>
  <r>
    <n v="38"/>
    <s v="male"/>
    <n v="27.835000000000001"/>
    <n v="2"/>
    <s v="no"/>
    <s v="northwest"/>
    <n v="6455.86265"/>
    <x v="0"/>
  </r>
  <r>
    <n v="54"/>
    <s v="male"/>
    <n v="29.2"/>
    <n v="1"/>
    <s v="no"/>
    <s v="southwest"/>
    <n v="10436.096"/>
    <x v="0"/>
  </r>
  <r>
    <n v="46"/>
    <s v="female"/>
    <n v="28.9"/>
    <n v="2"/>
    <s v="no"/>
    <s v="southwest"/>
    <n v="8823.2790000000005"/>
    <x v="0"/>
  </r>
  <r>
    <n v="41"/>
    <s v="female"/>
    <n v="33.155000000000001"/>
    <n v="3"/>
    <s v="no"/>
    <s v="northeast"/>
    <n v="8538.28845"/>
    <x v="1"/>
  </r>
  <r>
    <n v="58"/>
    <s v="male"/>
    <n v="28.594999999999999"/>
    <n v="0"/>
    <s v="no"/>
    <s v="northwest"/>
    <n v="11735.87905"/>
    <x v="0"/>
  </r>
  <r>
    <n v="18"/>
    <s v="female"/>
    <n v="38.28"/>
    <n v="0"/>
    <s v="no"/>
    <s v="southeast"/>
    <n v="1631.8212000000001"/>
    <x v="1"/>
  </r>
  <r>
    <n v="22"/>
    <s v="male"/>
    <n v="19.95"/>
    <n v="3"/>
    <s v="no"/>
    <s v="northeast"/>
    <n v="4005.4225000000001"/>
    <x v="2"/>
  </r>
  <r>
    <n v="44"/>
    <s v="female"/>
    <n v="26.41"/>
    <n v="0"/>
    <s v="no"/>
    <s v="northwest"/>
    <n v="7419.4778999999999"/>
    <x v="0"/>
  </r>
  <r>
    <n v="44"/>
    <s v="male"/>
    <n v="30.69"/>
    <n v="2"/>
    <s v="no"/>
    <s v="southeast"/>
    <n v="7731.4270999999999"/>
    <x v="1"/>
  </r>
  <r>
    <n v="36"/>
    <s v="male"/>
    <n v="41.895000000000003"/>
    <n v="3"/>
    <s v="yes"/>
    <s v="northeast"/>
    <n v="43753.337050000002"/>
    <x v="1"/>
  </r>
  <r>
    <n v="26"/>
    <s v="female"/>
    <n v="29.92"/>
    <n v="2"/>
    <s v="no"/>
    <s v="southeast"/>
    <n v="3981.9767999999999"/>
    <x v="0"/>
  </r>
  <r>
    <n v="30"/>
    <s v="female"/>
    <n v="30.9"/>
    <n v="3"/>
    <s v="no"/>
    <s v="southwest"/>
    <n v="5325.6509999999998"/>
    <x v="1"/>
  </r>
  <r>
    <n v="41"/>
    <s v="female"/>
    <n v="32.200000000000003"/>
    <n v="1"/>
    <s v="no"/>
    <s v="southwest"/>
    <n v="6775.9610000000002"/>
    <x v="1"/>
  </r>
  <r>
    <n v="29"/>
    <s v="female"/>
    <n v="32.11"/>
    <n v="2"/>
    <s v="no"/>
    <s v="northwest"/>
    <n v="4922.9159"/>
    <x v="1"/>
  </r>
  <r>
    <n v="61"/>
    <s v="male"/>
    <n v="31.57"/>
    <n v="0"/>
    <s v="no"/>
    <s v="southeast"/>
    <n v="12557.605299999999"/>
    <x v="1"/>
  </r>
  <r>
    <n v="36"/>
    <s v="female"/>
    <n v="26.2"/>
    <n v="0"/>
    <s v="no"/>
    <s v="southwest"/>
    <n v="4883.866"/>
    <x v="0"/>
  </r>
  <r>
    <n v="25"/>
    <s v="male"/>
    <n v="25.74"/>
    <n v="0"/>
    <s v="no"/>
    <s v="southeast"/>
    <n v="2137.6536000000001"/>
    <x v="0"/>
  </r>
  <r>
    <n v="56"/>
    <s v="female"/>
    <n v="26.6"/>
    <n v="1"/>
    <s v="no"/>
    <s v="northwest"/>
    <n v="12044.342000000001"/>
    <x v="0"/>
  </r>
  <r>
    <n v="18"/>
    <s v="male"/>
    <n v="34.43"/>
    <n v="0"/>
    <s v="no"/>
    <s v="southeast"/>
    <n v="1137.4697000000001"/>
    <x v="1"/>
  </r>
  <r>
    <n v="19"/>
    <s v="male"/>
    <n v="30.59"/>
    <n v="0"/>
    <s v="no"/>
    <s v="northwest"/>
    <n v="1639.5631000000001"/>
    <x v="1"/>
  </r>
  <r>
    <n v="39"/>
    <s v="female"/>
    <n v="32.799999999999997"/>
    <n v="0"/>
    <s v="no"/>
    <s v="southwest"/>
    <n v="5649.7150000000001"/>
    <x v="1"/>
  </r>
  <r>
    <n v="45"/>
    <s v="female"/>
    <n v="28.6"/>
    <n v="2"/>
    <s v="no"/>
    <s v="southeast"/>
    <n v="8516.8289999999997"/>
    <x v="0"/>
  </r>
  <r>
    <n v="51"/>
    <s v="female"/>
    <n v="18.05"/>
    <n v="0"/>
    <s v="no"/>
    <s v="northwest"/>
    <n v="9644.2525000000005"/>
    <x v="3"/>
  </r>
  <r>
    <n v="64"/>
    <s v="female"/>
    <n v="39.33"/>
    <n v="0"/>
    <s v="no"/>
    <s v="northeast"/>
    <n v="14901.5167"/>
    <x v="1"/>
  </r>
  <r>
    <n v="19"/>
    <s v="female"/>
    <n v="32.11"/>
    <n v="0"/>
    <s v="no"/>
    <s v="northwest"/>
    <n v="2130.6759000000002"/>
    <x v="1"/>
  </r>
  <r>
    <n v="48"/>
    <s v="female"/>
    <n v="32.229999999999997"/>
    <n v="1"/>
    <s v="no"/>
    <s v="southeast"/>
    <n v="8871.1517000000003"/>
    <x v="1"/>
  </r>
  <r>
    <n v="60"/>
    <s v="female"/>
    <n v="24.035"/>
    <n v="0"/>
    <s v="no"/>
    <s v="northwest"/>
    <n v="13012.20865"/>
    <x v="2"/>
  </r>
  <r>
    <n v="27"/>
    <s v="female"/>
    <n v="36.08"/>
    <n v="0"/>
    <s v="yes"/>
    <s v="southeast"/>
    <n v="37133.898200000003"/>
    <x v="1"/>
  </r>
  <r>
    <n v="46"/>
    <s v="male"/>
    <n v="22.3"/>
    <n v="0"/>
    <s v="no"/>
    <s v="southwest"/>
    <n v="7147.1049999999996"/>
    <x v="2"/>
  </r>
  <r>
    <n v="28"/>
    <s v="female"/>
    <n v="28.88"/>
    <n v="1"/>
    <s v="no"/>
    <s v="northeast"/>
    <n v="4337.7352000000001"/>
    <x v="0"/>
  </r>
  <r>
    <n v="59"/>
    <s v="male"/>
    <n v="26.4"/>
    <n v="0"/>
    <s v="no"/>
    <s v="southeast"/>
    <n v="11743.299000000001"/>
    <x v="0"/>
  </r>
  <r>
    <n v="35"/>
    <s v="male"/>
    <n v="27.74"/>
    <n v="2"/>
    <s v="yes"/>
    <s v="northeast"/>
    <n v="20984.0936"/>
    <x v="0"/>
  </r>
  <r>
    <n v="63"/>
    <s v="female"/>
    <n v="31.8"/>
    <n v="0"/>
    <s v="no"/>
    <s v="southwest"/>
    <n v="13880.949000000001"/>
    <x v="1"/>
  </r>
  <r>
    <n v="40"/>
    <s v="male"/>
    <n v="41.23"/>
    <n v="1"/>
    <s v="no"/>
    <s v="northeast"/>
    <n v="6610.1097"/>
    <x v="1"/>
  </r>
  <r>
    <n v="20"/>
    <s v="male"/>
    <n v="33"/>
    <n v="1"/>
    <s v="no"/>
    <s v="southwest"/>
    <n v="1980.07"/>
    <x v="1"/>
  </r>
  <r>
    <n v="40"/>
    <s v="male"/>
    <n v="30.875"/>
    <n v="4"/>
    <s v="no"/>
    <s v="northwest"/>
    <n v="8162.7162500000004"/>
    <x v="1"/>
  </r>
  <r>
    <n v="24"/>
    <s v="male"/>
    <n v="28.5"/>
    <n v="2"/>
    <s v="no"/>
    <s v="northwest"/>
    <n v="3537.703"/>
    <x v="0"/>
  </r>
  <r>
    <n v="34"/>
    <s v="female"/>
    <n v="26.73"/>
    <n v="1"/>
    <s v="no"/>
    <s v="southeast"/>
    <n v="5002.7826999999997"/>
    <x v="0"/>
  </r>
  <r>
    <n v="45"/>
    <s v="female"/>
    <n v="30.9"/>
    <n v="2"/>
    <s v="no"/>
    <s v="southwest"/>
    <n v="8520.0259999999998"/>
    <x v="1"/>
  </r>
  <r>
    <n v="41"/>
    <s v="female"/>
    <n v="37.1"/>
    <n v="2"/>
    <s v="no"/>
    <s v="southwest"/>
    <n v="7371.7719999999999"/>
    <x v="1"/>
  </r>
  <r>
    <n v="53"/>
    <s v="female"/>
    <n v="26.6"/>
    <n v="0"/>
    <s v="no"/>
    <s v="northwest"/>
    <n v="10355.641"/>
    <x v="0"/>
  </r>
  <r>
    <n v="27"/>
    <s v="male"/>
    <n v="23.1"/>
    <n v="0"/>
    <s v="no"/>
    <s v="southeast"/>
    <n v="2483.7359999999999"/>
    <x v="2"/>
  </r>
  <r>
    <n v="26"/>
    <s v="female"/>
    <n v="29.92"/>
    <n v="1"/>
    <s v="no"/>
    <s v="southeast"/>
    <n v="3392.9767999999999"/>
    <x v="0"/>
  </r>
  <r>
    <n v="24"/>
    <s v="female"/>
    <n v="23.21"/>
    <n v="0"/>
    <s v="no"/>
    <s v="southeast"/>
    <n v="25081.76784"/>
    <x v="2"/>
  </r>
  <r>
    <n v="34"/>
    <s v="female"/>
    <n v="33.700000000000003"/>
    <n v="1"/>
    <s v="no"/>
    <s v="southwest"/>
    <n v="5012.4709999999995"/>
    <x v="1"/>
  </r>
  <r>
    <n v="53"/>
    <s v="female"/>
    <n v="33.25"/>
    <n v="0"/>
    <s v="no"/>
    <s v="northeast"/>
    <n v="10564.8845"/>
    <x v="1"/>
  </r>
  <r>
    <n v="32"/>
    <s v="male"/>
    <n v="30.8"/>
    <n v="3"/>
    <s v="no"/>
    <s v="southwest"/>
    <n v="5253.5240000000003"/>
    <x v="1"/>
  </r>
  <r>
    <n v="19"/>
    <s v="male"/>
    <n v="34.799999999999997"/>
    <n v="0"/>
    <s v="yes"/>
    <s v="southwest"/>
    <n v="34779.614999999998"/>
    <x v="1"/>
  </r>
  <r>
    <n v="42"/>
    <s v="male"/>
    <n v="24.64"/>
    <n v="0"/>
    <s v="yes"/>
    <s v="southeast"/>
    <n v="19515.5416"/>
    <x v="2"/>
  </r>
  <r>
    <n v="55"/>
    <s v="male"/>
    <n v="33.880000000000003"/>
    <n v="3"/>
    <s v="no"/>
    <s v="southeast"/>
    <n v="11987.1682"/>
    <x v="1"/>
  </r>
  <r>
    <n v="28"/>
    <s v="male"/>
    <n v="38.06"/>
    <n v="0"/>
    <s v="no"/>
    <s v="southeast"/>
    <n v="2689.4953999999998"/>
    <x v="1"/>
  </r>
  <r>
    <n v="58"/>
    <s v="female"/>
    <n v="41.91"/>
    <n v="0"/>
    <s v="no"/>
    <s v="southeast"/>
    <n v="24227.337240000001"/>
    <x v="1"/>
  </r>
  <r>
    <n v="41"/>
    <s v="female"/>
    <n v="31.635000000000002"/>
    <n v="1"/>
    <s v="no"/>
    <s v="northeast"/>
    <n v="7358.1756500000001"/>
    <x v="1"/>
  </r>
  <r>
    <n v="47"/>
    <s v="male"/>
    <n v="25.46"/>
    <n v="2"/>
    <s v="no"/>
    <s v="northeast"/>
    <n v="9225.2564000000002"/>
    <x v="0"/>
  </r>
  <r>
    <n v="42"/>
    <s v="female"/>
    <n v="36.195"/>
    <n v="1"/>
    <s v="no"/>
    <s v="northwest"/>
    <n v="7443.6430499999997"/>
    <x v="1"/>
  </r>
  <r>
    <n v="59"/>
    <s v="female"/>
    <n v="27.83"/>
    <n v="3"/>
    <s v="no"/>
    <s v="southeast"/>
    <n v="14001.286700000001"/>
    <x v="0"/>
  </r>
  <r>
    <n v="19"/>
    <s v="female"/>
    <n v="17.8"/>
    <n v="0"/>
    <s v="no"/>
    <s v="southwest"/>
    <n v="1727.7850000000001"/>
    <x v="3"/>
  </r>
  <r>
    <n v="59"/>
    <s v="male"/>
    <n v="27.5"/>
    <n v="1"/>
    <s v="no"/>
    <s v="southwest"/>
    <n v="12333.828"/>
    <x v="0"/>
  </r>
  <r>
    <n v="39"/>
    <s v="male"/>
    <n v="24.51"/>
    <n v="2"/>
    <s v="no"/>
    <s v="northwest"/>
    <n v="6710.1918999999998"/>
    <x v="2"/>
  </r>
  <r>
    <n v="40"/>
    <s v="female"/>
    <n v="22.22"/>
    <n v="2"/>
    <s v="yes"/>
    <s v="southeast"/>
    <n v="19444.265800000001"/>
    <x v="2"/>
  </r>
  <r>
    <n v="18"/>
    <s v="female"/>
    <n v="26.73"/>
    <n v="0"/>
    <s v="no"/>
    <s v="southeast"/>
    <n v="1615.7666999999999"/>
    <x v="0"/>
  </r>
  <r>
    <n v="31"/>
    <s v="male"/>
    <n v="38.39"/>
    <n v="2"/>
    <s v="no"/>
    <s v="southeast"/>
    <n v="4463.2051000000001"/>
    <x v="1"/>
  </r>
  <r>
    <n v="19"/>
    <s v="male"/>
    <n v="29.07"/>
    <n v="0"/>
    <s v="yes"/>
    <s v="northwest"/>
    <n v="17352.6803"/>
    <x v="0"/>
  </r>
  <r>
    <n v="44"/>
    <s v="male"/>
    <n v="38.06"/>
    <n v="1"/>
    <s v="no"/>
    <s v="southeast"/>
    <n v="7152.6714000000002"/>
    <x v="1"/>
  </r>
  <r>
    <n v="23"/>
    <s v="female"/>
    <n v="36.67"/>
    <n v="2"/>
    <s v="yes"/>
    <s v="northeast"/>
    <n v="38511.628299999997"/>
    <x v="1"/>
  </r>
  <r>
    <n v="33"/>
    <s v="female"/>
    <n v="22.135000000000002"/>
    <n v="1"/>
    <s v="no"/>
    <s v="northeast"/>
    <n v="5354.0746499999996"/>
    <x v="2"/>
  </r>
  <r>
    <n v="55"/>
    <s v="female"/>
    <n v="26.8"/>
    <n v="1"/>
    <s v="no"/>
    <s v="southwest"/>
    <n v="35160.134570000002"/>
    <x v="0"/>
  </r>
  <r>
    <n v="40"/>
    <s v="male"/>
    <n v="35.299999999999997"/>
    <n v="3"/>
    <s v="no"/>
    <s v="southwest"/>
    <n v="7196.8670000000002"/>
    <x v="1"/>
  </r>
  <r>
    <n v="63"/>
    <s v="female"/>
    <n v="27.74"/>
    <n v="0"/>
    <s v="yes"/>
    <s v="northeast"/>
    <n v="29523.1656"/>
    <x v="0"/>
  </r>
  <r>
    <n v="54"/>
    <s v="male"/>
    <n v="30.02"/>
    <n v="0"/>
    <s v="no"/>
    <s v="northwest"/>
    <n v="24476.478510000001"/>
    <x v="1"/>
  </r>
  <r>
    <n v="60"/>
    <s v="female"/>
    <n v="38.06"/>
    <n v="0"/>
    <s v="no"/>
    <s v="southeast"/>
    <n v="12648.7034"/>
    <x v="1"/>
  </r>
  <r>
    <n v="24"/>
    <s v="male"/>
    <n v="35.86"/>
    <n v="0"/>
    <s v="no"/>
    <s v="southeast"/>
    <n v="1986.9333999999999"/>
    <x v="1"/>
  </r>
  <r>
    <n v="19"/>
    <s v="male"/>
    <n v="20.9"/>
    <n v="1"/>
    <s v="no"/>
    <s v="southwest"/>
    <n v="1832.0940000000001"/>
    <x v="2"/>
  </r>
  <r>
    <n v="29"/>
    <s v="male"/>
    <n v="28.975000000000001"/>
    <n v="1"/>
    <s v="no"/>
    <s v="northeast"/>
    <n v="4040.55825"/>
    <x v="0"/>
  </r>
  <r>
    <n v="18"/>
    <s v="male"/>
    <n v="17.29"/>
    <n v="2"/>
    <s v="yes"/>
    <s v="northeast"/>
    <n v="12829.455099999999"/>
    <x v="3"/>
  </r>
  <r>
    <n v="63"/>
    <s v="female"/>
    <n v="32.200000000000003"/>
    <n v="2"/>
    <s v="yes"/>
    <s v="southwest"/>
    <n v="47305.305"/>
    <x v="1"/>
  </r>
  <r>
    <n v="54"/>
    <s v="male"/>
    <n v="34.21"/>
    <n v="2"/>
    <s v="yes"/>
    <s v="southeast"/>
    <n v="44260.749900000003"/>
    <x v="1"/>
  </r>
  <r>
    <n v="27"/>
    <s v="male"/>
    <n v="30.3"/>
    <n v="3"/>
    <s v="no"/>
    <s v="southwest"/>
    <n v="4260.7439999999997"/>
    <x v="1"/>
  </r>
  <r>
    <n v="50"/>
    <s v="male"/>
    <n v="31.824999999999999"/>
    <n v="0"/>
    <s v="yes"/>
    <s v="northeast"/>
    <n v="41097.161749999999"/>
    <x v="1"/>
  </r>
  <r>
    <n v="55"/>
    <s v="female"/>
    <n v="25.364999999999998"/>
    <n v="3"/>
    <s v="no"/>
    <s v="northeast"/>
    <n v="13047.332350000001"/>
    <x v="0"/>
  </r>
  <r>
    <n v="56"/>
    <s v="male"/>
    <n v="33.630000000000003"/>
    <n v="0"/>
    <s v="yes"/>
    <s v="northwest"/>
    <n v="43921.183700000001"/>
    <x v="1"/>
  </r>
  <r>
    <n v="38"/>
    <s v="female"/>
    <n v="40.15"/>
    <n v="0"/>
    <s v="no"/>
    <s v="southeast"/>
    <n v="5400.9804999999997"/>
    <x v="1"/>
  </r>
  <r>
    <n v="51"/>
    <s v="male"/>
    <n v="24.414999999999999"/>
    <n v="4"/>
    <s v="no"/>
    <s v="northwest"/>
    <n v="11520.099850000001"/>
    <x v="2"/>
  </r>
  <r>
    <n v="19"/>
    <s v="male"/>
    <n v="31.92"/>
    <n v="0"/>
    <s v="yes"/>
    <s v="northwest"/>
    <n v="33750.291799999999"/>
    <x v="1"/>
  </r>
  <r>
    <n v="58"/>
    <s v="female"/>
    <n v="25.2"/>
    <n v="0"/>
    <s v="no"/>
    <s v="southwest"/>
    <n v="11837.16"/>
    <x v="0"/>
  </r>
  <r>
    <n v="20"/>
    <s v="female"/>
    <n v="26.84"/>
    <n v="1"/>
    <s v="yes"/>
    <s v="southeast"/>
    <n v="17085.267599999999"/>
    <x v="0"/>
  </r>
  <r>
    <n v="52"/>
    <s v="male"/>
    <n v="24.32"/>
    <n v="3"/>
    <s v="yes"/>
    <s v="northeast"/>
    <n v="24869.836800000001"/>
    <x v="2"/>
  </r>
  <r>
    <n v="19"/>
    <s v="male"/>
    <n v="36.954999999999998"/>
    <n v="0"/>
    <s v="yes"/>
    <s v="northwest"/>
    <n v="36219.405449999998"/>
    <x v="1"/>
  </r>
  <r>
    <n v="53"/>
    <s v="female"/>
    <n v="38.06"/>
    <n v="3"/>
    <s v="no"/>
    <s v="southeast"/>
    <n v="20462.997660000001"/>
    <x v="1"/>
  </r>
  <r>
    <n v="46"/>
    <s v="male"/>
    <n v="42.35"/>
    <n v="3"/>
    <s v="yes"/>
    <s v="southeast"/>
    <n v="46151.124499999998"/>
    <x v="1"/>
  </r>
  <r>
    <n v="40"/>
    <s v="male"/>
    <n v="19.8"/>
    <n v="1"/>
    <s v="yes"/>
    <s v="southeast"/>
    <n v="17179.522000000001"/>
    <x v="2"/>
  </r>
  <r>
    <n v="59"/>
    <s v="female"/>
    <n v="32.395000000000003"/>
    <n v="3"/>
    <s v="no"/>
    <s v="northeast"/>
    <n v="14590.63205"/>
    <x v="1"/>
  </r>
  <r>
    <n v="45"/>
    <s v="male"/>
    <n v="30.2"/>
    <n v="1"/>
    <s v="no"/>
    <s v="southwest"/>
    <n v="7441.0529999999999"/>
    <x v="1"/>
  </r>
  <r>
    <n v="49"/>
    <s v="male"/>
    <n v="25.84"/>
    <n v="1"/>
    <s v="no"/>
    <s v="northeast"/>
    <n v="9282.4806000000008"/>
    <x v="0"/>
  </r>
  <r>
    <n v="18"/>
    <s v="male"/>
    <n v="29.37"/>
    <n v="1"/>
    <s v="no"/>
    <s v="southeast"/>
    <n v="1719.4363000000001"/>
    <x v="0"/>
  </r>
  <r>
    <n v="50"/>
    <s v="male"/>
    <n v="34.200000000000003"/>
    <n v="2"/>
    <s v="yes"/>
    <s v="southwest"/>
    <n v="42856.838000000003"/>
    <x v="1"/>
  </r>
  <r>
    <n v="41"/>
    <s v="male"/>
    <n v="37.049999999999997"/>
    <n v="2"/>
    <s v="no"/>
    <s v="northwest"/>
    <n v="7265.7025000000003"/>
    <x v="1"/>
  </r>
  <r>
    <n v="50"/>
    <s v="male"/>
    <n v="27.454999999999998"/>
    <n v="1"/>
    <s v="no"/>
    <s v="northeast"/>
    <n v="9617.6624499999998"/>
    <x v="0"/>
  </r>
  <r>
    <n v="25"/>
    <s v="male"/>
    <n v="27.55"/>
    <n v="0"/>
    <s v="no"/>
    <s v="northwest"/>
    <n v="2523.1695"/>
    <x v="0"/>
  </r>
  <r>
    <n v="47"/>
    <s v="female"/>
    <n v="26.6"/>
    <n v="2"/>
    <s v="no"/>
    <s v="northeast"/>
    <n v="9715.8410000000003"/>
    <x v="0"/>
  </r>
  <r>
    <n v="19"/>
    <s v="male"/>
    <n v="20.614999999999998"/>
    <n v="2"/>
    <s v="no"/>
    <s v="northwest"/>
    <n v="2803.69785"/>
    <x v="2"/>
  </r>
  <r>
    <n v="22"/>
    <s v="female"/>
    <n v="24.3"/>
    <n v="0"/>
    <s v="no"/>
    <s v="southwest"/>
    <n v="2150.4690000000001"/>
    <x v="2"/>
  </r>
  <r>
    <n v="59"/>
    <s v="male"/>
    <n v="31.79"/>
    <n v="2"/>
    <s v="no"/>
    <s v="southeast"/>
    <n v="12928.7911"/>
    <x v="1"/>
  </r>
  <r>
    <n v="51"/>
    <s v="female"/>
    <n v="21.56"/>
    <n v="1"/>
    <s v="no"/>
    <s v="southeast"/>
    <n v="9855.1314000000002"/>
    <x v="2"/>
  </r>
  <r>
    <n v="40"/>
    <s v="female"/>
    <n v="28.12"/>
    <n v="1"/>
    <s v="yes"/>
    <s v="northeast"/>
    <n v="22331.566800000001"/>
    <x v="0"/>
  </r>
  <r>
    <n v="54"/>
    <s v="male"/>
    <n v="40.564999999999998"/>
    <n v="3"/>
    <s v="yes"/>
    <s v="northeast"/>
    <n v="48549.178350000002"/>
    <x v="1"/>
  </r>
  <r>
    <n v="30"/>
    <s v="male"/>
    <n v="27.645"/>
    <n v="1"/>
    <s v="no"/>
    <s v="northeast"/>
    <n v="4237.12655"/>
    <x v="0"/>
  </r>
  <r>
    <n v="55"/>
    <s v="female"/>
    <n v="32.395000000000003"/>
    <n v="1"/>
    <s v="no"/>
    <s v="northeast"/>
    <n v="11879.10405"/>
    <x v="1"/>
  </r>
  <r>
    <n v="52"/>
    <s v="female"/>
    <n v="31.2"/>
    <n v="0"/>
    <s v="no"/>
    <s v="southwest"/>
    <n v="9625.92"/>
    <x v="1"/>
  </r>
  <r>
    <n v="46"/>
    <s v="male"/>
    <n v="26.62"/>
    <n v="1"/>
    <s v="no"/>
    <s v="southeast"/>
    <n v="7742.1098000000002"/>
    <x v="0"/>
  </r>
  <r>
    <n v="46"/>
    <s v="female"/>
    <n v="48.07"/>
    <n v="2"/>
    <s v="no"/>
    <s v="northeast"/>
    <n v="9432.9253000000008"/>
    <x v="1"/>
  </r>
  <r>
    <n v="63"/>
    <s v="female"/>
    <n v="26.22"/>
    <n v="0"/>
    <s v="no"/>
    <s v="northwest"/>
    <n v="14256.192800000001"/>
    <x v="0"/>
  </r>
  <r>
    <n v="59"/>
    <s v="female"/>
    <n v="36.765000000000001"/>
    <n v="1"/>
    <s v="yes"/>
    <s v="northeast"/>
    <n v="47896.79135"/>
    <x v="1"/>
  </r>
  <r>
    <n v="52"/>
    <s v="male"/>
    <n v="26.4"/>
    <n v="3"/>
    <s v="no"/>
    <s v="southeast"/>
    <n v="25992.821039999999"/>
    <x v="0"/>
  </r>
  <r>
    <n v="28"/>
    <s v="female"/>
    <n v="33.4"/>
    <n v="0"/>
    <s v="no"/>
    <s v="southwest"/>
    <n v="3172.018"/>
    <x v="1"/>
  </r>
  <r>
    <n v="29"/>
    <s v="male"/>
    <n v="29.64"/>
    <n v="1"/>
    <s v="no"/>
    <s v="northeast"/>
    <n v="20277.807509999999"/>
    <x v="0"/>
  </r>
  <r>
    <n v="25"/>
    <s v="male"/>
    <n v="45.54"/>
    <n v="2"/>
    <s v="yes"/>
    <s v="southeast"/>
    <n v="42112.2356"/>
    <x v="1"/>
  </r>
  <r>
    <n v="22"/>
    <s v="female"/>
    <n v="28.82"/>
    <n v="0"/>
    <s v="no"/>
    <s v="southeast"/>
    <n v="2156.7518"/>
    <x v="0"/>
  </r>
  <r>
    <n v="25"/>
    <s v="male"/>
    <n v="26.8"/>
    <n v="3"/>
    <s v="no"/>
    <s v="southwest"/>
    <n v="3906.127"/>
    <x v="0"/>
  </r>
  <r>
    <n v="18"/>
    <s v="male"/>
    <n v="22.99"/>
    <n v="0"/>
    <s v="no"/>
    <s v="northeast"/>
    <n v="1704.5681"/>
    <x v="2"/>
  </r>
  <r>
    <n v="19"/>
    <s v="male"/>
    <n v="27.7"/>
    <n v="0"/>
    <s v="yes"/>
    <s v="southwest"/>
    <n v="16297.846"/>
    <x v="0"/>
  </r>
  <r>
    <n v="47"/>
    <s v="male"/>
    <n v="25.41"/>
    <n v="1"/>
    <s v="yes"/>
    <s v="southeast"/>
    <n v="21978.676899999999"/>
    <x v="0"/>
  </r>
  <r>
    <n v="31"/>
    <s v="male"/>
    <n v="34.39"/>
    <n v="3"/>
    <s v="yes"/>
    <s v="northwest"/>
    <n v="38746.355100000001"/>
    <x v="1"/>
  </r>
  <r>
    <n v="48"/>
    <s v="female"/>
    <n v="28.88"/>
    <n v="1"/>
    <s v="no"/>
    <s v="northwest"/>
    <n v="9249.4951999999994"/>
    <x v="0"/>
  </r>
  <r>
    <n v="36"/>
    <s v="male"/>
    <n v="27.55"/>
    <n v="3"/>
    <s v="no"/>
    <s v="northeast"/>
    <n v="6746.7425000000003"/>
    <x v="0"/>
  </r>
  <r>
    <n v="53"/>
    <s v="female"/>
    <n v="22.61"/>
    <n v="3"/>
    <s v="yes"/>
    <s v="northeast"/>
    <n v="24873.384900000001"/>
    <x v="2"/>
  </r>
  <r>
    <n v="56"/>
    <s v="female"/>
    <n v="37.51"/>
    <n v="2"/>
    <s v="no"/>
    <s v="southeast"/>
    <n v="12265.5069"/>
    <x v="1"/>
  </r>
  <r>
    <n v="28"/>
    <s v="female"/>
    <n v="33"/>
    <n v="2"/>
    <s v="no"/>
    <s v="southeast"/>
    <n v="4349.4620000000004"/>
    <x v="1"/>
  </r>
  <r>
    <n v="57"/>
    <s v="female"/>
    <n v="38"/>
    <n v="2"/>
    <s v="no"/>
    <s v="southwest"/>
    <n v="12646.207"/>
    <x v="1"/>
  </r>
  <r>
    <n v="29"/>
    <s v="male"/>
    <n v="33.344999999999999"/>
    <n v="2"/>
    <s v="no"/>
    <s v="northwest"/>
    <n v="19442.353500000001"/>
    <x v="1"/>
  </r>
  <r>
    <n v="28"/>
    <s v="female"/>
    <n v="27.5"/>
    <n v="2"/>
    <s v="no"/>
    <s v="southwest"/>
    <n v="20177.671129999999"/>
    <x v="0"/>
  </r>
  <r>
    <n v="30"/>
    <s v="female"/>
    <n v="33.33"/>
    <n v="1"/>
    <s v="no"/>
    <s v="southeast"/>
    <n v="4151.0286999999998"/>
    <x v="1"/>
  </r>
  <r>
    <n v="58"/>
    <s v="male"/>
    <n v="34.865000000000002"/>
    <n v="0"/>
    <s v="no"/>
    <s v="northeast"/>
    <n v="11944.594349999999"/>
    <x v="1"/>
  </r>
  <r>
    <n v="41"/>
    <s v="female"/>
    <n v="33.06"/>
    <n v="2"/>
    <s v="no"/>
    <s v="northwest"/>
    <n v="7749.1563999999998"/>
    <x v="1"/>
  </r>
  <r>
    <n v="50"/>
    <s v="male"/>
    <n v="26.6"/>
    <n v="0"/>
    <s v="no"/>
    <s v="southwest"/>
    <n v="8444.4740000000002"/>
    <x v="0"/>
  </r>
  <r>
    <n v="19"/>
    <s v="female"/>
    <n v="24.7"/>
    <n v="0"/>
    <s v="no"/>
    <s v="southwest"/>
    <n v="1737.376"/>
    <x v="2"/>
  </r>
  <r>
    <n v="43"/>
    <s v="male"/>
    <n v="35.97"/>
    <n v="3"/>
    <s v="yes"/>
    <s v="southeast"/>
    <n v="42124.515299999999"/>
    <x v="1"/>
  </r>
  <r>
    <n v="49"/>
    <s v="male"/>
    <n v="35.86"/>
    <n v="0"/>
    <s v="no"/>
    <s v="southeast"/>
    <n v="8124.4084000000003"/>
    <x v="1"/>
  </r>
  <r>
    <n v="27"/>
    <s v="female"/>
    <n v="31.4"/>
    <n v="0"/>
    <s v="yes"/>
    <s v="southwest"/>
    <n v="34838.873"/>
    <x v="1"/>
  </r>
  <r>
    <n v="52"/>
    <s v="male"/>
    <n v="33.25"/>
    <n v="0"/>
    <s v="no"/>
    <s v="northeast"/>
    <n v="9722.7695000000003"/>
    <x v="1"/>
  </r>
  <r>
    <n v="50"/>
    <s v="male"/>
    <n v="32.204999999999998"/>
    <n v="0"/>
    <s v="no"/>
    <s v="northwest"/>
    <n v="8835.2649500000007"/>
    <x v="1"/>
  </r>
  <r>
    <n v="54"/>
    <s v="male"/>
    <n v="32.774999999999999"/>
    <n v="0"/>
    <s v="no"/>
    <s v="northeast"/>
    <n v="10435.06525"/>
    <x v="1"/>
  </r>
  <r>
    <n v="44"/>
    <s v="female"/>
    <n v="27.645"/>
    <n v="0"/>
    <s v="no"/>
    <s v="northwest"/>
    <n v="7421.1945500000002"/>
    <x v="0"/>
  </r>
  <r>
    <n v="32"/>
    <s v="male"/>
    <n v="37.335000000000001"/>
    <n v="1"/>
    <s v="no"/>
    <s v="northeast"/>
    <n v="4667.6076499999999"/>
    <x v="1"/>
  </r>
  <r>
    <n v="34"/>
    <s v="male"/>
    <n v="25.27"/>
    <n v="1"/>
    <s v="no"/>
    <s v="northwest"/>
    <n v="4894.7533000000003"/>
    <x v="0"/>
  </r>
  <r>
    <n v="26"/>
    <s v="female"/>
    <n v="29.64"/>
    <n v="4"/>
    <s v="no"/>
    <s v="northeast"/>
    <n v="24671.663339999999"/>
    <x v="0"/>
  </r>
  <r>
    <n v="34"/>
    <s v="male"/>
    <n v="30.8"/>
    <n v="0"/>
    <s v="yes"/>
    <s v="southwest"/>
    <n v="35491.64"/>
    <x v="1"/>
  </r>
  <r>
    <n v="57"/>
    <s v="male"/>
    <n v="40.945"/>
    <n v="0"/>
    <s v="no"/>
    <s v="northeast"/>
    <n v="11566.30055"/>
    <x v="1"/>
  </r>
  <r>
    <n v="29"/>
    <s v="male"/>
    <n v="27.2"/>
    <n v="0"/>
    <s v="no"/>
    <s v="southwest"/>
    <n v="2866.0909999999999"/>
    <x v="0"/>
  </r>
  <r>
    <n v="40"/>
    <s v="male"/>
    <n v="34.104999999999997"/>
    <n v="1"/>
    <s v="no"/>
    <s v="northeast"/>
    <n v="6600.2059499999996"/>
    <x v="1"/>
  </r>
  <r>
    <n v="27"/>
    <s v="female"/>
    <n v="23.21"/>
    <n v="1"/>
    <s v="no"/>
    <s v="southeast"/>
    <n v="3561.8888999999999"/>
    <x v="2"/>
  </r>
  <r>
    <n v="45"/>
    <s v="male"/>
    <n v="36.479999999999997"/>
    <n v="2"/>
    <s v="yes"/>
    <s v="northwest"/>
    <n v="42760.502200000003"/>
    <x v="1"/>
  </r>
  <r>
    <n v="64"/>
    <s v="female"/>
    <n v="33.799999999999997"/>
    <n v="1"/>
    <s v="yes"/>
    <s v="southwest"/>
    <n v="47928.03"/>
    <x v="1"/>
  </r>
  <r>
    <n v="52"/>
    <s v="male"/>
    <n v="36.700000000000003"/>
    <n v="0"/>
    <s v="no"/>
    <s v="southwest"/>
    <n v="9144.5650000000005"/>
    <x v="1"/>
  </r>
  <r>
    <n v="61"/>
    <s v="female"/>
    <n v="36.384999999999998"/>
    <n v="1"/>
    <s v="yes"/>
    <s v="northeast"/>
    <n v="48517.563150000002"/>
    <x v="1"/>
  </r>
  <r>
    <n v="52"/>
    <s v="male"/>
    <n v="27.36"/>
    <n v="0"/>
    <s v="yes"/>
    <s v="northwest"/>
    <n v="24393.6224"/>
    <x v="0"/>
  </r>
  <r>
    <n v="61"/>
    <s v="female"/>
    <n v="31.16"/>
    <n v="0"/>
    <s v="no"/>
    <s v="northwest"/>
    <n v="13429.035400000001"/>
    <x v="1"/>
  </r>
  <r>
    <n v="56"/>
    <s v="female"/>
    <n v="28.785"/>
    <n v="0"/>
    <s v="no"/>
    <s v="northeast"/>
    <n v="11658.379150000001"/>
    <x v="0"/>
  </r>
  <r>
    <n v="43"/>
    <s v="female"/>
    <n v="35.72"/>
    <n v="2"/>
    <s v="no"/>
    <s v="northeast"/>
    <n v="19144.576519999999"/>
    <x v="1"/>
  </r>
  <r>
    <n v="64"/>
    <s v="male"/>
    <n v="34.5"/>
    <n v="0"/>
    <s v="no"/>
    <s v="southwest"/>
    <n v="13822.803"/>
    <x v="1"/>
  </r>
  <r>
    <n v="60"/>
    <s v="male"/>
    <n v="25.74"/>
    <n v="0"/>
    <s v="no"/>
    <s v="southeast"/>
    <n v="12142.578600000001"/>
    <x v="0"/>
  </r>
  <r>
    <n v="62"/>
    <s v="male"/>
    <n v="27.55"/>
    <n v="1"/>
    <s v="no"/>
    <s v="northwest"/>
    <n v="13937.666499999999"/>
    <x v="0"/>
  </r>
  <r>
    <n v="50"/>
    <s v="male"/>
    <n v="32.299999999999997"/>
    <n v="1"/>
    <s v="yes"/>
    <s v="northeast"/>
    <n v="41919.097000000002"/>
    <x v="1"/>
  </r>
  <r>
    <n v="46"/>
    <s v="female"/>
    <n v="27.72"/>
    <n v="1"/>
    <s v="no"/>
    <s v="southeast"/>
    <n v="8232.6388000000006"/>
    <x v="0"/>
  </r>
  <r>
    <n v="24"/>
    <s v="female"/>
    <n v="27.6"/>
    <n v="0"/>
    <s v="no"/>
    <s v="southwest"/>
    <n v="18955.220170000001"/>
    <x v="0"/>
  </r>
  <r>
    <n v="62"/>
    <s v="male"/>
    <n v="30.02"/>
    <n v="0"/>
    <s v="no"/>
    <s v="northwest"/>
    <n v="13352.0998"/>
    <x v="1"/>
  </r>
  <r>
    <n v="60"/>
    <s v="female"/>
    <n v="27.55"/>
    <n v="0"/>
    <s v="no"/>
    <s v="northeast"/>
    <n v="13217.094499999999"/>
    <x v="0"/>
  </r>
  <r>
    <n v="63"/>
    <s v="male"/>
    <n v="36.765000000000001"/>
    <n v="0"/>
    <s v="no"/>
    <s v="northeast"/>
    <n v="13981.850350000001"/>
    <x v="1"/>
  </r>
  <r>
    <n v="49"/>
    <s v="female"/>
    <n v="41.47"/>
    <n v="4"/>
    <s v="no"/>
    <s v="southeast"/>
    <n v="10977.2063"/>
    <x v="1"/>
  </r>
  <r>
    <n v="34"/>
    <s v="female"/>
    <n v="29.26"/>
    <n v="3"/>
    <s v="no"/>
    <s v="southeast"/>
    <n v="6184.2993999999999"/>
    <x v="0"/>
  </r>
  <r>
    <n v="33"/>
    <s v="male"/>
    <n v="35.75"/>
    <n v="2"/>
    <s v="no"/>
    <s v="southeast"/>
    <n v="4889.9994999999999"/>
    <x v="1"/>
  </r>
  <r>
    <n v="46"/>
    <s v="male"/>
    <n v="33.344999999999999"/>
    <n v="1"/>
    <s v="no"/>
    <s v="northeast"/>
    <n v="8334.4575499999992"/>
    <x v="1"/>
  </r>
  <r>
    <n v="36"/>
    <s v="female"/>
    <n v="29.92"/>
    <n v="1"/>
    <s v="no"/>
    <s v="southeast"/>
    <n v="5478.0367999999999"/>
    <x v="0"/>
  </r>
  <r>
    <n v="19"/>
    <s v="male"/>
    <n v="27.835000000000001"/>
    <n v="0"/>
    <s v="no"/>
    <s v="northwest"/>
    <n v="1635.7336499999999"/>
    <x v="0"/>
  </r>
  <r>
    <n v="57"/>
    <s v="female"/>
    <n v="23.18"/>
    <n v="0"/>
    <s v="no"/>
    <s v="northwest"/>
    <n v="11830.6072"/>
    <x v="2"/>
  </r>
  <r>
    <n v="50"/>
    <s v="female"/>
    <n v="25.6"/>
    <n v="0"/>
    <s v="no"/>
    <s v="southwest"/>
    <n v="8932.0840000000007"/>
    <x v="0"/>
  </r>
  <r>
    <n v="30"/>
    <s v="female"/>
    <n v="27.7"/>
    <n v="0"/>
    <s v="no"/>
    <s v="southwest"/>
    <n v="3554.203"/>
    <x v="0"/>
  </r>
  <r>
    <n v="33"/>
    <s v="male"/>
    <n v="35.244999999999997"/>
    <n v="0"/>
    <s v="no"/>
    <s v="northeast"/>
    <n v="12404.8791"/>
    <x v="1"/>
  </r>
  <r>
    <n v="18"/>
    <s v="female"/>
    <n v="38.28"/>
    <n v="0"/>
    <s v="no"/>
    <s v="southeast"/>
    <n v="14133.03775"/>
    <x v="1"/>
  </r>
  <r>
    <n v="46"/>
    <s v="male"/>
    <n v="27.6"/>
    <n v="0"/>
    <s v="no"/>
    <s v="southwest"/>
    <n v="24603.04837"/>
    <x v="0"/>
  </r>
  <r>
    <n v="46"/>
    <s v="male"/>
    <n v="43.89"/>
    <n v="3"/>
    <s v="no"/>
    <s v="southeast"/>
    <n v="8944.1151000000009"/>
    <x v="1"/>
  </r>
  <r>
    <n v="47"/>
    <s v="male"/>
    <n v="29.83"/>
    <n v="3"/>
    <s v="no"/>
    <s v="northwest"/>
    <n v="9620.3307000000004"/>
    <x v="0"/>
  </r>
  <r>
    <n v="23"/>
    <s v="male"/>
    <n v="41.91"/>
    <n v="0"/>
    <s v="no"/>
    <s v="southeast"/>
    <n v="1837.2819"/>
    <x v="1"/>
  </r>
  <r>
    <n v="18"/>
    <s v="female"/>
    <n v="20.79"/>
    <n v="0"/>
    <s v="no"/>
    <s v="southeast"/>
    <n v="1607.5101"/>
    <x v="2"/>
  </r>
  <r>
    <n v="48"/>
    <s v="female"/>
    <n v="32.299999999999997"/>
    <n v="2"/>
    <s v="no"/>
    <s v="northeast"/>
    <n v="10043.249"/>
    <x v="1"/>
  </r>
  <r>
    <n v="35"/>
    <s v="male"/>
    <n v="30.5"/>
    <n v="1"/>
    <s v="no"/>
    <s v="southwest"/>
    <n v="4751.07"/>
    <x v="1"/>
  </r>
  <r>
    <n v="19"/>
    <s v="female"/>
    <n v="21.7"/>
    <n v="0"/>
    <s v="yes"/>
    <s v="southwest"/>
    <n v="13844.505999999999"/>
    <x v="2"/>
  </r>
  <r>
    <n v="21"/>
    <s v="female"/>
    <n v="26.4"/>
    <n v="1"/>
    <s v="no"/>
    <s v="southwest"/>
    <n v="2597.779"/>
    <x v="0"/>
  </r>
  <r>
    <n v="21"/>
    <s v="female"/>
    <n v="21.89"/>
    <n v="2"/>
    <s v="no"/>
    <s v="southeast"/>
    <n v="3180.5101"/>
    <x v="2"/>
  </r>
  <r>
    <n v="49"/>
    <s v="female"/>
    <n v="30.78"/>
    <n v="1"/>
    <s v="no"/>
    <s v="northeast"/>
    <n v="9778.3472000000002"/>
    <x v="1"/>
  </r>
  <r>
    <n v="56"/>
    <s v="female"/>
    <n v="32.299999999999997"/>
    <n v="3"/>
    <s v="no"/>
    <s v="northeast"/>
    <n v="13430.264999999999"/>
    <x v="1"/>
  </r>
  <r>
    <n v="42"/>
    <s v="female"/>
    <n v="24.984999999999999"/>
    <n v="2"/>
    <s v="no"/>
    <s v="northwest"/>
    <n v="8017.0611500000005"/>
    <x v="2"/>
  </r>
  <r>
    <n v="44"/>
    <s v="male"/>
    <n v="32.015000000000001"/>
    <n v="2"/>
    <s v="no"/>
    <s v="northwest"/>
    <n v="8116.2688500000004"/>
    <x v="1"/>
  </r>
  <r>
    <n v="18"/>
    <s v="male"/>
    <n v="30.4"/>
    <n v="3"/>
    <s v="no"/>
    <s v="northeast"/>
    <n v="3481.8679999999999"/>
    <x v="1"/>
  </r>
  <r>
    <n v="61"/>
    <s v="female"/>
    <n v="21.09"/>
    <n v="0"/>
    <s v="no"/>
    <s v="northwest"/>
    <n v="13415.0381"/>
    <x v="2"/>
  </r>
  <r>
    <n v="57"/>
    <s v="female"/>
    <n v="22.23"/>
    <n v="0"/>
    <s v="no"/>
    <s v="northeast"/>
    <n v="12029.286700000001"/>
    <x v="2"/>
  </r>
  <r>
    <n v="42"/>
    <s v="female"/>
    <n v="33.155000000000001"/>
    <n v="1"/>
    <s v="no"/>
    <s v="northeast"/>
    <n v="7639.4174499999999"/>
    <x v="1"/>
  </r>
  <r>
    <n v="26"/>
    <s v="male"/>
    <n v="32.9"/>
    <n v="2"/>
    <s v="yes"/>
    <s v="southwest"/>
    <n v="36085.218999999997"/>
    <x v="1"/>
  </r>
  <r>
    <n v="20"/>
    <s v="male"/>
    <n v="33.33"/>
    <n v="0"/>
    <s v="no"/>
    <s v="southeast"/>
    <n v="1391.5287000000001"/>
    <x v="1"/>
  </r>
  <r>
    <n v="23"/>
    <s v="female"/>
    <n v="28.31"/>
    <n v="0"/>
    <s v="yes"/>
    <s v="northwest"/>
    <n v="18033.9679"/>
    <x v="0"/>
  </r>
  <r>
    <n v="39"/>
    <s v="female"/>
    <n v="24.89"/>
    <n v="3"/>
    <s v="yes"/>
    <s v="northeast"/>
    <n v="21659.930100000001"/>
    <x v="2"/>
  </r>
  <r>
    <n v="24"/>
    <s v="male"/>
    <n v="40.15"/>
    <n v="0"/>
    <s v="yes"/>
    <s v="southeast"/>
    <n v="38126.246500000001"/>
    <x v="1"/>
  </r>
  <r>
    <n v="64"/>
    <s v="female"/>
    <n v="30.114999999999998"/>
    <n v="3"/>
    <s v="no"/>
    <s v="northwest"/>
    <n v="16455.707849999999"/>
    <x v="1"/>
  </r>
  <r>
    <n v="62"/>
    <s v="male"/>
    <n v="31.46"/>
    <n v="1"/>
    <s v="no"/>
    <s v="southeast"/>
    <n v="27000.98473"/>
    <x v="1"/>
  </r>
  <r>
    <n v="27"/>
    <s v="female"/>
    <n v="17.954999999999998"/>
    <n v="2"/>
    <s v="yes"/>
    <s v="northeast"/>
    <n v="15006.579449999999"/>
    <x v="3"/>
  </r>
  <r>
    <n v="55"/>
    <s v="male"/>
    <n v="30.684999999999999"/>
    <n v="0"/>
    <s v="yes"/>
    <s v="northeast"/>
    <n v="42303.692150000003"/>
    <x v="1"/>
  </r>
  <r>
    <n v="55"/>
    <s v="male"/>
    <n v="33"/>
    <n v="0"/>
    <s v="no"/>
    <s v="southeast"/>
    <n v="20781.48892"/>
    <x v="1"/>
  </r>
  <r>
    <n v="35"/>
    <s v="female"/>
    <n v="43.34"/>
    <n v="2"/>
    <s v="no"/>
    <s v="southeast"/>
    <n v="5846.9175999999998"/>
    <x v="1"/>
  </r>
  <r>
    <n v="44"/>
    <s v="male"/>
    <n v="22.135000000000002"/>
    <n v="2"/>
    <s v="no"/>
    <s v="northeast"/>
    <n v="8302.5356499999998"/>
    <x v="2"/>
  </r>
  <r>
    <n v="19"/>
    <s v="male"/>
    <n v="34.4"/>
    <n v="0"/>
    <s v="no"/>
    <s v="southwest"/>
    <n v="1261.8589999999999"/>
    <x v="1"/>
  </r>
  <r>
    <n v="58"/>
    <s v="female"/>
    <n v="39.049999999999997"/>
    <n v="0"/>
    <s v="no"/>
    <s v="southeast"/>
    <n v="11856.4115"/>
    <x v="1"/>
  </r>
  <r>
    <n v="50"/>
    <s v="male"/>
    <n v="25.364999999999998"/>
    <n v="2"/>
    <s v="no"/>
    <s v="northwest"/>
    <n v="30284.642940000002"/>
    <x v="0"/>
  </r>
  <r>
    <n v="26"/>
    <s v="female"/>
    <n v="22.61"/>
    <n v="0"/>
    <s v="no"/>
    <s v="northwest"/>
    <n v="3176.8159000000001"/>
    <x v="2"/>
  </r>
  <r>
    <n v="24"/>
    <s v="female"/>
    <n v="30.21"/>
    <n v="3"/>
    <s v="no"/>
    <s v="northwest"/>
    <n v="4618.0798999999997"/>
    <x v="1"/>
  </r>
  <r>
    <n v="48"/>
    <s v="male"/>
    <n v="35.625"/>
    <n v="4"/>
    <s v="no"/>
    <s v="northeast"/>
    <n v="10736.87075"/>
    <x v="1"/>
  </r>
  <r>
    <n v="19"/>
    <s v="female"/>
    <n v="37.43"/>
    <n v="0"/>
    <s v="no"/>
    <s v="northwest"/>
    <n v="2138.0707000000002"/>
    <x v="1"/>
  </r>
  <r>
    <n v="48"/>
    <s v="male"/>
    <n v="31.445"/>
    <n v="1"/>
    <s v="no"/>
    <s v="northeast"/>
    <n v="8964.0605500000001"/>
    <x v="1"/>
  </r>
  <r>
    <n v="49"/>
    <s v="male"/>
    <n v="31.35"/>
    <n v="1"/>
    <s v="no"/>
    <s v="northeast"/>
    <n v="9290.1394999999993"/>
    <x v="1"/>
  </r>
  <r>
    <n v="46"/>
    <s v="female"/>
    <n v="32.299999999999997"/>
    <n v="2"/>
    <s v="no"/>
    <s v="northeast"/>
    <n v="9411.0049999999992"/>
    <x v="1"/>
  </r>
  <r>
    <n v="46"/>
    <s v="male"/>
    <n v="19.855"/>
    <n v="0"/>
    <s v="no"/>
    <s v="northwest"/>
    <n v="7526.7064499999997"/>
    <x v="2"/>
  </r>
  <r>
    <n v="43"/>
    <s v="female"/>
    <n v="34.4"/>
    <n v="3"/>
    <s v="no"/>
    <s v="southwest"/>
    <n v="8522.0030000000006"/>
    <x v="1"/>
  </r>
  <r>
    <n v="21"/>
    <s v="male"/>
    <n v="31.02"/>
    <n v="0"/>
    <s v="no"/>
    <s v="southeast"/>
    <n v="16586.49771"/>
    <x v="1"/>
  </r>
  <r>
    <n v="64"/>
    <s v="male"/>
    <n v="25.6"/>
    <n v="2"/>
    <s v="no"/>
    <s v="southwest"/>
    <n v="14988.432000000001"/>
    <x v="0"/>
  </r>
  <r>
    <n v="18"/>
    <s v="female"/>
    <n v="38.17"/>
    <n v="0"/>
    <s v="no"/>
    <s v="southeast"/>
    <n v="1631.6683"/>
    <x v="1"/>
  </r>
  <r>
    <n v="51"/>
    <s v="female"/>
    <n v="20.6"/>
    <n v="0"/>
    <s v="no"/>
    <s v="southwest"/>
    <n v="9264.7970000000005"/>
    <x v="2"/>
  </r>
  <r>
    <n v="47"/>
    <s v="male"/>
    <n v="47.52"/>
    <n v="1"/>
    <s v="no"/>
    <s v="southeast"/>
    <n v="8083.9197999999997"/>
    <x v="1"/>
  </r>
  <r>
    <n v="64"/>
    <s v="female"/>
    <n v="32.965000000000003"/>
    <n v="0"/>
    <s v="no"/>
    <s v="northwest"/>
    <n v="14692.66935"/>
    <x v="1"/>
  </r>
  <r>
    <n v="49"/>
    <s v="male"/>
    <n v="32.299999999999997"/>
    <n v="3"/>
    <s v="no"/>
    <s v="northwest"/>
    <n v="10269.459999999999"/>
    <x v="1"/>
  </r>
  <r>
    <n v="31"/>
    <s v="male"/>
    <n v="20.399999999999999"/>
    <n v="0"/>
    <s v="no"/>
    <s v="southwest"/>
    <n v="3260.1990000000001"/>
    <x v="2"/>
  </r>
  <r>
    <n v="52"/>
    <s v="female"/>
    <n v="38.380000000000003"/>
    <n v="2"/>
    <s v="no"/>
    <s v="northeast"/>
    <n v="11396.9002"/>
    <x v="1"/>
  </r>
  <r>
    <n v="33"/>
    <s v="female"/>
    <n v="24.31"/>
    <n v="0"/>
    <s v="no"/>
    <s v="southeast"/>
    <n v="4185.0978999999998"/>
    <x v="2"/>
  </r>
  <r>
    <n v="47"/>
    <s v="female"/>
    <n v="23.6"/>
    <n v="1"/>
    <s v="no"/>
    <s v="southwest"/>
    <n v="8539.6710000000003"/>
    <x v="2"/>
  </r>
  <r>
    <n v="38"/>
    <s v="male"/>
    <n v="21.12"/>
    <n v="3"/>
    <s v="no"/>
    <s v="southeast"/>
    <n v="6652.5288"/>
    <x v="2"/>
  </r>
  <r>
    <n v="32"/>
    <s v="male"/>
    <n v="30.03"/>
    <n v="1"/>
    <s v="no"/>
    <s v="southeast"/>
    <n v="4074.4537"/>
    <x v="1"/>
  </r>
  <r>
    <n v="19"/>
    <s v="male"/>
    <n v="17.48"/>
    <n v="0"/>
    <s v="no"/>
    <s v="northwest"/>
    <n v="1621.3402000000001"/>
    <x v="3"/>
  </r>
  <r>
    <n v="44"/>
    <s v="female"/>
    <n v="20.234999999999999"/>
    <n v="1"/>
    <s v="yes"/>
    <s v="northeast"/>
    <n v="19594.809649999999"/>
    <x v="2"/>
  </r>
  <r>
    <n v="26"/>
    <s v="female"/>
    <n v="17.195"/>
    <n v="2"/>
    <s v="yes"/>
    <s v="northeast"/>
    <n v="14455.644050000001"/>
    <x v="3"/>
  </r>
  <r>
    <n v="25"/>
    <s v="male"/>
    <n v="23.9"/>
    <n v="5"/>
    <s v="no"/>
    <s v="southwest"/>
    <n v="5080.0959999999995"/>
    <x v="2"/>
  </r>
  <r>
    <n v="19"/>
    <s v="female"/>
    <n v="35.15"/>
    <n v="0"/>
    <s v="no"/>
    <s v="northwest"/>
    <n v="2134.9014999999999"/>
    <x v="1"/>
  </r>
  <r>
    <n v="43"/>
    <s v="female"/>
    <n v="35.64"/>
    <n v="1"/>
    <s v="no"/>
    <s v="southeast"/>
    <n v="7345.7266"/>
    <x v="1"/>
  </r>
  <r>
    <n v="52"/>
    <s v="male"/>
    <n v="34.1"/>
    <n v="0"/>
    <s v="no"/>
    <s v="southeast"/>
    <n v="9140.9509999999991"/>
    <x v="1"/>
  </r>
  <r>
    <n v="36"/>
    <s v="female"/>
    <n v="22.6"/>
    <n v="2"/>
    <s v="yes"/>
    <s v="southwest"/>
    <n v="18608.261999999999"/>
    <x v="2"/>
  </r>
  <r>
    <n v="64"/>
    <s v="male"/>
    <n v="39.159999999999997"/>
    <n v="1"/>
    <s v="no"/>
    <s v="southeast"/>
    <n v="14418.2804"/>
    <x v="1"/>
  </r>
  <r>
    <n v="63"/>
    <s v="female"/>
    <n v="26.98"/>
    <n v="0"/>
    <s v="yes"/>
    <s v="northwest"/>
    <n v="28950.4692"/>
    <x v="0"/>
  </r>
  <r>
    <n v="64"/>
    <s v="male"/>
    <n v="33.880000000000003"/>
    <n v="0"/>
    <s v="yes"/>
    <s v="southeast"/>
    <n v="46889.261200000001"/>
    <x v="1"/>
  </r>
  <r>
    <n v="61"/>
    <s v="male"/>
    <n v="35.86"/>
    <n v="0"/>
    <s v="yes"/>
    <s v="southeast"/>
    <n v="46599.108399999997"/>
    <x v="1"/>
  </r>
  <r>
    <n v="40"/>
    <s v="male"/>
    <n v="32.774999999999999"/>
    <n v="1"/>
    <s v="yes"/>
    <s v="northeast"/>
    <n v="39125.332249999999"/>
    <x v="1"/>
  </r>
  <r>
    <n v="25"/>
    <s v="male"/>
    <n v="30.59"/>
    <n v="0"/>
    <s v="no"/>
    <s v="northeast"/>
    <n v="2727.3951000000002"/>
    <x v="1"/>
  </r>
  <r>
    <n v="48"/>
    <s v="male"/>
    <n v="30.2"/>
    <n v="2"/>
    <s v="no"/>
    <s v="southwest"/>
    <n v="8968.33"/>
    <x v="1"/>
  </r>
  <r>
    <n v="45"/>
    <s v="male"/>
    <n v="24.31"/>
    <n v="5"/>
    <s v="no"/>
    <s v="southeast"/>
    <n v="9788.8659000000007"/>
    <x v="2"/>
  </r>
  <r>
    <n v="38"/>
    <s v="female"/>
    <n v="27.265000000000001"/>
    <n v="1"/>
    <s v="no"/>
    <s v="northeast"/>
    <n v="6555.07035"/>
    <x v="0"/>
  </r>
  <r>
    <n v="18"/>
    <s v="female"/>
    <n v="29.164999999999999"/>
    <n v="0"/>
    <s v="no"/>
    <s v="northeast"/>
    <n v="7323.7348190000002"/>
    <x v="0"/>
  </r>
  <r>
    <n v="21"/>
    <s v="female"/>
    <n v="16.815000000000001"/>
    <n v="1"/>
    <s v="no"/>
    <s v="northeast"/>
    <n v="3167.4558499999998"/>
    <x v="3"/>
  </r>
  <r>
    <n v="27"/>
    <s v="female"/>
    <n v="30.4"/>
    <n v="3"/>
    <s v="no"/>
    <s v="northwest"/>
    <n v="18804.752400000001"/>
    <x v="1"/>
  </r>
  <r>
    <n v="19"/>
    <s v="male"/>
    <n v="33.1"/>
    <n v="0"/>
    <s v="no"/>
    <s v="southwest"/>
    <n v="23082.955330000001"/>
    <x v="1"/>
  </r>
  <r>
    <n v="29"/>
    <s v="female"/>
    <n v="20.234999999999999"/>
    <n v="2"/>
    <s v="no"/>
    <s v="northwest"/>
    <n v="4906.4096499999996"/>
    <x v="2"/>
  </r>
  <r>
    <n v="42"/>
    <s v="male"/>
    <n v="26.9"/>
    <n v="0"/>
    <s v="no"/>
    <s v="southwest"/>
    <n v="5969.723"/>
    <x v="0"/>
  </r>
  <r>
    <n v="60"/>
    <s v="female"/>
    <n v="30.5"/>
    <n v="0"/>
    <s v="no"/>
    <s v="southwest"/>
    <n v="12638.195"/>
    <x v="1"/>
  </r>
  <r>
    <n v="31"/>
    <s v="male"/>
    <n v="28.594999999999999"/>
    <n v="1"/>
    <s v="no"/>
    <s v="northwest"/>
    <n v="4243.5900499999998"/>
    <x v="0"/>
  </r>
  <r>
    <n v="60"/>
    <s v="male"/>
    <n v="33.11"/>
    <n v="3"/>
    <s v="no"/>
    <s v="southeast"/>
    <n v="13919.822899999999"/>
    <x v="1"/>
  </r>
  <r>
    <n v="22"/>
    <s v="male"/>
    <n v="31.73"/>
    <n v="0"/>
    <s v="no"/>
    <s v="northeast"/>
    <n v="2254.7966999999999"/>
    <x v="1"/>
  </r>
  <r>
    <n v="35"/>
    <s v="male"/>
    <n v="28.9"/>
    <n v="3"/>
    <s v="no"/>
    <s v="southwest"/>
    <n v="5926.8459999999995"/>
    <x v="0"/>
  </r>
  <r>
    <n v="52"/>
    <s v="female"/>
    <n v="46.75"/>
    <n v="5"/>
    <s v="no"/>
    <s v="southeast"/>
    <n v="12592.5345"/>
    <x v="1"/>
  </r>
  <r>
    <n v="26"/>
    <s v="male"/>
    <n v="29.45"/>
    <n v="0"/>
    <s v="no"/>
    <s v="northeast"/>
    <n v="2897.3235"/>
    <x v="0"/>
  </r>
  <r>
    <n v="31"/>
    <s v="female"/>
    <n v="32.68"/>
    <n v="1"/>
    <s v="no"/>
    <s v="northwest"/>
    <n v="4738.2682000000004"/>
    <x v="1"/>
  </r>
  <r>
    <n v="33"/>
    <s v="female"/>
    <n v="33.5"/>
    <n v="0"/>
    <s v="yes"/>
    <s v="southwest"/>
    <n v="37079.372000000003"/>
    <x v="1"/>
  </r>
  <r>
    <n v="18"/>
    <s v="male"/>
    <n v="43.01"/>
    <n v="0"/>
    <s v="no"/>
    <s v="southeast"/>
    <n v="1149.3959"/>
    <x v="1"/>
  </r>
  <r>
    <n v="59"/>
    <s v="female"/>
    <n v="36.520000000000003"/>
    <n v="1"/>
    <s v="no"/>
    <s v="southeast"/>
    <n v="28287.897659999999"/>
    <x v="1"/>
  </r>
  <r>
    <n v="56"/>
    <s v="male"/>
    <n v="26.695"/>
    <n v="1"/>
    <s v="yes"/>
    <s v="northwest"/>
    <n v="26109.32905"/>
    <x v="0"/>
  </r>
  <r>
    <n v="45"/>
    <s v="female"/>
    <n v="33.1"/>
    <n v="0"/>
    <s v="no"/>
    <s v="southwest"/>
    <n v="7345.0839999999998"/>
    <x v="1"/>
  </r>
  <r>
    <n v="60"/>
    <s v="male"/>
    <n v="29.64"/>
    <n v="0"/>
    <s v="no"/>
    <s v="northeast"/>
    <n v="12730.999599999999"/>
    <x v="0"/>
  </r>
  <r>
    <n v="56"/>
    <s v="female"/>
    <n v="25.65"/>
    <n v="0"/>
    <s v="no"/>
    <s v="northwest"/>
    <n v="11454.021500000001"/>
    <x v="0"/>
  </r>
  <r>
    <n v="40"/>
    <s v="female"/>
    <n v="29.6"/>
    <n v="0"/>
    <s v="no"/>
    <s v="southwest"/>
    <n v="5910.9440000000004"/>
    <x v="0"/>
  </r>
  <r>
    <n v="35"/>
    <s v="male"/>
    <n v="38.6"/>
    <n v="1"/>
    <s v="no"/>
    <s v="southwest"/>
    <n v="4762.3289999999997"/>
    <x v="1"/>
  </r>
  <r>
    <n v="39"/>
    <s v="male"/>
    <n v="29.6"/>
    <n v="4"/>
    <s v="no"/>
    <s v="southwest"/>
    <n v="7512.2669999999998"/>
    <x v="0"/>
  </r>
  <r>
    <n v="30"/>
    <s v="male"/>
    <n v="24.13"/>
    <n v="1"/>
    <s v="no"/>
    <s v="northwest"/>
    <n v="4032.2406999999998"/>
    <x v="2"/>
  </r>
  <r>
    <n v="24"/>
    <s v="male"/>
    <n v="23.4"/>
    <n v="0"/>
    <s v="no"/>
    <s v="southwest"/>
    <n v="1969.614"/>
    <x v="2"/>
  </r>
  <r>
    <n v="20"/>
    <s v="male"/>
    <n v="29.734999999999999"/>
    <n v="0"/>
    <s v="no"/>
    <s v="northwest"/>
    <n v="1769.5316499999999"/>
    <x v="0"/>
  </r>
  <r>
    <n v="32"/>
    <s v="male"/>
    <n v="46.53"/>
    <n v="2"/>
    <s v="no"/>
    <s v="southeast"/>
    <n v="4686.3887000000004"/>
    <x v="1"/>
  </r>
  <r>
    <n v="59"/>
    <s v="male"/>
    <n v="37.4"/>
    <n v="0"/>
    <s v="no"/>
    <s v="southwest"/>
    <n v="21797.000400000001"/>
    <x v="1"/>
  </r>
  <r>
    <n v="55"/>
    <s v="female"/>
    <n v="30.14"/>
    <n v="2"/>
    <s v="no"/>
    <s v="southeast"/>
    <n v="11881.9696"/>
    <x v="1"/>
  </r>
  <r>
    <n v="57"/>
    <s v="female"/>
    <n v="30.495000000000001"/>
    <n v="0"/>
    <s v="no"/>
    <s v="northwest"/>
    <n v="11840.77505"/>
    <x v="1"/>
  </r>
  <r>
    <n v="56"/>
    <s v="male"/>
    <n v="39.6"/>
    <n v="0"/>
    <s v="no"/>
    <s v="southwest"/>
    <n v="10601.412"/>
    <x v="1"/>
  </r>
  <r>
    <n v="40"/>
    <s v="female"/>
    <n v="33"/>
    <n v="3"/>
    <s v="no"/>
    <s v="southeast"/>
    <n v="7682.67"/>
    <x v="1"/>
  </r>
  <r>
    <n v="49"/>
    <s v="female"/>
    <n v="36.630000000000003"/>
    <n v="3"/>
    <s v="no"/>
    <s v="southeast"/>
    <n v="10381.4787"/>
    <x v="1"/>
  </r>
  <r>
    <n v="42"/>
    <s v="male"/>
    <n v="30"/>
    <n v="0"/>
    <s v="yes"/>
    <s v="southwest"/>
    <n v="22144.031999999999"/>
    <x v="1"/>
  </r>
  <r>
    <n v="62"/>
    <s v="female"/>
    <n v="38.094999999999999"/>
    <n v="2"/>
    <s v="no"/>
    <s v="northeast"/>
    <n v="15230.324049999999"/>
    <x v="1"/>
  </r>
  <r>
    <n v="56"/>
    <s v="male"/>
    <n v="25.934999999999999"/>
    <n v="0"/>
    <s v="no"/>
    <s v="northeast"/>
    <n v="11165.417649999999"/>
    <x v="0"/>
  </r>
  <r>
    <n v="19"/>
    <s v="male"/>
    <n v="25.175000000000001"/>
    <n v="0"/>
    <s v="no"/>
    <s v="northwest"/>
    <n v="1632.0362500000001"/>
    <x v="0"/>
  </r>
  <r>
    <n v="30"/>
    <s v="female"/>
    <n v="28.38"/>
    <n v="1"/>
    <s v="yes"/>
    <s v="southeast"/>
    <n v="19521.968199999999"/>
    <x v="0"/>
  </r>
  <r>
    <n v="60"/>
    <s v="female"/>
    <n v="28.7"/>
    <n v="1"/>
    <s v="no"/>
    <s v="southwest"/>
    <n v="13224.692999999999"/>
    <x v="0"/>
  </r>
  <r>
    <n v="56"/>
    <s v="female"/>
    <n v="33.82"/>
    <n v="2"/>
    <s v="no"/>
    <s v="northwest"/>
    <n v="12643.3778"/>
    <x v="1"/>
  </r>
  <r>
    <n v="28"/>
    <s v="female"/>
    <n v="24.32"/>
    <n v="1"/>
    <s v="no"/>
    <s v="northeast"/>
    <n v="23288.928400000001"/>
    <x v="2"/>
  </r>
  <r>
    <n v="18"/>
    <s v="female"/>
    <n v="24.09"/>
    <n v="1"/>
    <s v="no"/>
    <s v="southeast"/>
    <n v="2201.0971"/>
    <x v="2"/>
  </r>
  <r>
    <n v="27"/>
    <s v="male"/>
    <n v="32.67"/>
    <n v="0"/>
    <s v="no"/>
    <s v="southeast"/>
    <n v="2497.0383000000002"/>
    <x v="1"/>
  </r>
  <r>
    <n v="18"/>
    <s v="female"/>
    <n v="30.114999999999998"/>
    <n v="0"/>
    <s v="no"/>
    <s v="northeast"/>
    <n v="2203.4718499999999"/>
    <x v="1"/>
  </r>
  <r>
    <n v="19"/>
    <s v="female"/>
    <n v="29.8"/>
    <n v="0"/>
    <s v="no"/>
    <s v="southwest"/>
    <n v="1744.4649999999999"/>
    <x v="0"/>
  </r>
  <r>
    <n v="47"/>
    <s v="female"/>
    <n v="33.344999999999999"/>
    <n v="0"/>
    <s v="no"/>
    <s v="northeast"/>
    <n v="20878.78443"/>
    <x v="1"/>
  </r>
  <r>
    <n v="54"/>
    <s v="male"/>
    <n v="25.1"/>
    <n v="3"/>
    <s v="yes"/>
    <s v="southwest"/>
    <n v="25382.296999999999"/>
    <x v="0"/>
  </r>
  <r>
    <n v="61"/>
    <s v="male"/>
    <n v="28.31"/>
    <n v="1"/>
    <s v="yes"/>
    <s v="northwest"/>
    <n v="28868.6639"/>
    <x v="0"/>
  </r>
  <r>
    <n v="24"/>
    <s v="male"/>
    <n v="28.5"/>
    <n v="0"/>
    <s v="yes"/>
    <s v="northeast"/>
    <n v="35147.528480000001"/>
    <x v="0"/>
  </r>
  <r>
    <n v="25"/>
    <s v="male"/>
    <n v="35.625"/>
    <n v="0"/>
    <s v="no"/>
    <s v="northwest"/>
    <n v="2534.3937500000002"/>
    <x v="1"/>
  </r>
  <r>
    <n v="21"/>
    <s v="male"/>
    <n v="36.85"/>
    <n v="0"/>
    <s v="no"/>
    <s v="southeast"/>
    <n v="1534.3045"/>
    <x v="1"/>
  </r>
  <r>
    <n v="23"/>
    <s v="male"/>
    <n v="32.56"/>
    <n v="0"/>
    <s v="no"/>
    <s v="southeast"/>
    <n v="1824.2854"/>
    <x v="1"/>
  </r>
  <r>
    <n v="63"/>
    <s v="male"/>
    <n v="41.325000000000003"/>
    <n v="3"/>
    <s v="no"/>
    <s v="northwest"/>
    <n v="15555.188749999999"/>
    <x v="1"/>
  </r>
  <r>
    <n v="49"/>
    <s v="male"/>
    <n v="37.51"/>
    <n v="2"/>
    <s v="no"/>
    <s v="southeast"/>
    <n v="9304.7019"/>
    <x v="1"/>
  </r>
  <r>
    <n v="18"/>
    <s v="female"/>
    <n v="31.35"/>
    <n v="0"/>
    <s v="no"/>
    <s v="southeast"/>
    <n v="1622.1885"/>
    <x v="1"/>
  </r>
  <r>
    <n v="51"/>
    <s v="female"/>
    <n v="39.5"/>
    <n v="1"/>
    <s v="no"/>
    <s v="southwest"/>
    <n v="9880.0679999999993"/>
    <x v="1"/>
  </r>
  <r>
    <n v="48"/>
    <s v="male"/>
    <n v="34.299999999999997"/>
    <n v="3"/>
    <s v="no"/>
    <s v="southwest"/>
    <n v="9563.0290000000005"/>
    <x v="1"/>
  </r>
  <r>
    <n v="31"/>
    <s v="female"/>
    <n v="31.065000000000001"/>
    <n v="0"/>
    <s v="no"/>
    <s v="northeast"/>
    <n v="4347.0233500000004"/>
    <x v="1"/>
  </r>
  <r>
    <n v="54"/>
    <s v="female"/>
    <n v="21.47"/>
    <n v="3"/>
    <s v="no"/>
    <s v="northwest"/>
    <n v="12475.3513"/>
    <x v="2"/>
  </r>
  <r>
    <n v="19"/>
    <s v="male"/>
    <n v="28.7"/>
    <n v="0"/>
    <s v="no"/>
    <s v="southwest"/>
    <n v="1253.9359999999999"/>
    <x v="0"/>
  </r>
  <r>
    <n v="44"/>
    <s v="female"/>
    <n v="38.06"/>
    <n v="0"/>
    <s v="yes"/>
    <s v="southeast"/>
    <n v="48885.135609999998"/>
    <x v="1"/>
  </r>
  <r>
    <n v="53"/>
    <s v="male"/>
    <n v="31.16"/>
    <n v="1"/>
    <s v="no"/>
    <s v="northwest"/>
    <n v="10461.9794"/>
    <x v="1"/>
  </r>
  <r>
    <n v="19"/>
    <s v="female"/>
    <n v="32.9"/>
    <n v="0"/>
    <s v="no"/>
    <s v="southwest"/>
    <n v="1748.7739999999999"/>
    <x v="1"/>
  </r>
  <r>
    <n v="61"/>
    <s v="female"/>
    <n v="25.08"/>
    <n v="0"/>
    <s v="no"/>
    <s v="southeast"/>
    <n v="24513.091260000001"/>
    <x v="0"/>
  </r>
  <r>
    <n v="18"/>
    <s v="female"/>
    <n v="25.08"/>
    <n v="0"/>
    <s v="no"/>
    <s v="northeast"/>
    <n v="2196.4731999999999"/>
    <x v="0"/>
  </r>
  <r>
    <n v="61"/>
    <s v="male"/>
    <n v="43.4"/>
    <n v="0"/>
    <s v="no"/>
    <s v="southwest"/>
    <n v="12574.049000000001"/>
    <x v="1"/>
  </r>
  <r>
    <n v="21"/>
    <s v="male"/>
    <n v="25.7"/>
    <n v="4"/>
    <s v="yes"/>
    <s v="southwest"/>
    <n v="17942.106"/>
    <x v="0"/>
  </r>
  <r>
    <n v="20"/>
    <s v="male"/>
    <n v="27.93"/>
    <n v="0"/>
    <s v="no"/>
    <s v="northeast"/>
    <n v="1967.0227"/>
    <x v="0"/>
  </r>
  <r>
    <n v="31"/>
    <s v="female"/>
    <n v="23.6"/>
    <n v="2"/>
    <s v="no"/>
    <s v="southwest"/>
    <n v="4931.6469999999999"/>
    <x v="2"/>
  </r>
  <r>
    <n v="45"/>
    <s v="male"/>
    <n v="28.7"/>
    <n v="2"/>
    <s v="no"/>
    <s v="southwest"/>
    <n v="8027.9679999999998"/>
    <x v="0"/>
  </r>
  <r>
    <n v="44"/>
    <s v="female"/>
    <n v="23.98"/>
    <n v="2"/>
    <s v="no"/>
    <s v="southeast"/>
    <n v="8211.1002000000008"/>
    <x v="2"/>
  </r>
  <r>
    <n v="62"/>
    <s v="female"/>
    <n v="39.200000000000003"/>
    <n v="0"/>
    <s v="no"/>
    <s v="southwest"/>
    <n v="13470.86"/>
    <x v="1"/>
  </r>
  <r>
    <n v="29"/>
    <s v="male"/>
    <n v="34.4"/>
    <n v="0"/>
    <s v="yes"/>
    <s v="southwest"/>
    <n v="36197.699000000001"/>
    <x v="1"/>
  </r>
  <r>
    <n v="43"/>
    <s v="male"/>
    <n v="26.03"/>
    <n v="0"/>
    <s v="no"/>
    <s v="northeast"/>
    <n v="6837.3687"/>
    <x v="0"/>
  </r>
  <r>
    <n v="51"/>
    <s v="male"/>
    <n v="23.21"/>
    <n v="1"/>
    <s v="yes"/>
    <s v="southeast"/>
    <n v="22218.1149"/>
    <x v="2"/>
  </r>
  <r>
    <n v="19"/>
    <s v="male"/>
    <n v="30.25"/>
    <n v="0"/>
    <s v="yes"/>
    <s v="southeast"/>
    <n v="32548.340499999998"/>
    <x v="1"/>
  </r>
  <r>
    <n v="38"/>
    <s v="female"/>
    <n v="28.93"/>
    <n v="1"/>
    <s v="no"/>
    <s v="southeast"/>
    <n v="5974.3846999999996"/>
    <x v="0"/>
  </r>
  <r>
    <n v="37"/>
    <s v="male"/>
    <n v="30.875"/>
    <n v="3"/>
    <s v="no"/>
    <s v="northwest"/>
    <n v="6796.8632500000003"/>
    <x v="1"/>
  </r>
  <r>
    <n v="22"/>
    <s v="male"/>
    <n v="31.35"/>
    <n v="1"/>
    <s v="no"/>
    <s v="northwest"/>
    <n v="2643.2685000000001"/>
    <x v="1"/>
  </r>
  <r>
    <n v="21"/>
    <s v="male"/>
    <n v="23.75"/>
    <n v="2"/>
    <s v="no"/>
    <s v="northwest"/>
    <n v="3077.0954999999999"/>
    <x v="2"/>
  </r>
  <r>
    <n v="24"/>
    <s v="female"/>
    <n v="25.27"/>
    <n v="0"/>
    <s v="no"/>
    <s v="northeast"/>
    <n v="3044.2132999999999"/>
    <x v="0"/>
  </r>
  <r>
    <n v="57"/>
    <s v="female"/>
    <n v="28.7"/>
    <n v="0"/>
    <s v="no"/>
    <s v="southwest"/>
    <n v="11455.28"/>
    <x v="0"/>
  </r>
  <r>
    <n v="56"/>
    <s v="male"/>
    <n v="32.11"/>
    <n v="1"/>
    <s v="no"/>
    <s v="northeast"/>
    <n v="11763.000899999999"/>
    <x v="1"/>
  </r>
  <r>
    <n v="27"/>
    <s v="male"/>
    <n v="33.659999999999997"/>
    <n v="0"/>
    <s v="no"/>
    <s v="southeast"/>
    <n v="2498.4144000000001"/>
    <x v="1"/>
  </r>
  <r>
    <n v="51"/>
    <s v="male"/>
    <n v="22.42"/>
    <n v="0"/>
    <s v="no"/>
    <s v="northeast"/>
    <n v="9361.3268000000007"/>
    <x v="2"/>
  </r>
  <r>
    <n v="19"/>
    <s v="male"/>
    <n v="30.4"/>
    <n v="0"/>
    <s v="no"/>
    <s v="southwest"/>
    <n v="1256.299"/>
    <x v="1"/>
  </r>
  <r>
    <n v="39"/>
    <s v="male"/>
    <n v="28.3"/>
    <n v="1"/>
    <s v="yes"/>
    <s v="southwest"/>
    <n v="21082.16"/>
    <x v="0"/>
  </r>
  <r>
    <n v="58"/>
    <s v="male"/>
    <n v="35.700000000000003"/>
    <n v="0"/>
    <s v="no"/>
    <s v="southwest"/>
    <n v="11362.754999999999"/>
    <x v="1"/>
  </r>
  <r>
    <n v="20"/>
    <s v="male"/>
    <n v="35.31"/>
    <n v="1"/>
    <s v="no"/>
    <s v="southeast"/>
    <n v="27724.28875"/>
    <x v="1"/>
  </r>
  <r>
    <n v="45"/>
    <s v="male"/>
    <n v="30.495000000000001"/>
    <n v="2"/>
    <s v="no"/>
    <s v="northwest"/>
    <n v="8413.4630500000003"/>
    <x v="1"/>
  </r>
  <r>
    <n v="35"/>
    <s v="female"/>
    <n v="31"/>
    <n v="1"/>
    <s v="no"/>
    <s v="southwest"/>
    <n v="5240.7650000000003"/>
    <x v="1"/>
  </r>
  <r>
    <n v="31"/>
    <s v="male"/>
    <n v="30.875"/>
    <n v="0"/>
    <s v="no"/>
    <s v="northeast"/>
    <n v="3857.7592500000001"/>
    <x v="1"/>
  </r>
  <r>
    <n v="50"/>
    <s v="female"/>
    <n v="27.36"/>
    <n v="0"/>
    <s v="no"/>
    <s v="northeast"/>
    <n v="25656.575260000001"/>
    <x v="0"/>
  </r>
  <r>
    <n v="32"/>
    <s v="female"/>
    <n v="44.22"/>
    <n v="0"/>
    <s v="no"/>
    <s v="southeast"/>
    <n v="3994.1777999999999"/>
    <x v="1"/>
  </r>
  <r>
    <n v="51"/>
    <s v="female"/>
    <n v="33.914999999999999"/>
    <n v="0"/>
    <s v="no"/>
    <s v="northeast"/>
    <n v="9866.3048500000004"/>
    <x v="1"/>
  </r>
  <r>
    <n v="38"/>
    <s v="female"/>
    <n v="37.729999999999997"/>
    <n v="0"/>
    <s v="no"/>
    <s v="southeast"/>
    <n v="5397.6166999999996"/>
    <x v="1"/>
  </r>
  <r>
    <n v="42"/>
    <s v="male"/>
    <n v="26.07"/>
    <n v="1"/>
    <s v="yes"/>
    <s v="southeast"/>
    <n v="38245.593269999998"/>
    <x v="0"/>
  </r>
  <r>
    <n v="18"/>
    <s v="female"/>
    <n v="33.880000000000003"/>
    <n v="0"/>
    <s v="no"/>
    <s v="southeast"/>
    <n v="11482.63485"/>
    <x v="1"/>
  </r>
  <r>
    <n v="19"/>
    <s v="female"/>
    <n v="30.59"/>
    <n v="2"/>
    <s v="no"/>
    <s v="northwest"/>
    <n v="24059.680189999999"/>
    <x v="1"/>
  </r>
  <r>
    <n v="51"/>
    <s v="female"/>
    <n v="25.8"/>
    <n v="1"/>
    <s v="no"/>
    <s v="southwest"/>
    <n v="9861.0249999999996"/>
    <x v="0"/>
  </r>
  <r>
    <n v="46"/>
    <s v="male"/>
    <n v="39.424999999999997"/>
    <n v="1"/>
    <s v="no"/>
    <s v="northeast"/>
    <n v="8342.9087500000005"/>
    <x v="1"/>
  </r>
  <r>
    <n v="18"/>
    <s v="male"/>
    <n v="25.46"/>
    <n v="0"/>
    <s v="no"/>
    <s v="northeast"/>
    <n v="1708.0014000000001"/>
    <x v="0"/>
  </r>
  <r>
    <n v="57"/>
    <s v="male"/>
    <n v="42.13"/>
    <n v="1"/>
    <s v="yes"/>
    <s v="southeast"/>
    <n v="48675.517699999997"/>
    <x v="1"/>
  </r>
  <r>
    <n v="62"/>
    <s v="female"/>
    <n v="31.73"/>
    <n v="0"/>
    <s v="no"/>
    <s v="northeast"/>
    <n v="14043.476699999999"/>
    <x v="1"/>
  </r>
  <r>
    <n v="59"/>
    <s v="male"/>
    <n v="29.7"/>
    <n v="2"/>
    <s v="no"/>
    <s v="southeast"/>
    <n v="12925.886"/>
    <x v="0"/>
  </r>
  <r>
    <n v="37"/>
    <s v="male"/>
    <n v="36.19"/>
    <n v="0"/>
    <s v="no"/>
    <s v="southeast"/>
    <n v="19214.705529999999"/>
    <x v="1"/>
  </r>
  <r>
    <n v="64"/>
    <s v="male"/>
    <n v="40.479999999999997"/>
    <n v="0"/>
    <s v="no"/>
    <s v="southeast"/>
    <n v="13831.1152"/>
    <x v="1"/>
  </r>
  <r>
    <n v="38"/>
    <s v="male"/>
    <n v="28.024999999999999"/>
    <n v="1"/>
    <s v="no"/>
    <s v="northeast"/>
    <n v="6067.1267500000004"/>
    <x v="0"/>
  </r>
  <r>
    <n v="33"/>
    <s v="female"/>
    <n v="38.9"/>
    <n v="3"/>
    <s v="no"/>
    <s v="southwest"/>
    <n v="5972.3779999999997"/>
    <x v="1"/>
  </r>
  <r>
    <n v="46"/>
    <s v="female"/>
    <n v="30.2"/>
    <n v="2"/>
    <s v="no"/>
    <s v="southwest"/>
    <n v="8825.0859999999993"/>
    <x v="1"/>
  </r>
  <r>
    <n v="46"/>
    <s v="female"/>
    <n v="28.05"/>
    <n v="1"/>
    <s v="no"/>
    <s v="southeast"/>
    <n v="8233.0974999999999"/>
    <x v="0"/>
  </r>
  <r>
    <n v="53"/>
    <s v="male"/>
    <n v="31.35"/>
    <n v="0"/>
    <s v="no"/>
    <s v="southeast"/>
    <n v="27346.04207"/>
    <x v="1"/>
  </r>
  <r>
    <n v="34"/>
    <s v="female"/>
    <n v="38"/>
    <n v="3"/>
    <s v="no"/>
    <s v="southwest"/>
    <n v="6196.4480000000003"/>
    <x v="1"/>
  </r>
  <r>
    <n v="20"/>
    <s v="female"/>
    <n v="31.79"/>
    <n v="2"/>
    <s v="no"/>
    <s v="southeast"/>
    <n v="3056.3881000000001"/>
    <x v="1"/>
  </r>
  <r>
    <n v="63"/>
    <s v="female"/>
    <n v="36.299999999999997"/>
    <n v="0"/>
    <s v="no"/>
    <s v="southeast"/>
    <n v="13887.204"/>
    <x v="1"/>
  </r>
  <r>
    <n v="54"/>
    <s v="female"/>
    <n v="47.41"/>
    <n v="0"/>
    <s v="yes"/>
    <s v="southeast"/>
    <n v="63770.428010000003"/>
    <x v="1"/>
  </r>
  <r>
    <n v="54"/>
    <s v="male"/>
    <n v="30.21"/>
    <n v="0"/>
    <s v="no"/>
    <s v="northwest"/>
    <n v="10231.499900000001"/>
    <x v="1"/>
  </r>
  <r>
    <n v="49"/>
    <s v="male"/>
    <n v="25.84"/>
    <n v="2"/>
    <s v="yes"/>
    <s v="northwest"/>
    <n v="23807.240600000001"/>
    <x v="0"/>
  </r>
  <r>
    <n v="28"/>
    <s v="male"/>
    <n v="35.435000000000002"/>
    <n v="0"/>
    <s v="no"/>
    <s v="northeast"/>
    <n v="3268.84665"/>
    <x v="1"/>
  </r>
  <r>
    <n v="54"/>
    <s v="female"/>
    <n v="46.7"/>
    <n v="2"/>
    <s v="no"/>
    <s v="southwest"/>
    <n v="11538.421"/>
    <x v="1"/>
  </r>
  <r>
    <n v="25"/>
    <s v="female"/>
    <n v="28.594999999999999"/>
    <n v="0"/>
    <s v="no"/>
    <s v="northeast"/>
    <n v="3213.6220499999999"/>
    <x v="0"/>
  </r>
  <r>
    <n v="43"/>
    <s v="female"/>
    <n v="46.2"/>
    <n v="0"/>
    <s v="yes"/>
    <s v="southeast"/>
    <n v="45863.205000000002"/>
    <x v="1"/>
  </r>
  <r>
    <n v="63"/>
    <s v="male"/>
    <n v="30.8"/>
    <n v="0"/>
    <s v="no"/>
    <s v="southwest"/>
    <n v="13390.558999999999"/>
    <x v="1"/>
  </r>
  <r>
    <n v="32"/>
    <s v="female"/>
    <n v="28.93"/>
    <n v="0"/>
    <s v="no"/>
    <s v="southeast"/>
    <n v="3972.9247"/>
    <x v="0"/>
  </r>
  <r>
    <n v="62"/>
    <s v="male"/>
    <n v="21.4"/>
    <n v="0"/>
    <s v="no"/>
    <s v="southwest"/>
    <n v="12957.118"/>
    <x v="2"/>
  </r>
  <r>
    <n v="52"/>
    <s v="female"/>
    <n v="31.73"/>
    <n v="2"/>
    <s v="no"/>
    <s v="northwest"/>
    <n v="11187.6567"/>
    <x v="1"/>
  </r>
  <r>
    <n v="25"/>
    <s v="female"/>
    <n v="41.325000000000003"/>
    <n v="0"/>
    <s v="no"/>
    <s v="northeast"/>
    <n v="17878.900679999999"/>
    <x v="1"/>
  </r>
  <r>
    <n v="28"/>
    <s v="male"/>
    <n v="23.8"/>
    <n v="2"/>
    <s v="no"/>
    <s v="southwest"/>
    <n v="3847.674"/>
    <x v="2"/>
  </r>
  <r>
    <n v="46"/>
    <s v="male"/>
    <n v="33.44"/>
    <n v="1"/>
    <s v="no"/>
    <s v="northeast"/>
    <n v="8334.5895999999993"/>
    <x v="1"/>
  </r>
  <r>
    <n v="34"/>
    <s v="male"/>
    <n v="34.21"/>
    <n v="0"/>
    <s v="no"/>
    <s v="southeast"/>
    <n v="3935.1799000000001"/>
    <x v="1"/>
  </r>
  <r>
    <n v="35"/>
    <s v="female"/>
    <n v="34.104999999999997"/>
    <n v="3"/>
    <s v="yes"/>
    <s v="northwest"/>
    <n v="39983.425949999997"/>
    <x v="1"/>
  </r>
  <r>
    <n v="19"/>
    <s v="male"/>
    <n v="35.53"/>
    <n v="0"/>
    <s v="no"/>
    <s v="northwest"/>
    <n v="1646.4296999999999"/>
    <x v="1"/>
  </r>
  <r>
    <n v="46"/>
    <s v="female"/>
    <n v="19.95"/>
    <n v="2"/>
    <s v="no"/>
    <s v="northwest"/>
    <n v="9193.8384999999998"/>
    <x v="2"/>
  </r>
  <r>
    <n v="54"/>
    <s v="female"/>
    <n v="32.68"/>
    <n v="0"/>
    <s v="no"/>
    <s v="northeast"/>
    <n v="10923.933199999999"/>
    <x v="1"/>
  </r>
  <r>
    <n v="27"/>
    <s v="male"/>
    <n v="30.5"/>
    <n v="0"/>
    <s v="no"/>
    <s v="southwest"/>
    <n v="2494.0219999999999"/>
    <x v="1"/>
  </r>
  <r>
    <n v="50"/>
    <s v="male"/>
    <n v="44.77"/>
    <n v="1"/>
    <s v="no"/>
    <s v="southeast"/>
    <n v="9058.7302999999993"/>
    <x v="1"/>
  </r>
  <r>
    <n v="18"/>
    <s v="female"/>
    <n v="32.119999999999997"/>
    <n v="2"/>
    <s v="no"/>
    <s v="southeast"/>
    <n v="2801.2588000000001"/>
    <x v="1"/>
  </r>
  <r>
    <n v="19"/>
    <s v="female"/>
    <n v="30.495000000000001"/>
    <n v="0"/>
    <s v="no"/>
    <s v="northwest"/>
    <n v="2128.4310500000001"/>
    <x v="1"/>
  </r>
  <r>
    <n v="38"/>
    <s v="female"/>
    <n v="40.564999999999998"/>
    <n v="1"/>
    <s v="no"/>
    <s v="northwest"/>
    <n v="6373.55735"/>
    <x v="1"/>
  </r>
  <r>
    <n v="41"/>
    <s v="male"/>
    <n v="30.59"/>
    <n v="2"/>
    <s v="no"/>
    <s v="northwest"/>
    <n v="7256.7231000000002"/>
    <x v="1"/>
  </r>
  <r>
    <n v="49"/>
    <s v="female"/>
    <n v="31.9"/>
    <n v="5"/>
    <s v="no"/>
    <s v="southwest"/>
    <n v="11552.904"/>
    <x v="1"/>
  </r>
  <r>
    <n v="48"/>
    <s v="male"/>
    <n v="40.564999999999998"/>
    <n v="2"/>
    <s v="yes"/>
    <s v="northwest"/>
    <n v="45702.022349999999"/>
    <x v="1"/>
  </r>
  <r>
    <n v="31"/>
    <s v="female"/>
    <n v="29.1"/>
    <n v="0"/>
    <s v="no"/>
    <s v="southwest"/>
    <n v="3761.2919999999999"/>
    <x v="0"/>
  </r>
  <r>
    <n v="18"/>
    <s v="female"/>
    <n v="37.29"/>
    <n v="1"/>
    <s v="no"/>
    <s v="southeast"/>
    <n v="2219.4450999999999"/>
    <x v="1"/>
  </r>
  <r>
    <n v="30"/>
    <s v="female"/>
    <n v="43.12"/>
    <n v="2"/>
    <s v="no"/>
    <s v="southeast"/>
    <n v="4753.6368000000002"/>
    <x v="1"/>
  </r>
  <r>
    <n v="62"/>
    <s v="female"/>
    <n v="36.86"/>
    <n v="1"/>
    <s v="no"/>
    <s v="northeast"/>
    <n v="31620.001059999999"/>
    <x v="1"/>
  </r>
  <r>
    <n v="57"/>
    <s v="female"/>
    <n v="34.295000000000002"/>
    <n v="2"/>
    <s v="no"/>
    <s v="northeast"/>
    <n v="13224.057049999999"/>
    <x v="1"/>
  </r>
  <r>
    <n v="58"/>
    <s v="female"/>
    <n v="27.17"/>
    <n v="0"/>
    <s v="no"/>
    <s v="northwest"/>
    <n v="12222.898300000001"/>
    <x v="0"/>
  </r>
  <r>
    <n v="22"/>
    <s v="male"/>
    <n v="26.84"/>
    <n v="0"/>
    <s v="no"/>
    <s v="southeast"/>
    <n v="1664.9996000000001"/>
    <x v="0"/>
  </r>
  <r>
    <n v="31"/>
    <s v="female"/>
    <n v="38.094999999999999"/>
    <n v="1"/>
    <s v="yes"/>
    <s v="northeast"/>
    <n v="58571.074480000003"/>
    <x v="1"/>
  </r>
  <r>
    <n v="52"/>
    <s v="male"/>
    <n v="30.2"/>
    <n v="1"/>
    <s v="no"/>
    <s v="southwest"/>
    <n v="9724.5300000000007"/>
    <x v="1"/>
  </r>
  <r>
    <n v="25"/>
    <s v="female"/>
    <n v="23.465"/>
    <n v="0"/>
    <s v="no"/>
    <s v="northeast"/>
    <n v="3206.4913499999998"/>
    <x v="2"/>
  </r>
  <r>
    <n v="59"/>
    <s v="male"/>
    <n v="25.46"/>
    <n v="1"/>
    <s v="no"/>
    <s v="northeast"/>
    <n v="12913.992399999999"/>
    <x v="0"/>
  </r>
  <r>
    <n v="19"/>
    <s v="male"/>
    <n v="30.59"/>
    <n v="0"/>
    <s v="no"/>
    <s v="northwest"/>
    <n v="1639.5631000000001"/>
    <x v="1"/>
  </r>
  <r>
    <n v="39"/>
    <s v="male"/>
    <n v="45.43"/>
    <n v="2"/>
    <s v="no"/>
    <s v="southeast"/>
    <n v="6356.2707"/>
    <x v="1"/>
  </r>
  <r>
    <n v="32"/>
    <s v="female"/>
    <n v="23.65"/>
    <n v="1"/>
    <s v="no"/>
    <s v="southeast"/>
    <n v="17626.239509999999"/>
    <x v="2"/>
  </r>
  <r>
    <n v="19"/>
    <s v="male"/>
    <n v="20.7"/>
    <n v="0"/>
    <s v="no"/>
    <s v="southwest"/>
    <n v="1242.816"/>
    <x v="2"/>
  </r>
  <r>
    <n v="33"/>
    <s v="female"/>
    <n v="28.27"/>
    <n v="1"/>
    <s v="no"/>
    <s v="southeast"/>
    <n v="4779.6022999999996"/>
    <x v="0"/>
  </r>
  <r>
    <n v="21"/>
    <s v="male"/>
    <n v="20.234999999999999"/>
    <n v="3"/>
    <s v="no"/>
    <s v="northeast"/>
    <n v="3861.2096499999998"/>
    <x v="2"/>
  </r>
  <r>
    <n v="34"/>
    <s v="female"/>
    <n v="30.21"/>
    <n v="1"/>
    <s v="yes"/>
    <s v="northwest"/>
    <n v="43943.876100000001"/>
    <x v="1"/>
  </r>
  <r>
    <n v="61"/>
    <s v="female"/>
    <n v="35.909999999999997"/>
    <n v="0"/>
    <s v="no"/>
    <s v="northeast"/>
    <n v="13635.6379"/>
    <x v="1"/>
  </r>
  <r>
    <n v="38"/>
    <s v="female"/>
    <n v="30.69"/>
    <n v="1"/>
    <s v="no"/>
    <s v="southeast"/>
    <n v="5976.8311000000003"/>
    <x v="1"/>
  </r>
  <r>
    <n v="58"/>
    <s v="female"/>
    <n v="29"/>
    <n v="0"/>
    <s v="no"/>
    <s v="southwest"/>
    <n v="11842.441999999999"/>
    <x v="0"/>
  </r>
  <r>
    <n v="47"/>
    <s v="male"/>
    <n v="19.57"/>
    <n v="1"/>
    <s v="no"/>
    <s v="northwest"/>
    <n v="8428.0692999999992"/>
    <x v="2"/>
  </r>
  <r>
    <n v="20"/>
    <s v="male"/>
    <n v="31.13"/>
    <n v="2"/>
    <s v="no"/>
    <s v="southeast"/>
    <n v="2566.4706999999999"/>
    <x v="1"/>
  </r>
  <r>
    <n v="21"/>
    <s v="female"/>
    <n v="21.85"/>
    <n v="1"/>
    <s v="yes"/>
    <s v="northeast"/>
    <n v="15359.104499999999"/>
    <x v="2"/>
  </r>
  <r>
    <n v="41"/>
    <s v="male"/>
    <n v="40.26"/>
    <n v="0"/>
    <s v="no"/>
    <s v="southeast"/>
    <n v="5709.1643999999997"/>
    <x v="1"/>
  </r>
  <r>
    <n v="46"/>
    <s v="female"/>
    <n v="33.725000000000001"/>
    <n v="1"/>
    <s v="no"/>
    <s v="northeast"/>
    <n v="8823.9857499999998"/>
    <x v="1"/>
  </r>
  <r>
    <n v="42"/>
    <s v="female"/>
    <n v="29.48"/>
    <n v="2"/>
    <s v="no"/>
    <s v="southeast"/>
    <n v="7640.3091999999997"/>
    <x v="0"/>
  </r>
  <r>
    <n v="34"/>
    <s v="female"/>
    <n v="33.25"/>
    <n v="1"/>
    <s v="no"/>
    <s v="northeast"/>
    <n v="5594.8455000000004"/>
    <x v="1"/>
  </r>
  <r>
    <n v="43"/>
    <s v="male"/>
    <n v="32.6"/>
    <n v="2"/>
    <s v="no"/>
    <s v="southwest"/>
    <n v="7441.5010000000002"/>
    <x v="1"/>
  </r>
  <r>
    <n v="52"/>
    <s v="female"/>
    <n v="37.524999999999999"/>
    <n v="2"/>
    <s v="no"/>
    <s v="northwest"/>
    <n v="33471.971890000001"/>
    <x v="1"/>
  </r>
  <r>
    <n v="18"/>
    <s v="female"/>
    <n v="39.159999999999997"/>
    <n v="0"/>
    <s v="no"/>
    <s v="southeast"/>
    <n v="1633.0444"/>
    <x v="1"/>
  </r>
  <r>
    <n v="51"/>
    <s v="male"/>
    <n v="31.635000000000002"/>
    <n v="0"/>
    <s v="no"/>
    <s v="northwest"/>
    <n v="9174.1356500000002"/>
    <x v="1"/>
  </r>
  <r>
    <n v="56"/>
    <s v="female"/>
    <n v="25.3"/>
    <n v="0"/>
    <s v="no"/>
    <s v="southwest"/>
    <n v="11070.535"/>
    <x v="0"/>
  </r>
  <r>
    <n v="64"/>
    <s v="female"/>
    <n v="39.049999999999997"/>
    <n v="3"/>
    <s v="no"/>
    <s v="southeast"/>
    <n v="16085.127500000001"/>
    <x v="1"/>
  </r>
  <r>
    <n v="19"/>
    <s v="female"/>
    <n v="28.31"/>
    <n v="0"/>
    <s v="yes"/>
    <s v="northwest"/>
    <n v="17468.983899999999"/>
    <x v="0"/>
  </r>
  <r>
    <n v="51"/>
    <s v="female"/>
    <n v="34.1"/>
    <n v="0"/>
    <s v="no"/>
    <s v="southeast"/>
    <n v="9283.5619999999999"/>
    <x v="1"/>
  </r>
  <r>
    <n v="27"/>
    <s v="female"/>
    <n v="25.175000000000001"/>
    <n v="0"/>
    <s v="no"/>
    <s v="northeast"/>
    <n v="3558.6202499999999"/>
    <x v="0"/>
  </r>
  <r>
    <n v="59"/>
    <s v="female"/>
    <n v="23.655000000000001"/>
    <n v="0"/>
    <s v="yes"/>
    <s v="northwest"/>
    <n v="25678.778450000002"/>
    <x v="2"/>
  </r>
  <r>
    <n v="28"/>
    <s v="male"/>
    <n v="26.98"/>
    <n v="2"/>
    <s v="no"/>
    <s v="northeast"/>
    <n v="4435.0941999999995"/>
    <x v="0"/>
  </r>
  <r>
    <n v="30"/>
    <s v="male"/>
    <n v="37.799999999999997"/>
    <n v="2"/>
    <s v="yes"/>
    <s v="southwest"/>
    <n v="39241.442000000003"/>
    <x v="1"/>
  </r>
  <r>
    <n v="47"/>
    <s v="female"/>
    <n v="29.37"/>
    <n v="1"/>
    <s v="no"/>
    <s v="southeast"/>
    <n v="8547.6913000000004"/>
    <x v="0"/>
  </r>
  <r>
    <n v="38"/>
    <s v="female"/>
    <n v="34.799999999999997"/>
    <n v="2"/>
    <s v="no"/>
    <s v="southwest"/>
    <n v="6571.5439999999999"/>
    <x v="1"/>
  </r>
  <r>
    <n v="18"/>
    <s v="female"/>
    <n v="33.155000000000001"/>
    <n v="0"/>
    <s v="no"/>
    <s v="northeast"/>
    <n v="2207.6974500000001"/>
    <x v="1"/>
  </r>
  <r>
    <n v="34"/>
    <s v="female"/>
    <n v="19"/>
    <n v="3"/>
    <s v="no"/>
    <s v="northeast"/>
    <n v="6753.0379999999996"/>
    <x v="2"/>
  </r>
  <r>
    <n v="20"/>
    <s v="female"/>
    <n v="33"/>
    <n v="0"/>
    <s v="no"/>
    <s v="southeast"/>
    <n v="1880.07"/>
    <x v="1"/>
  </r>
  <r>
    <n v="47"/>
    <s v="female"/>
    <n v="36.630000000000003"/>
    <n v="1"/>
    <s v="yes"/>
    <s v="southeast"/>
    <n v="42969.852700000003"/>
    <x v="1"/>
  </r>
  <r>
    <n v="56"/>
    <s v="female"/>
    <n v="28.594999999999999"/>
    <n v="0"/>
    <s v="no"/>
    <s v="northeast"/>
    <n v="11658.11505"/>
    <x v="0"/>
  </r>
  <r>
    <n v="49"/>
    <s v="male"/>
    <n v="25.6"/>
    <n v="2"/>
    <s v="yes"/>
    <s v="southwest"/>
    <n v="23306.546999999999"/>
    <x v="0"/>
  </r>
  <r>
    <n v="19"/>
    <s v="female"/>
    <n v="33.11"/>
    <n v="0"/>
    <s v="yes"/>
    <s v="southeast"/>
    <n v="34439.855900000002"/>
    <x v="1"/>
  </r>
  <r>
    <n v="55"/>
    <s v="female"/>
    <n v="37.1"/>
    <n v="0"/>
    <s v="no"/>
    <s v="southwest"/>
    <n v="10713.644"/>
    <x v="1"/>
  </r>
  <r>
    <n v="30"/>
    <s v="male"/>
    <n v="31.4"/>
    <n v="1"/>
    <s v="no"/>
    <s v="southwest"/>
    <n v="3659.346"/>
    <x v="1"/>
  </r>
  <r>
    <n v="37"/>
    <s v="male"/>
    <n v="34.1"/>
    <n v="4"/>
    <s v="yes"/>
    <s v="southwest"/>
    <n v="40182.245999999999"/>
    <x v="1"/>
  </r>
  <r>
    <n v="49"/>
    <s v="female"/>
    <n v="21.3"/>
    <n v="1"/>
    <s v="no"/>
    <s v="southwest"/>
    <n v="9182.17"/>
    <x v="2"/>
  </r>
  <r>
    <n v="18"/>
    <s v="male"/>
    <n v="33.534999999999997"/>
    <n v="0"/>
    <s v="yes"/>
    <s v="northeast"/>
    <n v="34617.840649999998"/>
    <x v="1"/>
  </r>
  <r>
    <n v="59"/>
    <s v="male"/>
    <n v="28.785"/>
    <n v="0"/>
    <s v="no"/>
    <s v="northwest"/>
    <n v="12129.614149999999"/>
    <x v="0"/>
  </r>
  <r>
    <n v="29"/>
    <s v="female"/>
    <n v="26.03"/>
    <n v="0"/>
    <s v="no"/>
    <s v="northwest"/>
    <n v="3736.4647"/>
    <x v="0"/>
  </r>
  <r>
    <n v="36"/>
    <s v="male"/>
    <n v="28.88"/>
    <n v="3"/>
    <s v="no"/>
    <s v="northeast"/>
    <n v="6748.5911999999998"/>
    <x v="0"/>
  </r>
  <r>
    <n v="33"/>
    <s v="male"/>
    <n v="42.46"/>
    <n v="1"/>
    <s v="no"/>
    <s v="southeast"/>
    <n v="11326.71487"/>
    <x v="1"/>
  </r>
  <r>
    <n v="58"/>
    <s v="male"/>
    <n v="38"/>
    <n v="0"/>
    <s v="no"/>
    <s v="southwest"/>
    <n v="11365.951999999999"/>
    <x v="1"/>
  </r>
  <r>
    <n v="44"/>
    <s v="female"/>
    <n v="38.950000000000003"/>
    <n v="0"/>
    <s v="yes"/>
    <s v="northwest"/>
    <n v="42983.458500000001"/>
    <x v="1"/>
  </r>
  <r>
    <n v="53"/>
    <s v="male"/>
    <n v="36.1"/>
    <n v="1"/>
    <s v="no"/>
    <s v="southwest"/>
    <n v="10085.846"/>
    <x v="1"/>
  </r>
  <r>
    <n v="24"/>
    <s v="male"/>
    <n v="29.3"/>
    <n v="0"/>
    <s v="no"/>
    <s v="southwest"/>
    <n v="1977.8150000000001"/>
    <x v="0"/>
  </r>
  <r>
    <n v="29"/>
    <s v="female"/>
    <n v="35.53"/>
    <n v="0"/>
    <s v="no"/>
    <s v="southeast"/>
    <n v="3366.6696999999999"/>
    <x v="1"/>
  </r>
  <r>
    <n v="40"/>
    <s v="male"/>
    <n v="22.704999999999998"/>
    <n v="2"/>
    <s v="no"/>
    <s v="northeast"/>
    <n v="7173.35995"/>
    <x v="2"/>
  </r>
  <r>
    <n v="51"/>
    <s v="male"/>
    <n v="39.700000000000003"/>
    <n v="1"/>
    <s v="no"/>
    <s v="southwest"/>
    <n v="9391.3459999999995"/>
    <x v="1"/>
  </r>
  <r>
    <n v="64"/>
    <s v="male"/>
    <n v="38.19"/>
    <n v="0"/>
    <s v="no"/>
    <s v="northeast"/>
    <n v="14410.9321"/>
    <x v="1"/>
  </r>
  <r>
    <n v="19"/>
    <s v="female"/>
    <n v="24.51"/>
    <n v="1"/>
    <s v="no"/>
    <s v="northwest"/>
    <n v="2709.1118999999999"/>
    <x v="2"/>
  </r>
  <r>
    <n v="35"/>
    <s v="female"/>
    <n v="38.094999999999999"/>
    <n v="2"/>
    <s v="no"/>
    <s v="northeast"/>
    <n v="24915.046259999999"/>
    <x v="1"/>
  </r>
  <r>
    <n v="39"/>
    <s v="male"/>
    <n v="26.41"/>
    <n v="0"/>
    <s v="yes"/>
    <s v="northeast"/>
    <n v="20149.322899999999"/>
    <x v="0"/>
  </r>
  <r>
    <n v="56"/>
    <s v="male"/>
    <n v="33.659999999999997"/>
    <n v="4"/>
    <s v="no"/>
    <s v="southeast"/>
    <n v="12949.1554"/>
    <x v="1"/>
  </r>
  <r>
    <n v="33"/>
    <s v="male"/>
    <n v="42.4"/>
    <n v="5"/>
    <s v="no"/>
    <s v="southwest"/>
    <n v="6666.2430000000004"/>
    <x v="1"/>
  </r>
  <r>
    <n v="42"/>
    <s v="male"/>
    <n v="28.31"/>
    <n v="3"/>
    <s v="yes"/>
    <s v="northwest"/>
    <n v="32787.458590000002"/>
    <x v="0"/>
  </r>
  <r>
    <n v="61"/>
    <s v="male"/>
    <n v="33.914999999999999"/>
    <n v="0"/>
    <s v="no"/>
    <s v="northeast"/>
    <n v="13143.86485"/>
    <x v="1"/>
  </r>
  <r>
    <n v="23"/>
    <s v="female"/>
    <n v="34.96"/>
    <n v="3"/>
    <s v="no"/>
    <s v="northwest"/>
    <n v="4466.6214"/>
    <x v="1"/>
  </r>
  <r>
    <n v="43"/>
    <s v="male"/>
    <n v="35.31"/>
    <n v="2"/>
    <s v="no"/>
    <s v="southeast"/>
    <n v="18806.145469999999"/>
    <x v="1"/>
  </r>
  <r>
    <n v="48"/>
    <s v="male"/>
    <n v="30.78"/>
    <n v="3"/>
    <s v="no"/>
    <s v="northeast"/>
    <n v="10141.136200000001"/>
    <x v="1"/>
  </r>
  <r>
    <n v="39"/>
    <s v="male"/>
    <n v="26.22"/>
    <n v="1"/>
    <s v="no"/>
    <s v="northwest"/>
    <n v="6123.5688"/>
    <x v="0"/>
  </r>
  <r>
    <n v="40"/>
    <s v="female"/>
    <n v="23.37"/>
    <n v="3"/>
    <s v="no"/>
    <s v="northeast"/>
    <n v="8252.2842999999993"/>
    <x v="2"/>
  </r>
  <r>
    <n v="18"/>
    <s v="male"/>
    <n v="28.5"/>
    <n v="0"/>
    <s v="no"/>
    <s v="northeast"/>
    <n v="1712.2270000000001"/>
    <x v="0"/>
  </r>
  <r>
    <n v="58"/>
    <s v="female"/>
    <n v="32.965000000000003"/>
    <n v="0"/>
    <s v="no"/>
    <s v="northeast"/>
    <n v="12430.95335"/>
    <x v="1"/>
  </r>
  <r>
    <n v="49"/>
    <s v="female"/>
    <n v="42.68"/>
    <n v="2"/>
    <s v="no"/>
    <s v="southeast"/>
    <n v="9800.8881999999994"/>
    <x v="1"/>
  </r>
  <r>
    <n v="53"/>
    <s v="female"/>
    <n v="39.6"/>
    <n v="1"/>
    <s v="no"/>
    <s v="southeast"/>
    <n v="10579.710999999999"/>
    <x v="1"/>
  </r>
  <r>
    <n v="48"/>
    <s v="female"/>
    <n v="31.13"/>
    <n v="0"/>
    <s v="no"/>
    <s v="southeast"/>
    <n v="8280.6226999999999"/>
    <x v="1"/>
  </r>
  <r>
    <n v="45"/>
    <s v="female"/>
    <n v="36.299999999999997"/>
    <n v="2"/>
    <s v="no"/>
    <s v="southeast"/>
    <n v="8527.5319999999992"/>
    <x v="1"/>
  </r>
  <r>
    <n v="59"/>
    <s v="female"/>
    <n v="35.200000000000003"/>
    <n v="0"/>
    <s v="no"/>
    <s v="southeast"/>
    <n v="12244.531000000001"/>
    <x v="1"/>
  </r>
  <r>
    <n v="52"/>
    <s v="female"/>
    <n v="25.3"/>
    <n v="2"/>
    <s v="yes"/>
    <s v="southeast"/>
    <n v="24667.419000000002"/>
    <x v="0"/>
  </r>
  <r>
    <n v="26"/>
    <s v="female"/>
    <n v="42.4"/>
    <n v="1"/>
    <s v="no"/>
    <s v="southwest"/>
    <n v="3410.3240000000001"/>
    <x v="1"/>
  </r>
  <r>
    <n v="27"/>
    <s v="male"/>
    <n v="33.155000000000001"/>
    <n v="2"/>
    <s v="no"/>
    <s v="northwest"/>
    <n v="4058.71245"/>
    <x v="1"/>
  </r>
  <r>
    <n v="48"/>
    <s v="female"/>
    <n v="35.909999999999997"/>
    <n v="1"/>
    <s v="no"/>
    <s v="northeast"/>
    <n v="26392.260289999998"/>
    <x v="1"/>
  </r>
  <r>
    <n v="57"/>
    <s v="female"/>
    <n v="28.785"/>
    <n v="4"/>
    <s v="no"/>
    <s v="northeast"/>
    <n v="14394.398150000001"/>
    <x v="0"/>
  </r>
  <r>
    <n v="37"/>
    <s v="male"/>
    <n v="46.53"/>
    <n v="3"/>
    <s v="no"/>
    <s v="southeast"/>
    <n v="6435.6237000000001"/>
    <x v="1"/>
  </r>
  <r>
    <n v="57"/>
    <s v="female"/>
    <n v="23.98"/>
    <n v="1"/>
    <s v="no"/>
    <s v="southeast"/>
    <n v="22192.437109999999"/>
    <x v="2"/>
  </r>
  <r>
    <n v="32"/>
    <s v="female"/>
    <n v="31.54"/>
    <n v="1"/>
    <s v="no"/>
    <s v="northeast"/>
    <n v="5148.5526"/>
    <x v="1"/>
  </r>
  <r>
    <n v="18"/>
    <s v="male"/>
    <n v="33.659999999999997"/>
    <n v="0"/>
    <s v="no"/>
    <s v="southeast"/>
    <n v="1136.3994"/>
    <x v="1"/>
  </r>
  <r>
    <n v="64"/>
    <s v="female"/>
    <n v="22.99"/>
    <n v="0"/>
    <s v="yes"/>
    <s v="southeast"/>
    <n v="27037.914100000002"/>
    <x v="2"/>
  </r>
  <r>
    <n v="43"/>
    <s v="male"/>
    <n v="38.06"/>
    <n v="2"/>
    <s v="yes"/>
    <s v="southeast"/>
    <n v="42560.430399999997"/>
    <x v="1"/>
  </r>
  <r>
    <n v="49"/>
    <s v="male"/>
    <n v="28.7"/>
    <n v="1"/>
    <s v="no"/>
    <s v="southwest"/>
    <n v="8703.4560000000001"/>
    <x v="0"/>
  </r>
  <r>
    <n v="40"/>
    <s v="female"/>
    <n v="32.774999999999999"/>
    <n v="2"/>
    <s v="yes"/>
    <s v="northwest"/>
    <n v="40003.332249999999"/>
    <x v="1"/>
  </r>
  <r>
    <n v="62"/>
    <s v="male"/>
    <n v="32.015000000000001"/>
    <n v="0"/>
    <s v="yes"/>
    <s v="northeast"/>
    <n v="45710.207849999999"/>
    <x v="1"/>
  </r>
  <r>
    <n v="40"/>
    <s v="female"/>
    <n v="29.81"/>
    <n v="1"/>
    <s v="no"/>
    <s v="southeast"/>
    <n v="6500.2358999999997"/>
    <x v="0"/>
  </r>
  <r>
    <n v="30"/>
    <s v="male"/>
    <n v="31.57"/>
    <n v="3"/>
    <s v="no"/>
    <s v="southeast"/>
    <n v="4837.5823"/>
    <x v="1"/>
  </r>
  <r>
    <n v="29"/>
    <s v="female"/>
    <n v="31.16"/>
    <n v="0"/>
    <s v="no"/>
    <s v="northeast"/>
    <n v="3943.5954000000002"/>
    <x v="1"/>
  </r>
  <r>
    <n v="36"/>
    <s v="male"/>
    <n v="29.7"/>
    <n v="0"/>
    <s v="no"/>
    <s v="southeast"/>
    <n v="4399.7309999999998"/>
    <x v="0"/>
  </r>
  <r>
    <n v="41"/>
    <s v="female"/>
    <n v="31.02"/>
    <n v="0"/>
    <s v="no"/>
    <s v="southeast"/>
    <n v="6185.3208000000004"/>
    <x v="1"/>
  </r>
  <r>
    <n v="44"/>
    <s v="female"/>
    <n v="43.89"/>
    <n v="2"/>
    <s v="yes"/>
    <s v="southeast"/>
    <n v="46200.985099999998"/>
    <x v="1"/>
  </r>
  <r>
    <n v="45"/>
    <s v="male"/>
    <n v="21.375"/>
    <n v="0"/>
    <s v="no"/>
    <s v="northwest"/>
    <n v="7222.7862500000001"/>
    <x v="2"/>
  </r>
  <r>
    <n v="55"/>
    <s v="female"/>
    <n v="40.81"/>
    <n v="3"/>
    <s v="no"/>
    <s v="southeast"/>
    <n v="12485.8009"/>
    <x v="1"/>
  </r>
  <r>
    <n v="60"/>
    <s v="male"/>
    <n v="31.35"/>
    <n v="3"/>
    <s v="yes"/>
    <s v="northwest"/>
    <n v="46130.5265"/>
    <x v="1"/>
  </r>
  <r>
    <n v="56"/>
    <s v="male"/>
    <n v="36.1"/>
    <n v="3"/>
    <s v="no"/>
    <s v="southwest"/>
    <n v="12363.547"/>
    <x v="1"/>
  </r>
  <r>
    <n v="49"/>
    <s v="female"/>
    <n v="23.18"/>
    <n v="2"/>
    <s v="no"/>
    <s v="northwest"/>
    <n v="10156.7832"/>
    <x v="2"/>
  </r>
  <r>
    <n v="21"/>
    <s v="female"/>
    <n v="17.399999999999999"/>
    <n v="1"/>
    <s v="no"/>
    <s v="southwest"/>
    <n v="2585.2689999999998"/>
    <x v="3"/>
  </r>
  <r>
    <n v="19"/>
    <s v="male"/>
    <n v="20.3"/>
    <n v="0"/>
    <s v="no"/>
    <s v="southwest"/>
    <n v="1242.26"/>
    <x v="2"/>
  </r>
  <r>
    <n v="39"/>
    <s v="male"/>
    <n v="35.299999999999997"/>
    <n v="2"/>
    <s v="yes"/>
    <s v="southwest"/>
    <n v="40103.89"/>
    <x v="1"/>
  </r>
  <r>
    <n v="53"/>
    <s v="male"/>
    <n v="24.32"/>
    <n v="0"/>
    <s v="no"/>
    <s v="northwest"/>
    <n v="9863.4717999999993"/>
    <x v="2"/>
  </r>
  <r>
    <n v="33"/>
    <s v="female"/>
    <n v="18.5"/>
    <n v="1"/>
    <s v="no"/>
    <s v="southwest"/>
    <n v="4766.0219999999999"/>
    <x v="2"/>
  </r>
  <r>
    <n v="53"/>
    <s v="male"/>
    <n v="26.41"/>
    <n v="2"/>
    <s v="no"/>
    <s v="northeast"/>
    <n v="11244.376899999999"/>
    <x v="0"/>
  </r>
  <r>
    <n v="42"/>
    <s v="male"/>
    <n v="26.125"/>
    <n v="2"/>
    <s v="no"/>
    <s v="northeast"/>
    <n v="7729.6457499999997"/>
    <x v="0"/>
  </r>
  <r>
    <n v="40"/>
    <s v="male"/>
    <n v="41.69"/>
    <n v="0"/>
    <s v="no"/>
    <s v="southeast"/>
    <n v="5438.7491"/>
    <x v="1"/>
  </r>
  <r>
    <n v="47"/>
    <s v="female"/>
    <n v="24.1"/>
    <n v="1"/>
    <s v="no"/>
    <s v="southwest"/>
    <n v="26236.579969999999"/>
    <x v="2"/>
  </r>
  <r>
    <n v="27"/>
    <s v="male"/>
    <n v="31.13"/>
    <n v="1"/>
    <s v="yes"/>
    <s v="southeast"/>
    <n v="34806.467700000001"/>
    <x v="1"/>
  </r>
  <r>
    <n v="21"/>
    <s v="male"/>
    <n v="27.36"/>
    <n v="0"/>
    <s v="no"/>
    <s v="northeast"/>
    <n v="2104.1134000000002"/>
    <x v="0"/>
  </r>
  <r>
    <n v="47"/>
    <s v="male"/>
    <n v="36.200000000000003"/>
    <n v="1"/>
    <s v="no"/>
    <s v="southwest"/>
    <n v="8068.1850000000004"/>
    <x v="1"/>
  </r>
  <r>
    <n v="20"/>
    <s v="male"/>
    <n v="32.395000000000003"/>
    <n v="1"/>
    <s v="no"/>
    <s v="northwest"/>
    <n v="2362.2290499999999"/>
    <x v="1"/>
  </r>
  <r>
    <n v="24"/>
    <s v="male"/>
    <n v="23.655000000000001"/>
    <n v="0"/>
    <s v="no"/>
    <s v="northwest"/>
    <n v="2352.9684499999998"/>
    <x v="2"/>
  </r>
  <r>
    <n v="27"/>
    <s v="female"/>
    <n v="34.799999999999997"/>
    <n v="1"/>
    <s v="no"/>
    <s v="southwest"/>
    <n v="3577.9989999999998"/>
    <x v="1"/>
  </r>
  <r>
    <n v="26"/>
    <s v="female"/>
    <n v="40.185000000000002"/>
    <n v="0"/>
    <s v="no"/>
    <s v="northwest"/>
    <n v="3201.2451500000002"/>
    <x v="1"/>
  </r>
  <r>
    <n v="53"/>
    <s v="female"/>
    <n v="32.299999999999997"/>
    <n v="2"/>
    <s v="no"/>
    <s v="northeast"/>
    <n v="29186.482360000002"/>
    <x v="1"/>
  </r>
  <r>
    <n v="41"/>
    <s v="male"/>
    <n v="35.75"/>
    <n v="1"/>
    <s v="yes"/>
    <s v="southeast"/>
    <n v="40273.645499999999"/>
    <x v="1"/>
  </r>
  <r>
    <n v="56"/>
    <s v="male"/>
    <n v="33.725000000000001"/>
    <n v="0"/>
    <s v="no"/>
    <s v="northwest"/>
    <n v="10976.24575"/>
    <x v="1"/>
  </r>
  <r>
    <n v="23"/>
    <s v="female"/>
    <n v="39.270000000000003"/>
    <n v="2"/>
    <s v="no"/>
    <s v="southeast"/>
    <n v="3500.6122999999998"/>
    <x v="1"/>
  </r>
  <r>
    <n v="21"/>
    <s v="female"/>
    <n v="34.869999999999997"/>
    <n v="0"/>
    <s v="no"/>
    <s v="southeast"/>
    <n v="2020.5523000000001"/>
    <x v="1"/>
  </r>
  <r>
    <n v="50"/>
    <s v="female"/>
    <n v="44.744999999999997"/>
    <n v="0"/>
    <s v="no"/>
    <s v="northeast"/>
    <n v="9541.6955500000004"/>
    <x v="1"/>
  </r>
  <r>
    <n v="53"/>
    <s v="male"/>
    <n v="41.47"/>
    <n v="0"/>
    <s v="no"/>
    <s v="southeast"/>
    <n v="9504.3102999999992"/>
    <x v="1"/>
  </r>
  <r>
    <n v="34"/>
    <s v="female"/>
    <n v="26.41"/>
    <n v="1"/>
    <s v="no"/>
    <s v="northwest"/>
    <n v="5385.3379000000004"/>
    <x v="0"/>
  </r>
  <r>
    <n v="47"/>
    <s v="female"/>
    <n v="29.545000000000002"/>
    <n v="1"/>
    <s v="no"/>
    <s v="northwest"/>
    <n v="8930.9345499999999"/>
    <x v="0"/>
  </r>
  <r>
    <n v="33"/>
    <s v="female"/>
    <n v="32.9"/>
    <n v="2"/>
    <s v="no"/>
    <s v="southwest"/>
    <n v="5375.0379999999996"/>
    <x v="1"/>
  </r>
  <r>
    <n v="51"/>
    <s v="female"/>
    <n v="38.06"/>
    <n v="0"/>
    <s v="yes"/>
    <s v="southeast"/>
    <n v="44400.4064"/>
    <x v="1"/>
  </r>
  <r>
    <n v="49"/>
    <s v="male"/>
    <n v="28.69"/>
    <n v="3"/>
    <s v="no"/>
    <s v="northwest"/>
    <n v="10264.4421"/>
    <x v="0"/>
  </r>
  <r>
    <n v="31"/>
    <s v="female"/>
    <n v="30.495000000000001"/>
    <n v="3"/>
    <s v="no"/>
    <s v="northeast"/>
    <n v="6113.2310500000003"/>
    <x v="1"/>
  </r>
  <r>
    <n v="36"/>
    <s v="female"/>
    <n v="27.74"/>
    <n v="0"/>
    <s v="no"/>
    <s v="northeast"/>
    <n v="5469.0065999999997"/>
    <x v="0"/>
  </r>
  <r>
    <n v="18"/>
    <s v="male"/>
    <n v="35.200000000000003"/>
    <n v="1"/>
    <s v="no"/>
    <s v="southeast"/>
    <n v="1727.54"/>
    <x v="1"/>
  </r>
  <r>
    <n v="50"/>
    <s v="female"/>
    <n v="23.54"/>
    <n v="2"/>
    <s v="no"/>
    <s v="southeast"/>
    <n v="10107.220600000001"/>
    <x v="2"/>
  </r>
  <r>
    <n v="43"/>
    <s v="female"/>
    <n v="30.684999999999999"/>
    <n v="2"/>
    <s v="no"/>
    <s v="northwest"/>
    <n v="8310.8391499999998"/>
    <x v="1"/>
  </r>
  <r>
    <n v="20"/>
    <s v="male"/>
    <n v="40.47"/>
    <n v="0"/>
    <s v="no"/>
    <s v="northeast"/>
    <n v="1984.4532999999999"/>
    <x v="1"/>
  </r>
  <r>
    <n v="24"/>
    <s v="female"/>
    <n v="22.6"/>
    <n v="0"/>
    <s v="no"/>
    <s v="southwest"/>
    <n v="2457.502"/>
    <x v="2"/>
  </r>
  <r>
    <n v="60"/>
    <s v="male"/>
    <n v="28.9"/>
    <n v="0"/>
    <s v="no"/>
    <s v="southwest"/>
    <n v="12146.971"/>
    <x v="0"/>
  </r>
  <r>
    <n v="49"/>
    <s v="female"/>
    <n v="22.61"/>
    <n v="1"/>
    <s v="no"/>
    <s v="northwest"/>
    <n v="9566.9909000000007"/>
    <x v="2"/>
  </r>
  <r>
    <n v="60"/>
    <s v="male"/>
    <n v="24.32"/>
    <n v="1"/>
    <s v="no"/>
    <s v="northwest"/>
    <n v="13112.604799999999"/>
    <x v="2"/>
  </r>
  <r>
    <n v="51"/>
    <s v="female"/>
    <n v="36.67"/>
    <n v="2"/>
    <s v="no"/>
    <s v="northwest"/>
    <n v="10848.1343"/>
    <x v="1"/>
  </r>
  <r>
    <n v="58"/>
    <s v="female"/>
    <n v="33.44"/>
    <n v="0"/>
    <s v="no"/>
    <s v="northwest"/>
    <n v="12231.613600000001"/>
    <x v="1"/>
  </r>
  <r>
    <n v="51"/>
    <s v="female"/>
    <n v="40.659999999999997"/>
    <n v="0"/>
    <s v="no"/>
    <s v="northeast"/>
    <n v="9875.6803999999993"/>
    <x v="1"/>
  </r>
  <r>
    <n v="53"/>
    <s v="male"/>
    <n v="36.6"/>
    <n v="3"/>
    <s v="no"/>
    <s v="southwest"/>
    <n v="11264.540999999999"/>
    <x v="1"/>
  </r>
  <r>
    <n v="62"/>
    <s v="male"/>
    <n v="37.4"/>
    <n v="0"/>
    <s v="no"/>
    <s v="southwest"/>
    <n v="12979.358"/>
    <x v="1"/>
  </r>
  <r>
    <n v="19"/>
    <s v="male"/>
    <n v="35.4"/>
    <n v="0"/>
    <s v="no"/>
    <s v="southwest"/>
    <n v="1263.249"/>
    <x v="1"/>
  </r>
  <r>
    <n v="50"/>
    <s v="female"/>
    <n v="27.074999999999999"/>
    <n v="1"/>
    <s v="no"/>
    <s v="northeast"/>
    <n v="10106.134249999999"/>
    <x v="0"/>
  </r>
  <r>
    <n v="30"/>
    <s v="female"/>
    <n v="39.049999999999997"/>
    <n v="3"/>
    <s v="yes"/>
    <s v="southeast"/>
    <n v="40932.429499999998"/>
    <x v="1"/>
  </r>
  <r>
    <n v="41"/>
    <s v="male"/>
    <n v="28.405000000000001"/>
    <n v="1"/>
    <s v="no"/>
    <s v="northwest"/>
    <n v="6664.68595"/>
    <x v="0"/>
  </r>
  <r>
    <n v="29"/>
    <s v="female"/>
    <n v="21.754999999999999"/>
    <n v="1"/>
    <s v="yes"/>
    <s v="northeast"/>
    <n v="16657.71745"/>
    <x v="2"/>
  </r>
  <r>
    <n v="18"/>
    <s v="female"/>
    <n v="40.28"/>
    <n v="0"/>
    <s v="no"/>
    <s v="northeast"/>
    <n v="2217.6012000000001"/>
    <x v="1"/>
  </r>
  <r>
    <n v="41"/>
    <s v="female"/>
    <n v="36.08"/>
    <n v="1"/>
    <s v="no"/>
    <s v="southeast"/>
    <n v="6781.3541999999998"/>
    <x v="1"/>
  </r>
  <r>
    <n v="35"/>
    <s v="male"/>
    <n v="24.42"/>
    <n v="3"/>
    <s v="yes"/>
    <s v="southeast"/>
    <n v="19361.998800000001"/>
    <x v="2"/>
  </r>
  <r>
    <n v="53"/>
    <s v="male"/>
    <n v="21.4"/>
    <n v="1"/>
    <s v="no"/>
    <s v="southwest"/>
    <n v="10065.413"/>
    <x v="2"/>
  </r>
  <r>
    <n v="24"/>
    <s v="female"/>
    <n v="30.1"/>
    <n v="3"/>
    <s v="no"/>
    <s v="southwest"/>
    <n v="4234.9269999999997"/>
    <x v="1"/>
  </r>
  <r>
    <n v="48"/>
    <s v="female"/>
    <n v="27.265000000000001"/>
    <n v="1"/>
    <s v="no"/>
    <s v="northeast"/>
    <n v="9447.2503500000003"/>
    <x v="0"/>
  </r>
  <r>
    <n v="59"/>
    <s v="female"/>
    <n v="32.1"/>
    <n v="3"/>
    <s v="no"/>
    <s v="southwest"/>
    <n v="14007.222"/>
    <x v="1"/>
  </r>
  <r>
    <n v="49"/>
    <s v="female"/>
    <n v="34.770000000000003"/>
    <n v="1"/>
    <s v="no"/>
    <s v="northwest"/>
    <n v="9583.8932999999997"/>
    <x v="1"/>
  </r>
  <r>
    <n v="37"/>
    <s v="female"/>
    <n v="38.39"/>
    <n v="0"/>
    <s v="yes"/>
    <s v="southeast"/>
    <n v="40419.019099999998"/>
    <x v="1"/>
  </r>
  <r>
    <n v="26"/>
    <s v="male"/>
    <n v="23.7"/>
    <n v="2"/>
    <s v="no"/>
    <s v="southwest"/>
    <n v="3484.3310000000001"/>
    <x v="2"/>
  </r>
  <r>
    <n v="23"/>
    <s v="male"/>
    <n v="31.73"/>
    <n v="3"/>
    <s v="yes"/>
    <s v="northeast"/>
    <n v="36189.101699999999"/>
    <x v="1"/>
  </r>
  <r>
    <n v="29"/>
    <s v="male"/>
    <n v="35.5"/>
    <n v="2"/>
    <s v="yes"/>
    <s v="southwest"/>
    <n v="44585.455869999998"/>
    <x v="1"/>
  </r>
  <r>
    <n v="45"/>
    <s v="male"/>
    <n v="24.035"/>
    <n v="2"/>
    <s v="no"/>
    <s v="northeast"/>
    <n v="8604.4836500000001"/>
    <x v="2"/>
  </r>
  <r>
    <n v="27"/>
    <s v="male"/>
    <n v="29.15"/>
    <n v="0"/>
    <s v="yes"/>
    <s v="southeast"/>
    <n v="18246.495500000001"/>
    <x v="0"/>
  </r>
  <r>
    <n v="53"/>
    <s v="male"/>
    <n v="34.104999999999997"/>
    <n v="0"/>
    <s v="yes"/>
    <s v="northeast"/>
    <n v="43254.417950000003"/>
    <x v="1"/>
  </r>
  <r>
    <n v="31"/>
    <s v="female"/>
    <n v="26.62"/>
    <n v="0"/>
    <s v="no"/>
    <s v="southeast"/>
    <n v="3757.8447999999999"/>
    <x v="0"/>
  </r>
  <r>
    <n v="50"/>
    <s v="male"/>
    <n v="26.41"/>
    <n v="0"/>
    <s v="no"/>
    <s v="northwest"/>
    <n v="8827.2098999999998"/>
    <x v="0"/>
  </r>
  <r>
    <n v="50"/>
    <s v="female"/>
    <n v="30.114999999999998"/>
    <n v="1"/>
    <s v="no"/>
    <s v="northwest"/>
    <n v="9910.3598500000007"/>
    <x v="1"/>
  </r>
  <r>
    <n v="34"/>
    <s v="male"/>
    <n v="27"/>
    <n v="2"/>
    <s v="no"/>
    <s v="southwest"/>
    <n v="11737.848840000001"/>
    <x v="0"/>
  </r>
  <r>
    <n v="19"/>
    <s v="male"/>
    <n v="21.754999999999999"/>
    <n v="0"/>
    <s v="no"/>
    <s v="northwest"/>
    <n v="1627.2824499999999"/>
    <x v="2"/>
  </r>
  <r>
    <n v="47"/>
    <s v="female"/>
    <n v="36"/>
    <n v="1"/>
    <s v="no"/>
    <s v="southwest"/>
    <n v="8556.9069999999992"/>
    <x v="1"/>
  </r>
  <r>
    <n v="28"/>
    <s v="male"/>
    <n v="30.875"/>
    <n v="0"/>
    <s v="no"/>
    <s v="northwest"/>
    <n v="3062.5082499999999"/>
    <x v="1"/>
  </r>
  <r>
    <n v="37"/>
    <s v="female"/>
    <n v="26.4"/>
    <n v="0"/>
    <s v="yes"/>
    <s v="southeast"/>
    <n v="19539.242999999999"/>
    <x v="0"/>
  </r>
  <r>
    <n v="21"/>
    <s v="male"/>
    <n v="28.975000000000001"/>
    <n v="0"/>
    <s v="no"/>
    <s v="northwest"/>
    <n v="1906.35825"/>
    <x v="0"/>
  </r>
  <r>
    <n v="64"/>
    <s v="male"/>
    <n v="37.905000000000001"/>
    <n v="0"/>
    <s v="no"/>
    <s v="northwest"/>
    <n v="14210.53595"/>
    <x v="1"/>
  </r>
  <r>
    <n v="58"/>
    <s v="female"/>
    <n v="22.77"/>
    <n v="0"/>
    <s v="no"/>
    <s v="southeast"/>
    <n v="11833.782300000001"/>
    <x v="2"/>
  </r>
  <r>
    <n v="24"/>
    <s v="male"/>
    <n v="33.630000000000003"/>
    <n v="4"/>
    <s v="no"/>
    <s v="northeast"/>
    <n v="17128.426080000001"/>
    <x v="1"/>
  </r>
  <r>
    <n v="31"/>
    <s v="male"/>
    <n v="27.645"/>
    <n v="2"/>
    <s v="no"/>
    <s v="northeast"/>
    <n v="5031.26955"/>
    <x v="0"/>
  </r>
  <r>
    <n v="39"/>
    <s v="female"/>
    <n v="22.8"/>
    <n v="3"/>
    <s v="no"/>
    <s v="northeast"/>
    <n v="7985.8149999999996"/>
    <x v="2"/>
  </r>
  <r>
    <n v="47"/>
    <s v="female"/>
    <n v="27.83"/>
    <n v="0"/>
    <s v="yes"/>
    <s v="southeast"/>
    <n v="23065.420699999999"/>
    <x v="0"/>
  </r>
  <r>
    <n v="30"/>
    <s v="male"/>
    <n v="37.43"/>
    <n v="3"/>
    <s v="no"/>
    <s v="northeast"/>
    <n v="5428.7277000000004"/>
    <x v="1"/>
  </r>
  <r>
    <n v="18"/>
    <s v="male"/>
    <n v="38.17"/>
    <n v="0"/>
    <s v="yes"/>
    <s v="southeast"/>
    <n v="36307.798300000002"/>
    <x v="1"/>
  </r>
  <r>
    <n v="22"/>
    <s v="female"/>
    <n v="34.58"/>
    <n v="2"/>
    <s v="no"/>
    <s v="northeast"/>
    <n v="3925.7582000000002"/>
    <x v="1"/>
  </r>
  <r>
    <n v="23"/>
    <s v="male"/>
    <n v="35.200000000000003"/>
    <n v="1"/>
    <s v="no"/>
    <s v="southwest"/>
    <n v="2416.9549999999999"/>
    <x v="1"/>
  </r>
  <r>
    <n v="33"/>
    <s v="male"/>
    <n v="27.1"/>
    <n v="1"/>
    <s v="yes"/>
    <s v="southwest"/>
    <n v="19040.876"/>
    <x v="0"/>
  </r>
  <r>
    <n v="27"/>
    <s v="male"/>
    <n v="26.03"/>
    <n v="0"/>
    <s v="no"/>
    <s v="northeast"/>
    <n v="3070.8087"/>
    <x v="0"/>
  </r>
  <r>
    <n v="45"/>
    <s v="female"/>
    <n v="25.175000000000001"/>
    <n v="2"/>
    <s v="no"/>
    <s v="northeast"/>
    <n v="9095.0682500000003"/>
    <x v="0"/>
  </r>
  <r>
    <n v="57"/>
    <s v="female"/>
    <n v="31.824999999999999"/>
    <n v="0"/>
    <s v="no"/>
    <s v="northwest"/>
    <n v="11842.623750000001"/>
    <x v="1"/>
  </r>
  <r>
    <n v="47"/>
    <s v="male"/>
    <n v="32.299999999999997"/>
    <n v="1"/>
    <s v="no"/>
    <s v="southwest"/>
    <n v="8062.7640000000001"/>
    <x v="1"/>
  </r>
  <r>
    <n v="42"/>
    <s v="female"/>
    <n v="29"/>
    <n v="1"/>
    <s v="no"/>
    <s v="southwest"/>
    <n v="7050.6419999999998"/>
    <x v="0"/>
  </r>
  <r>
    <n v="64"/>
    <s v="female"/>
    <n v="39.700000000000003"/>
    <n v="0"/>
    <s v="no"/>
    <s v="southwest"/>
    <n v="14319.031000000001"/>
    <x v="1"/>
  </r>
  <r>
    <n v="38"/>
    <s v="female"/>
    <n v="19.475000000000001"/>
    <n v="2"/>
    <s v="no"/>
    <s v="northwest"/>
    <n v="6933.2422500000002"/>
    <x v="2"/>
  </r>
  <r>
    <n v="61"/>
    <s v="male"/>
    <n v="36.1"/>
    <n v="3"/>
    <s v="no"/>
    <s v="southwest"/>
    <n v="27941.28758"/>
    <x v="1"/>
  </r>
  <r>
    <n v="53"/>
    <s v="female"/>
    <n v="26.7"/>
    <n v="2"/>
    <s v="no"/>
    <s v="southwest"/>
    <n v="11150.78"/>
    <x v="0"/>
  </r>
  <r>
    <n v="44"/>
    <s v="female"/>
    <n v="36.479999999999997"/>
    <n v="0"/>
    <s v="no"/>
    <s v="northeast"/>
    <n v="12797.20962"/>
    <x v="1"/>
  </r>
  <r>
    <n v="19"/>
    <s v="female"/>
    <n v="28.88"/>
    <n v="0"/>
    <s v="yes"/>
    <s v="northwest"/>
    <n v="17748.5062"/>
    <x v="0"/>
  </r>
  <r>
    <n v="41"/>
    <s v="male"/>
    <n v="34.200000000000003"/>
    <n v="2"/>
    <s v="no"/>
    <s v="northwest"/>
    <n v="7261.741"/>
    <x v="1"/>
  </r>
  <r>
    <n v="51"/>
    <s v="male"/>
    <n v="33.33"/>
    <n v="3"/>
    <s v="no"/>
    <s v="southeast"/>
    <n v="10560.4917"/>
    <x v="1"/>
  </r>
  <r>
    <n v="40"/>
    <s v="male"/>
    <n v="32.299999999999997"/>
    <n v="2"/>
    <s v="no"/>
    <s v="northwest"/>
    <n v="6986.6970000000001"/>
    <x v="1"/>
  </r>
  <r>
    <n v="45"/>
    <s v="male"/>
    <n v="39.805"/>
    <n v="0"/>
    <s v="no"/>
    <s v="northeast"/>
    <n v="7448.4039499999999"/>
    <x v="1"/>
  </r>
  <r>
    <n v="35"/>
    <s v="male"/>
    <n v="34.32"/>
    <n v="3"/>
    <s v="no"/>
    <s v="southeast"/>
    <n v="5934.3797999999997"/>
    <x v="1"/>
  </r>
  <r>
    <n v="53"/>
    <s v="male"/>
    <n v="28.88"/>
    <n v="0"/>
    <s v="no"/>
    <s v="northwest"/>
    <n v="9869.8101999999999"/>
    <x v="0"/>
  </r>
  <r>
    <n v="30"/>
    <s v="male"/>
    <n v="24.4"/>
    <n v="3"/>
    <s v="yes"/>
    <s v="southwest"/>
    <n v="18259.216"/>
    <x v="2"/>
  </r>
  <r>
    <n v="18"/>
    <s v="male"/>
    <n v="41.14"/>
    <n v="0"/>
    <s v="no"/>
    <s v="southeast"/>
    <n v="1146.7965999999999"/>
    <x v="1"/>
  </r>
  <r>
    <n v="51"/>
    <s v="male"/>
    <n v="35.97"/>
    <n v="1"/>
    <s v="no"/>
    <s v="southeast"/>
    <n v="9386.1612999999998"/>
    <x v="1"/>
  </r>
  <r>
    <n v="50"/>
    <s v="female"/>
    <n v="27.6"/>
    <n v="1"/>
    <s v="yes"/>
    <s v="southwest"/>
    <n v="24520.263999999999"/>
    <x v="0"/>
  </r>
  <r>
    <n v="31"/>
    <s v="female"/>
    <n v="29.26"/>
    <n v="1"/>
    <s v="no"/>
    <s v="southeast"/>
    <n v="4350.5144"/>
    <x v="0"/>
  </r>
  <r>
    <n v="35"/>
    <s v="female"/>
    <n v="27.7"/>
    <n v="3"/>
    <s v="no"/>
    <s v="southwest"/>
    <n v="6414.1779999999999"/>
    <x v="0"/>
  </r>
  <r>
    <n v="60"/>
    <s v="male"/>
    <n v="36.954999999999998"/>
    <n v="0"/>
    <s v="no"/>
    <s v="northeast"/>
    <n v="12741.167450000001"/>
    <x v="1"/>
  </r>
  <r>
    <n v="21"/>
    <s v="male"/>
    <n v="36.86"/>
    <n v="0"/>
    <s v="no"/>
    <s v="northwest"/>
    <n v="1917.3184000000001"/>
    <x v="1"/>
  </r>
  <r>
    <n v="29"/>
    <s v="male"/>
    <n v="22.515000000000001"/>
    <n v="3"/>
    <s v="no"/>
    <s v="northeast"/>
    <n v="5209.5788499999999"/>
    <x v="2"/>
  </r>
  <r>
    <n v="62"/>
    <s v="female"/>
    <n v="29.92"/>
    <n v="0"/>
    <s v="no"/>
    <s v="southeast"/>
    <n v="13457.960800000001"/>
    <x v="0"/>
  </r>
  <r>
    <n v="39"/>
    <s v="female"/>
    <n v="41.8"/>
    <n v="0"/>
    <s v="no"/>
    <s v="southeast"/>
    <n v="5662.2250000000004"/>
    <x v="1"/>
  </r>
  <r>
    <n v="19"/>
    <s v="male"/>
    <n v="27.6"/>
    <n v="0"/>
    <s v="no"/>
    <s v="southwest"/>
    <n v="1252.4069999999999"/>
    <x v="0"/>
  </r>
  <r>
    <n v="22"/>
    <s v="female"/>
    <n v="23.18"/>
    <n v="0"/>
    <s v="no"/>
    <s v="northeast"/>
    <n v="2731.9122000000002"/>
    <x v="2"/>
  </r>
  <r>
    <n v="53"/>
    <s v="male"/>
    <n v="20.9"/>
    <n v="0"/>
    <s v="yes"/>
    <s v="southeast"/>
    <n v="21195.817999999999"/>
    <x v="2"/>
  </r>
  <r>
    <n v="39"/>
    <s v="female"/>
    <n v="31.92"/>
    <n v="2"/>
    <s v="no"/>
    <s v="northwest"/>
    <n v="7209.4917999999998"/>
    <x v="1"/>
  </r>
  <r>
    <n v="27"/>
    <s v="male"/>
    <n v="28.5"/>
    <n v="0"/>
    <s v="yes"/>
    <s v="northwest"/>
    <n v="18310.741999999998"/>
    <x v="0"/>
  </r>
  <r>
    <n v="30"/>
    <s v="male"/>
    <n v="44.22"/>
    <n v="2"/>
    <s v="no"/>
    <s v="southeast"/>
    <n v="4266.1657999999998"/>
    <x v="1"/>
  </r>
  <r>
    <n v="30"/>
    <s v="female"/>
    <n v="22.895"/>
    <n v="1"/>
    <s v="no"/>
    <s v="northeast"/>
    <n v="4719.52405"/>
    <x v="2"/>
  </r>
  <r>
    <n v="58"/>
    <s v="female"/>
    <n v="33.1"/>
    <n v="0"/>
    <s v="no"/>
    <s v="southwest"/>
    <n v="11848.141"/>
    <x v="1"/>
  </r>
  <r>
    <n v="33"/>
    <s v="male"/>
    <n v="24.795000000000002"/>
    <n v="0"/>
    <s v="yes"/>
    <s v="northeast"/>
    <n v="17904.527050000001"/>
    <x v="2"/>
  </r>
  <r>
    <n v="42"/>
    <s v="female"/>
    <n v="26.18"/>
    <n v="1"/>
    <s v="no"/>
    <s v="southeast"/>
    <n v="7046.7222000000002"/>
    <x v="0"/>
  </r>
  <r>
    <n v="64"/>
    <s v="female"/>
    <n v="35.97"/>
    <n v="0"/>
    <s v="no"/>
    <s v="southeast"/>
    <n v="14313.846299999999"/>
    <x v="1"/>
  </r>
  <r>
    <n v="21"/>
    <s v="male"/>
    <n v="22.3"/>
    <n v="1"/>
    <s v="no"/>
    <s v="southwest"/>
    <n v="2103.08"/>
    <x v="2"/>
  </r>
  <r>
    <n v="18"/>
    <s v="female"/>
    <n v="42.24"/>
    <n v="0"/>
    <s v="yes"/>
    <s v="southeast"/>
    <n v="38792.685599999997"/>
    <x v="1"/>
  </r>
  <r>
    <n v="23"/>
    <s v="male"/>
    <n v="26.51"/>
    <n v="0"/>
    <s v="no"/>
    <s v="southeast"/>
    <n v="1815.8759"/>
    <x v="0"/>
  </r>
  <r>
    <n v="45"/>
    <s v="female"/>
    <n v="35.814999999999998"/>
    <n v="0"/>
    <s v="no"/>
    <s v="northwest"/>
    <n v="7731.8578500000003"/>
    <x v="1"/>
  </r>
  <r>
    <n v="40"/>
    <s v="female"/>
    <n v="41.42"/>
    <n v="1"/>
    <s v="no"/>
    <s v="northwest"/>
    <n v="28476.734990000001"/>
    <x v="1"/>
  </r>
  <r>
    <n v="19"/>
    <s v="female"/>
    <n v="36.575000000000003"/>
    <n v="0"/>
    <s v="no"/>
    <s v="northwest"/>
    <n v="2136.8822500000001"/>
    <x v="1"/>
  </r>
  <r>
    <n v="18"/>
    <s v="male"/>
    <n v="30.14"/>
    <n v="0"/>
    <s v="no"/>
    <s v="southeast"/>
    <n v="1131.5065999999999"/>
    <x v="1"/>
  </r>
  <r>
    <n v="25"/>
    <s v="male"/>
    <n v="25.84"/>
    <n v="1"/>
    <s v="no"/>
    <s v="northeast"/>
    <n v="3309.7926000000002"/>
    <x v="0"/>
  </r>
  <r>
    <n v="46"/>
    <s v="female"/>
    <n v="30.8"/>
    <n v="3"/>
    <s v="no"/>
    <s v="southwest"/>
    <n v="9414.92"/>
    <x v="1"/>
  </r>
  <r>
    <n v="33"/>
    <s v="female"/>
    <n v="42.94"/>
    <n v="3"/>
    <s v="no"/>
    <s v="northwest"/>
    <n v="6360.9935999999998"/>
    <x v="1"/>
  </r>
  <r>
    <n v="54"/>
    <s v="male"/>
    <n v="21.01"/>
    <n v="2"/>
    <s v="no"/>
    <s v="southeast"/>
    <n v="11013.7119"/>
    <x v="2"/>
  </r>
  <r>
    <n v="28"/>
    <s v="male"/>
    <n v="22.515000000000001"/>
    <n v="2"/>
    <s v="no"/>
    <s v="northeast"/>
    <n v="4428.8878500000001"/>
    <x v="2"/>
  </r>
  <r>
    <n v="36"/>
    <s v="male"/>
    <n v="34.43"/>
    <n v="2"/>
    <s v="no"/>
    <s v="southeast"/>
    <n v="5584.3056999999999"/>
    <x v="1"/>
  </r>
  <r>
    <n v="20"/>
    <s v="female"/>
    <n v="31.46"/>
    <n v="0"/>
    <s v="no"/>
    <s v="southeast"/>
    <n v="1877.9294"/>
    <x v="1"/>
  </r>
  <r>
    <n v="24"/>
    <s v="female"/>
    <n v="24.225000000000001"/>
    <n v="0"/>
    <s v="no"/>
    <s v="northwest"/>
    <n v="2842.7607499999999"/>
    <x v="2"/>
  </r>
  <r>
    <n v="23"/>
    <s v="male"/>
    <n v="37.1"/>
    <n v="3"/>
    <s v="no"/>
    <s v="southwest"/>
    <n v="3597.596"/>
    <x v="1"/>
  </r>
  <r>
    <n v="47"/>
    <s v="female"/>
    <n v="26.125"/>
    <n v="1"/>
    <s v="yes"/>
    <s v="northeast"/>
    <n v="23401.30575"/>
    <x v="0"/>
  </r>
  <r>
    <n v="33"/>
    <s v="female"/>
    <n v="35.53"/>
    <n v="0"/>
    <s v="yes"/>
    <s v="northwest"/>
    <n v="55135.402090000003"/>
    <x v="1"/>
  </r>
  <r>
    <n v="45"/>
    <s v="male"/>
    <n v="33.700000000000003"/>
    <n v="1"/>
    <s v="no"/>
    <s v="southwest"/>
    <n v="7445.9179999999997"/>
    <x v="1"/>
  </r>
  <r>
    <n v="26"/>
    <s v="male"/>
    <n v="17.670000000000002"/>
    <n v="0"/>
    <s v="no"/>
    <s v="northwest"/>
    <n v="2680.9493000000002"/>
    <x v="3"/>
  </r>
  <r>
    <n v="18"/>
    <s v="female"/>
    <n v="31.13"/>
    <n v="0"/>
    <s v="no"/>
    <s v="southeast"/>
    <n v="1621.8827000000001"/>
    <x v="1"/>
  </r>
  <r>
    <n v="44"/>
    <s v="female"/>
    <n v="29.81"/>
    <n v="2"/>
    <s v="no"/>
    <s v="southeast"/>
    <n v="8219.2039000000004"/>
    <x v="0"/>
  </r>
  <r>
    <n v="60"/>
    <s v="male"/>
    <n v="24.32"/>
    <n v="0"/>
    <s v="no"/>
    <s v="northwest"/>
    <n v="12523.604799999999"/>
    <x v="2"/>
  </r>
  <r>
    <n v="64"/>
    <s v="female"/>
    <n v="31.824999999999999"/>
    <n v="2"/>
    <s v="no"/>
    <s v="northeast"/>
    <n v="16069.08475"/>
    <x v="1"/>
  </r>
  <r>
    <n v="56"/>
    <s v="male"/>
    <n v="31.79"/>
    <n v="2"/>
    <s v="yes"/>
    <s v="southeast"/>
    <n v="43813.866099999999"/>
    <x v="1"/>
  </r>
  <r>
    <n v="36"/>
    <s v="male"/>
    <n v="28.024999999999999"/>
    <n v="1"/>
    <s v="yes"/>
    <s v="northeast"/>
    <n v="20773.62775"/>
    <x v="0"/>
  </r>
  <r>
    <n v="41"/>
    <s v="male"/>
    <n v="30.78"/>
    <n v="3"/>
    <s v="yes"/>
    <s v="northeast"/>
    <n v="39597.407200000001"/>
    <x v="1"/>
  </r>
  <r>
    <n v="39"/>
    <s v="male"/>
    <n v="21.85"/>
    <n v="1"/>
    <s v="no"/>
    <s v="northwest"/>
    <n v="6117.4944999999998"/>
    <x v="2"/>
  </r>
  <r>
    <n v="63"/>
    <s v="male"/>
    <n v="33.1"/>
    <n v="0"/>
    <s v="no"/>
    <s v="southwest"/>
    <n v="13393.755999999999"/>
    <x v="1"/>
  </r>
  <r>
    <n v="36"/>
    <s v="female"/>
    <n v="25.84"/>
    <n v="0"/>
    <s v="no"/>
    <s v="northwest"/>
    <n v="5266.3656000000001"/>
    <x v="0"/>
  </r>
  <r>
    <n v="28"/>
    <s v="female"/>
    <n v="23.844999999999999"/>
    <n v="2"/>
    <s v="no"/>
    <s v="northwest"/>
    <n v="4719.7365499999996"/>
    <x v="2"/>
  </r>
  <r>
    <n v="58"/>
    <s v="male"/>
    <n v="34.39"/>
    <n v="0"/>
    <s v="no"/>
    <s v="northwest"/>
    <n v="11743.9341"/>
    <x v="1"/>
  </r>
  <r>
    <n v="36"/>
    <s v="male"/>
    <n v="33.82"/>
    <n v="1"/>
    <s v="no"/>
    <s v="northwest"/>
    <n v="5377.4578000000001"/>
    <x v="1"/>
  </r>
  <r>
    <n v="42"/>
    <s v="male"/>
    <n v="35.97"/>
    <n v="2"/>
    <s v="no"/>
    <s v="southeast"/>
    <n v="7160.3302999999996"/>
    <x v="1"/>
  </r>
  <r>
    <n v="36"/>
    <s v="male"/>
    <n v="31.5"/>
    <n v="0"/>
    <s v="no"/>
    <s v="southwest"/>
    <n v="4402.2330000000002"/>
    <x v="1"/>
  </r>
  <r>
    <n v="56"/>
    <s v="female"/>
    <n v="28.31"/>
    <n v="0"/>
    <s v="no"/>
    <s v="northeast"/>
    <n v="11657.7189"/>
    <x v="0"/>
  </r>
  <r>
    <n v="35"/>
    <s v="female"/>
    <n v="23.465"/>
    <n v="2"/>
    <s v="no"/>
    <s v="northeast"/>
    <n v="6402.2913500000004"/>
    <x v="2"/>
  </r>
  <r>
    <n v="59"/>
    <s v="female"/>
    <n v="31.35"/>
    <n v="0"/>
    <s v="no"/>
    <s v="northwest"/>
    <n v="12622.1795"/>
    <x v="1"/>
  </r>
  <r>
    <n v="21"/>
    <s v="male"/>
    <n v="31.1"/>
    <n v="0"/>
    <s v="no"/>
    <s v="southwest"/>
    <n v="1526.3119999999999"/>
    <x v="1"/>
  </r>
  <r>
    <n v="59"/>
    <s v="male"/>
    <n v="24.7"/>
    <n v="0"/>
    <s v="no"/>
    <s v="northeast"/>
    <n v="12323.936"/>
    <x v="2"/>
  </r>
  <r>
    <n v="23"/>
    <s v="female"/>
    <n v="32.78"/>
    <n v="2"/>
    <s v="yes"/>
    <s v="southeast"/>
    <n v="36021.011200000001"/>
    <x v="1"/>
  </r>
  <r>
    <n v="57"/>
    <s v="female"/>
    <n v="29.81"/>
    <n v="0"/>
    <s v="yes"/>
    <s v="southeast"/>
    <n v="27533.912899999999"/>
    <x v="0"/>
  </r>
  <r>
    <n v="53"/>
    <s v="male"/>
    <n v="30.495000000000001"/>
    <n v="0"/>
    <s v="no"/>
    <s v="northeast"/>
    <n v="10072.055050000001"/>
    <x v="1"/>
  </r>
  <r>
    <n v="60"/>
    <s v="female"/>
    <n v="32.450000000000003"/>
    <n v="0"/>
    <s v="yes"/>
    <s v="southeast"/>
    <n v="45008.955499999996"/>
    <x v="1"/>
  </r>
  <r>
    <n v="51"/>
    <s v="female"/>
    <n v="34.200000000000003"/>
    <n v="1"/>
    <s v="no"/>
    <s v="southwest"/>
    <n v="9872.7009999999991"/>
    <x v="1"/>
  </r>
  <r>
    <n v="23"/>
    <s v="male"/>
    <n v="50.38"/>
    <n v="1"/>
    <s v="no"/>
    <s v="southeast"/>
    <n v="2438.0551999999998"/>
    <x v="1"/>
  </r>
  <r>
    <n v="27"/>
    <s v="female"/>
    <n v="24.1"/>
    <n v="0"/>
    <s v="no"/>
    <s v="southwest"/>
    <n v="2974.1260000000002"/>
    <x v="2"/>
  </r>
  <r>
    <n v="55"/>
    <s v="male"/>
    <n v="32.774999999999999"/>
    <n v="0"/>
    <s v="no"/>
    <s v="northwest"/>
    <n v="10601.632250000001"/>
    <x v="1"/>
  </r>
  <r>
    <n v="37"/>
    <s v="female"/>
    <n v="30.78"/>
    <n v="0"/>
    <s v="yes"/>
    <s v="northeast"/>
    <n v="37270.1512"/>
    <x v="1"/>
  </r>
  <r>
    <n v="61"/>
    <s v="male"/>
    <n v="32.299999999999997"/>
    <n v="2"/>
    <s v="no"/>
    <s v="northwest"/>
    <n v="14119.62"/>
    <x v="1"/>
  </r>
  <r>
    <n v="46"/>
    <s v="female"/>
    <n v="35.53"/>
    <n v="0"/>
    <s v="yes"/>
    <s v="northeast"/>
    <n v="42111.664700000001"/>
    <x v="1"/>
  </r>
  <r>
    <n v="53"/>
    <s v="female"/>
    <n v="23.75"/>
    <n v="2"/>
    <s v="no"/>
    <s v="northeast"/>
    <n v="11729.6795"/>
    <x v="2"/>
  </r>
  <r>
    <n v="49"/>
    <s v="female"/>
    <n v="23.844999999999999"/>
    <n v="3"/>
    <s v="yes"/>
    <s v="northeast"/>
    <n v="24106.912550000001"/>
    <x v="2"/>
  </r>
  <r>
    <n v="20"/>
    <s v="female"/>
    <n v="29.6"/>
    <n v="0"/>
    <s v="no"/>
    <s v="southwest"/>
    <n v="1875.3440000000001"/>
    <x v="0"/>
  </r>
  <r>
    <n v="48"/>
    <s v="female"/>
    <n v="33.11"/>
    <n v="0"/>
    <s v="yes"/>
    <s v="southeast"/>
    <n v="40974.164900000003"/>
    <x v="1"/>
  </r>
  <r>
    <n v="25"/>
    <s v="male"/>
    <n v="24.13"/>
    <n v="0"/>
    <s v="yes"/>
    <s v="northwest"/>
    <n v="15817.985699999999"/>
    <x v="2"/>
  </r>
  <r>
    <n v="25"/>
    <s v="female"/>
    <n v="32.229999999999997"/>
    <n v="1"/>
    <s v="no"/>
    <s v="southeast"/>
    <n v="18218.161390000001"/>
    <x v="1"/>
  </r>
  <r>
    <n v="57"/>
    <s v="male"/>
    <n v="28.1"/>
    <n v="0"/>
    <s v="no"/>
    <s v="southwest"/>
    <n v="10965.446"/>
    <x v="0"/>
  </r>
  <r>
    <n v="37"/>
    <s v="female"/>
    <n v="47.6"/>
    <n v="2"/>
    <s v="yes"/>
    <s v="southwest"/>
    <n v="46113.510999999999"/>
    <x v="1"/>
  </r>
  <r>
    <n v="38"/>
    <s v="female"/>
    <n v="28"/>
    <n v="3"/>
    <s v="no"/>
    <s v="southwest"/>
    <n v="7151.0919999999996"/>
    <x v="0"/>
  </r>
  <r>
    <n v="55"/>
    <s v="female"/>
    <n v="33.534999999999997"/>
    <n v="2"/>
    <s v="no"/>
    <s v="northwest"/>
    <n v="12269.68865"/>
    <x v="1"/>
  </r>
  <r>
    <n v="36"/>
    <s v="female"/>
    <n v="19.855"/>
    <n v="0"/>
    <s v="no"/>
    <s v="northeast"/>
    <n v="5458.0464499999998"/>
    <x v="2"/>
  </r>
  <r>
    <n v="51"/>
    <s v="male"/>
    <n v="25.4"/>
    <n v="0"/>
    <s v="no"/>
    <s v="southwest"/>
    <n v="8782.4689999999991"/>
    <x v="0"/>
  </r>
  <r>
    <n v="40"/>
    <s v="male"/>
    <n v="29.9"/>
    <n v="2"/>
    <s v="no"/>
    <s v="southwest"/>
    <n v="6600.3609999999999"/>
    <x v="0"/>
  </r>
  <r>
    <n v="18"/>
    <s v="male"/>
    <n v="37.29"/>
    <n v="0"/>
    <s v="no"/>
    <s v="southeast"/>
    <n v="1141.4450999999999"/>
    <x v="1"/>
  </r>
  <r>
    <n v="57"/>
    <s v="male"/>
    <n v="43.7"/>
    <n v="1"/>
    <s v="no"/>
    <s v="southwest"/>
    <n v="11576.13"/>
    <x v="1"/>
  </r>
  <r>
    <n v="61"/>
    <s v="male"/>
    <n v="23.655000000000001"/>
    <n v="0"/>
    <s v="no"/>
    <s v="northeast"/>
    <n v="13129.603450000001"/>
    <x v="2"/>
  </r>
  <r>
    <n v="25"/>
    <s v="female"/>
    <n v="24.3"/>
    <n v="3"/>
    <s v="no"/>
    <s v="southwest"/>
    <n v="4391.652"/>
    <x v="2"/>
  </r>
  <r>
    <n v="50"/>
    <s v="male"/>
    <n v="36.200000000000003"/>
    <n v="0"/>
    <s v="no"/>
    <s v="southwest"/>
    <n v="8457.8179999999993"/>
    <x v="1"/>
  </r>
  <r>
    <n v="26"/>
    <s v="female"/>
    <n v="29.48"/>
    <n v="1"/>
    <s v="no"/>
    <s v="southeast"/>
    <n v="3392.3652000000002"/>
    <x v="0"/>
  </r>
  <r>
    <n v="42"/>
    <s v="male"/>
    <n v="24.86"/>
    <n v="0"/>
    <s v="no"/>
    <s v="southeast"/>
    <n v="5966.8873999999996"/>
    <x v="2"/>
  </r>
  <r>
    <n v="43"/>
    <s v="male"/>
    <n v="30.1"/>
    <n v="1"/>
    <s v="no"/>
    <s v="southwest"/>
    <n v="6849.0259999999998"/>
    <x v="1"/>
  </r>
  <r>
    <n v="44"/>
    <s v="male"/>
    <n v="21.85"/>
    <n v="3"/>
    <s v="no"/>
    <s v="northeast"/>
    <n v="8891.1394999999993"/>
    <x v="2"/>
  </r>
  <r>
    <n v="23"/>
    <s v="female"/>
    <n v="28.12"/>
    <n v="0"/>
    <s v="no"/>
    <s v="northwest"/>
    <n v="2690.1138000000001"/>
    <x v="0"/>
  </r>
  <r>
    <n v="49"/>
    <s v="female"/>
    <n v="27.1"/>
    <n v="1"/>
    <s v="no"/>
    <s v="southwest"/>
    <n v="26140.3603"/>
    <x v="0"/>
  </r>
  <r>
    <n v="33"/>
    <s v="male"/>
    <n v="33.44"/>
    <n v="5"/>
    <s v="no"/>
    <s v="southeast"/>
    <n v="6653.7885999999999"/>
    <x v="1"/>
  </r>
  <r>
    <n v="41"/>
    <s v="male"/>
    <n v="28.8"/>
    <n v="1"/>
    <s v="no"/>
    <s v="southwest"/>
    <n v="6282.2349999999997"/>
    <x v="0"/>
  </r>
  <r>
    <n v="37"/>
    <s v="female"/>
    <n v="29.5"/>
    <n v="2"/>
    <s v="no"/>
    <s v="southwest"/>
    <n v="6311.9520000000002"/>
    <x v="0"/>
  </r>
  <r>
    <n v="22"/>
    <s v="male"/>
    <n v="34.799999999999997"/>
    <n v="3"/>
    <s v="no"/>
    <s v="southwest"/>
    <n v="3443.0639999999999"/>
    <x v="1"/>
  </r>
  <r>
    <n v="23"/>
    <s v="male"/>
    <n v="27.36"/>
    <n v="1"/>
    <s v="no"/>
    <s v="northwest"/>
    <n v="2789.0574000000001"/>
    <x v="0"/>
  </r>
  <r>
    <n v="21"/>
    <s v="female"/>
    <n v="22.135000000000002"/>
    <n v="0"/>
    <s v="no"/>
    <s v="northeast"/>
    <n v="2585.8506499999999"/>
    <x v="2"/>
  </r>
  <r>
    <n v="51"/>
    <s v="female"/>
    <n v="37.049999999999997"/>
    <n v="3"/>
    <s v="yes"/>
    <s v="northeast"/>
    <n v="46255.112500000003"/>
    <x v="1"/>
  </r>
  <r>
    <n v="25"/>
    <s v="male"/>
    <n v="26.695"/>
    <n v="4"/>
    <s v="no"/>
    <s v="northwest"/>
    <n v="4877.9810500000003"/>
    <x v="0"/>
  </r>
  <r>
    <n v="32"/>
    <s v="male"/>
    <n v="28.93"/>
    <n v="1"/>
    <s v="yes"/>
    <s v="southeast"/>
    <n v="19719.6947"/>
    <x v="0"/>
  </r>
  <r>
    <n v="57"/>
    <s v="male"/>
    <n v="28.975000000000001"/>
    <n v="0"/>
    <s v="yes"/>
    <s v="northeast"/>
    <n v="27218.437249999999"/>
    <x v="0"/>
  </r>
  <r>
    <n v="36"/>
    <s v="female"/>
    <n v="30.02"/>
    <n v="0"/>
    <s v="no"/>
    <s v="northwest"/>
    <n v="5272.1758"/>
    <x v="1"/>
  </r>
  <r>
    <n v="22"/>
    <s v="male"/>
    <n v="39.5"/>
    <n v="0"/>
    <s v="no"/>
    <s v="southwest"/>
    <n v="1682.597"/>
    <x v="1"/>
  </r>
  <r>
    <n v="57"/>
    <s v="male"/>
    <n v="33.630000000000003"/>
    <n v="1"/>
    <s v="no"/>
    <s v="northwest"/>
    <n v="11945.1327"/>
    <x v="1"/>
  </r>
  <r>
    <n v="64"/>
    <s v="female"/>
    <n v="26.885000000000002"/>
    <n v="0"/>
    <s v="yes"/>
    <s v="northwest"/>
    <n v="29330.98315"/>
    <x v="0"/>
  </r>
  <r>
    <n v="36"/>
    <s v="female"/>
    <n v="29.04"/>
    <n v="4"/>
    <s v="no"/>
    <s v="southeast"/>
    <n v="7243.8136000000004"/>
    <x v="0"/>
  </r>
  <r>
    <n v="54"/>
    <s v="male"/>
    <n v="24.035"/>
    <n v="0"/>
    <s v="no"/>
    <s v="northeast"/>
    <n v="10422.916649999999"/>
    <x v="2"/>
  </r>
  <r>
    <n v="47"/>
    <s v="male"/>
    <n v="38.94"/>
    <n v="2"/>
    <s v="yes"/>
    <s v="southeast"/>
    <n v="44202.653599999998"/>
    <x v="1"/>
  </r>
  <r>
    <n v="62"/>
    <s v="male"/>
    <n v="32.11"/>
    <n v="0"/>
    <s v="no"/>
    <s v="northeast"/>
    <n v="13555.0049"/>
    <x v="1"/>
  </r>
  <r>
    <n v="61"/>
    <s v="female"/>
    <n v="44"/>
    <n v="0"/>
    <s v="no"/>
    <s v="southwest"/>
    <n v="13063.883"/>
    <x v="1"/>
  </r>
  <r>
    <n v="43"/>
    <s v="female"/>
    <n v="20.045000000000002"/>
    <n v="2"/>
    <s v="yes"/>
    <s v="northeast"/>
    <n v="19798.054550000001"/>
    <x v="2"/>
  </r>
  <r>
    <n v="19"/>
    <s v="male"/>
    <n v="25.555"/>
    <n v="1"/>
    <s v="no"/>
    <s v="northwest"/>
    <n v="2221.5644499999999"/>
    <x v="0"/>
  </r>
  <r>
    <n v="18"/>
    <s v="female"/>
    <n v="40.26"/>
    <n v="0"/>
    <s v="no"/>
    <s v="southeast"/>
    <n v="1634.5734"/>
    <x v="1"/>
  </r>
  <r>
    <n v="19"/>
    <s v="female"/>
    <n v="22.515000000000001"/>
    <n v="0"/>
    <s v="no"/>
    <s v="northwest"/>
    <n v="2117.3388500000001"/>
    <x v="2"/>
  </r>
  <r>
    <n v="49"/>
    <s v="male"/>
    <n v="22.515000000000001"/>
    <n v="0"/>
    <s v="no"/>
    <s v="northeast"/>
    <n v="8688.8588500000005"/>
    <x v="2"/>
  </r>
  <r>
    <n v="60"/>
    <s v="male"/>
    <n v="40.92"/>
    <n v="0"/>
    <s v="yes"/>
    <s v="southeast"/>
    <n v="48673.558799999999"/>
    <x v="1"/>
  </r>
  <r>
    <n v="26"/>
    <s v="male"/>
    <n v="27.265000000000001"/>
    <n v="3"/>
    <s v="no"/>
    <s v="northeast"/>
    <n v="4661.2863500000003"/>
    <x v="0"/>
  </r>
  <r>
    <n v="49"/>
    <s v="male"/>
    <n v="36.85"/>
    <n v="0"/>
    <s v="no"/>
    <s v="southeast"/>
    <n v="8125.7844999999998"/>
    <x v="1"/>
  </r>
  <r>
    <n v="60"/>
    <s v="female"/>
    <n v="35.1"/>
    <n v="0"/>
    <s v="no"/>
    <s v="southwest"/>
    <n v="12644.589"/>
    <x v="1"/>
  </r>
  <r>
    <n v="26"/>
    <s v="female"/>
    <n v="29.355"/>
    <n v="2"/>
    <s v="no"/>
    <s v="northeast"/>
    <n v="4564.1914500000003"/>
    <x v="0"/>
  </r>
  <r>
    <n v="27"/>
    <s v="male"/>
    <n v="32.585000000000001"/>
    <n v="3"/>
    <s v="no"/>
    <s v="northeast"/>
    <n v="4846.9201499999999"/>
    <x v="1"/>
  </r>
  <r>
    <n v="44"/>
    <s v="female"/>
    <n v="32.340000000000003"/>
    <n v="1"/>
    <s v="no"/>
    <s v="southeast"/>
    <n v="7633.7205999999996"/>
    <x v="1"/>
  </r>
  <r>
    <n v="63"/>
    <s v="male"/>
    <n v="39.799999999999997"/>
    <n v="3"/>
    <s v="no"/>
    <s v="southwest"/>
    <n v="15170.069"/>
    <x v="1"/>
  </r>
  <r>
    <n v="32"/>
    <s v="female"/>
    <n v="24.6"/>
    <n v="0"/>
    <s v="yes"/>
    <s v="southwest"/>
    <n v="17496.306"/>
    <x v="2"/>
  </r>
  <r>
    <n v="22"/>
    <s v="male"/>
    <n v="28.31"/>
    <n v="1"/>
    <s v="no"/>
    <s v="northwest"/>
    <n v="2639.0428999999999"/>
    <x v="0"/>
  </r>
  <r>
    <n v="18"/>
    <s v="male"/>
    <n v="31.73"/>
    <n v="0"/>
    <s v="yes"/>
    <s v="northeast"/>
    <n v="33732.686699999998"/>
    <x v="1"/>
  </r>
  <r>
    <n v="59"/>
    <s v="female"/>
    <n v="26.695"/>
    <n v="3"/>
    <s v="no"/>
    <s v="northwest"/>
    <n v="14382.709049999999"/>
    <x v="0"/>
  </r>
  <r>
    <n v="44"/>
    <s v="female"/>
    <n v="27.5"/>
    <n v="1"/>
    <s v="no"/>
    <s v="southwest"/>
    <n v="7626.9930000000004"/>
    <x v="0"/>
  </r>
  <r>
    <n v="33"/>
    <s v="male"/>
    <n v="24.605"/>
    <n v="2"/>
    <s v="no"/>
    <s v="northwest"/>
    <n v="5257.5079500000002"/>
    <x v="2"/>
  </r>
  <r>
    <n v="24"/>
    <s v="female"/>
    <n v="33.99"/>
    <n v="0"/>
    <s v="no"/>
    <s v="southeast"/>
    <n v="2473.3341"/>
    <x v="1"/>
  </r>
  <r>
    <n v="43"/>
    <s v="female"/>
    <n v="26.885000000000002"/>
    <n v="0"/>
    <s v="yes"/>
    <s v="northwest"/>
    <n v="21774.32215"/>
    <x v="0"/>
  </r>
  <r>
    <n v="45"/>
    <s v="male"/>
    <n v="22.895"/>
    <n v="0"/>
    <s v="yes"/>
    <s v="northeast"/>
    <n v="35069.374519999998"/>
    <x v="2"/>
  </r>
  <r>
    <n v="61"/>
    <s v="female"/>
    <n v="28.2"/>
    <n v="0"/>
    <s v="no"/>
    <s v="southwest"/>
    <n v="13041.921"/>
    <x v="0"/>
  </r>
  <r>
    <n v="35"/>
    <s v="female"/>
    <n v="34.21"/>
    <n v="1"/>
    <s v="no"/>
    <s v="southeast"/>
    <n v="5245.2268999999997"/>
    <x v="1"/>
  </r>
  <r>
    <n v="62"/>
    <s v="female"/>
    <n v="25"/>
    <n v="0"/>
    <s v="no"/>
    <s v="southwest"/>
    <n v="13451.121999999999"/>
    <x v="0"/>
  </r>
  <r>
    <n v="62"/>
    <s v="female"/>
    <n v="33.200000000000003"/>
    <n v="0"/>
    <s v="no"/>
    <s v="southwest"/>
    <n v="13462.52"/>
    <x v="1"/>
  </r>
  <r>
    <n v="38"/>
    <s v="male"/>
    <n v="31"/>
    <n v="1"/>
    <s v="no"/>
    <s v="southwest"/>
    <n v="5488.2619999999997"/>
    <x v="1"/>
  </r>
  <r>
    <n v="34"/>
    <s v="male"/>
    <n v="35.814999999999998"/>
    <n v="0"/>
    <s v="no"/>
    <s v="northwest"/>
    <n v="4320.4108500000002"/>
    <x v="1"/>
  </r>
  <r>
    <n v="43"/>
    <s v="male"/>
    <n v="23.2"/>
    <n v="0"/>
    <s v="no"/>
    <s v="southwest"/>
    <n v="6250.4350000000004"/>
    <x v="2"/>
  </r>
  <r>
    <n v="50"/>
    <s v="male"/>
    <n v="32.11"/>
    <n v="2"/>
    <s v="no"/>
    <s v="northeast"/>
    <n v="25333.332839999999"/>
    <x v="1"/>
  </r>
  <r>
    <n v="19"/>
    <s v="female"/>
    <n v="23.4"/>
    <n v="2"/>
    <s v="no"/>
    <s v="southwest"/>
    <n v="2913.569"/>
    <x v="2"/>
  </r>
  <r>
    <n v="57"/>
    <s v="female"/>
    <n v="20.100000000000001"/>
    <n v="1"/>
    <s v="no"/>
    <s v="southwest"/>
    <n v="12032.325999999999"/>
    <x v="2"/>
  </r>
  <r>
    <n v="62"/>
    <s v="female"/>
    <n v="39.159999999999997"/>
    <n v="0"/>
    <s v="no"/>
    <s v="southeast"/>
    <n v="13470.804400000001"/>
    <x v="1"/>
  </r>
  <r>
    <n v="41"/>
    <s v="male"/>
    <n v="34.21"/>
    <n v="1"/>
    <s v="no"/>
    <s v="southeast"/>
    <n v="6289.7548999999999"/>
    <x v="1"/>
  </r>
  <r>
    <n v="26"/>
    <s v="male"/>
    <n v="46.53"/>
    <n v="1"/>
    <s v="no"/>
    <s v="southeast"/>
    <n v="2927.0646999999999"/>
    <x v="1"/>
  </r>
  <r>
    <n v="39"/>
    <s v="female"/>
    <n v="32.5"/>
    <n v="1"/>
    <s v="no"/>
    <s v="southwest"/>
    <n v="6238.2979999999998"/>
    <x v="1"/>
  </r>
  <r>
    <n v="46"/>
    <s v="male"/>
    <n v="25.8"/>
    <n v="5"/>
    <s v="no"/>
    <s v="southwest"/>
    <n v="10096.969999999999"/>
    <x v="0"/>
  </r>
  <r>
    <n v="45"/>
    <s v="female"/>
    <n v="35.299999999999997"/>
    <n v="0"/>
    <s v="no"/>
    <s v="southwest"/>
    <n v="7348.1419999999998"/>
    <x v="1"/>
  </r>
  <r>
    <n v="32"/>
    <s v="male"/>
    <n v="37.18"/>
    <n v="2"/>
    <s v="no"/>
    <s v="southeast"/>
    <n v="4673.3922000000002"/>
    <x v="1"/>
  </r>
  <r>
    <n v="59"/>
    <s v="female"/>
    <n v="27.5"/>
    <n v="0"/>
    <s v="no"/>
    <s v="southwest"/>
    <n v="12233.828"/>
    <x v="0"/>
  </r>
  <r>
    <n v="44"/>
    <s v="male"/>
    <n v="29.734999999999999"/>
    <n v="2"/>
    <s v="no"/>
    <s v="northeast"/>
    <n v="32108.662820000001"/>
    <x v="0"/>
  </r>
  <r>
    <n v="39"/>
    <s v="female"/>
    <n v="24.225000000000001"/>
    <n v="5"/>
    <s v="no"/>
    <s v="northwest"/>
    <n v="8965.7957499999993"/>
    <x v="2"/>
  </r>
  <r>
    <n v="18"/>
    <s v="male"/>
    <n v="26.18"/>
    <n v="2"/>
    <s v="no"/>
    <s v="southeast"/>
    <n v="2304.0021999999999"/>
    <x v="0"/>
  </r>
  <r>
    <n v="53"/>
    <s v="male"/>
    <n v="29.48"/>
    <n v="0"/>
    <s v="no"/>
    <s v="southeast"/>
    <n v="9487.6442000000006"/>
    <x v="0"/>
  </r>
  <r>
    <n v="18"/>
    <s v="male"/>
    <n v="23.21"/>
    <n v="0"/>
    <s v="no"/>
    <s v="southeast"/>
    <n v="1121.8739"/>
    <x v="2"/>
  </r>
  <r>
    <n v="50"/>
    <s v="female"/>
    <n v="46.09"/>
    <n v="1"/>
    <s v="no"/>
    <s v="southeast"/>
    <n v="9549.5650999999998"/>
    <x v="1"/>
  </r>
  <r>
    <n v="18"/>
    <s v="female"/>
    <n v="40.185000000000002"/>
    <n v="0"/>
    <s v="no"/>
    <s v="northeast"/>
    <n v="2217.4691499999999"/>
    <x v="1"/>
  </r>
  <r>
    <n v="19"/>
    <s v="male"/>
    <n v="22.61"/>
    <n v="0"/>
    <s v="no"/>
    <s v="northwest"/>
    <n v="1628.4709"/>
    <x v="2"/>
  </r>
  <r>
    <n v="62"/>
    <s v="male"/>
    <n v="39.93"/>
    <n v="0"/>
    <s v="no"/>
    <s v="southeast"/>
    <n v="12982.8747"/>
    <x v="1"/>
  </r>
  <r>
    <n v="56"/>
    <s v="female"/>
    <n v="35.799999999999997"/>
    <n v="1"/>
    <s v="no"/>
    <s v="southwest"/>
    <n v="11674.13"/>
    <x v="1"/>
  </r>
  <r>
    <n v="42"/>
    <s v="male"/>
    <n v="35.799999999999997"/>
    <n v="2"/>
    <s v="no"/>
    <s v="southwest"/>
    <n v="7160.0940000000001"/>
    <x v="1"/>
  </r>
  <r>
    <n v="37"/>
    <s v="male"/>
    <n v="34.200000000000003"/>
    <n v="1"/>
    <s v="yes"/>
    <s v="northeast"/>
    <n v="39047.285000000003"/>
    <x v="1"/>
  </r>
  <r>
    <n v="42"/>
    <s v="male"/>
    <n v="31.254999999999999"/>
    <n v="0"/>
    <s v="no"/>
    <s v="northwest"/>
    <n v="6358.7764500000003"/>
    <x v="1"/>
  </r>
  <r>
    <n v="25"/>
    <s v="male"/>
    <n v="29.7"/>
    <n v="3"/>
    <s v="yes"/>
    <s v="southwest"/>
    <n v="19933.457999999999"/>
    <x v="0"/>
  </r>
  <r>
    <n v="57"/>
    <s v="male"/>
    <n v="18.335000000000001"/>
    <n v="0"/>
    <s v="no"/>
    <s v="northeast"/>
    <n v="11534.872649999999"/>
    <x v="3"/>
  </r>
  <r>
    <n v="51"/>
    <s v="male"/>
    <n v="42.9"/>
    <n v="2"/>
    <s v="yes"/>
    <s v="southeast"/>
    <n v="47462.894"/>
    <x v="1"/>
  </r>
  <r>
    <n v="30"/>
    <s v="female"/>
    <n v="28.405000000000001"/>
    <n v="1"/>
    <s v="no"/>
    <s v="northwest"/>
    <n v="4527.1829500000003"/>
    <x v="0"/>
  </r>
  <r>
    <n v="44"/>
    <s v="male"/>
    <n v="30.2"/>
    <n v="2"/>
    <s v="yes"/>
    <s v="southwest"/>
    <n v="38998.546000000002"/>
    <x v="1"/>
  </r>
  <r>
    <n v="34"/>
    <s v="male"/>
    <n v="27.835000000000001"/>
    <n v="1"/>
    <s v="yes"/>
    <s v="northwest"/>
    <n v="20009.63365"/>
    <x v="0"/>
  </r>
  <r>
    <n v="31"/>
    <s v="male"/>
    <n v="39.49"/>
    <n v="1"/>
    <s v="no"/>
    <s v="southeast"/>
    <n v="3875.7341000000001"/>
    <x v="1"/>
  </r>
  <r>
    <n v="54"/>
    <s v="male"/>
    <n v="30.8"/>
    <n v="1"/>
    <s v="yes"/>
    <s v="southeast"/>
    <n v="41999.519999999997"/>
    <x v="1"/>
  </r>
  <r>
    <n v="24"/>
    <s v="male"/>
    <n v="26.79"/>
    <n v="1"/>
    <s v="no"/>
    <s v="northwest"/>
    <n v="12609.88702"/>
    <x v="0"/>
  </r>
  <r>
    <n v="43"/>
    <s v="male"/>
    <n v="34.96"/>
    <n v="1"/>
    <s v="yes"/>
    <s v="northeast"/>
    <n v="41034.221400000002"/>
    <x v="1"/>
  </r>
  <r>
    <n v="48"/>
    <s v="male"/>
    <n v="36.67"/>
    <n v="1"/>
    <s v="no"/>
    <s v="northwest"/>
    <n v="28468.919010000001"/>
    <x v="1"/>
  </r>
  <r>
    <n v="19"/>
    <s v="female"/>
    <n v="39.615000000000002"/>
    <n v="1"/>
    <s v="no"/>
    <s v="northwest"/>
    <n v="2730.1078499999999"/>
    <x v="1"/>
  </r>
  <r>
    <n v="29"/>
    <s v="female"/>
    <n v="25.9"/>
    <n v="0"/>
    <s v="no"/>
    <s v="southwest"/>
    <n v="3353.2840000000001"/>
    <x v="0"/>
  </r>
  <r>
    <n v="63"/>
    <s v="female"/>
    <n v="35.200000000000003"/>
    <n v="1"/>
    <s v="no"/>
    <s v="southeast"/>
    <n v="14474.674999999999"/>
    <x v="1"/>
  </r>
  <r>
    <n v="46"/>
    <s v="male"/>
    <n v="24.795000000000002"/>
    <n v="3"/>
    <s v="no"/>
    <s v="northeast"/>
    <n v="9500.5730500000009"/>
    <x v="2"/>
  </r>
  <r>
    <n v="52"/>
    <s v="male"/>
    <n v="36.765000000000001"/>
    <n v="2"/>
    <s v="no"/>
    <s v="northwest"/>
    <n v="26467.09737"/>
    <x v="1"/>
  </r>
  <r>
    <n v="35"/>
    <s v="male"/>
    <n v="27.1"/>
    <n v="1"/>
    <s v="no"/>
    <s v="southwest"/>
    <n v="4746.3440000000001"/>
    <x v="0"/>
  </r>
  <r>
    <n v="51"/>
    <s v="male"/>
    <n v="24.795000000000002"/>
    <n v="2"/>
    <s v="yes"/>
    <s v="northwest"/>
    <n v="23967.38305"/>
    <x v="2"/>
  </r>
  <r>
    <n v="44"/>
    <s v="male"/>
    <n v="25.364999999999998"/>
    <n v="1"/>
    <s v="no"/>
    <s v="northwest"/>
    <n v="7518.0253499999999"/>
    <x v="0"/>
  </r>
  <r>
    <n v="21"/>
    <s v="male"/>
    <n v="25.745000000000001"/>
    <n v="2"/>
    <s v="no"/>
    <s v="northeast"/>
    <n v="3279.8685500000001"/>
    <x v="0"/>
  </r>
  <r>
    <n v="39"/>
    <s v="female"/>
    <n v="34.32"/>
    <n v="5"/>
    <s v="no"/>
    <s v="southeast"/>
    <n v="8596.8277999999991"/>
    <x v="1"/>
  </r>
  <r>
    <n v="50"/>
    <s v="female"/>
    <n v="28.16"/>
    <n v="3"/>
    <s v="no"/>
    <s v="southeast"/>
    <n v="10702.642400000001"/>
    <x v="0"/>
  </r>
  <r>
    <n v="34"/>
    <s v="female"/>
    <n v="23.56"/>
    <n v="0"/>
    <s v="no"/>
    <s v="northeast"/>
    <n v="4992.3764000000001"/>
    <x v="2"/>
  </r>
  <r>
    <n v="22"/>
    <s v="female"/>
    <n v="20.234999999999999"/>
    <n v="0"/>
    <s v="no"/>
    <s v="northwest"/>
    <n v="2527.8186500000002"/>
    <x v="2"/>
  </r>
  <r>
    <n v="19"/>
    <s v="female"/>
    <n v="40.5"/>
    <n v="0"/>
    <s v="no"/>
    <s v="southwest"/>
    <n v="1759.338"/>
    <x v="1"/>
  </r>
  <r>
    <n v="26"/>
    <s v="male"/>
    <n v="35.42"/>
    <n v="0"/>
    <s v="no"/>
    <s v="southeast"/>
    <n v="2322.6217999999999"/>
    <x v="1"/>
  </r>
  <r>
    <n v="29"/>
    <s v="male"/>
    <n v="22.895"/>
    <n v="0"/>
    <s v="yes"/>
    <s v="northeast"/>
    <n v="16138.762049999999"/>
    <x v="2"/>
  </r>
  <r>
    <n v="48"/>
    <s v="male"/>
    <n v="40.15"/>
    <n v="0"/>
    <s v="no"/>
    <s v="southeast"/>
    <n v="7804.1605"/>
    <x v="1"/>
  </r>
  <r>
    <n v="26"/>
    <s v="male"/>
    <n v="29.15"/>
    <n v="1"/>
    <s v="no"/>
    <s v="southeast"/>
    <n v="2902.9065000000001"/>
    <x v="0"/>
  </r>
  <r>
    <n v="45"/>
    <s v="female"/>
    <n v="39.994999999999997"/>
    <n v="3"/>
    <s v="no"/>
    <s v="northeast"/>
    <n v="9704.6680500000002"/>
    <x v="1"/>
  </r>
  <r>
    <n v="36"/>
    <s v="female"/>
    <n v="29.92"/>
    <n v="0"/>
    <s v="no"/>
    <s v="southeast"/>
    <n v="4889.0367999999999"/>
    <x v="0"/>
  </r>
  <r>
    <n v="54"/>
    <s v="male"/>
    <n v="25.46"/>
    <n v="1"/>
    <s v="no"/>
    <s v="northeast"/>
    <n v="25517.11363"/>
    <x v="0"/>
  </r>
  <r>
    <n v="34"/>
    <s v="male"/>
    <n v="21.375"/>
    <n v="0"/>
    <s v="no"/>
    <s v="northeast"/>
    <n v="4500.33925"/>
    <x v="2"/>
  </r>
  <r>
    <n v="31"/>
    <s v="male"/>
    <n v="25.9"/>
    <n v="3"/>
    <s v="yes"/>
    <s v="southwest"/>
    <n v="19199.944"/>
    <x v="0"/>
  </r>
  <r>
    <n v="27"/>
    <s v="female"/>
    <n v="30.59"/>
    <n v="1"/>
    <s v="no"/>
    <s v="northeast"/>
    <n v="16796.411940000002"/>
    <x v="1"/>
  </r>
  <r>
    <n v="20"/>
    <s v="male"/>
    <n v="30.114999999999998"/>
    <n v="5"/>
    <s v="no"/>
    <s v="northeast"/>
    <n v="4915.0598499999996"/>
    <x v="1"/>
  </r>
  <r>
    <n v="44"/>
    <s v="female"/>
    <n v="25.8"/>
    <n v="1"/>
    <s v="no"/>
    <s v="southwest"/>
    <n v="7624.63"/>
    <x v="0"/>
  </r>
  <r>
    <n v="43"/>
    <s v="male"/>
    <n v="30.114999999999998"/>
    <n v="3"/>
    <s v="no"/>
    <s v="northwest"/>
    <n v="8410.0468500000006"/>
    <x v="1"/>
  </r>
  <r>
    <n v="45"/>
    <s v="female"/>
    <n v="27.645"/>
    <n v="1"/>
    <s v="no"/>
    <s v="northwest"/>
    <n v="28340.188849999999"/>
    <x v="0"/>
  </r>
  <r>
    <n v="34"/>
    <s v="male"/>
    <n v="34.674999999999997"/>
    <n v="0"/>
    <s v="no"/>
    <s v="northeast"/>
    <n v="4518.8262500000001"/>
    <x v="1"/>
  </r>
  <r>
    <n v="24"/>
    <s v="female"/>
    <n v="20.52"/>
    <n v="0"/>
    <s v="yes"/>
    <s v="northeast"/>
    <n v="14571.890799999999"/>
    <x v="2"/>
  </r>
  <r>
    <n v="26"/>
    <s v="female"/>
    <n v="19.8"/>
    <n v="1"/>
    <s v="no"/>
    <s v="southwest"/>
    <n v="3378.91"/>
    <x v="2"/>
  </r>
  <r>
    <n v="38"/>
    <s v="female"/>
    <n v="27.835000000000001"/>
    <n v="2"/>
    <s v="no"/>
    <s v="northeast"/>
    <n v="7144.86265"/>
    <x v="0"/>
  </r>
  <r>
    <n v="50"/>
    <s v="female"/>
    <n v="31.6"/>
    <n v="2"/>
    <s v="no"/>
    <s v="southwest"/>
    <n v="10118.424000000001"/>
    <x v="1"/>
  </r>
  <r>
    <n v="38"/>
    <s v="male"/>
    <n v="28.27"/>
    <n v="1"/>
    <s v="no"/>
    <s v="southeast"/>
    <n v="5484.4673000000003"/>
    <x v="0"/>
  </r>
  <r>
    <n v="27"/>
    <s v="female"/>
    <n v="20.045000000000002"/>
    <n v="3"/>
    <s v="yes"/>
    <s v="northwest"/>
    <n v="16420.494549999999"/>
    <x v="2"/>
  </r>
  <r>
    <n v="39"/>
    <s v="female"/>
    <n v="23.274999999999999"/>
    <n v="3"/>
    <s v="no"/>
    <s v="northeast"/>
    <n v="7986.4752500000004"/>
    <x v="2"/>
  </r>
  <r>
    <n v="39"/>
    <s v="female"/>
    <n v="34.1"/>
    <n v="3"/>
    <s v="no"/>
    <s v="southwest"/>
    <n v="7418.5219999999999"/>
    <x v="1"/>
  </r>
  <r>
    <n v="63"/>
    <s v="female"/>
    <n v="36.85"/>
    <n v="0"/>
    <s v="no"/>
    <s v="southeast"/>
    <n v="13887.968500000001"/>
    <x v="1"/>
  </r>
  <r>
    <n v="33"/>
    <s v="female"/>
    <n v="36.29"/>
    <n v="3"/>
    <s v="no"/>
    <s v="northeast"/>
    <n v="6551.7501000000002"/>
    <x v="1"/>
  </r>
  <r>
    <n v="36"/>
    <s v="female"/>
    <n v="26.885000000000002"/>
    <n v="0"/>
    <s v="no"/>
    <s v="northwest"/>
    <n v="5267.8181500000001"/>
    <x v="0"/>
  </r>
  <r>
    <n v="30"/>
    <s v="male"/>
    <n v="22.99"/>
    <n v="2"/>
    <s v="yes"/>
    <s v="northwest"/>
    <n v="17361.766100000001"/>
    <x v="2"/>
  </r>
  <r>
    <n v="24"/>
    <s v="male"/>
    <n v="32.700000000000003"/>
    <n v="0"/>
    <s v="yes"/>
    <s v="southwest"/>
    <n v="34472.841"/>
    <x v="1"/>
  </r>
  <r>
    <n v="24"/>
    <s v="male"/>
    <n v="25.8"/>
    <n v="0"/>
    <s v="no"/>
    <s v="southwest"/>
    <n v="1972.95"/>
    <x v="0"/>
  </r>
  <r>
    <n v="48"/>
    <s v="male"/>
    <n v="29.6"/>
    <n v="0"/>
    <s v="no"/>
    <s v="southwest"/>
    <n v="21232.182260000001"/>
    <x v="0"/>
  </r>
  <r>
    <n v="47"/>
    <s v="male"/>
    <n v="19.190000000000001"/>
    <n v="1"/>
    <s v="no"/>
    <s v="northeast"/>
    <n v="8627.5411000000004"/>
    <x v="2"/>
  </r>
  <r>
    <n v="29"/>
    <s v="male"/>
    <n v="31.73"/>
    <n v="2"/>
    <s v="no"/>
    <s v="northwest"/>
    <n v="4433.3877000000002"/>
    <x v="1"/>
  </r>
  <r>
    <n v="28"/>
    <s v="male"/>
    <n v="29.26"/>
    <n v="2"/>
    <s v="no"/>
    <s v="northeast"/>
    <n v="4438.2633999999998"/>
    <x v="0"/>
  </r>
  <r>
    <n v="47"/>
    <s v="male"/>
    <n v="28.215"/>
    <n v="3"/>
    <s v="yes"/>
    <s v="northwest"/>
    <n v="24915.220850000002"/>
    <x v="0"/>
  </r>
  <r>
    <n v="25"/>
    <s v="male"/>
    <n v="24.984999999999999"/>
    <n v="2"/>
    <s v="no"/>
    <s v="northeast"/>
    <n v="23241.47453"/>
    <x v="2"/>
  </r>
  <r>
    <n v="51"/>
    <s v="male"/>
    <n v="27.74"/>
    <n v="1"/>
    <s v="no"/>
    <s v="northeast"/>
    <n v="9957.7216000000008"/>
    <x v="0"/>
  </r>
  <r>
    <n v="48"/>
    <s v="female"/>
    <n v="22.8"/>
    <n v="0"/>
    <s v="no"/>
    <s v="southwest"/>
    <n v="8269.0439999999999"/>
    <x v="2"/>
  </r>
  <r>
    <n v="43"/>
    <s v="male"/>
    <n v="20.13"/>
    <n v="2"/>
    <s v="yes"/>
    <s v="southeast"/>
    <n v="18767.737700000001"/>
    <x v="2"/>
  </r>
  <r>
    <n v="61"/>
    <s v="female"/>
    <n v="33.33"/>
    <n v="4"/>
    <s v="no"/>
    <s v="southeast"/>
    <n v="36580.282160000002"/>
    <x v="1"/>
  </r>
  <r>
    <n v="48"/>
    <s v="male"/>
    <n v="32.299999999999997"/>
    <n v="1"/>
    <s v="no"/>
    <s v="northwest"/>
    <n v="8765.2489999999998"/>
    <x v="1"/>
  </r>
  <r>
    <n v="38"/>
    <s v="female"/>
    <n v="27.6"/>
    <n v="0"/>
    <s v="no"/>
    <s v="southwest"/>
    <n v="5383.5360000000001"/>
    <x v="0"/>
  </r>
  <r>
    <n v="59"/>
    <s v="male"/>
    <n v="25.46"/>
    <n v="0"/>
    <s v="no"/>
    <s v="northwest"/>
    <n v="12124.992399999999"/>
    <x v="0"/>
  </r>
  <r>
    <n v="19"/>
    <s v="female"/>
    <n v="24.605"/>
    <n v="1"/>
    <s v="no"/>
    <s v="northwest"/>
    <n v="2709.24395"/>
    <x v="2"/>
  </r>
  <r>
    <n v="26"/>
    <s v="female"/>
    <n v="34.200000000000003"/>
    <n v="2"/>
    <s v="no"/>
    <s v="southwest"/>
    <n v="3987.9259999999999"/>
    <x v="1"/>
  </r>
  <r>
    <n v="54"/>
    <s v="female"/>
    <n v="35.814999999999998"/>
    <n v="3"/>
    <s v="no"/>
    <s v="northwest"/>
    <n v="12495.290849999999"/>
    <x v="1"/>
  </r>
  <r>
    <n v="21"/>
    <s v="female"/>
    <n v="32.68"/>
    <n v="2"/>
    <s v="no"/>
    <s v="northwest"/>
    <n v="26018.950519999999"/>
    <x v="1"/>
  </r>
  <r>
    <n v="51"/>
    <s v="male"/>
    <n v="37"/>
    <n v="0"/>
    <s v="no"/>
    <s v="southwest"/>
    <n v="8798.5930000000008"/>
    <x v="1"/>
  </r>
  <r>
    <n v="22"/>
    <s v="female"/>
    <n v="31.02"/>
    <n v="3"/>
    <s v="yes"/>
    <s v="southeast"/>
    <n v="35595.589800000002"/>
    <x v="1"/>
  </r>
  <r>
    <n v="47"/>
    <s v="male"/>
    <n v="36.08"/>
    <n v="1"/>
    <s v="yes"/>
    <s v="southeast"/>
    <n v="42211.138200000001"/>
    <x v="1"/>
  </r>
  <r>
    <n v="18"/>
    <s v="male"/>
    <n v="23.32"/>
    <n v="1"/>
    <s v="no"/>
    <s v="southeast"/>
    <n v="1711.0268000000001"/>
    <x v="2"/>
  </r>
  <r>
    <n v="47"/>
    <s v="female"/>
    <n v="45.32"/>
    <n v="1"/>
    <s v="no"/>
    <s v="southeast"/>
    <n v="8569.8618000000006"/>
    <x v="1"/>
  </r>
  <r>
    <n v="21"/>
    <s v="female"/>
    <n v="34.6"/>
    <n v="0"/>
    <s v="no"/>
    <s v="southwest"/>
    <n v="2020.1769999999999"/>
    <x v="1"/>
  </r>
  <r>
    <n v="19"/>
    <s v="male"/>
    <n v="26.03"/>
    <n v="1"/>
    <s v="yes"/>
    <s v="northwest"/>
    <n v="16450.894700000001"/>
    <x v="0"/>
  </r>
  <r>
    <n v="23"/>
    <s v="male"/>
    <n v="18.715"/>
    <n v="0"/>
    <s v="no"/>
    <s v="northwest"/>
    <n v="21595.382290000001"/>
    <x v="2"/>
  </r>
  <r>
    <n v="54"/>
    <s v="male"/>
    <n v="31.6"/>
    <n v="0"/>
    <s v="no"/>
    <s v="southwest"/>
    <n v="9850.4320000000007"/>
    <x v="1"/>
  </r>
  <r>
    <n v="37"/>
    <s v="female"/>
    <n v="17.29"/>
    <n v="2"/>
    <s v="no"/>
    <s v="northeast"/>
    <n v="6877.9800999999998"/>
    <x v="3"/>
  </r>
  <r>
    <n v="46"/>
    <s v="female"/>
    <n v="23.655000000000001"/>
    <n v="1"/>
    <s v="yes"/>
    <s v="northwest"/>
    <n v="21677.283449999999"/>
    <x v="2"/>
  </r>
  <r>
    <n v="55"/>
    <s v="female"/>
    <n v="35.200000000000003"/>
    <n v="0"/>
    <s v="yes"/>
    <s v="southeast"/>
    <n v="44423.803"/>
    <x v="1"/>
  </r>
  <r>
    <n v="30"/>
    <s v="female"/>
    <n v="27.93"/>
    <n v="0"/>
    <s v="no"/>
    <s v="northeast"/>
    <n v="4137.5227000000004"/>
    <x v="0"/>
  </r>
  <r>
    <n v="18"/>
    <s v="male"/>
    <n v="21.565000000000001"/>
    <n v="0"/>
    <s v="yes"/>
    <s v="northeast"/>
    <n v="13747.87235"/>
    <x v="2"/>
  </r>
  <r>
    <n v="61"/>
    <s v="male"/>
    <n v="38.380000000000003"/>
    <n v="0"/>
    <s v="no"/>
    <s v="northwest"/>
    <n v="12950.0712"/>
    <x v="1"/>
  </r>
  <r>
    <n v="54"/>
    <s v="female"/>
    <n v="23"/>
    <n v="3"/>
    <s v="no"/>
    <s v="southwest"/>
    <n v="12094.477999999999"/>
    <x v="2"/>
  </r>
  <r>
    <n v="22"/>
    <s v="male"/>
    <n v="37.07"/>
    <n v="2"/>
    <s v="yes"/>
    <s v="southeast"/>
    <n v="37484.4493"/>
    <x v="1"/>
  </r>
  <r>
    <n v="45"/>
    <s v="female"/>
    <n v="30.495000000000001"/>
    <n v="1"/>
    <s v="yes"/>
    <s v="northwest"/>
    <n v="39725.518049999999"/>
    <x v="1"/>
  </r>
  <r>
    <n v="22"/>
    <s v="male"/>
    <n v="28.88"/>
    <n v="0"/>
    <s v="no"/>
    <s v="northeast"/>
    <n v="2250.8352"/>
    <x v="0"/>
  </r>
  <r>
    <n v="19"/>
    <s v="male"/>
    <n v="27.265000000000001"/>
    <n v="2"/>
    <s v="no"/>
    <s v="northwest"/>
    <n v="22493.659640000002"/>
    <x v="0"/>
  </r>
  <r>
    <n v="35"/>
    <s v="female"/>
    <n v="28.024999999999999"/>
    <n v="0"/>
    <s v="yes"/>
    <s v="northwest"/>
    <n v="20234.854749999999"/>
    <x v="0"/>
  </r>
  <r>
    <n v="18"/>
    <s v="male"/>
    <n v="23.085000000000001"/>
    <n v="0"/>
    <s v="no"/>
    <s v="northeast"/>
    <n v="1704.7001499999999"/>
    <x v="2"/>
  </r>
  <r>
    <n v="20"/>
    <s v="male"/>
    <n v="30.684999999999999"/>
    <n v="0"/>
    <s v="yes"/>
    <s v="northeast"/>
    <n v="33475.817150000003"/>
    <x v="1"/>
  </r>
  <r>
    <n v="28"/>
    <s v="female"/>
    <n v="25.8"/>
    <n v="0"/>
    <s v="no"/>
    <s v="southwest"/>
    <n v="3161.4540000000002"/>
    <x v="0"/>
  </r>
  <r>
    <n v="55"/>
    <s v="male"/>
    <n v="35.244999999999997"/>
    <n v="1"/>
    <s v="no"/>
    <s v="northeast"/>
    <n v="11394.065549999999"/>
    <x v="1"/>
  </r>
  <r>
    <n v="43"/>
    <s v="female"/>
    <n v="24.7"/>
    <n v="2"/>
    <s v="yes"/>
    <s v="northwest"/>
    <n v="21880.82"/>
    <x v="2"/>
  </r>
  <r>
    <n v="43"/>
    <s v="female"/>
    <n v="25.08"/>
    <n v="0"/>
    <s v="no"/>
    <s v="northeast"/>
    <n v="7325.0482000000002"/>
    <x v="0"/>
  </r>
  <r>
    <n v="22"/>
    <s v="male"/>
    <n v="52.58"/>
    <n v="1"/>
    <s v="yes"/>
    <s v="southeast"/>
    <n v="44501.398200000003"/>
    <x v="1"/>
  </r>
  <r>
    <n v="25"/>
    <s v="female"/>
    <n v="22.515000000000001"/>
    <n v="1"/>
    <s v="no"/>
    <s v="northwest"/>
    <n v="3594.17085"/>
    <x v="2"/>
  </r>
  <r>
    <n v="49"/>
    <s v="male"/>
    <n v="30.9"/>
    <n v="0"/>
    <s v="yes"/>
    <s v="southwest"/>
    <n v="39727.614000000001"/>
    <x v="1"/>
  </r>
  <r>
    <n v="44"/>
    <s v="female"/>
    <n v="36.954999999999998"/>
    <n v="1"/>
    <s v="no"/>
    <s v="northwest"/>
    <n v="8023.1354499999998"/>
    <x v="1"/>
  </r>
  <r>
    <n v="64"/>
    <s v="male"/>
    <n v="26.41"/>
    <n v="0"/>
    <s v="no"/>
    <s v="northeast"/>
    <n v="14394.5579"/>
    <x v="0"/>
  </r>
  <r>
    <n v="49"/>
    <s v="male"/>
    <n v="29.83"/>
    <n v="1"/>
    <s v="no"/>
    <s v="northeast"/>
    <n v="9288.0267000000003"/>
    <x v="0"/>
  </r>
  <r>
    <n v="47"/>
    <s v="male"/>
    <n v="29.8"/>
    <n v="3"/>
    <s v="yes"/>
    <s v="southwest"/>
    <n v="25309.489000000001"/>
    <x v="0"/>
  </r>
  <r>
    <n v="27"/>
    <s v="female"/>
    <n v="21.47"/>
    <n v="0"/>
    <s v="no"/>
    <s v="northwest"/>
    <n v="3353.4703"/>
    <x v="2"/>
  </r>
  <r>
    <n v="55"/>
    <s v="male"/>
    <n v="27.645"/>
    <n v="0"/>
    <s v="no"/>
    <s v="northwest"/>
    <n v="10594.501550000001"/>
    <x v="0"/>
  </r>
  <r>
    <n v="48"/>
    <s v="female"/>
    <n v="28.9"/>
    <n v="0"/>
    <s v="no"/>
    <s v="southwest"/>
    <n v="8277.5229999999992"/>
    <x v="0"/>
  </r>
  <r>
    <n v="45"/>
    <s v="female"/>
    <n v="31.79"/>
    <n v="0"/>
    <s v="no"/>
    <s v="southeast"/>
    <n v="17929.303370000001"/>
    <x v="1"/>
  </r>
  <r>
    <n v="24"/>
    <s v="female"/>
    <n v="39.49"/>
    <n v="0"/>
    <s v="no"/>
    <s v="southeast"/>
    <n v="2480.9791"/>
    <x v="1"/>
  </r>
  <r>
    <n v="32"/>
    <s v="male"/>
    <n v="33.82"/>
    <n v="1"/>
    <s v="no"/>
    <s v="northwest"/>
    <n v="4462.7218000000003"/>
    <x v="1"/>
  </r>
  <r>
    <n v="24"/>
    <s v="male"/>
    <n v="32.01"/>
    <n v="0"/>
    <s v="no"/>
    <s v="southeast"/>
    <n v="1981.5818999999999"/>
    <x v="1"/>
  </r>
  <r>
    <n v="57"/>
    <s v="male"/>
    <n v="27.94"/>
    <n v="1"/>
    <s v="no"/>
    <s v="southeast"/>
    <n v="11554.223599999999"/>
    <x v="0"/>
  </r>
  <r>
    <n v="59"/>
    <s v="male"/>
    <n v="41.14"/>
    <n v="1"/>
    <s v="yes"/>
    <s v="southeast"/>
    <n v="48970.247600000002"/>
    <x v="1"/>
  </r>
  <r>
    <n v="36"/>
    <s v="male"/>
    <n v="28.594999999999999"/>
    <n v="3"/>
    <s v="no"/>
    <s v="northwest"/>
    <n v="6548.1950500000003"/>
    <x v="0"/>
  </r>
  <r>
    <n v="29"/>
    <s v="female"/>
    <n v="25.6"/>
    <n v="4"/>
    <s v="no"/>
    <s v="southwest"/>
    <n v="5708.8670000000002"/>
    <x v="0"/>
  </r>
  <r>
    <n v="42"/>
    <s v="female"/>
    <n v="25.3"/>
    <n v="1"/>
    <s v="no"/>
    <s v="southwest"/>
    <n v="7045.4989999999998"/>
    <x v="0"/>
  </r>
  <r>
    <n v="48"/>
    <s v="male"/>
    <n v="37.29"/>
    <n v="2"/>
    <s v="no"/>
    <s v="southeast"/>
    <n v="8978.1851000000006"/>
    <x v="1"/>
  </r>
  <r>
    <n v="39"/>
    <s v="male"/>
    <n v="42.655000000000001"/>
    <n v="0"/>
    <s v="no"/>
    <s v="northeast"/>
    <n v="5757.41345"/>
    <x v="1"/>
  </r>
  <r>
    <n v="63"/>
    <s v="male"/>
    <n v="21.66"/>
    <n v="1"/>
    <s v="no"/>
    <s v="northwest"/>
    <n v="14349.8544"/>
    <x v="2"/>
  </r>
  <r>
    <n v="54"/>
    <s v="female"/>
    <n v="31.9"/>
    <n v="1"/>
    <s v="no"/>
    <s v="southeast"/>
    <n v="10928.849"/>
    <x v="1"/>
  </r>
  <r>
    <n v="37"/>
    <s v="male"/>
    <n v="37.07"/>
    <n v="1"/>
    <s v="yes"/>
    <s v="southeast"/>
    <n v="39871.704299999998"/>
    <x v="1"/>
  </r>
  <r>
    <n v="63"/>
    <s v="male"/>
    <n v="31.445"/>
    <n v="0"/>
    <s v="no"/>
    <s v="northeast"/>
    <n v="13974.455550000001"/>
    <x v="1"/>
  </r>
  <r>
    <n v="21"/>
    <s v="male"/>
    <n v="31.254999999999999"/>
    <n v="0"/>
    <s v="no"/>
    <s v="northwest"/>
    <n v="1909.52745"/>
    <x v="1"/>
  </r>
  <r>
    <n v="54"/>
    <s v="female"/>
    <n v="28.88"/>
    <n v="2"/>
    <s v="no"/>
    <s v="northeast"/>
    <n v="12096.6512"/>
    <x v="0"/>
  </r>
  <r>
    <n v="60"/>
    <s v="female"/>
    <n v="18.335000000000001"/>
    <n v="0"/>
    <s v="no"/>
    <s v="northeast"/>
    <n v="13204.28565"/>
    <x v="3"/>
  </r>
  <r>
    <n v="32"/>
    <s v="female"/>
    <n v="29.59"/>
    <n v="1"/>
    <s v="no"/>
    <s v="southeast"/>
    <n v="4562.8420999999998"/>
    <x v="0"/>
  </r>
  <r>
    <n v="47"/>
    <s v="female"/>
    <n v="32"/>
    <n v="1"/>
    <s v="no"/>
    <s v="southwest"/>
    <n v="8551.3469999999998"/>
    <x v="1"/>
  </r>
  <r>
    <n v="21"/>
    <s v="male"/>
    <n v="26.03"/>
    <n v="0"/>
    <s v="no"/>
    <s v="northeast"/>
    <n v="2102.2647000000002"/>
    <x v="0"/>
  </r>
  <r>
    <n v="28"/>
    <s v="male"/>
    <n v="31.68"/>
    <n v="0"/>
    <s v="yes"/>
    <s v="southeast"/>
    <n v="34672.147199999999"/>
    <x v="1"/>
  </r>
  <r>
    <n v="63"/>
    <s v="male"/>
    <n v="33.659999999999997"/>
    <n v="3"/>
    <s v="no"/>
    <s v="southeast"/>
    <n v="15161.5344"/>
    <x v="1"/>
  </r>
  <r>
    <n v="18"/>
    <s v="male"/>
    <n v="21.78"/>
    <n v="2"/>
    <s v="no"/>
    <s v="southeast"/>
    <n v="11884.048580000001"/>
    <x v="2"/>
  </r>
  <r>
    <n v="32"/>
    <s v="male"/>
    <n v="27.835000000000001"/>
    <n v="1"/>
    <s v="no"/>
    <s v="northwest"/>
    <n v="4454.40265"/>
    <x v="0"/>
  </r>
  <r>
    <n v="38"/>
    <s v="male"/>
    <n v="19.95"/>
    <n v="1"/>
    <s v="no"/>
    <s v="northwest"/>
    <n v="5855.9025000000001"/>
    <x v="2"/>
  </r>
  <r>
    <n v="32"/>
    <s v="male"/>
    <n v="31.5"/>
    <n v="1"/>
    <s v="no"/>
    <s v="southwest"/>
    <n v="4076.4969999999998"/>
    <x v="1"/>
  </r>
  <r>
    <n v="62"/>
    <s v="female"/>
    <n v="30.495000000000001"/>
    <n v="2"/>
    <s v="no"/>
    <s v="northwest"/>
    <n v="15019.760050000001"/>
    <x v="1"/>
  </r>
  <r>
    <n v="39"/>
    <s v="female"/>
    <n v="18.3"/>
    <n v="5"/>
    <s v="yes"/>
    <s v="southwest"/>
    <n v="19023.259999999998"/>
    <x v="3"/>
  </r>
  <r>
    <n v="55"/>
    <s v="male"/>
    <n v="28.975000000000001"/>
    <n v="0"/>
    <s v="no"/>
    <s v="northeast"/>
    <n v="10796.35025"/>
    <x v="0"/>
  </r>
  <r>
    <n v="57"/>
    <s v="male"/>
    <n v="31.54"/>
    <n v="0"/>
    <s v="no"/>
    <s v="northwest"/>
    <n v="11353.2276"/>
    <x v="1"/>
  </r>
  <r>
    <n v="52"/>
    <s v="male"/>
    <n v="47.74"/>
    <n v="1"/>
    <s v="no"/>
    <s v="southeast"/>
    <n v="9748.9105999999992"/>
    <x v="1"/>
  </r>
  <r>
    <n v="56"/>
    <s v="male"/>
    <n v="22.1"/>
    <n v="0"/>
    <s v="no"/>
    <s v="southwest"/>
    <n v="10577.087"/>
    <x v="2"/>
  </r>
  <r>
    <n v="47"/>
    <s v="male"/>
    <n v="36.19"/>
    <n v="0"/>
    <s v="yes"/>
    <s v="southeast"/>
    <n v="41676.081100000003"/>
    <x v="1"/>
  </r>
  <r>
    <n v="55"/>
    <s v="female"/>
    <n v="29.83"/>
    <n v="0"/>
    <s v="no"/>
    <s v="northeast"/>
    <n v="11286.538699999999"/>
    <x v="0"/>
  </r>
  <r>
    <n v="23"/>
    <s v="male"/>
    <n v="32.700000000000003"/>
    <n v="3"/>
    <s v="no"/>
    <s v="southwest"/>
    <n v="3591.48"/>
    <x v="1"/>
  </r>
  <r>
    <n v="22"/>
    <s v="female"/>
    <n v="30.4"/>
    <n v="0"/>
    <s v="yes"/>
    <s v="northwest"/>
    <n v="33907.548000000003"/>
    <x v="1"/>
  </r>
  <r>
    <n v="50"/>
    <s v="female"/>
    <n v="33.700000000000003"/>
    <n v="4"/>
    <s v="no"/>
    <s v="southwest"/>
    <n v="11299.343000000001"/>
    <x v="1"/>
  </r>
  <r>
    <n v="18"/>
    <s v="female"/>
    <n v="31.35"/>
    <n v="4"/>
    <s v="no"/>
    <s v="northeast"/>
    <n v="4561.1885000000002"/>
    <x v="1"/>
  </r>
  <r>
    <n v="51"/>
    <s v="female"/>
    <n v="34.96"/>
    <n v="2"/>
    <s v="yes"/>
    <s v="northeast"/>
    <n v="44641.197399999997"/>
    <x v="1"/>
  </r>
  <r>
    <n v="22"/>
    <s v="male"/>
    <n v="33.770000000000003"/>
    <n v="0"/>
    <s v="no"/>
    <s v="southeast"/>
    <n v="1674.6323"/>
    <x v="1"/>
  </r>
  <r>
    <n v="52"/>
    <s v="female"/>
    <n v="30.875"/>
    <n v="0"/>
    <s v="no"/>
    <s v="northeast"/>
    <n v="23045.566159999998"/>
    <x v="1"/>
  </r>
  <r>
    <n v="25"/>
    <s v="female"/>
    <n v="33.99"/>
    <n v="1"/>
    <s v="no"/>
    <s v="southeast"/>
    <n v="3227.1210999999998"/>
    <x v="1"/>
  </r>
  <r>
    <n v="33"/>
    <s v="female"/>
    <n v="19.094999999999999"/>
    <n v="2"/>
    <s v="yes"/>
    <s v="northeast"/>
    <n v="16776.304049999999"/>
    <x v="2"/>
  </r>
  <r>
    <n v="53"/>
    <s v="male"/>
    <n v="28.6"/>
    <n v="3"/>
    <s v="no"/>
    <s v="southwest"/>
    <n v="11253.421"/>
    <x v="0"/>
  </r>
  <r>
    <n v="29"/>
    <s v="male"/>
    <n v="38.94"/>
    <n v="1"/>
    <s v="no"/>
    <s v="southeast"/>
    <n v="3471.4096"/>
    <x v="1"/>
  </r>
  <r>
    <n v="58"/>
    <s v="male"/>
    <n v="36.08"/>
    <n v="0"/>
    <s v="no"/>
    <s v="southeast"/>
    <n v="11363.2832"/>
    <x v="1"/>
  </r>
  <r>
    <n v="37"/>
    <s v="male"/>
    <n v="29.8"/>
    <n v="0"/>
    <s v="no"/>
    <s v="southwest"/>
    <n v="20420.604650000001"/>
    <x v="0"/>
  </r>
  <r>
    <n v="54"/>
    <s v="female"/>
    <n v="31.24"/>
    <n v="0"/>
    <s v="no"/>
    <s v="southeast"/>
    <n v="10338.9316"/>
    <x v="1"/>
  </r>
  <r>
    <n v="49"/>
    <s v="female"/>
    <n v="29.925000000000001"/>
    <n v="0"/>
    <s v="no"/>
    <s v="northwest"/>
    <n v="8988.1587500000005"/>
    <x v="0"/>
  </r>
  <r>
    <n v="50"/>
    <s v="female"/>
    <n v="26.22"/>
    <n v="2"/>
    <s v="no"/>
    <s v="northwest"/>
    <n v="10493.9458"/>
    <x v="0"/>
  </r>
  <r>
    <n v="26"/>
    <s v="male"/>
    <n v="30"/>
    <n v="1"/>
    <s v="no"/>
    <s v="southwest"/>
    <n v="2904.0880000000002"/>
    <x v="1"/>
  </r>
  <r>
    <n v="45"/>
    <s v="male"/>
    <n v="20.350000000000001"/>
    <n v="3"/>
    <s v="no"/>
    <s v="southeast"/>
    <n v="8605.3615000000009"/>
    <x v="2"/>
  </r>
  <r>
    <n v="54"/>
    <s v="female"/>
    <n v="32.299999999999997"/>
    <n v="1"/>
    <s v="no"/>
    <s v="northeast"/>
    <n v="11512.405000000001"/>
    <x v="1"/>
  </r>
  <r>
    <n v="38"/>
    <s v="male"/>
    <n v="38.39"/>
    <n v="3"/>
    <s v="yes"/>
    <s v="southeast"/>
    <n v="41949.244100000004"/>
    <x v="1"/>
  </r>
  <r>
    <n v="48"/>
    <s v="female"/>
    <n v="25.85"/>
    <n v="3"/>
    <s v="yes"/>
    <s v="southeast"/>
    <n v="24180.933499999999"/>
    <x v="0"/>
  </r>
  <r>
    <n v="28"/>
    <s v="female"/>
    <n v="26.315000000000001"/>
    <n v="3"/>
    <s v="no"/>
    <s v="northwest"/>
    <n v="5312.1698500000002"/>
    <x v="0"/>
  </r>
  <r>
    <n v="23"/>
    <s v="male"/>
    <n v="24.51"/>
    <n v="0"/>
    <s v="no"/>
    <s v="northeast"/>
    <n v="2396.0958999999998"/>
    <x v="2"/>
  </r>
  <r>
    <n v="55"/>
    <s v="male"/>
    <n v="32.67"/>
    <n v="1"/>
    <s v="no"/>
    <s v="southeast"/>
    <n v="10807.4863"/>
    <x v="1"/>
  </r>
  <r>
    <n v="41"/>
    <s v="male"/>
    <n v="29.64"/>
    <n v="5"/>
    <s v="no"/>
    <s v="northeast"/>
    <n v="9222.4025999999994"/>
    <x v="0"/>
  </r>
  <r>
    <n v="25"/>
    <s v="male"/>
    <n v="33.33"/>
    <n v="2"/>
    <s v="yes"/>
    <s v="southeast"/>
    <n v="36124.573700000001"/>
    <x v="1"/>
  </r>
  <r>
    <n v="33"/>
    <s v="male"/>
    <n v="35.75"/>
    <n v="1"/>
    <s v="yes"/>
    <s v="southeast"/>
    <n v="38282.749499999998"/>
    <x v="1"/>
  </r>
  <r>
    <n v="30"/>
    <s v="female"/>
    <n v="19.95"/>
    <n v="3"/>
    <s v="no"/>
    <s v="northwest"/>
    <n v="5693.4305000000004"/>
    <x v="2"/>
  </r>
  <r>
    <n v="23"/>
    <s v="female"/>
    <n v="31.4"/>
    <n v="0"/>
    <s v="yes"/>
    <s v="southwest"/>
    <n v="34166.273000000001"/>
    <x v="1"/>
  </r>
  <r>
    <n v="46"/>
    <s v="male"/>
    <n v="38.17"/>
    <n v="2"/>
    <s v="no"/>
    <s v="southeast"/>
    <n v="8347.1643000000004"/>
    <x v="1"/>
  </r>
  <r>
    <n v="53"/>
    <s v="female"/>
    <n v="36.86"/>
    <n v="3"/>
    <s v="yes"/>
    <s v="northwest"/>
    <n v="46661.4424"/>
    <x v="1"/>
  </r>
  <r>
    <n v="27"/>
    <s v="female"/>
    <n v="32.395000000000003"/>
    <n v="1"/>
    <s v="no"/>
    <s v="northeast"/>
    <n v="18903.491409999999"/>
    <x v="1"/>
  </r>
  <r>
    <n v="23"/>
    <s v="female"/>
    <n v="42.75"/>
    <n v="1"/>
    <s v="yes"/>
    <s v="northeast"/>
    <n v="40904.199500000002"/>
    <x v="1"/>
  </r>
  <r>
    <n v="63"/>
    <s v="female"/>
    <n v="25.08"/>
    <n v="0"/>
    <s v="no"/>
    <s v="northwest"/>
    <n v="14254.608200000001"/>
    <x v="0"/>
  </r>
  <r>
    <n v="55"/>
    <s v="male"/>
    <n v="29.9"/>
    <n v="0"/>
    <s v="no"/>
    <s v="southwest"/>
    <n v="10214.636"/>
    <x v="0"/>
  </r>
  <r>
    <n v="35"/>
    <s v="female"/>
    <n v="35.86"/>
    <n v="2"/>
    <s v="no"/>
    <s v="southeast"/>
    <n v="5836.5204000000003"/>
    <x v="1"/>
  </r>
  <r>
    <n v="34"/>
    <s v="male"/>
    <n v="32.799999999999997"/>
    <n v="1"/>
    <s v="no"/>
    <s v="southwest"/>
    <n v="14358.364369999999"/>
    <x v="1"/>
  </r>
  <r>
    <n v="19"/>
    <s v="female"/>
    <n v="18.600000000000001"/>
    <n v="0"/>
    <s v="no"/>
    <s v="southwest"/>
    <n v="1728.8969999999999"/>
    <x v="2"/>
  </r>
  <r>
    <n v="39"/>
    <s v="female"/>
    <n v="23.87"/>
    <n v="5"/>
    <s v="no"/>
    <s v="southeast"/>
    <n v="8582.3022999999994"/>
    <x v="2"/>
  </r>
  <r>
    <n v="27"/>
    <s v="male"/>
    <n v="45.9"/>
    <n v="2"/>
    <s v="no"/>
    <s v="southwest"/>
    <n v="3693.4279999999999"/>
    <x v="1"/>
  </r>
  <r>
    <n v="57"/>
    <s v="male"/>
    <n v="40.28"/>
    <n v="0"/>
    <s v="no"/>
    <s v="northeast"/>
    <n v="20709.020339999999"/>
    <x v="1"/>
  </r>
  <r>
    <n v="52"/>
    <s v="female"/>
    <n v="18.335000000000001"/>
    <n v="0"/>
    <s v="no"/>
    <s v="northwest"/>
    <n v="9991.0376500000002"/>
    <x v="3"/>
  </r>
  <r>
    <n v="28"/>
    <s v="male"/>
    <n v="33.82"/>
    <n v="0"/>
    <s v="no"/>
    <s v="northwest"/>
    <n v="19673.335729999999"/>
    <x v="1"/>
  </r>
  <r>
    <n v="50"/>
    <s v="female"/>
    <n v="28.12"/>
    <n v="3"/>
    <s v="no"/>
    <s v="northwest"/>
    <n v="11085.586799999999"/>
    <x v="0"/>
  </r>
  <r>
    <n v="44"/>
    <s v="female"/>
    <n v="25"/>
    <n v="1"/>
    <s v="no"/>
    <s v="southwest"/>
    <n v="7623.518"/>
    <x v="0"/>
  </r>
  <r>
    <n v="26"/>
    <s v="female"/>
    <n v="22.23"/>
    <n v="0"/>
    <s v="no"/>
    <s v="northwest"/>
    <n v="3176.2876999999999"/>
    <x v="2"/>
  </r>
  <r>
    <n v="33"/>
    <s v="male"/>
    <n v="30.25"/>
    <n v="0"/>
    <s v="no"/>
    <s v="southeast"/>
    <n v="3704.3544999999999"/>
    <x v="1"/>
  </r>
  <r>
    <n v="19"/>
    <s v="female"/>
    <n v="32.49"/>
    <n v="0"/>
    <s v="yes"/>
    <s v="northwest"/>
    <n v="36898.733079999998"/>
    <x v="1"/>
  </r>
  <r>
    <n v="50"/>
    <s v="male"/>
    <n v="37.07"/>
    <n v="1"/>
    <s v="no"/>
    <s v="southeast"/>
    <n v="9048.0272999999997"/>
    <x v="1"/>
  </r>
  <r>
    <n v="41"/>
    <s v="female"/>
    <n v="32.6"/>
    <n v="3"/>
    <s v="no"/>
    <s v="southwest"/>
    <n v="7954.5169999999998"/>
    <x v="1"/>
  </r>
  <r>
    <n v="52"/>
    <s v="female"/>
    <n v="24.86"/>
    <n v="0"/>
    <s v="no"/>
    <s v="southeast"/>
    <n v="27117.993780000001"/>
    <x v="2"/>
  </r>
  <r>
    <n v="39"/>
    <s v="male"/>
    <n v="32.340000000000003"/>
    <n v="2"/>
    <s v="no"/>
    <s v="southeast"/>
    <n v="6338.0756000000001"/>
    <x v="1"/>
  </r>
  <r>
    <n v="50"/>
    <s v="male"/>
    <n v="32.299999999999997"/>
    <n v="2"/>
    <s v="no"/>
    <s v="southwest"/>
    <n v="9630.3970000000008"/>
    <x v="1"/>
  </r>
  <r>
    <n v="52"/>
    <s v="male"/>
    <n v="32.774999999999999"/>
    <n v="3"/>
    <s v="no"/>
    <s v="northwest"/>
    <n v="11289.10925"/>
    <x v="1"/>
  </r>
  <r>
    <n v="60"/>
    <s v="male"/>
    <n v="32.799999999999997"/>
    <n v="0"/>
    <s v="yes"/>
    <s v="southwest"/>
    <n v="52590.829389999999"/>
    <x v="1"/>
  </r>
  <r>
    <n v="20"/>
    <s v="female"/>
    <n v="31.92"/>
    <n v="0"/>
    <s v="no"/>
    <s v="northwest"/>
    <n v="2261.5688"/>
    <x v="1"/>
  </r>
  <r>
    <n v="55"/>
    <s v="male"/>
    <n v="21.5"/>
    <n v="1"/>
    <s v="no"/>
    <s v="southwest"/>
    <n v="10791.96"/>
    <x v="2"/>
  </r>
  <r>
    <n v="42"/>
    <s v="male"/>
    <n v="34.1"/>
    <n v="0"/>
    <s v="no"/>
    <s v="southwest"/>
    <n v="5979.7309999999998"/>
    <x v="1"/>
  </r>
  <r>
    <n v="18"/>
    <s v="female"/>
    <n v="30.305"/>
    <n v="0"/>
    <s v="no"/>
    <s v="northeast"/>
    <n v="2203.7359499999998"/>
    <x v="1"/>
  </r>
  <r>
    <n v="58"/>
    <s v="female"/>
    <n v="36.479999999999997"/>
    <n v="0"/>
    <s v="no"/>
    <s v="northwest"/>
    <n v="12235.8392"/>
    <x v="1"/>
  </r>
  <r>
    <n v="43"/>
    <s v="female"/>
    <n v="32.56"/>
    <n v="3"/>
    <s v="yes"/>
    <s v="southeast"/>
    <n v="40941.285400000001"/>
    <x v="1"/>
  </r>
  <r>
    <n v="35"/>
    <s v="female"/>
    <n v="35.814999999999998"/>
    <n v="1"/>
    <s v="no"/>
    <s v="northwest"/>
    <n v="5630.4578499999998"/>
    <x v="1"/>
  </r>
  <r>
    <n v="48"/>
    <s v="female"/>
    <n v="27.93"/>
    <n v="4"/>
    <s v="no"/>
    <s v="northwest"/>
    <n v="11015.1747"/>
    <x v="0"/>
  </r>
  <r>
    <n v="36"/>
    <s v="female"/>
    <n v="22.135000000000002"/>
    <n v="3"/>
    <s v="no"/>
    <s v="northeast"/>
    <n v="7228.2156500000001"/>
    <x v="2"/>
  </r>
  <r>
    <n v="19"/>
    <s v="male"/>
    <n v="44.88"/>
    <n v="0"/>
    <s v="yes"/>
    <s v="southeast"/>
    <n v="39722.746200000001"/>
    <x v="1"/>
  </r>
  <r>
    <n v="23"/>
    <s v="female"/>
    <n v="23.18"/>
    <n v="2"/>
    <s v="no"/>
    <s v="northwest"/>
    <n v="14426.073850000001"/>
    <x v="2"/>
  </r>
  <r>
    <n v="20"/>
    <s v="female"/>
    <n v="30.59"/>
    <n v="0"/>
    <s v="no"/>
    <s v="northeast"/>
    <n v="2459.7201"/>
    <x v="1"/>
  </r>
  <r>
    <n v="32"/>
    <s v="female"/>
    <n v="41.1"/>
    <n v="0"/>
    <s v="no"/>
    <s v="southwest"/>
    <n v="3989.8409999999999"/>
    <x v="1"/>
  </r>
  <r>
    <n v="43"/>
    <s v="female"/>
    <n v="34.58"/>
    <n v="1"/>
    <s v="no"/>
    <s v="northwest"/>
    <n v="7727.2532000000001"/>
    <x v="1"/>
  </r>
  <r>
    <n v="34"/>
    <s v="male"/>
    <n v="42.13"/>
    <n v="2"/>
    <s v="no"/>
    <s v="southeast"/>
    <n v="5124.1886999999997"/>
    <x v="1"/>
  </r>
  <r>
    <n v="30"/>
    <s v="male"/>
    <n v="38.83"/>
    <n v="1"/>
    <s v="no"/>
    <s v="southeast"/>
    <n v="18963.171920000001"/>
    <x v="1"/>
  </r>
  <r>
    <n v="18"/>
    <s v="female"/>
    <n v="28.215"/>
    <n v="0"/>
    <s v="no"/>
    <s v="northeast"/>
    <n v="2200.8308499999998"/>
    <x v="0"/>
  </r>
  <r>
    <n v="41"/>
    <s v="female"/>
    <n v="28.31"/>
    <n v="1"/>
    <s v="no"/>
    <s v="northwest"/>
    <n v="7153.5538999999999"/>
    <x v="0"/>
  </r>
  <r>
    <n v="35"/>
    <s v="female"/>
    <n v="26.125"/>
    <n v="0"/>
    <s v="no"/>
    <s v="northeast"/>
    <n v="5227.9887500000004"/>
    <x v="0"/>
  </r>
  <r>
    <n v="57"/>
    <s v="male"/>
    <n v="40.369999999999997"/>
    <n v="0"/>
    <s v="no"/>
    <s v="southeast"/>
    <n v="10982.5013"/>
    <x v="1"/>
  </r>
  <r>
    <n v="29"/>
    <s v="female"/>
    <n v="24.6"/>
    <n v="2"/>
    <s v="no"/>
    <s v="southwest"/>
    <n v="4529.4769999999999"/>
    <x v="2"/>
  </r>
  <r>
    <n v="32"/>
    <s v="male"/>
    <n v="35.200000000000003"/>
    <n v="2"/>
    <s v="no"/>
    <s v="southwest"/>
    <n v="4670.6400000000003"/>
    <x v="1"/>
  </r>
  <r>
    <n v="37"/>
    <s v="female"/>
    <n v="34.104999999999997"/>
    <n v="1"/>
    <s v="no"/>
    <s v="northwest"/>
    <n v="6112.3529500000004"/>
    <x v="1"/>
  </r>
  <r>
    <n v="18"/>
    <s v="male"/>
    <n v="27.36"/>
    <n v="1"/>
    <s v="yes"/>
    <s v="northeast"/>
    <n v="17178.682400000002"/>
    <x v="0"/>
  </r>
  <r>
    <n v="43"/>
    <s v="female"/>
    <n v="26.7"/>
    <n v="2"/>
    <s v="yes"/>
    <s v="southwest"/>
    <n v="22478.6"/>
    <x v="0"/>
  </r>
  <r>
    <n v="56"/>
    <s v="female"/>
    <n v="41.91"/>
    <n v="0"/>
    <s v="no"/>
    <s v="southeast"/>
    <n v="11093.6229"/>
    <x v="1"/>
  </r>
  <r>
    <n v="38"/>
    <s v="male"/>
    <n v="29.26"/>
    <n v="2"/>
    <s v="no"/>
    <s v="northwest"/>
    <n v="6457.8433999999997"/>
    <x v="0"/>
  </r>
  <r>
    <n v="29"/>
    <s v="male"/>
    <n v="32.11"/>
    <n v="2"/>
    <s v="no"/>
    <s v="northwest"/>
    <n v="4433.9159"/>
    <x v="1"/>
  </r>
  <r>
    <n v="22"/>
    <s v="female"/>
    <n v="27.1"/>
    <n v="0"/>
    <s v="no"/>
    <s v="southwest"/>
    <n v="2154.3609999999999"/>
    <x v="0"/>
  </r>
  <r>
    <n v="52"/>
    <s v="female"/>
    <n v="24.13"/>
    <n v="1"/>
    <s v="yes"/>
    <s v="northwest"/>
    <n v="23887.662700000001"/>
    <x v="2"/>
  </r>
  <r>
    <n v="40"/>
    <s v="female"/>
    <n v="27.4"/>
    <n v="1"/>
    <s v="no"/>
    <s v="southwest"/>
    <n v="6496.8860000000004"/>
    <x v="0"/>
  </r>
  <r>
    <n v="23"/>
    <s v="female"/>
    <n v="34.865000000000002"/>
    <n v="0"/>
    <s v="no"/>
    <s v="northeast"/>
    <n v="2899.4893499999998"/>
    <x v="1"/>
  </r>
  <r>
    <n v="31"/>
    <s v="male"/>
    <n v="29.81"/>
    <n v="0"/>
    <s v="yes"/>
    <s v="southeast"/>
    <n v="19350.368900000001"/>
    <x v="0"/>
  </r>
  <r>
    <n v="42"/>
    <s v="female"/>
    <n v="41.325000000000003"/>
    <n v="1"/>
    <s v="no"/>
    <s v="northeast"/>
    <n v="7650.7737500000003"/>
    <x v="1"/>
  </r>
  <r>
    <n v="24"/>
    <s v="female"/>
    <n v="29.925000000000001"/>
    <n v="0"/>
    <s v="no"/>
    <s v="northwest"/>
    <n v="2850.6837500000001"/>
    <x v="0"/>
  </r>
  <r>
    <n v="25"/>
    <s v="female"/>
    <n v="30.3"/>
    <n v="0"/>
    <s v="no"/>
    <s v="southwest"/>
    <n v="2632.9920000000002"/>
    <x v="1"/>
  </r>
  <r>
    <n v="48"/>
    <s v="female"/>
    <n v="27.36"/>
    <n v="1"/>
    <s v="no"/>
    <s v="northeast"/>
    <n v="9447.3824000000004"/>
    <x v="0"/>
  </r>
  <r>
    <n v="23"/>
    <s v="female"/>
    <n v="28.49"/>
    <n v="1"/>
    <s v="yes"/>
    <s v="southeast"/>
    <n v="18328.238099999999"/>
    <x v="0"/>
  </r>
  <r>
    <n v="45"/>
    <s v="male"/>
    <n v="23.56"/>
    <n v="2"/>
    <s v="no"/>
    <s v="northeast"/>
    <n v="8603.8233999999993"/>
    <x v="2"/>
  </r>
  <r>
    <n v="20"/>
    <s v="male"/>
    <n v="35.625"/>
    <n v="3"/>
    <s v="yes"/>
    <s v="northwest"/>
    <n v="37465.34375"/>
    <x v="1"/>
  </r>
  <r>
    <n v="62"/>
    <s v="female"/>
    <n v="32.68"/>
    <n v="0"/>
    <s v="no"/>
    <s v="northwest"/>
    <n v="13844.797200000001"/>
    <x v="1"/>
  </r>
  <r>
    <n v="43"/>
    <s v="female"/>
    <n v="25.27"/>
    <n v="1"/>
    <s v="yes"/>
    <s v="northeast"/>
    <n v="21771.3423"/>
    <x v="0"/>
  </r>
  <r>
    <n v="23"/>
    <s v="female"/>
    <n v="28"/>
    <n v="0"/>
    <s v="no"/>
    <s v="southwest"/>
    <n v="13126.677449999999"/>
    <x v="0"/>
  </r>
  <r>
    <n v="31"/>
    <s v="female"/>
    <n v="32.774999999999999"/>
    <n v="2"/>
    <s v="no"/>
    <s v="northwest"/>
    <n v="5327.4002499999997"/>
    <x v="1"/>
  </r>
  <r>
    <n v="41"/>
    <s v="female"/>
    <n v="21.754999999999999"/>
    <n v="1"/>
    <s v="no"/>
    <s v="northeast"/>
    <n v="13725.47184"/>
    <x v="2"/>
  </r>
  <r>
    <n v="58"/>
    <s v="female"/>
    <n v="32.395000000000003"/>
    <n v="1"/>
    <s v="no"/>
    <s v="northeast"/>
    <n v="13019.161050000001"/>
    <x v="1"/>
  </r>
  <r>
    <n v="48"/>
    <s v="female"/>
    <n v="36.575000000000003"/>
    <n v="0"/>
    <s v="no"/>
    <s v="northwest"/>
    <n v="8671.1912499999999"/>
    <x v="1"/>
  </r>
  <r>
    <n v="31"/>
    <s v="female"/>
    <n v="21.754999999999999"/>
    <n v="0"/>
    <s v="no"/>
    <s v="northwest"/>
    <n v="4134.0824499999999"/>
    <x v="2"/>
  </r>
  <r>
    <n v="19"/>
    <s v="female"/>
    <n v="27.93"/>
    <n v="3"/>
    <s v="no"/>
    <s v="northwest"/>
    <n v="18838.703659999999"/>
    <x v="0"/>
  </r>
  <r>
    <n v="19"/>
    <s v="female"/>
    <n v="30.02"/>
    <n v="0"/>
    <s v="yes"/>
    <s v="northwest"/>
    <n v="33307.550799999997"/>
    <x v="1"/>
  </r>
  <r>
    <n v="41"/>
    <s v="male"/>
    <n v="33.549999999999997"/>
    <n v="0"/>
    <s v="no"/>
    <s v="southeast"/>
    <n v="5699.8374999999996"/>
    <x v="1"/>
  </r>
  <r>
    <n v="40"/>
    <s v="male"/>
    <n v="29.355"/>
    <n v="1"/>
    <s v="no"/>
    <s v="northwest"/>
    <n v="6393.6034499999996"/>
    <x v="0"/>
  </r>
  <r>
    <n v="31"/>
    <s v="female"/>
    <n v="25.8"/>
    <n v="2"/>
    <s v="no"/>
    <s v="southwest"/>
    <n v="4934.7049999999999"/>
    <x v="0"/>
  </r>
  <r>
    <n v="37"/>
    <s v="male"/>
    <n v="24.32"/>
    <n v="2"/>
    <s v="no"/>
    <s v="northwest"/>
    <n v="6198.7518"/>
    <x v="2"/>
  </r>
  <r>
    <n v="46"/>
    <s v="male"/>
    <n v="40.375"/>
    <n v="2"/>
    <s v="no"/>
    <s v="northwest"/>
    <n v="8733.2292500000003"/>
    <x v="1"/>
  </r>
  <r>
    <n v="22"/>
    <s v="male"/>
    <n v="32.11"/>
    <n v="0"/>
    <s v="no"/>
    <s v="northwest"/>
    <n v="2055.3249000000001"/>
    <x v="1"/>
  </r>
  <r>
    <n v="51"/>
    <s v="male"/>
    <n v="32.299999999999997"/>
    <n v="1"/>
    <s v="no"/>
    <s v="northeast"/>
    <n v="9964.06"/>
    <x v="1"/>
  </r>
  <r>
    <n v="18"/>
    <s v="female"/>
    <n v="27.28"/>
    <n v="3"/>
    <s v="yes"/>
    <s v="southeast"/>
    <n v="18223.4512"/>
    <x v="0"/>
  </r>
  <r>
    <n v="35"/>
    <s v="male"/>
    <n v="17.86"/>
    <n v="1"/>
    <s v="no"/>
    <s v="northwest"/>
    <n v="5116.5003999999999"/>
    <x v="3"/>
  </r>
  <r>
    <n v="59"/>
    <s v="female"/>
    <n v="34.799999999999997"/>
    <n v="2"/>
    <s v="no"/>
    <s v="southwest"/>
    <n v="36910.608030000003"/>
    <x v="1"/>
  </r>
  <r>
    <n v="36"/>
    <s v="male"/>
    <n v="33.4"/>
    <n v="2"/>
    <s v="yes"/>
    <s v="southwest"/>
    <n v="38415.474000000002"/>
    <x v="1"/>
  </r>
  <r>
    <n v="37"/>
    <s v="female"/>
    <n v="25.555"/>
    <n v="1"/>
    <s v="yes"/>
    <s v="northeast"/>
    <n v="20296.863450000001"/>
    <x v="0"/>
  </r>
  <r>
    <n v="59"/>
    <s v="male"/>
    <n v="37.1"/>
    <n v="1"/>
    <s v="no"/>
    <s v="southwest"/>
    <n v="12347.172"/>
    <x v="1"/>
  </r>
  <r>
    <n v="36"/>
    <s v="male"/>
    <n v="30.875"/>
    <n v="1"/>
    <s v="no"/>
    <s v="northwest"/>
    <n v="5373.3642499999996"/>
    <x v="1"/>
  </r>
  <r>
    <n v="39"/>
    <s v="male"/>
    <n v="34.1"/>
    <n v="2"/>
    <s v="no"/>
    <s v="southeast"/>
    <n v="23563.016179999999"/>
    <x v="1"/>
  </r>
  <r>
    <n v="18"/>
    <s v="male"/>
    <n v="21.47"/>
    <n v="0"/>
    <s v="no"/>
    <s v="northeast"/>
    <n v="1702.4553000000001"/>
    <x v="2"/>
  </r>
  <r>
    <n v="52"/>
    <s v="female"/>
    <n v="33.299999999999997"/>
    <n v="2"/>
    <s v="no"/>
    <s v="southwest"/>
    <n v="10806.839"/>
    <x v="1"/>
  </r>
  <r>
    <n v="27"/>
    <s v="female"/>
    <n v="31.254999999999999"/>
    <n v="1"/>
    <s v="no"/>
    <s v="northwest"/>
    <n v="3956.0714499999999"/>
    <x v="1"/>
  </r>
  <r>
    <n v="18"/>
    <s v="male"/>
    <n v="39.14"/>
    <n v="0"/>
    <s v="no"/>
    <s v="northeast"/>
    <n v="12890.057650000001"/>
    <x v="1"/>
  </r>
  <r>
    <n v="40"/>
    <s v="male"/>
    <n v="25.08"/>
    <n v="0"/>
    <s v="no"/>
    <s v="southeast"/>
    <n v="5415.6611999999996"/>
    <x v="0"/>
  </r>
  <r>
    <n v="29"/>
    <s v="male"/>
    <n v="37.29"/>
    <n v="2"/>
    <s v="no"/>
    <s v="southeast"/>
    <n v="4058.1161000000002"/>
    <x v="1"/>
  </r>
  <r>
    <n v="46"/>
    <s v="female"/>
    <n v="34.6"/>
    <n v="1"/>
    <s v="yes"/>
    <s v="southwest"/>
    <n v="41661.601999999999"/>
    <x v="1"/>
  </r>
  <r>
    <n v="38"/>
    <s v="female"/>
    <n v="30.21"/>
    <n v="3"/>
    <s v="no"/>
    <s v="northwest"/>
    <n v="7537.1638999999996"/>
    <x v="1"/>
  </r>
  <r>
    <n v="30"/>
    <s v="female"/>
    <n v="21.945"/>
    <n v="1"/>
    <s v="no"/>
    <s v="northeast"/>
    <n v="4718.2035500000002"/>
    <x v="2"/>
  </r>
  <r>
    <n v="40"/>
    <s v="male"/>
    <n v="24.97"/>
    <n v="2"/>
    <s v="no"/>
    <s v="southeast"/>
    <n v="6593.5083000000004"/>
    <x v="2"/>
  </r>
  <r>
    <n v="50"/>
    <s v="male"/>
    <n v="25.3"/>
    <n v="0"/>
    <s v="no"/>
    <s v="southeast"/>
    <n v="8442.6669999999995"/>
    <x v="0"/>
  </r>
  <r>
    <n v="20"/>
    <s v="female"/>
    <n v="24.42"/>
    <n v="0"/>
    <s v="yes"/>
    <s v="southeast"/>
    <n v="26125.674770000001"/>
    <x v="2"/>
  </r>
  <r>
    <n v="41"/>
    <s v="male"/>
    <n v="23.94"/>
    <n v="1"/>
    <s v="no"/>
    <s v="northeast"/>
    <n v="6858.4795999999997"/>
    <x v="2"/>
  </r>
  <r>
    <n v="33"/>
    <s v="female"/>
    <n v="39.82"/>
    <n v="1"/>
    <s v="no"/>
    <s v="southeast"/>
    <n v="4795.6567999999997"/>
    <x v="1"/>
  </r>
  <r>
    <n v="38"/>
    <s v="male"/>
    <n v="16.815000000000001"/>
    <n v="2"/>
    <s v="no"/>
    <s v="northeast"/>
    <n v="6640.5448500000002"/>
    <x v="3"/>
  </r>
  <r>
    <n v="42"/>
    <s v="male"/>
    <n v="37.18"/>
    <n v="2"/>
    <s v="no"/>
    <s v="southeast"/>
    <n v="7162.0122000000001"/>
    <x v="1"/>
  </r>
  <r>
    <n v="56"/>
    <s v="male"/>
    <n v="34.43"/>
    <n v="0"/>
    <s v="no"/>
    <s v="southeast"/>
    <n v="10594.225700000001"/>
    <x v="1"/>
  </r>
  <r>
    <n v="58"/>
    <s v="male"/>
    <n v="30.305"/>
    <n v="0"/>
    <s v="no"/>
    <s v="northeast"/>
    <n v="11938.255950000001"/>
    <x v="1"/>
  </r>
  <r>
    <n v="52"/>
    <s v="male"/>
    <n v="34.484999999999999"/>
    <n v="3"/>
    <s v="yes"/>
    <s v="northwest"/>
    <n v="60021.398970000002"/>
    <x v="1"/>
  </r>
  <r>
    <n v="20"/>
    <s v="female"/>
    <n v="21.8"/>
    <n v="0"/>
    <s v="yes"/>
    <s v="southwest"/>
    <n v="20167.336029999999"/>
    <x v="2"/>
  </r>
  <r>
    <n v="54"/>
    <s v="female"/>
    <n v="24.605"/>
    <n v="3"/>
    <s v="no"/>
    <s v="northwest"/>
    <n v="12479.70895"/>
    <x v="2"/>
  </r>
  <r>
    <n v="58"/>
    <s v="male"/>
    <n v="23.3"/>
    <n v="0"/>
    <s v="no"/>
    <s v="southwest"/>
    <n v="11345.519"/>
    <x v="2"/>
  </r>
  <r>
    <n v="45"/>
    <s v="female"/>
    <n v="27.83"/>
    <n v="2"/>
    <s v="no"/>
    <s v="southeast"/>
    <n v="8515.7587000000003"/>
    <x v="0"/>
  </r>
  <r>
    <n v="26"/>
    <s v="male"/>
    <n v="31.065000000000001"/>
    <n v="0"/>
    <s v="no"/>
    <s v="northwest"/>
    <n v="2699.56835"/>
    <x v="1"/>
  </r>
  <r>
    <n v="63"/>
    <s v="female"/>
    <n v="21.66"/>
    <n v="0"/>
    <s v="no"/>
    <s v="northeast"/>
    <n v="14449.8544"/>
    <x v="2"/>
  </r>
  <r>
    <n v="58"/>
    <s v="female"/>
    <n v="28.215"/>
    <n v="0"/>
    <s v="no"/>
    <s v="northwest"/>
    <n v="12224.350850000001"/>
    <x v="0"/>
  </r>
  <r>
    <n v="37"/>
    <s v="male"/>
    <n v="22.704999999999998"/>
    <n v="3"/>
    <s v="no"/>
    <s v="northeast"/>
    <n v="6985.50695"/>
    <x v="2"/>
  </r>
  <r>
    <n v="25"/>
    <s v="female"/>
    <n v="42.13"/>
    <n v="1"/>
    <s v="no"/>
    <s v="southeast"/>
    <n v="3238.4357"/>
    <x v="1"/>
  </r>
  <r>
    <n v="52"/>
    <s v="male"/>
    <n v="41.8"/>
    <n v="2"/>
    <s v="yes"/>
    <s v="southeast"/>
    <n v="47269.853999999999"/>
    <x v="1"/>
  </r>
  <r>
    <n v="64"/>
    <s v="male"/>
    <n v="36.96"/>
    <n v="2"/>
    <s v="yes"/>
    <s v="southeast"/>
    <n v="49577.662400000001"/>
    <x v="1"/>
  </r>
  <r>
    <n v="22"/>
    <s v="female"/>
    <n v="21.28"/>
    <n v="3"/>
    <s v="no"/>
    <s v="northwest"/>
    <n v="4296.2712000000001"/>
    <x v="2"/>
  </r>
  <r>
    <n v="28"/>
    <s v="female"/>
    <n v="33.11"/>
    <n v="0"/>
    <s v="no"/>
    <s v="southeast"/>
    <n v="3171.6149"/>
    <x v="1"/>
  </r>
  <r>
    <n v="18"/>
    <s v="male"/>
    <n v="33.33"/>
    <n v="0"/>
    <s v="no"/>
    <s v="southeast"/>
    <n v="1135.9407000000001"/>
    <x v="1"/>
  </r>
  <r>
    <n v="28"/>
    <s v="male"/>
    <n v="24.3"/>
    <n v="5"/>
    <s v="no"/>
    <s v="southwest"/>
    <n v="5615.3689999999997"/>
    <x v="2"/>
  </r>
  <r>
    <n v="45"/>
    <s v="female"/>
    <n v="25.7"/>
    <n v="3"/>
    <s v="no"/>
    <s v="southwest"/>
    <n v="9101.7980000000007"/>
    <x v="0"/>
  </r>
  <r>
    <n v="33"/>
    <s v="male"/>
    <n v="29.4"/>
    <n v="4"/>
    <s v="no"/>
    <s v="southwest"/>
    <n v="6059.1729999999998"/>
    <x v="0"/>
  </r>
  <r>
    <n v="18"/>
    <s v="female"/>
    <n v="39.82"/>
    <n v="0"/>
    <s v="no"/>
    <s v="southeast"/>
    <n v="1633.9618"/>
    <x v="1"/>
  </r>
  <r>
    <n v="32"/>
    <s v="male"/>
    <n v="33.630000000000003"/>
    <n v="1"/>
    <s v="yes"/>
    <s v="northeast"/>
    <n v="37607.527699999999"/>
    <x v="1"/>
  </r>
  <r>
    <n v="24"/>
    <s v="male"/>
    <n v="29.83"/>
    <n v="0"/>
    <s v="yes"/>
    <s v="northeast"/>
    <n v="18648.421699999999"/>
    <x v="0"/>
  </r>
  <r>
    <n v="19"/>
    <s v="male"/>
    <n v="19.8"/>
    <n v="0"/>
    <s v="no"/>
    <s v="southwest"/>
    <n v="1241.5650000000001"/>
    <x v="2"/>
  </r>
  <r>
    <n v="20"/>
    <s v="male"/>
    <n v="27.3"/>
    <n v="0"/>
    <s v="yes"/>
    <s v="southwest"/>
    <n v="16232.847"/>
    <x v="0"/>
  </r>
  <r>
    <n v="40"/>
    <s v="female"/>
    <n v="29.3"/>
    <n v="4"/>
    <s v="no"/>
    <s v="southwest"/>
    <n v="15828.82173"/>
    <x v="0"/>
  </r>
  <r>
    <n v="34"/>
    <s v="female"/>
    <n v="27.72"/>
    <n v="0"/>
    <s v="no"/>
    <s v="southeast"/>
    <n v="4415.1588000000002"/>
    <x v="0"/>
  </r>
  <r>
    <n v="42"/>
    <s v="female"/>
    <n v="37.9"/>
    <n v="0"/>
    <s v="no"/>
    <s v="southwest"/>
    <n v="6474.0129999999999"/>
    <x v="1"/>
  </r>
  <r>
    <n v="51"/>
    <s v="female"/>
    <n v="36.384999999999998"/>
    <n v="3"/>
    <s v="no"/>
    <s v="northwest"/>
    <n v="11436.738149999999"/>
    <x v="1"/>
  </r>
  <r>
    <n v="54"/>
    <s v="female"/>
    <n v="27.645"/>
    <n v="1"/>
    <s v="no"/>
    <s v="northwest"/>
    <n v="11305.93455"/>
    <x v="0"/>
  </r>
  <r>
    <n v="55"/>
    <s v="male"/>
    <n v="37.715000000000003"/>
    <n v="3"/>
    <s v="no"/>
    <s v="northwest"/>
    <n v="30063.580549999999"/>
    <x v="1"/>
  </r>
  <r>
    <n v="52"/>
    <s v="female"/>
    <n v="23.18"/>
    <n v="0"/>
    <s v="no"/>
    <s v="northeast"/>
    <n v="10197.772199999999"/>
    <x v="2"/>
  </r>
  <r>
    <n v="32"/>
    <s v="female"/>
    <n v="20.52"/>
    <n v="0"/>
    <s v="no"/>
    <s v="northeast"/>
    <n v="4544.2348000000002"/>
    <x v="2"/>
  </r>
  <r>
    <n v="28"/>
    <s v="male"/>
    <n v="37.1"/>
    <n v="1"/>
    <s v="no"/>
    <s v="southwest"/>
    <n v="3277.1610000000001"/>
    <x v="1"/>
  </r>
  <r>
    <n v="41"/>
    <s v="female"/>
    <n v="28.05"/>
    <n v="1"/>
    <s v="no"/>
    <s v="southeast"/>
    <n v="6770.1925000000001"/>
    <x v="0"/>
  </r>
  <r>
    <n v="43"/>
    <s v="female"/>
    <n v="29.9"/>
    <n v="1"/>
    <s v="no"/>
    <s v="southwest"/>
    <n v="7337.7479999999996"/>
    <x v="0"/>
  </r>
  <r>
    <n v="49"/>
    <s v="female"/>
    <n v="33.344999999999999"/>
    <n v="2"/>
    <s v="no"/>
    <s v="northeast"/>
    <n v="10370.912549999999"/>
    <x v="1"/>
  </r>
  <r>
    <n v="64"/>
    <s v="male"/>
    <n v="23.76"/>
    <n v="0"/>
    <s v="yes"/>
    <s v="southeast"/>
    <n v="26926.5144"/>
    <x v="2"/>
  </r>
  <r>
    <n v="55"/>
    <s v="female"/>
    <n v="30.5"/>
    <n v="0"/>
    <s v="no"/>
    <s v="southwest"/>
    <n v="10704.47"/>
    <x v="1"/>
  </r>
  <r>
    <n v="24"/>
    <s v="male"/>
    <n v="31.065000000000001"/>
    <n v="0"/>
    <s v="yes"/>
    <s v="northeast"/>
    <n v="34254.053350000002"/>
    <x v="1"/>
  </r>
  <r>
    <n v="20"/>
    <s v="female"/>
    <n v="33.299999999999997"/>
    <n v="0"/>
    <s v="no"/>
    <s v="southwest"/>
    <n v="1880.4870000000001"/>
    <x v="1"/>
  </r>
  <r>
    <n v="45"/>
    <s v="male"/>
    <n v="27.5"/>
    <n v="3"/>
    <s v="no"/>
    <s v="southwest"/>
    <n v="8615.2999999999993"/>
    <x v="0"/>
  </r>
  <r>
    <n v="26"/>
    <s v="male"/>
    <n v="33.914999999999999"/>
    <n v="1"/>
    <s v="no"/>
    <s v="northwest"/>
    <n v="3292.5298499999999"/>
    <x v="1"/>
  </r>
  <r>
    <n v="25"/>
    <s v="female"/>
    <n v="34.484999999999999"/>
    <n v="0"/>
    <s v="no"/>
    <s v="northwest"/>
    <n v="3021.80915"/>
    <x v="1"/>
  </r>
  <r>
    <n v="43"/>
    <s v="male"/>
    <n v="25.52"/>
    <n v="5"/>
    <s v="no"/>
    <s v="southeast"/>
    <n v="14478.33015"/>
    <x v="0"/>
  </r>
  <r>
    <n v="35"/>
    <s v="male"/>
    <n v="27.61"/>
    <n v="1"/>
    <s v="no"/>
    <s v="southeast"/>
    <n v="4747.0528999999997"/>
    <x v="0"/>
  </r>
  <r>
    <n v="26"/>
    <s v="male"/>
    <n v="27.06"/>
    <n v="0"/>
    <s v="yes"/>
    <s v="southeast"/>
    <n v="17043.341400000001"/>
    <x v="0"/>
  </r>
  <r>
    <n v="57"/>
    <s v="male"/>
    <n v="23.7"/>
    <n v="0"/>
    <s v="no"/>
    <s v="southwest"/>
    <n v="10959.33"/>
    <x v="2"/>
  </r>
  <r>
    <n v="22"/>
    <s v="female"/>
    <n v="30.4"/>
    <n v="0"/>
    <s v="no"/>
    <s v="northeast"/>
    <n v="2741.9479999999999"/>
    <x v="1"/>
  </r>
  <r>
    <n v="32"/>
    <s v="female"/>
    <n v="29.734999999999999"/>
    <n v="0"/>
    <s v="no"/>
    <s v="northwest"/>
    <n v="4357.0436499999996"/>
    <x v="0"/>
  </r>
  <r>
    <n v="39"/>
    <s v="male"/>
    <n v="29.925000000000001"/>
    <n v="1"/>
    <s v="yes"/>
    <s v="northeast"/>
    <n v="22462.043750000001"/>
    <x v="0"/>
  </r>
  <r>
    <n v="25"/>
    <s v="female"/>
    <n v="26.79"/>
    <n v="2"/>
    <s v="no"/>
    <s v="northwest"/>
    <n v="4189.1130999999996"/>
    <x v="0"/>
  </r>
  <r>
    <n v="48"/>
    <s v="female"/>
    <n v="33.33"/>
    <n v="0"/>
    <s v="no"/>
    <s v="southeast"/>
    <n v="8283.6807000000008"/>
    <x v="1"/>
  </r>
  <r>
    <n v="47"/>
    <s v="female"/>
    <n v="27.645"/>
    <n v="2"/>
    <s v="yes"/>
    <s v="northwest"/>
    <n v="24535.698550000001"/>
    <x v="0"/>
  </r>
  <r>
    <n v="18"/>
    <s v="female"/>
    <n v="21.66"/>
    <n v="0"/>
    <s v="yes"/>
    <s v="northeast"/>
    <n v="14283.4594"/>
    <x v="2"/>
  </r>
  <r>
    <n v="18"/>
    <s v="male"/>
    <n v="30.03"/>
    <n v="1"/>
    <s v="no"/>
    <s v="southeast"/>
    <n v="1720.3536999999999"/>
    <x v="1"/>
  </r>
  <r>
    <n v="61"/>
    <s v="male"/>
    <n v="36.299999999999997"/>
    <n v="1"/>
    <s v="yes"/>
    <s v="southwest"/>
    <n v="47403.88"/>
    <x v="1"/>
  </r>
  <r>
    <n v="47"/>
    <s v="female"/>
    <n v="24.32"/>
    <n v="0"/>
    <s v="no"/>
    <s v="northeast"/>
    <n v="8534.6718000000001"/>
    <x v="2"/>
  </r>
  <r>
    <n v="28"/>
    <s v="female"/>
    <n v="17.29"/>
    <n v="0"/>
    <s v="no"/>
    <s v="northeast"/>
    <n v="3732.6251000000002"/>
    <x v="3"/>
  </r>
  <r>
    <n v="36"/>
    <s v="female"/>
    <n v="25.9"/>
    <n v="1"/>
    <s v="no"/>
    <s v="southwest"/>
    <n v="5472.4489999999996"/>
    <x v="0"/>
  </r>
  <r>
    <n v="20"/>
    <s v="male"/>
    <n v="39.4"/>
    <n v="2"/>
    <s v="yes"/>
    <s v="southwest"/>
    <n v="38344.565999999999"/>
    <x v="1"/>
  </r>
  <r>
    <n v="44"/>
    <s v="male"/>
    <n v="34.32"/>
    <n v="1"/>
    <s v="no"/>
    <s v="southeast"/>
    <n v="7147.4727999999996"/>
    <x v="1"/>
  </r>
  <r>
    <n v="38"/>
    <s v="female"/>
    <n v="19.95"/>
    <n v="2"/>
    <s v="no"/>
    <s v="northeast"/>
    <n v="7133.9025000000001"/>
    <x v="2"/>
  </r>
  <r>
    <n v="19"/>
    <s v="male"/>
    <n v="34.9"/>
    <n v="0"/>
    <s v="yes"/>
    <s v="southwest"/>
    <n v="34828.654000000002"/>
    <x v="1"/>
  </r>
  <r>
    <n v="21"/>
    <s v="male"/>
    <n v="23.21"/>
    <n v="0"/>
    <s v="no"/>
    <s v="southeast"/>
    <n v="1515.3449000000001"/>
    <x v="2"/>
  </r>
  <r>
    <n v="46"/>
    <s v="male"/>
    <n v="25.745000000000001"/>
    <n v="3"/>
    <s v="no"/>
    <s v="northwest"/>
    <n v="9301.8935500000007"/>
    <x v="0"/>
  </r>
  <r>
    <n v="58"/>
    <s v="male"/>
    <n v="25.175000000000001"/>
    <n v="0"/>
    <s v="no"/>
    <s v="northeast"/>
    <n v="11931.125249999999"/>
    <x v="0"/>
  </r>
  <r>
    <n v="20"/>
    <s v="male"/>
    <n v="22"/>
    <n v="1"/>
    <s v="no"/>
    <s v="southwest"/>
    <n v="1964.78"/>
    <x v="2"/>
  </r>
  <r>
    <n v="18"/>
    <s v="male"/>
    <n v="26.125"/>
    <n v="0"/>
    <s v="no"/>
    <s v="northeast"/>
    <n v="1708.9257500000001"/>
    <x v="0"/>
  </r>
  <r>
    <n v="28"/>
    <s v="female"/>
    <n v="26.51"/>
    <n v="2"/>
    <s v="no"/>
    <s v="southeast"/>
    <n v="4340.4408999999996"/>
    <x v="0"/>
  </r>
  <r>
    <n v="33"/>
    <s v="male"/>
    <n v="27.454999999999998"/>
    <n v="2"/>
    <s v="no"/>
    <s v="northwest"/>
    <n v="5261.4694499999996"/>
    <x v="0"/>
  </r>
  <r>
    <n v="19"/>
    <s v="female"/>
    <n v="25.745000000000001"/>
    <n v="1"/>
    <s v="no"/>
    <s v="northwest"/>
    <n v="2710.8285500000002"/>
    <x v="0"/>
  </r>
  <r>
    <n v="45"/>
    <s v="male"/>
    <n v="30.36"/>
    <n v="0"/>
    <s v="yes"/>
    <s v="southeast"/>
    <n v="62592.873090000001"/>
    <x v="1"/>
  </r>
  <r>
    <n v="62"/>
    <s v="male"/>
    <n v="30.875"/>
    <n v="3"/>
    <s v="yes"/>
    <s v="northwest"/>
    <n v="46718.163249999998"/>
    <x v="1"/>
  </r>
  <r>
    <n v="25"/>
    <s v="female"/>
    <n v="20.8"/>
    <n v="1"/>
    <s v="no"/>
    <s v="southwest"/>
    <n v="3208.7869999999998"/>
    <x v="2"/>
  </r>
  <r>
    <n v="43"/>
    <s v="male"/>
    <n v="27.8"/>
    <n v="0"/>
    <s v="yes"/>
    <s v="southwest"/>
    <n v="37829.724199999997"/>
    <x v="0"/>
  </r>
  <r>
    <n v="42"/>
    <s v="male"/>
    <n v="24.605"/>
    <n v="2"/>
    <s v="yes"/>
    <s v="northeast"/>
    <n v="21259.377949999998"/>
    <x v="2"/>
  </r>
  <r>
    <n v="24"/>
    <s v="female"/>
    <n v="27.72"/>
    <n v="0"/>
    <s v="no"/>
    <s v="southeast"/>
    <n v="2464.6188000000002"/>
    <x v="0"/>
  </r>
  <r>
    <n v="29"/>
    <s v="female"/>
    <n v="21.85"/>
    <n v="0"/>
    <s v="yes"/>
    <s v="northeast"/>
    <n v="16115.3045"/>
    <x v="2"/>
  </r>
  <r>
    <n v="32"/>
    <s v="male"/>
    <n v="28.12"/>
    <n v="4"/>
    <s v="yes"/>
    <s v="northwest"/>
    <n v="21472.478800000001"/>
    <x v="0"/>
  </r>
  <r>
    <n v="25"/>
    <s v="female"/>
    <n v="30.2"/>
    <n v="0"/>
    <s v="yes"/>
    <s v="southwest"/>
    <n v="33900.652999999998"/>
    <x v="1"/>
  </r>
  <r>
    <n v="41"/>
    <s v="male"/>
    <n v="32.200000000000003"/>
    <n v="2"/>
    <s v="no"/>
    <s v="southwest"/>
    <n v="6875.9610000000002"/>
    <x v="1"/>
  </r>
  <r>
    <n v="42"/>
    <s v="male"/>
    <n v="26.315000000000001"/>
    <n v="1"/>
    <s v="no"/>
    <s v="northwest"/>
    <n v="6940.90985"/>
    <x v="0"/>
  </r>
  <r>
    <n v="33"/>
    <s v="female"/>
    <n v="26.695"/>
    <n v="0"/>
    <s v="no"/>
    <s v="northwest"/>
    <n v="4571.4130500000001"/>
    <x v="0"/>
  </r>
  <r>
    <n v="34"/>
    <s v="male"/>
    <n v="42.9"/>
    <n v="1"/>
    <s v="no"/>
    <s v="southwest"/>
    <n v="4536.259"/>
    <x v="1"/>
  </r>
  <r>
    <n v="19"/>
    <s v="female"/>
    <n v="34.700000000000003"/>
    <n v="2"/>
    <s v="yes"/>
    <s v="southwest"/>
    <n v="36397.576000000001"/>
    <x v="1"/>
  </r>
  <r>
    <n v="30"/>
    <s v="female"/>
    <n v="23.655000000000001"/>
    <n v="3"/>
    <s v="yes"/>
    <s v="northwest"/>
    <n v="18765.87545"/>
    <x v="2"/>
  </r>
  <r>
    <n v="18"/>
    <s v="male"/>
    <n v="28.31"/>
    <n v="1"/>
    <s v="no"/>
    <s v="northeast"/>
    <n v="11272.331389999999"/>
    <x v="0"/>
  </r>
  <r>
    <n v="19"/>
    <s v="female"/>
    <n v="20.6"/>
    <n v="0"/>
    <s v="no"/>
    <s v="southwest"/>
    <n v="1731.6769999999999"/>
    <x v="2"/>
  </r>
  <r>
    <n v="18"/>
    <s v="male"/>
    <n v="53.13"/>
    <n v="0"/>
    <s v="no"/>
    <s v="southeast"/>
    <n v="1163.4627"/>
    <x v="1"/>
  </r>
  <r>
    <n v="35"/>
    <s v="male"/>
    <n v="39.71"/>
    <n v="4"/>
    <s v="no"/>
    <s v="northeast"/>
    <n v="19496.71917"/>
    <x v="1"/>
  </r>
  <r>
    <n v="39"/>
    <s v="female"/>
    <n v="26.315000000000001"/>
    <n v="2"/>
    <s v="no"/>
    <s v="northwest"/>
    <n v="7201.7008500000002"/>
    <x v="0"/>
  </r>
  <r>
    <n v="31"/>
    <s v="male"/>
    <n v="31.065000000000001"/>
    <n v="3"/>
    <s v="no"/>
    <s v="northwest"/>
    <n v="5425.0233500000004"/>
    <x v="1"/>
  </r>
  <r>
    <n v="62"/>
    <s v="male"/>
    <n v="26.695"/>
    <n v="0"/>
    <s v="yes"/>
    <s v="northeast"/>
    <n v="28101.333050000001"/>
    <x v="0"/>
  </r>
  <r>
    <n v="62"/>
    <s v="male"/>
    <n v="38.83"/>
    <n v="0"/>
    <s v="no"/>
    <s v="southeast"/>
    <n v="12981.3457"/>
    <x v="1"/>
  </r>
  <r>
    <n v="42"/>
    <s v="female"/>
    <n v="40.369999999999997"/>
    <n v="2"/>
    <s v="yes"/>
    <s v="southeast"/>
    <n v="43896.376300000004"/>
    <x v="1"/>
  </r>
  <r>
    <n v="31"/>
    <s v="male"/>
    <n v="25.934999999999999"/>
    <n v="1"/>
    <s v="no"/>
    <s v="northwest"/>
    <n v="4239.8926499999998"/>
    <x v="0"/>
  </r>
  <r>
    <n v="61"/>
    <s v="male"/>
    <n v="33.534999999999997"/>
    <n v="0"/>
    <s v="no"/>
    <s v="northeast"/>
    <n v="13143.336649999999"/>
    <x v="1"/>
  </r>
  <r>
    <n v="42"/>
    <s v="female"/>
    <n v="32.869999999999997"/>
    <n v="0"/>
    <s v="no"/>
    <s v="northeast"/>
    <n v="7050.0213000000003"/>
    <x v="1"/>
  </r>
  <r>
    <n v="51"/>
    <s v="male"/>
    <n v="30.03"/>
    <n v="1"/>
    <s v="no"/>
    <s v="southeast"/>
    <n v="9377.9046999999991"/>
    <x v="1"/>
  </r>
  <r>
    <n v="23"/>
    <s v="female"/>
    <n v="24.225000000000001"/>
    <n v="2"/>
    <s v="no"/>
    <s v="northeast"/>
    <n v="22395.74424"/>
    <x v="2"/>
  </r>
  <r>
    <n v="52"/>
    <s v="male"/>
    <n v="38.6"/>
    <n v="2"/>
    <s v="no"/>
    <s v="southwest"/>
    <n v="10325.206"/>
    <x v="1"/>
  </r>
  <r>
    <n v="57"/>
    <s v="female"/>
    <n v="25.74"/>
    <n v="2"/>
    <s v="no"/>
    <s v="southeast"/>
    <n v="12629.1656"/>
    <x v="0"/>
  </r>
  <r>
    <n v="23"/>
    <s v="female"/>
    <n v="33.4"/>
    <n v="0"/>
    <s v="no"/>
    <s v="southwest"/>
    <n v="10795.937330000001"/>
    <x v="1"/>
  </r>
  <r>
    <n v="52"/>
    <s v="female"/>
    <n v="44.7"/>
    <n v="3"/>
    <s v="no"/>
    <s v="southwest"/>
    <n v="11411.684999999999"/>
    <x v="1"/>
  </r>
  <r>
    <n v="50"/>
    <s v="male"/>
    <n v="30.97"/>
    <n v="3"/>
    <s v="no"/>
    <s v="northwest"/>
    <n v="10600.5483"/>
    <x v="1"/>
  </r>
  <r>
    <n v="18"/>
    <s v="female"/>
    <n v="31.92"/>
    <n v="0"/>
    <s v="no"/>
    <s v="northeast"/>
    <n v="2205.9807999999998"/>
    <x v="1"/>
  </r>
  <r>
    <n v="18"/>
    <s v="female"/>
    <n v="36.85"/>
    <n v="0"/>
    <s v="no"/>
    <s v="southeast"/>
    <n v="1629.8335"/>
    <x v="1"/>
  </r>
  <r>
    <n v="21"/>
    <s v="female"/>
    <n v="25.8"/>
    <n v="0"/>
    <s v="no"/>
    <s v="southwest"/>
    <n v="2007.9449999999999"/>
    <x v="0"/>
  </r>
  <r>
    <n v="61"/>
    <s v="female"/>
    <n v="29.07"/>
    <n v="0"/>
    <s v="yes"/>
    <s v="northwest"/>
    <n v="29141.3603"/>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8F36D4-5DDC-4515-AF9C-02E5D8B4CBDE}" name="Gender Analysis"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C6" firstHeaderRow="0" firstDataRow="1" firstDataCol="1"/>
  <pivotFields count="7">
    <pivotField compact="0" outline="0" showAll="0"/>
    <pivotField axis="axisRow" compact="0" outline="0" showAll="0">
      <items count="3">
        <item x="0"/>
        <item x="1"/>
        <item t="default"/>
      </items>
    </pivotField>
    <pivotField dataField="1" compact="0" outline="0" showAll="0"/>
    <pivotField compact="0" outline="0" showAll="0"/>
    <pivotField compact="0" outline="0" showAll="0"/>
    <pivotField compact="0" outline="0" showAll="0"/>
    <pivotField dataField="1" compact="0" outline="0" showAll="0"/>
  </pivotFields>
  <rowFields count="1">
    <field x="1"/>
  </rowFields>
  <rowItems count="3">
    <i>
      <x/>
    </i>
    <i>
      <x v="1"/>
    </i>
    <i t="grand">
      <x/>
    </i>
  </rowItems>
  <colFields count="1">
    <field x="-2"/>
  </colFields>
  <colItems count="2">
    <i>
      <x/>
    </i>
    <i i="1">
      <x v="1"/>
    </i>
  </colItems>
  <dataFields count="2">
    <dataField name="Average of charges" fld="6" subtotal="average" baseField="1" baseItem="0"/>
    <dataField name="Average of bmi" fld="2" subtotal="average" baseField="1" baseItem="0"/>
  </dataFields>
  <formats count="3">
    <format dxfId="60">
      <pivotArea outline="0" fieldPosition="0">
        <references count="2">
          <reference field="4294967294" count="1" selected="0">
            <x v="0"/>
          </reference>
          <reference field="1" count="1" selected="0">
            <x v="0"/>
          </reference>
        </references>
      </pivotArea>
    </format>
    <format dxfId="59">
      <pivotArea outline="0" fieldPosition="0">
        <references count="2">
          <reference field="4294967294" count="1" selected="0">
            <x v="0"/>
          </reference>
          <reference field="1" count="1" selected="0">
            <x v="1"/>
          </reference>
        </references>
      </pivotArea>
    </format>
    <format dxfId="58">
      <pivotArea field="1" grandRow="1" outline="0" axis="axisRow" fieldPosition="0">
        <references count="1">
          <reference field="4294967294" count="1" selected="0">
            <x v="0"/>
          </reference>
        </references>
      </pivotArea>
    </format>
  </format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2D982F-B9B5-4909-839C-5E2E2572A960}" name="Smoking Impact"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C10:D13" firstHeaderRow="1" firstDataRow="1" firstDataCol="1"/>
  <pivotFields count="7">
    <pivotField compact="0" outline="0" showAll="0"/>
    <pivotField compact="0" outline="0" showAll="0"/>
    <pivotField compact="0" outline="0" showAll="0"/>
    <pivotField compact="0" outline="0" showAll="0"/>
    <pivotField axis="axisRow" compact="0" outline="0" showAll="0">
      <items count="3">
        <item x="1"/>
        <item x="0"/>
        <item t="default"/>
      </items>
    </pivotField>
    <pivotField compact="0" outline="0" showAll="0"/>
    <pivotField dataField="1" compact="0" outline="0" showAll="0"/>
  </pivotFields>
  <rowFields count="1">
    <field x="4"/>
  </rowFields>
  <rowItems count="3">
    <i>
      <x/>
    </i>
    <i>
      <x v="1"/>
    </i>
    <i t="grand">
      <x/>
    </i>
  </rowItems>
  <colItems count="1">
    <i/>
  </colItems>
  <dataFields count="1">
    <dataField name="Average of charges" fld="6" subtotal="average" baseField="4" baseItem="0" numFmtId="164"/>
  </dataFields>
  <formats count="1">
    <format dxfId="5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22EE6A-2D56-41C2-BEC3-6D2C2B1F518C}" name="PivotTable1" cacheId="1"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9">
  <location ref="J10:M16" firstHeaderRow="1" firstDataRow="2" firstDataCol="1"/>
  <pivotFields count="7">
    <pivotField compact="0" outline="0" showAll="0"/>
    <pivotField compact="0" outline="0" showAll="0"/>
    <pivotField compact="0" outline="0" showAll="0"/>
    <pivotField compact="0" outline="0" showAll="0"/>
    <pivotField axis="axisCol" compact="0" outline="0" showAll="0">
      <items count="3">
        <item x="1"/>
        <item x="0"/>
        <item t="default"/>
      </items>
    </pivotField>
    <pivotField axis="axisRow" compact="0" outline="0" showAll="0">
      <items count="5">
        <item x="3"/>
        <item x="2"/>
        <item x="1"/>
        <item x="0"/>
        <item t="default"/>
      </items>
    </pivotField>
    <pivotField dataField="1" compact="0" numFmtId="164" outline="0" showAll="0"/>
  </pivotFields>
  <rowFields count="1">
    <field x="5"/>
  </rowFields>
  <rowItems count="5">
    <i>
      <x/>
    </i>
    <i>
      <x v="1"/>
    </i>
    <i>
      <x v="2"/>
    </i>
    <i>
      <x v="3"/>
    </i>
    <i t="grand">
      <x/>
    </i>
  </rowItems>
  <colFields count="1">
    <field x="4"/>
  </colFields>
  <colItems count="3">
    <i>
      <x/>
    </i>
    <i>
      <x v="1"/>
    </i>
    <i t="grand">
      <x/>
    </i>
  </colItems>
  <dataFields count="1">
    <dataField name="Average of charges" fld="6" subtotal="average" baseField="5" baseItem="0" numFmtId="164"/>
  </dataFields>
  <formats count="1">
    <format dxfId="56">
      <pivotArea type="all" dataOnly="0" outline="0" fieldPosition="0"/>
    </format>
  </formats>
  <chartFormats count="2">
    <chartFormat chart="8" format="0" series="1">
      <pivotArea type="data" outline="0" fieldPosition="0">
        <references count="2">
          <reference field="4294967294" count="1" selected="0">
            <x v="0"/>
          </reference>
          <reference field="4" count="1" selected="0">
            <x v="0"/>
          </reference>
        </references>
      </pivotArea>
    </chartFormat>
    <chartFormat chart="8"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A771DFB-8574-4AE9-AD63-010D11B84417}" name="PivotTable8"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J10:L15" firstHeaderRow="0" firstDataRow="1" firstDataCol="1"/>
  <pivotFields count="7">
    <pivotField compact="0" outline="0" showAll="0"/>
    <pivotField compact="0" outline="0" showAll="0">
      <items count="3">
        <item x="0"/>
        <item x="1"/>
        <item t="default"/>
      </items>
    </pivotField>
    <pivotField dataField="1" compact="0" outline="0" showAll="0"/>
    <pivotField compact="0" outline="0" showAll="0"/>
    <pivotField compact="0" outline="0" showAll="0">
      <items count="3">
        <item x="1"/>
        <item x="0"/>
        <item t="default"/>
      </items>
    </pivotField>
    <pivotField axis="axisRow" compact="0" outline="0" showAll="0">
      <items count="5">
        <item x="3"/>
        <item x="2"/>
        <item x="1"/>
        <item x="0"/>
        <item t="default"/>
      </items>
    </pivotField>
    <pivotField dataField="1" compact="0" numFmtId="164" outline="0" showAll="0"/>
  </pivotFields>
  <rowFields count="1">
    <field x="5"/>
  </rowFields>
  <rowItems count="5">
    <i>
      <x/>
    </i>
    <i>
      <x v="1"/>
    </i>
    <i>
      <x v="2"/>
    </i>
    <i>
      <x v="3"/>
    </i>
    <i t="grand">
      <x/>
    </i>
  </rowItems>
  <colFields count="1">
    <field x="-2"/>
  </colFields>
  <colItems count="2">
    <i>
      <x/>
    </i>
    <i i="1">
      <x v="1"/>
    </i>
  </colItems>
  <dataFields count="2">
    <dataField name="Average of charges" fld="6" subtotal="average" baseField="5" baseItem="0" numFmtId="164"/>
    <dataField name="Average of bmi" fld="2" subtotal="average" baseField="5" baseItem="0"/>
  </dataFields>
  <formats count="6">
    <format dxfId="8">
      <pivotArea type="all" dataOnly="0" outline="0" fieldPosition="0"/>
    </format>
    <format dxfId="9">
      <pivotArea outline="0" collapsedLevelsAreSubtotals="1" fieldPosition="0"/>
    </format>
    <format dxfId="10">
      <pivotArea field="5" type="button" dataOnly="0" labelOnly="1" outline="0" axis="axisRow" fieldPosition="0"/>
    </format>
    <format dxfId="11">
      <pivotArea dataOnly="0" labelOnly="1" outline="0" fieldPosition="0">
        <references count="1">
          <reference field="5" count="0"/>
        </references>
      </pivotArea>
    </format>
    <format dxfId="12">
      <pivotArea dataOnly="0" labelOnly="1" grandRow="1" outline="0" fieldPosition="0"/>
    </format>
    <format dxfId="13">
      <pivotArea dataOnly="0" labelOnly="1" outline="0" fieldPosition="0">
        <references count="1">
          <reference field="4294967294" count="2">
            <x v="0"/>
            <x v="1"/>
          </reference>
        </references>
      </pivotArea>
    </format>
  </formats>
  <chartFormats count="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087B3F-AFFC-43EC-8D9E-E568AF790964}"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C47:D52" firstHeaderRow="1" firstDataRow="1" firstDataCol="1"/>
  <pivotFields count="7">
    <pivotField compact="0" outline="0" showAll="0"/>
    <pivotField compact="0" outline="0" showAll="0">
      <items count="3">
        <item x="0"/>
        <item x="1"/>
        <item t="default"/>
      </items>
    </pivotField>
    <pivotField compact="0" outline="0" showAll="0"/>
    <pivotField compact="0" outline="0" showAll="0"/>
    <pivotField dataField="1" compact="0" outline="0" showAll="0">
      <items count="3">
        <item x="1"/>
        <item x="0"/>
        <item t="default"/>
      </items>
    </pivotField>
    <pivotField axis="axisRow" compact="0" outline="0" showAll="0">
      <items count="5">
        <item x="3"/>
        <item x="2"/>
        <item x="1"/>
        <item x="0"/>
        <item t="default"/>
      </items>
    </pivotField>
    <pivotField compact="0" numFmtId="164" outline="0" showAll="0"/>
  </pivotFields>
  <rowFields count="1">
    <field x="5"/>
  </rowFields>
  <rowItems count="5">
    <i>
      <x/>
    </i>
    <i>
      <x v="1"/>
    </i>
    <i>
      <x v="2"/>
    </i>
    <i>
      <x v="3"/>
    </i>
    <i t="grand">
      <x/>
    </i>
  </rowItems>
  <colItems count="1">
    <i/>
  </colItems>
  <dataFields count="1">
    <dataField name="% of smoker" fld="4" subtotal="count" showDataAs="percentOfTotal" baseField="5" baseItem="0" numFmtId="10"/>
  </dataField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1"/>
          </reference>
        </references>
      </pivotArea>
    </chartFormat>
    <chartFormat chart="0" format="3">
      <pivotArea type="data" outline="0" fieldPosition="0">
        <references count="2">
          <reference field="4294967294" count="1" selected="0">
            <x v="0"/>
          </reference>
          <reference field="5" count="1" selected="0">
            <x v="3"/>
          </reference>
        </references>
      </pivotArea>
    </chartFormat>
    <chartFormat chart="0" format="4">
      <pivotArea type="data" outline="0" fieldPosition="0">
        <references count="2">
          <reference field="4294967294" count="1" selected="0">
            <x v="0"/>
          </reference>
          <reference field="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1F84F3D-D164-4412-ADB6-C88B7AA2D810}" name="PivotTable10"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H36:I39" firstHeaderRow="1" firstDataRow="1" firstDataCol="1"/>
  <pivotFields count="7">
    <pivotField compact="0" outline="0" showAll="0"/>
    <pivotField compact="0" outline="0" showAll="0">
      <items count="3">
        <item x="0"/>
        <item x="1"/>
        <item t="default"/>
      </items>
    </pivotField>
    <pivotField compact="0" outline="0" showAll="0"/>
    <pivotField compact="0" outline="0" showAll="0"/>
    <pivotField axis="axisRow" compact="0" outline="0" showAll="0">
      <items count="3">
        <item x="1"/>
        <item x="0"/>
        <item t="default"/>
      </items>
    </pivotField>
    <pivotField compact="0" outline="0" showAll="0">
      <items count="5">
        <item x="3"/>
        <item x="2"/>
        <item x="1"/>
        <item x="0"/>
        <item t="default"/>
      </items>
    </pivotField>
    <pivotField dataField="1" compact="0" numFmtId="164" outline="0" showAll="0"/>
  </pivotFields>
  <rowFields count="1">
    <field x="4"/>
  </rowFields>
  <rowItems count="3">
    <i>
      <x/>
    </i>
    <i>
      <x v="1"/>
    </i>
    <i t="grand">
      <x/>
    </i>
  </rowItems>
  <colItems count="1">
    <i/>
  </colItems>
  <dataFields count="1">
    <dataField name="Average of charges" fld="6" subtotal="average" baseField="4" baseItem="0" numFmtId="164"/>
  </dataFields>
  <chartFormats count="3">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C666114-35A0-45FD-B003-BEF2139A5DF9}" name="PivotTable16"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G43:G44" firstHeaderRow="1" firstDataRow="1" firstDataCol="0"/>
  <pivotFields count="7">
    <pivotField compact="0" outline="0" showAll="0"/>
    <pivotField compact="0" outline="0" showAll="0">
      <items count="3">
        <item x="0"/>
        <item x="1"/>
        <item t="default"/>
      </items>
    </pivotField>
    <pivotField compact="0" outline="0" showAll="0"/>
    <pivotField compact="0" outline="0" showAll="0"/>
    <pivotField dataField="1" compact="0" outline="0" showAll="0">
      <items count="3">
        <item x="1"/>
        <item x="0"/>
        <item t="default"/>
      </items>
    </pivotField>
    <pivotField compact="0" outline="0" showAll="0">
      <items count="5">
        <item x="3"/>
        <item x="2"/>
        <item x="1"/>
        <item x="0"/>
        <item t="default"/>
      </items>
    </pivotField>
    <pivotField compact="0" numFmtId="164" outline="0" showAll="0"/>
  </pivotFields>
  <rowItems count="1">
    <i/>
  </rowItems>
  <colItems count="1">
    <i/>
  </colItems>
  <dataFields count="1">
    <dataField name="Count of smoker" fld="4" subtotal="count" baseField="0" baseItem="0"/>
  </dataFields>
  <formats count="2">
    <format dxfId="0">
      <pivotArea outline="0" collapsedLevelsAreSubtotals="1" fieldPosition="0"/>
    </format>
    <format dxfId="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6A113-256E-492F-9259-6A4F50A679E6}" name="PivotTable15"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E43:E44" firstHeaderRow="1" firstDataRow="1" firstDataCol="0"/>
  <pivotFields count="7">
    <pivotField compact="0" outline="0" showAll="0"/>
    <pivotField compact="0" outline="0" showAll="0">
      <items count="3">
        <item x="0"/>
        <item x="1"/>
        <item t="default"/>
      </items>
    </pivotField>
    <pivotField dataField="1" compact="0" outline="0" showAll="0"/>
    <pivotField compact="0" outline="0" showAll="0"/>
    <pivotField compact="0" outline="0" showAll="0">
      <items count="3">
        <item x="1"/>
        <item x="0"/>
        <item t="default"/>
      </items>
    </pivotField>
    <pivotField compact="0" outline="0" showAll="0">
      <items count="5">
        <item x="3"/>
        <item x="2"/>
        <item x="1"/>
        <item x="0"/>
        <item t="default"/>
      </items>
    </pivotField>
    <pivotField compact="0" numFmtId="164" outline="0" showAll="0"/>
  </pivotFields>
  <rowItems count="1">
    <i/>
  </rowItems>
  <colItems count="1">
    <i/>
  </colItems>
  <dataFields count="1">
    <dataField name="Average of bmi" fld="2" subtotal="average" baseField="0" baseItem="0" numFmtId="2"/>
  </dataFields>
  <formats count="3">
    <format dxfId="2">
      <pivotArea outline="0" collapsedLevelsAreSubtotals="1" fieldPosition="0"/>
    </format>
    <format dxfId="3">
      <pivotArea outline="0" collapsedLevelsAreSubtotals="1" fieldPosition="0"/>
    </format>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EB4BDC-BAD7-48E7-A166-577B470D1F2D}" name="PivotTable9"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C35:D40" firstHeaderRow="1" firstDataRow="1" firstDataCol="1"/>
  <pivotFields count="7">
    <pivotField compact="0" outline="0" showAll="0"/>
    <pivotField compact="0" outline="0" showAll="0">
      <items count="3">
        <item x="0"/>
        <item x="1"/>
        <item t="default"/>
      </items>
    </pivotField>
    <pivotField compact="0" outline="0" showAll="0"/>
    <pivotField compact="0" outline="0" showAll="0"/>
    <pivotField compact="0" outline="0" showAll="0">
      <items count="3">
        <item x="1"/>
        <item x="0"/>
        <item t="default"/>
      </items>
    </pivotField>
    <pivotField axis="axisRow" compact="0" outline="0" showAll="0">
      <items count="5">
        <item x="3"/>
        <item x="2"/>
        <item x="1"/>
        <item x="0"/>
        <item t="default"/>
      </items>
    </pivotField>
    <pivotField dataField="1" compact="0" numFmtId="164" outline="0" showAll="0"/>
  </pivotFields>
  <rowFields count="1">
    <field x="5"/>
  </rowFields>
  <rowItems count="5">
    <i>
      <x/>
    </i>
    <i>
      <x v="1"/>
    </i>
    <i>
      <x v="2"/>
    </i>
    <i>
      <x v="3"/>
    </i>
    <i t="grand">
      <x/>
    </i>
  </rowItems>
  <colItems count="1">
    <i/>
  </colItems>
  <dataFields count="1">
    <dataField name="Average of charges" fld="6" subtotal="average" baseField="5"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DCE950D-C443-4222-A764-A921FD49187D}" name="PivotTable14"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C43:C44" firstHeaderRow="1" firstDataRow="1" firstDataCol="0"/>
  <pivotFields count="7">
    <pivotField compact="0" outline="0" showAll="0"/>
    <pivotField compact="0" outline="0" showAll="0">
      <items count="3">
        <item x="0"/>
        <item x="1"/>
        <item t="default"/>
      </items>
    </pivotField>
    <pivotField compact="0" outline="0" showAll="0"/>
    <pivotField compact="0" outline="0" showAll="0"/>
    <pivotField compact="0" outline="0" showAll="0">
      <items count="3">
        <item x="1"/>
        <item x="0"/>
        <item t="default"/>
      </items>
    </pivotField>
    <pivotField compact="0" outline="0" showAll="0">
      <items count="5">
        <item x="3"/>
        <item x="2"/>
        <item x="1"/>
        <item x="0"/>
        <item t="default"/>
      </items>
    </pivotField>
    <pivotField dataField="1" compact="0" numFmtId="164" outline="0" showAll="0"/>
  </pivotFields>
  <rowItems count="1">
    <i/>
  </rowItems>
  <colItems count="1">
    <i/>
  </colItems>
  <dataFields count="1">
    <dataField name="Sum of charges" fld="6" baseField="0" baseItem="0" numFmtId="164"/>
  </dataFields>
  <formats count="3">
    <format dxfId="5">
      <pivotArea outline="0" collapsedLevelsAreSubtotals="1" fieldPosition="0"/>
    </format>
    <format dxfId="6">
      <pivotArea outline="0" collapsedLevelsAreSubtotals="1" fieldPosition="0"/>
    </format>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7126BEA-BD96-435C-A2AB-93BB5EF647CB}"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
  <location ref="I43:J48" firstHeaderRow="1" firstDataRow="1" firstDataCol="1"/>
  <pivotFields count="8">
    <pivotField compact="0" outline="0" showAll="0"/>
    <pivotField compact="0" outline="0" showAll="0"/>
    <pivotField compact="0" outline="0" showAll="0"/>
    <pivotField compact="0" outline="0" showAll="0"/>
    <pivotField compact="0" outline="0" showAll="0"/>
    <pivotField compact="0" outline="0" showAll="0"/>
    <pivotField dataField="1" compact="0" numFmtId="164" outline="0" showAll="0"/>
    <pivotField axis="axisRow" compact="0" outline="0" showAll="0">
      <items count="5">
        <item x="2"/>
        <item x="1"/>
        <item x="0"/>
        <item x="3"/>
        <item t="default"/>
      </items>
    </pivotField>
  </pivotFields>
  <rowFields count="1">
    <field x="7"/>
  </rowFields>
  <rowItems count="5">
    <i>
      <x/>
    </i>
    <i>
      <x v="1"/>
    </i>
    <i>
      <x v="2"/>
    </i>
    <i>
      <x v="3"/>
    </i>
    <i t="grand">
      <x/>
    </i>
  </rowItems>
  <colItems count="1">
    <i/>
  </colItems>
  <dataFields count="1">
    <dataField name="Average of charges" fld="6" subtotal="average" baseField="7"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5E9BEF2-D036-4D98-B17F-40BBA479716C}" name="PivotTable11"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I51:J54" firstHeaderRow="1" firstDataRow="1" firstDataCol="1"/>
  <pivotFields count="7">
    <pivotField compact="0" outline="0" showAll="0"/>
    <pivotField axis="axisRow" compact="0" outline="0" showAll="0">
      <items count="3">
        <item x="0"/>
        <item x="1"/>
        <item t="default"/>
      </items>
    </pivotField>
    <pivotField compact="0" outline="0" showAll="0"/>
    <pivotField compact="0" outline="0" showAll="0"/>
    <pivotField compact="0" outline="0" showAll="0">
      <items count="3">
        <item x="1"/>
        <item x="0"/>
        <item t="default"/>
      </items>
    </pivotField>
    <pivotField compact="0" outline="0" showAll="0">
      <items count="5">
        <item x="3"/>
        <item x="2"/>
        <item x="1"/>
        <item x="0"/>
        <item t="default"/>
      </items>
    </pivotField>
    <pivotField dataField="1" compact="0" numFmtId="164" outline="0" showAll="0"/>
  </pivotFields>
  <rowFields count="1">
    <field x="1"/>
  </rowFields>
  <rowItems count="3">
    <i>
      <x/>
    </i>
    <i>
      <x v="1"/>
    </i>
    <i t="grand">
      <x/>
    </i>
  </rowItems>
  <colItems count="1">
    <i/>
  </colItems>
  <dataFields count="1">
    <dataField name="Average of charges" fld="6" subtotal="average" baseField="1" baseItem="0" numFmtId="164"/>
  </dataFields>
  <chartFormats count="3">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0"/>
          </reference>
        </references>
      </pivotArea>
    </chartFormat>
    <chartFormat chart="3" format="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2E2ABB6-1EA6-4873-9698-31564CAA5EFB}" autoFormatId="16" applyNumberFormats="0" applyBorderFormats="0" applyFontFormats="0" applyPatternFormats="0" applyAlignmentFormats="0" applyWidthHeightFormats="0">
  <queryTableRefresh nextId="9" unboundColumnsRight="1">
    <queryTableFields count="8">
      <queryTableField id="1" name="age" tableColumnId="1"/>
      <queryTableField id="2" name="sex" tableColumnId="2"/>
      <queryTableField id="3" name="bmi" tableColumnId="3"/>
      <queryTableField id="4" name="children" tableColumnId="4"/>
      <queryTableField id="5" name="smoker" tableColumnId="5"/>
      <queryTableField id="6" name="region" tableColumnId="6"/>
      <queryTableField id="7" name="charges" tableColumnId="7"/>
      <queryTableField id="8" dataBound="0"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8B4C546-8D2D-4B47-B3B0-58D7007586A7}" sourceName="region">
  <pivotTables>
    <pivotTable tabId="16" name="PivotTable9"/>
    <pivotTable tabId="16" name="PivotTable10"/>
    <pivotTable tabId="16" name="PivotTable11"/>
    <pivotTable tabId="15" name="PivotTable8"/>
    <pivotTable tabId="16" name="PivotTable14"/>
    <pivotTable tabId="16" name="PivotTable15"/>
    <pivotTable tabId="16" name="PivotTable16"/>
    <pivotTable tabId="16" name="PivotTable1"/>
  </pivotTables>
  <data>
    <tabular pivotCacheId="2045083381">
      <items count="4">
        <i x="3" s="1"/>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moker" xr10:uid="{44B5B60B-FD18-46A7-8FFC-7F123F2E6A3C}" sourceName="smoker">
  <pivotTables>
    <pivotTable tabId="16" name="PivotTable10"/>
    <pivotTable tabId="16" name="PivotTable11"/>
    <pivotTable tabId="16" name="PivotTable9"/>
    <pivotTable tabId="15" name="PivotTable8"/>
    <pivotTable tabId="16" name="PivotTable14"/>
    <pivotTable tabId="16" name="PivotTable15"/>
    <pivotTable tabId="16" name="PivotTable16"/>
    <pivotTable tabId="16" name="PivotTable1"/>
  </pivotTables>
  <data>
    <tabular pivotCacheId="204508338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51400F51-C81A-4B82-B316-B5DBF5512838}" sourceName="sex">
  <pivotTables>
    <pivotTable tabId="16" name="PivotTable11"/>
    <pivotTable tabId="16" name="PivotTable10"/>
    <pivotTable tabId="16" name="PivotTable9"/>
    <pivotTable tabId="15" name="PivotTable8"/>
    <pivotTable tabId="16" name="PivotTable14"/>
    <pivotTable tabId="16" name="PivotTable15"/>
    <pivotTable tabId="16" name="PivotTable16"/>
    <pivotTable tabId="16" name="PivotTable1"/>
  </pivotTables>
  <data>
    <tabular pivotCacheId="204508338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AD3962D-D367-4606-BBE1-2E7F1F4FD30D}" cache="Slicer_region" caption="region" style="SlicerStyleLight6" rowHeight="241300"/>
  <slicer name="smoker" xr10:uid="{F34D1FB1-43CD-4DEB-B999-A7D13D5769E6}" cache="Slicer_smoker" caption="smoker" style="SlicerStyleLight6" rowHeight="241300"/>
  <slicer name="sex" xr10:uid="{A1A08C26-005B-447D-83FC-515B7AD71DD5}" cache="Slicer_sex" caption="sex"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E1F700-8163-4602-909F-D49A908AB31E}" name="insurance" displayName="insurance" ref="A1:H1339" tableType="queryTable" totalsRowShown="0">
  <autoFilter ref="A1:H1339" xr:uid="{9FE1F700-8163-4602-909F-D49A908AB31E}"/>
  <tableColumns count="8">
    <tableColumn id="1" xr3:uid="{AFC7DB07-EEA6-4D61-B81D-96AA1D4CA3FB}" uniqueName="1" name="age" queryTableFieldId="1"/>
    <tableColumn id="2" xr3:uid="{04198CF7-0BAA-49BC-BBF9-276AA9F02D62}" uniqueName="2" name="sex" queryTableFieldId="2" dataDxfId="64"/>
    <tableColumn id="3" xr3:uid="{7CB7F594-BAD9-45D2-9CE7-DE73E7E06E64}" uniqueName="3" name="bmi" queryTableFieldId="3"/>
    <tableColumn id="4" xr3:uid="{454E4D64-F928-45BD-956A-AA177E9C1D83}" uniqueName="4" name="children" queryTableFieldId="4"/>
    <tableColumn id="5" xr3:uid="{896054F3-70F3-42E8-AA68-9AEECD7741B1}" uniqueName="5" name="smoker" queryTableFieldId="5" dataDxfId="63"/>
    <tableColumn id="6" xr3:uid="{0C866A6F-FE51-4BB4-B11F-4B1133D3C27D}" uniqueName="6" name="region" queryTableFieldId="6" dataDxfId="62"/>
    <tableColumn id="7" xr3:uid="{53C057D1-9B90-4DFA-B58D-ED3A05448F85}" uniqueName="7" name="charges" queryTableFieldId="7" dataDxfId="61"/>
    <tableColumn id="8" xr3:uid="{E478D22A-25A2-453F-8E42-866A44503B2C}" uniqueName="8" name="Column1"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8" Type="http://schemas.openxmlformats.org/officeDocument/2006/relationships/pivotTable" Target="../pivotTables/pivotTable12.xml"/><Relationship Id="rId3" Type="http://schemas.openxmlformats.org/officeDocument/2006/relationships/pivotTable" Target="../pivotTables/pivotTable7.xml"/><Relationship Id="rId7" Type="http://schemas.openxmlformats.org/officeDocument/2006/relationships/pivotTable" Target="../pivotTables/pivotTable1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10" Type="http://schemas.microsoft.com/office/2007/relationships/slicer" Target="../slicers/slicer1.xml"/><Relationship Id="rId4" Type="http://schemas.openxmlformats.org/officeDocument/2006/relationships/pivotTable" Target="../pivotTables/pivotTable8.xml"/><Relationship Id="rId9"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719EB-6889-468F-AAF1-90C5130AF810}">
  <dimension ref="A1:B10"/>
  <sheetViews>
    <sheetView workbookViewId="0">
      <selection activeCell="K13" sqref="K13"/>
    </sheetView>
  </sheetViews>
  <sheetFormatPr defaultRowHeight="15" x14ac:dyDescent="0.25"/>
  <cols>
    <col min="1" max="1" width="10.7109375" bestFit="1" customWidth="1"/>
  </cols>
  <sheetData>
    <row r="1" spans="1:2" x14ac:dyDescent="0.25">
      <c r="A1" s="30" t="s">
        <v>56</v>
      </c>
      <c r="B1" s="30" t="s">
        <v>58</v>
      </c>
    </row>
    <row r="2" spans="1:2" x14ac:dyDescent="0.25">
      <c r="A2" s="10">
        <v>8952.9431637500002</v>
      </c>
      <c r="B2">
        <v>643</v>
      </c>
    </row>
    <row r="3" spans="1:2" x14ac:dyDescent="0.25">
      <c r="A3" s="10">
        <v>16784.012427500002</v>
      </c>
      <c r="B3">
        <v>362</v>
      </c>
    </row>
    <row r="4" spans="1:2" x14ac:dyDescent="0.25">
      <c r="A4" s="10">
        <v>24615.081691250001</v>
      </c>
      <c r="B4">
        <v>126</v>
      </c>
    </row>
    <row r="5" spans="1:2" x14ac:dyDescent="0.25">
      <c r="A5" s="10">
        <v>32446.150955000001</v>
      </c>
      <c r="B5">
        <v>53</v>
      </c>
    </row>
    <row r="6" spans="1:2" x14ac:dyDescent="0.25">
      <c r="A6" s="10">
        <v>40277.220218750001</v>
      </c>
      <c r="B6">
        <v>79</v>
      </c>
    </row>
    <row r="7" spans="1:2" x14ac:dyDescent="0.25">
      <c r="A7" s="10">
        <v>48108.289482500004</v>
      </c>
      <c r="B7">
        <v>59</v>
      </c>
    </row>
    <row r="8" spans="1:2" x14ac:dyDescent="0.25">
      <c r="A8" s="10">
        <v>55939.358746250007</v>
      </c>
      <c r="B8">
        <v>12</v>
      </c>
    </row>
    <row r="9" spans="1:2" x14ac:dyDescent="0.25">
      <c r="A9" s="10">
        <v>63770.428010000011</v>
      </c>
      <c r="B9">
        <v>4</v>
      </c>
    </row>
    <row r="10" spans="1:2" ht="15.75" thickBot="1" x14ac:dyDescent="0.3">
      <c r="A10" s="29" t="s">
        <v>57</v>
      </c>
      <c r="B10" s="29">
        <v>0</v>
      </c>
    </row>
  </sheetData>
  <sortState xmlns:xlrd2="http://schemas.microsoft.com/office/spreadsheetml/2017/richdata2" ref="A2:A9">
    <sortCondition ref="A2"/>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F220B-ECFC-40AD-BDF7-153A884C0A20}">
  <dimension ref="A1:P1339"/>
  <sheetViews>
    <sheetView workbookViewId="0">
      <selection activeCell="K9" sqref="K9"/>
    </sheetView>
  </sheetViews>
  <sheetFormatPr defaultRowHeight="15" x14ac:dyDescent="0.25"/>
  <cols>
    <col min="1" max="1" width="6.42578125" bestFit="1" customWidth="1"/>
    <col min="2" max="2" width="7.28515625" bestFit="1" customWidth="1"/>
    <col min="3" max="3" width="7" bestFit="1" customWidth="1"/>
    <col min="4" max="4" width="10.5703125" bestFit="1" customWidth="1"/>
    <col min="5" max="5" width="9.85546875" bestFit="1" customWidth="1"/>
    <col min="6" max="6" width="10.28515625" bestFit="1" customWidth="1"/>
    <col min="7" max="7" width="12" style="10" bestFit="1" customWidth="1"/>
    <col min="9" max="9" width="10.7109375" bestFit="1" customWidth="1"/>
    <col min="11" max="11" width="10.7109375" bestFit="1" customWidth="1"/>
    <col min="13" max="13" width="9.140625" customWidth="1"/>
  </cols>
  <sheetData>
    <row r="1" spans="1:16" x14ac:dyDescent="0.25">
      <c r="A1" t="s">
        <v>0</v>
      </c>
      <c r="B1" t="s">
        <v>1</v>
      </c>
      <c r="C1" t="s">
        <v>2</v>
      </c>
      <c r="D1" t="s">
        <v>3</v>
      </c>
      <c r="E1" t="s">
        <v>4</v>
      </c>
      <c r="F1" t="s">
        <v>5</v>
      </c>
      <c r="G1" s="10" t="s">
        <v>6</v>
      </c>
      <c r="H1" t="s">
        <v>47</v>
      </c>
      <c r="K1" s="7" t="s">
        <v>101</v>
      </c>
    </row>
    <row r="2" spans="1:16" x14ac:dyDescent="0.25">
      <c r="A2">
        <v>19</v>
      </c>
      <c r="B2" t="s">
        <v>7</v>
      </c>
      <c r="C2">
        <v>27.9</v>
      </c>
      <c r="D2">
        <v>0</v>
      </c>
      <c r="E2" t="s">
        <v>8</v>
      </c>
      <c r="F2" t="s">
        <v>9</v>
      </c>
      <c r="G2" s="10">
        <v>16884.923999999999</v>
      </c>
      <c r="I2" s="10">
        <f>MIN(G2:G1339)</f>
        <v>1121.8739</v>
      </c>
      <c r="J2" t="s">
        <v>46</v>
      </c>
      <c r="K2" s="10">
        <f>I2+I4</f>
        <v>8952.9431637500002</v>
      </c>
      <c r="L2" t="s">
        <v>50</v>
      </c>
      <c r="M2" t="s">
        <v>53</v>
      </c>
    </row>
    <row r="3" spans="1:16" x14ac:dyDescent="0.25">
      <c r="A3">
        <v>18</v>
      </c>
      <c r="B3" t="s">
        <v>10</v>
      </c>
      <c r="C3">
        <v>33.770000000000003</v>
      </c>
      <c r="D3">
        <v>1</v>
      </c>
      <c r="E3" t="s">
        <v>11</v>
      </c>
      <c r="F3" t="s">
        <v>12</v>
      </c>
      <c r="G3" s="10">
        <v>1725.5523000000001</v>
      </c>
      <c r="I3" s="10">
        <f>MAX(G2:G1339)</f>
        <v>63770.428010000003</v>
      </c>
      <c r="J3" t="s">
        <v>48</v>
      </c>
      <c r="K3" s="10">
        <f>K2+$I$4</f>
        <v>16784.012427500002</v>
      </c>
      <c r="L3" t="s">
        <v>51</v>
      </c>
      <c r="M3" t="s">
        <v>54</v>
      </c>
      <c r="P3" t="s">
        <v>55</v>
      </c>
    </row>
    <row r="4" spans="1:16" x14ac:dyDescent="0.25">
      <c r="A4">
        <v>28</v>
      </c>
      <c r="B4" t="s">
        <v>10</v>
      </c>
      <c r="C4">
        <v>33</v>
      </c>
      <c r="D4">
        <v>3</v>
      </c>
      <c r="E4" t="s">
        <v>11</v>
      </c>
      <c r="F4" t="s">
        <v>12</v>
      </c>
      <c r="G4" s="10">
        <v>4449.4620000000004</v>
      </c>
      <c r="I4" s="10">
        <f>(I3-I2)/8</f>
        <v>7831.0692637500006</v>
      </c>
      <c r="J4" t="s">
        <v>49</v>
      </c>
      <c r="K4" s="10">
        <f t="shared" ref="K4:K9" si="0">K3+$I$4</f>
        <v>24615.081691250001</v>
      </c>
      <c r="L4" t="s">
        <v>52</v>
      </c>
    </row>
    <row r="5" spans="1:16" x14ac:dyDescent="0.25">
      <c r="A5">
        <v>33</v>
      </c>
      <c r="B5" t="s">
        <v>10</v>
      </c>
      <c r="C5">
        <v>22.704999999999998</v>
      </c>
      <c r="D5">
        <v>0</v>
      </c>
      <c r="E5" t="s">
        <v>11</v>
      </c>
      <c r="F5" t="s">
        <v>13</v>
      </c>
      <c r="G5" s="10">
        <v>21984.47061</v>
      </c>
      <c r="K5" s="10">
        <f t="shared" si="0"/>
        <v>32446.150955000001</v>
      </c>
      <c r="M5" t="s">
        <v>102</v>
      </c>
    </row>
    <row r="6" spans="1:16" x14ac:dyDescent="0.25">
      <c r="A6">
        <v>32</v>
      </c>
      <c r="B6" t="s">
        <v>10</v>
      </c>
      <c r="C6">
        <v>28.88</v>
      </c>
      <c r="D6">
        <v>0</v>
      </c>
      <c r="E6" t="s">
        <v>11</v>
      </c>
      <c r="F6" t="s">
        <v>13</v>
      </c>
      <c r="G6" s="10">
        <v>3866.8552</v>
      </c>
      <c r="K6" s="10">
        <f t="shared" si="0"/>
        <v>40277.220218750001</v>
      </c>
      <c r="M6" t="s">
        <v>103</v>
      </c>
    </row>
    <row r="7" spans="1:16" x14ac:dyDescent="0.25">
      <c r="A7">
        <v>31</v>
      </c>
      <c r="B7" t="s">
        <v>7</v>
      </c>
      <c r="C7">
        <v>25.74</v>
      </c>
      <c r="D7">
        <v>0</v>
      </c>
      <c r="E7" t="s">
        <v>11</v>
      </c>
      <c r="F7" t="s">
        <v>12</v>
      </c>
      <c r="G7" s="10">
        <v>3756.6215999999999</v>
      </c>
      <c r="K7" s="10">
        <f t="shared" si="0"/>
        <v>48108.289482500004</v>
      </c>
    </row>
    <row r="8" spans="1:16" x14ac:dyDescent="0.25">
      <c r="A8">
        <v>46</v>
      </c>
      <c r="B8" t="s">
        <v>7</v>
      </c>
      <c r="C8">
        <v>33.44</v>
      </c>
      <c r="D8">
        <v>1</v>
      </c>
      <c r="E8" t="s">
        <v>11</v>
      </c>
      <c r="F8" t="s">
        <v>12</v>
      </c>
      <c r="G8" s="10">
        <v>8240.5895999999993</v>
      </c>
      <c r="K8" s="10">
        <f t="shared" si="0"/>
        <v>55939.358746250007</v>
      </c>
    </row>
    <row r="9" spans="1:16" x14ac:dyDescent="0.25">
      <c r="A9">
        <v>37</v>
      </c>
      <c r="B9" t="s">
        <v>7</v>
      </c>
      <c r="C9">
        <v>27.74</v>
      </c>
      <c r="D9">
        <v>3</v>
      </c>
      <c r="E9" t="s">
        <v>11</v>
      </c>
      <c r="F9" t="s">
        <v>13</v>
      </c>
      <c r="G9" s="10">
        <v>7281.5056000000004</v>
      </c>
      <c r="K9" s="10">
        <f t="shared" si="0"/>
        <v>63770.428010000011</v>
      </c>
    </row>
    <row r="10" spans="1:16" x14ac:dyDescent="0.25">
      <c r="A10">
        <v>37</v>
      </c>
      <c r="B10" t="s">
        <v>10</v>
      </c>
      <c r="C10">
        <v>29.83</v>
      </c>
      <c r="D10">
        <v>2</v>
      </c>
      <c r="E10" t="s">
        <v>11</v>
      </c>
      <c r="F10" t="s">
        <v>14</v>
      </c>
      <c r="G10" s="10">
        <v>6406.4107000000004</v>
      </c>
      <c r="K10" s="10"/>
    </row>
    <row r="11" spans="1:16" x14ac:dyDescent="0.25">
      <c r="A11">
        <v>60</v>
      </c>
      <c r="B11" t="s">
        <v>7</v>
      </c>
      <c r="C11">
        <v>25.84</v>
      </c>
      <c r="D11">
        <v>0</v>
      </c>
      <c r="E11" t="s">
        <v>11</v>
      </c>
      <c r="F11" t="s">
        <v>13</v>
      </c>
      <c r="G11" s="10">
        <v>28923.136920000001</v>
      </c>
      <c r="K11" s="10"/>
    </row>
    <row r="12" spans="1:16" x14ac:dyDescent="0.25">
      <c r="A12">
        <v>25</v>
      </c>
      <c r="B12" t="s">
        <v>10</v>
      </c>
      <c r="C12">
        <v>26.22</v>
      </c>
      <c r="D12">
        <v>0</v>
      </c>
      <c r="E12" t="s">
        <v>11</v>
      </c>
      <c r="F12" t="s">
        <v>14</v>
      </c>
      <c r="G12" s="10">
        <v>2721.3208</v>
      </c>
      <c r="J12" s="47" t="s">
        <v>98</v>
      </c>
      <c r="K12" s="10"/>
    </row>
    <row r="13" spans="1:16" x14ac:dyDescent="0.25">
      <c r="A13">
        <v>62</v>
      </c>
      <c r="B13" t="s">
        <v>7</v>
      </c>
      <c r="C13">
        <v>26.29</v>
      </c>
      <c r="D13">
        <v>0</v>
      </c>
      <c r="E13" t="s">
        <v>8</v>
      </c>
      <c r="F13" t="s">
        <v>12</v>
      </c>
      <c r="G13" s="10">
        <v>27808.7251</v>
      </c>
      <c r="J13" s="47" t="s">
        <v>99</v>
      </c>
      <c r="K13" s="10"/>
    </row>
    <row r="14" spans="1:16" x14ac:dyDescent="0.25">
      <c r="A14">
        <v>23</v>
      </c>
      <c r="B14" t="s">
        <v>10</v>
      </c>
      <c r="C14">
        <v>34.4</v>
      </c>
      <c r="D14">
        <v>0</v>
      </c>
      <c r="E14" t="s">
        <v>11</v>
      </c>
      <c r="F14" t="s">
        <v>9</v>
      </c>
      <c r="G14" s="10">
        <v>1826.8430000000001</v>
      </c>
      <c r="J14" s="47" t="s">
        <v>100</v>
      </c>
      <c r="K14" s="10"/>
    </row>
    <row r="15" spans="1:16" x14ac:dyDescent="0.25">
      <c r="A15">
        <v>56</v>
      </c>
      <c r="B15" t="s">
        <v>7</v>
      </c>
      <c r="C15">
        <v>39.82</v>
      </c>
      <c r="D15">
        <v>0</v>
      </c>
      <c r="E15" t="s">
        <v>11</v>
      </c>
      <c r="F15" t="s">
        <v>12</v>
      </c>
      <c r="G15" s="10">
        <v>11090.7178</v>
      </c>
    </row>
    <row r="16" spans="1:16" x14ac:dyDescent="0.25">
      <c r="A16">
        <v>27</v>
      </c>
      <c r="B16" t="s">
        <v>10</v>
      </c>
      <c r="C16">
        <v>42.13</v>
      </c>
      <c r="D16">
        <v>0</v>
      </c>
      <c r="E16" t="s">
        <v>8</v>
      </c>
      <c r="F16" t="s">
        <v>12</v>
      </c>
      <c r="G16" s="10">
        <v>39611.757700000002</v>
      </c>
    </row>
    <row r="17" spans="1:7" x14ac:dyDescent="0.25">
      <c r="A17">
        <v>19</v>
      </c>
      <c r="B17" t="s">
        <v>10</v>
      </c>
      <c r="C17">
        <v>24.6</v>
      </c>
      <c r="D17">
        <v>1</v>
      </c>
      <c r="E17" t="s">
        <v>11</v>
      </c>
      <c r="F17" t="s">
        <v>9</v>
      </c>
      <c r="G17" s="10">
        <v>1837.2370000000001</v>
      </c>
    </row>
    <row r="18" spans="1:7" x14ac:dyDescent="0.25">
      <c r="A18">
        <v>52</v>
      </c>
      <c r="B18" t="s">
        <v>7</v>
      </c>
      <c r="C18">
        <v>30.78</v>
      </c>
      <c r="D18">
        <v>1</v>
      </c>
      <c r="E18" t="s">
        <v>11</v>
      </c>
      <c r="F18" t="s">
        <v>14</v>
      </c>
      <c r="G18" s="10">
        <v>10797.3362</v>
      </c>
    </row>
    <row r="19" spans="1:7" x14ac:dyDescent="0.25">
      <c r="A19">
        <v>23</v>
      </c>
      <c r="B19" t="s">
        <v>10</v>
      </c>
      <c r="C19">
        <v>23.844999999999999</v>
      </c>
      <c r="D19">
        <v>0</v>
      </c>
      <c r="E19" t="s">
        <v>11</v>
      </c>
      <c r="F19" t="s">
        <v>14</v>
      </c>
      <c r="G19" s="10">
        <v>2395.17155</v>
      </c>
    </row>
    <row r="20" spans="1:7" x14ac:dyDescent="0.25">
      <c r="A20">
        <v>56</v>
      </c>
      <c r="B20" t="s">
        <v>10</v>
      </c>
      <c r="C20">
        <v>40.299999999999997</v>
      </c>
      <c r="D20">
        <v>0</v>
      </c>
      <c r="E20" t="s">
        <v>11</v>
      </c>
      <c r="F20" t="s">
        <v>9</v>
      </c>
      <c r="G20" s="10">
        <v>10602.385</v>
      </c>
    </row>
    <row r="21" spans="1:7" x14ac:dyDescent="0.25">
      <c r="A21">
        <v>30</v>
      </c>
      <c r="B21" t="s">
        <v>10</v>
      </c>
      <c r="C21">
        <v>35.299999999999997</v>
      </c>
      <c r="D21">
        <v>0</v>
      </c>
      <c r="E21" t="s">
        <v>8</v>
      </c>
      <c r="F21" t="s">
        <v>9</v>
      </c>
      <c r="G21" s="10">
        <v>36837.466999999997</v>
      </c>
    </row>
    <row r="22" spans="1:7" x14ac:dyDescent="0.25">
      <c r="A22">
        <v>60</v>
      </c>
      <c r="B22" t="s">
        <v>7</v>
      </c>
      <c r="C22">
        <v>36.005000000000003</v>
      </c>
      <c r="D22">
        <v>0</v>
      </c>
      <c r="E22" t="s">
        <v>11</v>
      </c>
      <c r="F22" t="s">
        <v>14</v>
      </c>
      <c r="G22" s="10">
        <v>13228.846949999999</v>
      </c>
    </row>
    <row r="23" spans="1:7" x14ac:dyDescent="0.25">
      <c r="A23">
        <v>30</v>
      </c>
      <c r="B23" t="s">
        <v>7</v>
      </c>
      <c r="C23">
        <v>32.4</v>
      </c>
      <c r="D23">
        <v>1</v>
      </c>
      <c r="E23" t="s">
        <v>11</v>
      </c>
      <c r="F23" t="s">
        <v>9</v>
      </c>
      <c r="G23" s="10">
        <v>4149.7359999999999</v>
      </c>
    </row>
    <row r="24" spans="1:7" x14ac:dyDescent="0.25">
      <c r="A24">
        <v>18</v>
      </c>
      <c r="B24" t="s">
        <v>10</v>
      </c>
      <c r="C24">
        <v>34.1</v>
      </c>
      <c r="D24">
        <v>0</v>
      </c>
      <c r="E24" t="s">
        <v>11</v>
      </c>
      <c r="F24" t="s">
        <v>12</v>
      </c>
      <c r="G24" s="10">
        <v>1137.011</v>
      </c>
    </row>
    <row r="25" spans="1:7" x14ac:dyDescent="0.25">
      <c r="A25">
        <v>34</v>
      </c>
      <c r="B25" t="s">
        <v>7</v>
      </c>
      <c r="C25">
        <v>31.92</v>
      </c>
      <c r="D25">
        <v>1</v>
      </c>
      <c r="E25" t="s">
        <v>8</v>
      </c>
      <c r="F25" t="s">
        <v>14</v>
      </c>
      <c r="G25" s="10">
        <v>37701.876799999998</v>
      </c>
    </row>
    <row r="26" spans="1:7" x14ac:dyDescent="0.25">
      <c r="A26">
        <v>37</v>
      </c>
      <c r="B26" t="s">
        <v>10</v>
      </c>
      <c r="C26">
        <v>28.024999999999999</v>
      </c>
      <c r="D26">
        <v>2</v>
      </c>
      <c r="E26" t="s">
        <v>11</v>
      </c>
      <c r="F26" t="s">
        <v>13</v>
      </c>
      <c r="G26" s="10">
        <v>6203.90175</v>
      </c>
    </row>
    <row r="27" spans="1:7" x14ac:dyDescent="0.25">
      <c r="A27">
        <v>59</v>
      </c>
      <c r="B27" t="s">
        <v>7</v>
      </c>
      <c r="C27">
        <v>27.72</v>
      </c>
      <c r="D27">
        <v>3</v>
      </c>
      <c r="E27" t="s">
        <v>11</v>
      </c>
      <c r="F27" t="s">
        <v>12</v>
      </c>
      <c r="G27" s="10">
        <v>14001.1338</v>
      </c>
    </row>
    <row r="28" spans="1:7" x14ac:dyDescent="0.25">
      <c r="A28">
        <v>63</v>
      </c>
      <c r="B28" t="s">
        <v>7</v>
      </c>
      <c r="C28">
        <v>23.085000000000001</v>
      </c>
      <c r="D28">
        <v>0</v>
      </c>
      <c r="E28" t="s">
        <v>11</v>
      </c>
      <c r="F28" t="s">
        <v>14</v>
      </c>
      <c r="G28" s="10">
        <v>14451.835150000001</v>
      </c>
    </row>
    <row r="29" spans="1:7" x14ac:dyDescent="0.25">
      <c r="A29">
        <v>55</v>
      </c>
      <c r="B29" t="s">
        <v>7</v>
      </c>
      <c r="C29">
        <v>32.774999999999999</v>
      </c>
      <c r="D29">
        <v>2</v>
      </c>
      <c r="E29" t="s">
        <v>11</v>
      </c>
      <c r="F29" t="s">
        <v>13</v>
      </c>
      <c r="G29" s="10">
        <v>12268.632250000001</v>
      </c>
    </row>
    <row r="30" spans="1:7" x14ac:dyDescent="0.25">
      <c r="A30">
        <v>23</v>
      </c>
      <c r="B30" t="s">
        <v>10</v>
      </c>
      <c r="C30">
        <v>17.385000000000002</v>
      </c>
      <c r="D30">
        <v>1</v>
      </c>
      <c r="E30" t="s">
        <v>11</v>
      </c>
      <c r="F30" t="s">
        <v>13</v>
      </c>
      <c r="G30" s="10">
        <v>2775.1921499999999</v>
      </c>
    </row>
    <row r="31" spans="1:7" x14ac:dyDescent="0.25">
      <c r="A31">
        <v>31</v>
      </c>
      <c r="B31" t="s">
        <v>10</v>
      </c>
      <c r="C31">
        <v>36.299999999999997</v>
      </c>
      <c r="D31">
        <v>2</v>
      </c>
      <c r="E31" t="s">
        <v>8</v>
      </c>
      <c r="F31" t="s">
        <v>9</v>
      </c>
      <c r="G31" s="10">
        <v>38711</v>
      </c>
    </row>
    <row r="32" spans="1:7" x14ac:dyDescent="0.25">
      <c r="A32">
        <v>22</v>
      </c>
      <c r="B32" t="s">
        <v>10</v>
      </c>
      <c r="C32">
        <v>35.6</v>
      </c>
      <c r="D32">
        <v>0</v>
      </c>
      <c r="E32" t="s">
        <v>8</v>
      </c>
      <c r="F32" t="s">
        <v>9</v>
      </c>
      <c r="G32" s="10">
        <v>35585.576000000001</v>
      </c>
    </row>
    <row r="33" spans="1:7" x14ac:dyDescent="0.25">
      <c r="A33">
        <v>18</v>
      </c>
      <c r="B33" t="s">
        <v>7</v>
      </c>
      <c r="C33">
        <v>26.315000000000001</v>
      </c>
      <c r="D33">
        <v>0</v>
      </c>
      <c r="E33" t="s">
        <v>11</v>
      </c>
      <c r="F33" t="s">
        <v>14</v>
      </c>
      <c r="G33" s="10">
        <v>2198.1898500000002</v>
      </c>
    </row>
    <row r="34" spans="1:7" x14ac:dyDescent="0.25">
      <c r="A34">
        <v>19</v>
      </c>
      <c r="B34" t="s">
        <v>7</v>
      </c>
      <c r="C34">
        <v>28.6</v>
      </c>
      <c r="D34">
        <v>5</v>
      </c>
      <c r="E34" t="s">
        <v>11</v>
      </c>
      <c r="F34" t="s">
        <v>9</v>
      </c>
      <c r="G34" s="10">
        <v>4687.7969999999996</v>
      </c>
    </row>
    <row r="35" spans="1:7" x14ac:dyDescent="0.25">
      <c r="A35">
        <v>63</v>
      </c>
      <c r="B35" t="s">
        <v>10</v>
      </c>
      <c r="C35">
        <v>28.31</v>
      </c>
      <c r="D35">
        <v>0</v>
      </c>
      <c r="E35" t="s">
        <v>11</v>
      </c>
      <c r="F35" t="s">
        <v>13</v>
      </c>
      <c r="G35" s="10">
        <v>13770.097900000001</v>
      </c>
    </row>
    <row r="36" spans="1:7" x14ac:dyDescent="0.25">
      <c r="A36">
        <v>28</v>
      </c>
      <c r="B36" t="s">
        <v>10</v>
      </c>
      <c r="C36">
        <v>36.4</v>
      </c>
      <c r="D36">
        <v>1</v>
      </c>
      <c r="E36" t="s">
        <v>8</v>
      </c>
      <c r="F36" t="s">
        <v>9</v>
      </c>
      <c r="G36" s="10">
        <v>51194.559139999998</v>
      </c>
    </row>
    <row r="37" spans="1:7" x14ac:dyDescent="0.25">
      <c r="A37">
        <v>19</v>
      </c>
      <c r="B37" t="s">
        <v>10</v>
      </c>
      <c r="C37">
        <v>20.425000000000001</v>
      </c>
      <c r="D37">
        <v>0</v>
      </c>
      <c r="E37" t="s">
        <v>11</v>
      </c>
      <c r="F37" t="s">
        <v>13</v>
      </c>
      <c r="G37" s="10">
        <v>1625.4337499999999</v>
      </c>
    </row>
    <row r="38" spans="1:7" x14ac:dyDescent="0.25">
      <c r="A38">
        <v>62</v>
      </c>
      <c r="B38" t="s">
        <v>7</v>
      </c>
      <c r="C38">
        <v>32.965000000000003</v>
      </c>
      <c r="D38">
        <v>3</v>
      </c>
      <c r="E38" t="s">
        <v>11</v>
      </c>
      <c r="F38" t="s">
        <v>13</v>
      </c>
      <c r="G38" s="10">
        <v>15612.19335</v>
      </c>
    </row>
    <row r="39" spans="1:7" x14ac:dyDescent="0.25">
      <c r="A39">
        <v>26</v>
      </c>
      <c r="B39" t="s">
        <v>10</v>
      </c>
      <c r="C39">
        <v>20.8</v>
      </c>
      <c r="D39">
        <v>0</v>
      </c>
      <c r="E39" t="s">
        <v>11</v>
      </c>
      <c r="F39" t="s">
        <v>9</v>
      </c>
      <c r="G39" s="10">
        <v>2302.3000000000002</v>
      </c>
    </row>
    <row r="40" spans="1:7" x14ac:dyDescent="0.25">
      <c r="A40">
        <v>35</v>
      </c>
      <c r="B40" t="s">
        <v>10</v>
      </c>
      <c r="C40">
        <v>36.67</v>
      </c>
      <c r="D40">
        <v>1</v>
      </c>
      <c r="E40" t="s">
        <v>8</v>
      </c>
      <c r="F40" t="s">
        <v>14</v>
      </c>
      <c r="G40" s="10">
        <v>39774.276299999998</v>
      </c>
    </row>
    <row r="41" spans="1:7" x14ac:dyDescent="0.25">
      <c r="A41">
        <v>60</v>
      </c>
      <c r="B41" t="s">
        <v>10</v>
      </c>
      <c r="C41">
        <v>39.9</v>
      </c>
      <c r="D41">
        <v>0</v>
      </c>
      <c r="E41" t="s">
        <v>8</v>
      </c>
      <c r="F41" t="s">
        <v>9</v>
      </c>
      <c r="G41" s="10">
        <v>48173.360999999997</v>
      </c>
    </row>
    <row r="42" spans="1:7" x14ac:dyDescent="0.25">
      <c r="A42">
        <v>24</v>
      </c>
      <c r="B42" t="s">
        <v>7</v>
      </c>
      <c r="C42">
        <v>26.6</v>
      </c>
      <c r="D42">
        <v>0</v>
      </c>
      <c r="E42" t="s">
        <v>11</v>
      </c>
      <c r="F42" t="s">
        <v>14</v>
      </c>
      <c r="G42" s="10">
        <v>3046.0619999999999</v>
      </c>
    </row>
    <row r="43" spans="1:7" x14ac:dyDescent="0.25">
      <c r="A43">
        <v>31</v>
      </c>
      <c r="B43" t="s">
        <v>7</v>
      </c>
      <c r="C43">
        <v>36.630000000000003</v>
      </c>
      <c r="D43">
        <v>2</v>
      </c>
      <c r="E43" t="s">
        <v>11</v>
      </c>
      <c r="F43" t="s">
        <v>12</v>
      </c>
      <c r="G43" s="10">
        <v>4949.7587000000003</v>
      </c>
    </row>
    <row r="44" spans="1:7" x14ac:dyDescent="0.25">
      <c r="A44">
        <v>41</v>
      </c>
      <c r="B44" t="s">
        <v>10</v>
      </c>
      <c r="C44">
        <v>21.78</v>
      </c>
      <c r="D44">
        <v>1</v>
      </c>
      <c r="E44" t="s">
        <v>11</v>
      </c>
      <c r="F44" t="s">
        <v>12</v>
      </c>
      <c r="G44" s="10">
        <v>6272.4772000000003</v>
      </c>
    </row>
    <row r="45" spans="1:7" x14ac:dyDescent="0.25">
      <c r="A45">
        <v>37</v>
      </c>
      <c r="B45" t="s">
        <v>7</v>
      </c>
      <c r="C45">
        <v>30.8</v>
      </c>
      <c r="D45">
        <v>2</v>
      </c>
      <c r="E45" t="s">
        <v>11</v>
      </c>
      <c r="F45" t="s">
        <v>12</v>
      </c>
      <c r="G45" s="10">
        <v>6313.759</v>
      </c>
    </row>
    <row r="46" spans="1:7" x14ac:dyDescent="0.25">
      <c r="A46">
        <v>38</v>
      </c>
      <c r="B46" t="s">
        <v>10</v>
      </c>
      <c r="C46">
        <v>37.049999999999997</v>
      </c>
      <c r="D46">
        <v>1</v>
      </c>
      <c r="E46" t="s">
        <v>11</v>
      </c>
      <c r="F46" t="s">
        <v>14</v>
      </c>
      <c r="G46" s="10">
        <v>6079.6715000000004</v>
      </c>
    </row>
    <row r="47" spans="1:7" x14ac:dyDescent="0.25">
      <c r="A47">
        <v>55</v>
      </c>
      <c r="B47" t="s">
        <v>10</v>
      </c>
      <c r="C47">
        <v>37.299999999999997</v>
      </c>
      <c r="D47">
        <v>0</v>
      </c>
      <c r="E47" t="s">
        <v>11</v>
      </c>
      <c r="F47" t="s">
        <v>9</v>
      </c>
      <c r="G47" s="10">
        <v>20630.283510000001</v>
      </c>
    </row>
    <row r="48" spans="1:7" x14ac:dyDescent="0.25">
      <c r="A48">
        <v>18</v>
      </c>
      <c r="B48" t="s">
        <v>7</v>
      </c>
      <c r="C48">
        <v>38.664999999999999</v>
      </c>
      <c r="D48">
        <v>2</v>
      </c>
      <c r="E48" t="s">
        <v>11</v>
      </c>
      <c r="F48" t="s">
        <v>14</v>
      </c>
      <c r="G48" s="10">
        <v>3393.35635</v>
      </c>
    </row>
    <row r="49" spans="1:7" x14ac:dyDescent="0.25">
      <c r="A49">
        <v>28</v>
      </c>
      <c r="B49" t="s">
        <v>7</v>
      </c>
      <c r="C49">
        <v>34.770000000000003</v>
      </c>
      <c r="D49">
        <v>0</v>
      </c>
      <c r="E49" t="s">
        <v>11</v>
      </c>
      <c r="F49" t="s">
        <v>13</v>
      </c>
      <c r="G49" s="10">
        <v>3556.9223000000002</v>
      </c>
    </row>
    <row r="50" spans="1:7" x14ac:dyDescent="0.25">
      <c r="A50">
        <v>60</v>
      </c>
      <c r="B50" t="s">
        <v>7</v>
      </c>
      <c r="C50">
        <v>24.53</v>
      </c>
      <c r="D50">
        <v>0</v>
      </c>
      <c r="E50" t="s">
        <v>11</v>
      </c>
      <c r="F50" t="s">
        <v>12</v>
      </c>
      <c r="G50" s="10">
        <v>12629.896699999999</v>
      </c>
    </row>
    <row r="51" spans="1:7" x14ac:dyDescent="0.25">
      <c r="A51">
        <v>36</v>
      </c>
      <c r="B51" t="s">
        <v>10</v>
      </c>
      <c r="C51">
        <v>35.200000000000003</v>
      </c>
      <c r="D51">
        <v>1</v>
      </c>
      <c r="E51" t="s">
        <v>8</v>
      </c>
      <c r="F51" t="s">
        <v>12</v>
      </c>
      <c r="G51" s="10">
        <v>38709.175999999999</v>
      </c>
    </row>
    <row r="52" spans="1:7" x14ac:dyDescent="0.25">
      <c r="A52">
        <v>18</v>
      </c>
      <c r="B52" t="s">
        <v>7</v>
      </c>
      <c r="C52">
        <v>35.625</v>
      </c>
      <c r="D52">
        <v>0</v>
      </c>
      <c r="E52" t="s">
        <v>11</v>
      </c>
      <c r="F52" t="s">
        <v>14</v>
      </c>
      <c r="G52" s="10">
        <v>2211.1307499999998</v>
      </c>
    </row>
    <row r="53" spans="1:7" x14ac:dyDescent="0.25">
      <c r="A53">
        <v>21</v>
      </c>
      <c r="B53" t="s">
        <v>7</v>
      </c>
      <c r="C53">
        <v>33.630000000000003</v>
      </c>
      <c r="D53">
        <v>2</v>
      </c>
      <c r="E53" t="s">
        <v>11</v>
      </c>
      <c r="F53" t="s">
        <v>13</v>
      </c>
      <c r="G53" s="10">
        <v>3579.8287</v>
      </c>
    </row>
    <row r="54" spans="1:7" x14ac:dyDescent="0.25">
      <c r="A54">
        <v>48</v>
      </c>
      <c r="B54" t="s">
        <v>10</v>
      </c>
      <c r="C54">
        <v>28</v>
      </c>
      <c r="D54">
        <v>1</v>
      </c>
      <c r="E54" t="s">
        <v>8</v>
      </c>
      <c r="F54" t="s">
        <v>9</v>
      </c>
      <c r="G54" s="10">
        <v>23568.272000000001</v>
      </c>
    </row>
    <row r="55" spans="1:7" x14ac:dyDescent="0.25">
      <c r="A55">
        <v>36</v>
      </c>
      <c r="B55" t="s">
        <v>10</v>
      </c>
      <c r="C55">
        <v>34.43</v>
      </c>
      <c r="D55">
        <v>0</v>
      </c>
      <c r="E55" t="s">
        <v>8</v>
      </c>
      <c r="F55" t="s">
        <v>12</v>
      </c>
      <c r="G55" s="10">
        <v>37742.575700000001</v>
      </c>
    </row>
    <row r="56" spans="1:7" x14ac:dyDescent="0.25">
      <c r="A56">
        <v>40</v>
      </c>
      <c r="B56" t="s">
        <v>7</v>
      </c>
      <c r="C56">
        <v>28.69</v>
      </c>
      <c r="D56">
        <v>3</v>
      </c>
      <c r="E56" t="s">
        <v>11</v>
      </c>
      <c r="F56" t="s">
        <v>13</v>
      </c>
      <c r="G56" s="10">
        <v>8059.6791000000003</v>
      </c>
    </row>
    <row r="57" spans="1:7" x14ac:dyDescent="0.25">
      <c r="A57">
        <v>58</v>
      </c>
      <c r="B57" t="s">
        <v>10</v>
      </c>
      <c r="C57">
        <v>36.954999999999998</v>
      </c>
      <c r="D57">
        <v>2</v>
      </c>
      <c r="E57" t="s">
        <v>8</v>
      </c>
      <c r="F57" t="s">
        <v>13</v>
      </c>
      <c r="G57" s="10">
        <v>47496.494449999998</v>
      </c>
    </row>
    <row r="58" spans="1:7" x14ac:dyDescent="0.25">
      <c r="A58">
        <v>58</v>
      </c>
      <c r="B58" t="s">
        <v>7</v>
      </c>
      <c r="C58">
        <v>31.824999999999999</v>
      </c>
      <c r="D58">
        <v>2</v>
      </c>
      <c r="E58" t="s">
        <v>11</v>
      </c>
      <c r="F58" t="s">
        <v>14</v>
      </c>
      <c r="G58" s="10">
        <v>13607.36875</v>
      </c>
    </row>
    <row r="59" spans="1:7" x14ac:dyDescent="0.25">
      <c r="A59">
        <v>18</v>
      </c>
      <c r="B59" t="s">
        <v>10</v>
      </c>
      <c r="C59">
        <v>31.68</v>
      </c>
      <c r="D59">
        <v>2</v>
      </c>
      <c r="E59" t="s">
        <v>8</v>
      </c>
      <c r="F59" t="s">
        <v>12</v>
      </c>
      <c r="G59" s="10">
        <v>34303.167200000004</v>
      </c>
    </row>
    <row r="60" spans="1:7" x14ac:dyDescent="0.25">
      <c r="A60">
        <v>53</v>
      </c>
      <c r="B60" t="s">
        <v>7</v>
      </c>
      <c r="C60">
        <v>22.88</v>
      </c>
      <c r="D60">
        <v>1</v>
      </c>
      <c r="E60" t="s">
        <v>8</v>
      </c>
      <c r="F60" t="s">
        <v>12</v>
      </c>
      <c r="G60" s="10">
        <v>23244.790199999999</v>
      </c>
    </row>
    <row r="61" spans="1:7" x14ac:dyDescent="0.25">
      <c r="A61">
        <v>34</v>
      </c>
      <c r="B61" t="s">
        <v>7</v>
      </c>
      <c r="C61">
        <v>37.335000000000001</v>
      </c>
      <c r="D61">
        <v>2</v>
      </c>
      <c r="E61" t="s">
        <v>11</v>
      </c>
      <c r="F61" t="s">
        <v>13</v>
      </c>
      <c r="G61" s="10">
        <v>5989.5236500000001</v>
      </c>
    </row>
    <row r="62" spans="1:7" x14ac:dyDescent="0.25">
      <c r="A62">
        <v>43</v>
      </c>
      <c r="B62" t="s">
        <v>10</v>
      </c>
      <c r="C62">
        <v>27.36</v>
      </c>
      <c r="D62">
        <v>3</v>
      </c>
      <c r="E62" t="s">
        <v>11</v>
      </c>
      <c r="F62" t="s">
        <v>14</v>
      </c>
      <c r="G62" s="10">
        <v>8606.2173999999995</v>
      </c>
    </row>
    <row r="63" spans="1:7" x14ac:dyDescent="0.25">
      <c r="A63">
        <v>25</v>
      </c>
      <c r="B63" t="s">
        <v>10</v>
      </c>
      <c r="C63">
        <v>33.659999999999997</v>
      </c>
      <c r="D63">
        <v>4</v>
      </c>
      <c r="E63" t="s">
        <v>11</v>
      </c>
      <c r="F63" t="s">
        <v>12</v>
      </c>
      <c r="G63" s="10">
        <v>4504.6624000000002</v>
      </c>
    </row>
    <row r="64" spans="1:7" x14ac:dyDescent="0.25">
      <c r="A64">
        <v>64</v>
      </c>
      <c r="B64" t="s">
        <v>10</v>
      </c>
      <c r="C64">
        <v>24.7</v>
      </c>
      <c r="D64">
        <v>1</v>
      </c>
      <c r="E64" t="s">
        <v>11</v>
      </c>
      <c r="F64" t="s">
        <v>13</v>
      </c>
      <c r="G64" s="10">
        <v>30166.618170000002</v>
      </c>
    </row>
    <row r="65" spans="1:7" x14ac:dyDescent="0.25">
      <c r="A65">
        <v>28</v>
      </c>
      <c r="B65" t="s">
        <v>7</v>
      </c>
      <c r="C65">
        <v>25.934999999999999</v>
      </c>
      <c r="D65">
        <v>1</v>
      </c>
      <c r="E65" t="s">
        <v>11</v>
      </c>
      <c r="F65" t="s">
        <v>13</v>
      </c>
      <c r="G65" s="10">
        <v>4133.6416499999996</v>
      </c>
    </row>
    <row r="66" spans="1:7" x14ac:dyDescent="0.25">
      <c r="A66">
        <v>20</v>
      </c>
      <c r="B66" t="s">
        <v>7</v>
      </c>
      <c r="C66">
        <v>22.42</v>
      </c>
      <c r="D66">
        <v>0</v>
      </c>
      <c r="E66" t="s">
        <v>8</v>
      </c>
      <c r="F66" t="s">
        <v>13</v>
      </c>
      <c r="G66" s="10">
        <v>14711.7438</v>
      </c>
    </row>
    <row r="67" spans="1:7" x14ac:dyDescent="0.25">
      <c r="A67">
        <v>19</v>
      </c>
      <c r="B67" t="s">
        <v>7</v>
      </c>
      <c r="C67">
        <v>28.9</v>
      </c>
      <c r="D67">
        <v>0</v>
      </c>
      <c r="E67" t="s">
        <v>11</v>
      </c>
      <c r="F67" t="s">
        <v>9</v>
      </c>
      <c r="G67" s="10">
        <v>1743.2139999999999</v>
      </c>
    </row>
    <row r="68" spans="1:7" x14ac:dyDescent="0.25">
      <c r="A68">
        <v>61</v>
      </c>
      <c r="B68" t="s">
        <v>7</v>
      </c>
      <c r="C68">
        <v>39.1</v>
      </c>
      <c r="D68">
        <v>2</v>
      </c>
      <c r="E68" t="s">
        <v>11</v>
      </c>
      <c r="F68" t="s">
        <v>9</v>
      </c>
      <c r="G68" s="10">
        <v>14235.072</v>
      </c>
    </row>
    <row r="69" spans="1:7" x14ac:dyDescent="0.25">
      <c r="A69">
        <v>40</v>
      </c>
      <c r="B69" t="s">
        <v>10</v>
      </c>
      <c r="C69">
        <v>26.315000000000001</v>
      </c>
      <c r="D69">
        <v>1</v>
      </c>
      <c r="E69" t="s">
        <v>11</v>
      </c>
      <c r="F69" t="s">
        <v>13</v>
      </c>
      <c r="G69" s="10">
        <v>6389.3778499999999</v>
      </c>
    </row>
    <row r="70" spans="1:7" x14ac:dyDescent="0.25">
      <c r="A70">
        <v>40</v>
      </c>
      <c r="B70" t="s">
        <v>7</v>
      </c>
      <c r="C70">
        <v>36.19</v>
      </c>
      <c r="D70">
        <v>0</v>
      </c>
      <c r="E70" t="s">
        <v>11</v>
      </c>
      <c r="F70" t="s">
        <v>12</v>
      </c>
      <c r="G70" s="10">
        <v>5920.1040999999996</v>
      </c>
    </row>
    <row r="71" spans="1:7" x14ac:dyDescent="0.25">
      <c r="A71">
        <v>28</v>
      </c>
      <c r="B71" t="s">
        <v>10</v>
      </c>
      <c r="C71">
        <v>23.98</v>
      </c>
      <c r="D71">
        <v>3</v>
      </c>
      <c r="E71" t="s">
        <v>8</v>
      </c>
      <c r="F71" t="s">
        <v>12</v>
      </c>
      <c r="G71" s="10">
        <v>17663.144199999999</v>
      </c>
    </row>
    <row r="72" spans="1:7" x14ac:dyDescent="0.25">
      <c r="A72">
        <v>27</v>
      </c>
      <c r="B72" t="s">
        <v>7</v>
      </c>
      <c r="C72">
        <v>24.75</v>
      </c>
      <c r="D72">
        <v>0</v>
      </c>
      <c r="E72" t="s">
        <v>8</v>
      </c>
      <c r="F72" t="s">
        <v>12</v>
      </c>
      <c r="G72" s="10">
        <v>16577.779500000001</v>
      </c>
    </row>
    <row r="73" spans="1:7" x14ac:dyDescent="0.25">
      <c r="A73">
        <v>31</v>
      </c>
      <c r="B73" t="s">
        <v>10</v>
      </c>
      <c r="C73">
        <v>28.5</v>
      </c>
      <c r="D73">
        <v>5</v>
      </c>
      <c r="E73" t="s">
        <v>11</v>
      </c>
      <c r="F73" t="s">
        <v>14</v>
      </c>
      <c r="G73" s="10">
        <v>6799.4579999999996</v>
      </c>
    </row>
    <row r="74" spans="1:7" x14ac:dyDescent="0.25">
      <c r="A74">
        <v>53</v>
      </c>
      <c r="B74" t="s">
        <v>7</v>
      </c>
      <c r="C74">
        <v>28.1</v>
      </c>
      <c r="D74">
        <v>3</v>
      </c>
      <c r="E74" t="s">
        <v>11</v>
      </c>
      <c r="F74" t="s">
        <v>9</v>
      </c>
      <c r="G74" s="10">
        <v>11741.726000000001</v>
      </c>
    </row>
    <row r="75" spans="1:7" x14ac:dyDescent="0.25">
      <c r="A75">
        <v>58</v>
      </c>
      <c r="B75" t="s">
        <v>10</v>
      </c>
      <c r="C75">
        <v>32.01</v>
      </c>
      <c r="D75">
        <v>1</v>
      </c>
      <c r="E75" t="s">
        <v>11</v>
      </c>
      <c r="F75" t="s">
        <v>12</v>
      </c>
      <c r="G75" s="10">
        <v>11946.625899999999</v>
      </c>
    </row>
    <row r="76" spans="1:7" x14ac:dyDescent="0.25">
      <c r="A76">
        <v>44</v>
      </c>
      <c r="B76" t="s">
        <v>10</v>
      </c>
      <c r="C76">
        <v>27.4</v>
      </c>
      <c r="D76">
        <v>2</v>
      </c>
      <c r="E76" t="s">
        <v>11</v>
      </c>
      <c r="F76" t="s">
        <v>9</v>
      </c>
      <c r="G76" s="10">
        <v>7726.8540000000003</v>
      </c>
    </row>
    <row r="77" spans="1:7" x14ac:dyDescent="0.25">
      <c r="A77">
        <v>57</v>
      </c>
      <c r="B77" t="s">
        <v>10</v>
      </c>
      <c r="C77">
        <v>34.01</v>
      </c>
      <c r="D77">
        <v>0</v>
      </c>
      <c r="E77" t="s">
        <v>11</v>
      </c>
      <c r="F77" t="s">
        <v>13</v>
      </c>
      <c r="G77" s="10">
        <v>11356.660900000001</v>
      </c>
    </row>
    <row r="78" spans="1:7" x14ac:dyDescent="0.25">
      <c r="A78">
        <v>29</v>
      </c>
      <c r="B78" t="s">
        <v>7</v>
      </c>
      <c r="C78">
        <v>29.59</v>
      </c>
      <c r="D78">
        <v>1</v>
      </c>
      <c r="E78" t="s">
        <v>11</v>
      </c>
      <c r="F78" t="s">
        <v>12</v>
      </c>
      <c r="G78" s="10">
        <v>3947.4131000000002</v>
      </c>
    </row>
    <row r="79" spans="1:7" x14ac:dyDescent="0.25">
      <c r="A79">
        <v>21</v>
      </c>
      <c r="B79" t="s">
        <v>10</v>
      </c>
      <c r="C79">
        <v>35.53</v>
      </c>
      <c r="D79">
        <v>0</v>
      </c>
      <c r="E79" t="s">
        <v>11</v>
      </c>
      <c r="F79" t="s">
        <v>12</v>
      </c>
      <c r="G79" s="10">
        <v>1532.4697000000001</v>
      </c>
    </row>
    <row r="80" spans="1:7" x14ac:dyDescent="0.25">
      <c r="A80">
        <v>22</v>
      </c>
      <c r="B80" t="s">
        <v>7</v>
      </c>
      <c r="C80">
        <v>39.805</v>
      </c>
      <c r="D80">
        <v>0</v>
      </c>
      <c r="E80" t="s">
        <v>11</v>
      </c>
      <c r="F80" t="s">
        <v>14</v>
      </c>
      <c r="G80" s="10">
        <v>2755.0209500000001</v>
      </c>
    </row>
    <row r="81" spans="1:7" x14ac:dyDescent="0.25">
      <c r="A81">
        <v>41</v>
      </c>
      <c r="B81" t="s">
        <v>7</v>
      </c>
      <c r="C81">
        <v>32.965000000000003</v>
      </c>
      <c r="D81">
        <v>0</v>
      </c>
      <c r="E81" t="s">
        <v>11</v>
      </c>
      <c r="F81" t="s">
        <v>13</v>
      </c>
      <c r="G81" s="10">
        <v>6571.0243499999997</v>
      </c>
    </row>
    <row r="82" spans="1:7" x14ac:dyDescent="0.25">
      <c r="A82">
        <v>31</v>
      </c>
      <c r="B82" t="s">
        <v>10</v>
      </c>
      <c r="C82">
        <v>26.885000000000002</v>
      </c>
      <c r="D82">
        <v>1</v>
      </c>
      <c r="E82" t="s">
        <v>11</v>
      </c>
      <c r="F82" t="s">
        <v>14</v>
      </c>
      <c r="G82" s="10">
        <v>4441.2131499999996</v>
      </c>
    </row>
    <row r="83" spans="1:7" x14ac:dyDescent="0.25">
      <c r="A83">
        <v>45</v>
      </c>
      <c r="B83" t="s">
        <v>7</v>
      </c>
      <c r="C83">
        <v>38.284999999999997</v>
      </c>
      <c r="D83">
        <v>0</v>
      </c>
      <c r="E83" t="s">
        <v>11</v>
      </c>
      <c r="F83" t="s">
        <v>14</v>
      </c>
      <c r="G83" s="10">
        <v>7935.29115</v>
      </c>
    </row>
    <row r="84" spans="1:7" x14ac:dyDescent="0.25">
      <c r="A84">
        <v>22</v>
      </c>
      <c r="B84" t="s">
        <v>10</v>
      </c>
      <c r="C84">
        <v>37.619999999999997</v>
      </c>
      <c r="D84">
        <v>1</v>
      </c>
      <c r="E84" t="s">
        <v>8</v>
      </c>
      <c r="F84" t="s">
        <v>12</v>
      </c>
      <c r="G84" s="10">
        <v>37165.163800000002</v>
      </c>
    </row>
    <row r="85" spans="1:7" x14ac:dyDescent="0.25">
      <c r="A85">
        <v>48</v>
      </c>
      <c r="B85" t="s">
        <v>7</v>
      </c>
      <c r="C85">
        <v>41.23</v>
      </c>
      <c r="D85">
        <v>4</v>
      </c>
      <c r="E85" t="s">
        <v>11</v>
      </c>
      <c r="F85" t="s">
        <v>13</v>
      </c>
      <c r="G85" s="10">
        <v>11033.661700000001</v>
      </c>
    </row>
    <row r="86" spans="1:7" x14ac:dyDescent="0.25">
      <c r="A86">
        <v>37</v>
      </c>
      <c r="B86" t="s">
        <v>7</v>
      </c>
      <c r="C86">
        <v>34.799999999999997</v>
      </c>
      <c r="D86">
        <v>2</v>
      </c>
      <c r="E86" t="s">
        <v>8</v>
      </c>
      <c r="F86" t="s">
        <v>9</v>
      </c>
      <c r="G86" s="10">
        <v>39836.519</v>
      </c>
    </row>
    <row r="87" spans="1:7" x14ac:dyDescent="0.25">
      <c r="A87">
        <v>45</v>
      </c>
      <c r="B87" t="s">
        <v>10</v>
      </c>
      <c r="C87">
        <v>22.895</v>
      </c>
      <c r="D87">
        <v>2</v>
      </c>
      <c r="E87" t="s">
        <v>8</v>
      </c>
      <c r="F87" t="s">
        <v>13</v>
      </c>
      <c r="G87" s="10">
        <v>21098.554049999999</v>
      </c>
    </row>
    <row r="88" spans="1:7" x14ac:dyDescent="0.25">
      <c r="A88">
        <v>57</v>
      </c>
      <c r="B88" t="s">
        <v>7</v>
      </c>
      <c r="C88">
        <v>31.16</v>
      </c>
      <c r="D88">
        <v>0</v>
      </c>
      <c r="E88" t="s">
        <v>8</v>
      </c>
      <c r="F88" t="s">
        <v>13</v>
      </c>
      <c r="G88" s="10">
        <v>43578.939400000003</v>
      </c>
    </row>
    <row r="89" spans="1:7" x14ac:dyDescent="0.25">
      <c r="A89">
        <v>56</v>
      </c>
      <c r="B89" t="s">
        <v>7</v>
      </c>
      <c r="C89">
        <v>27.2</v>
      </c>
      <c r="D89">
        <v>0</v>
      </c>
      <c r="E89" t="s">
        <v>11</v>
      </c>
      <c r="F89" t="s">
        <v>9</v>
      </c>
      <c r="G89" s="10">
        <v>11073.175999999999</v>
      </c>
    </row>
    <row r="90" spans="1:7" x14ac:dyDescent="0.25">
      <c r="A90">
        <v>46</v>
      </c>
      <c r="B90" t="s">
        <v>7</v>
      </c>
      <c r="C90">
        <v>27.74</v>
      </c>
      <c r="D90">
        <v>0</v>
      </c>
      <c r="E90" t="s">
        <v>11</v>
      </c>
      <c r="F90" t="s">
        <v>13</v>
      </c>
      <c r="G90" s="10">
        <v>8026.6665999999996</v>
      </c>
    </row>
    <row r="91" spans="1:7" x14ac:dyDescent="0.25">
      <c r="A91">
        <v>55</v>
      </c>
      <c r="B91" t="s">
        <v>7</v>
      </c>
      <c r="C91">
        <v>26.98</v>
      </c>
      <c r="D91">
        <v>0</v>
      </c>
      <c r="E91" t="s">
        <v>11</v>
      </c>
      <c r="F91" t="s">
        <v>13</v>
      </c>
      <c r="G91" s="10">
        <v>11082.5772</v>
      </c>
    </row>
    <row r="92" spans="1:7" x14ac:dyDescent="0.25">
      <c r="A92">
        <v>21</v>
      </c>
      <c r="B92" t="s">
        <v>7</v>
      </c>
      <c r="C92">
        <v>39.49</v>
      </c>
      <c r="D92">
        <v>0</v>
      </c>
      <c r="E92" t="s">
        <v>11</v>
      </c>
      <c r="F92" t="s">
        <v>12</v>
      </c>
      <c r="G92" s="10">
        <v>2026.9740999999999</v>
      </c>
    </row>
    <row r="93" spans="1:7" x14ac:dyDescent="0.25">
      <c r="A93">
        <v>53</v>
      </c>
      <c r="B93" t="s">
        <v>7</v>
      </c>
      <c r="C93">
        <v>24.795000000000002</v>
      </c>
      <c r="D93">
        <v>1</v>
      </c>
      <c r="E93" t="s">
        <v>11</v>
      </c>
      <c r="F93" t="s">
        <v>13</v>
      </c>
      <c r="G93" s="10">
        <v>10942.13205</v>
      </c>
    </row>
    <row r="94" spans="1:7" x14ac:dyDescent="0.25">
      <c r="A94">
        <v>59</v>
      </c>
      <c r="B94" t="s">
        <v>10</v>
      </c>
      <c r="C94">
        <v>29.83</v>
      </c>
      <c r="D94">
        <v>3</v>
      </c>
      <c r="E94" t="s">
        <v>8</v>
      </c>
      <c r="F94" t="s">
        <v>14</v>
      </c>
      <c r="G94" s="10">
        <v>30184.936699999998</v>
      </c>
    </row>
    <row r="95" spans="1:7" x14ac:dyDescent="0.25">
      <c r="A95">
        <v>35</v>
      </c>
      <c r="B95" t="s">
        <v>10</v>
      </c>
      <c r="C95">
        <v>34.770000000000003</v>
      </c>
      <c r="D95">
        <v>2</v>
      </c>
      <c r="E95" t="s">
        <v>11</v>
      </c>
      <c r="F95" t="s">
        <v>13</v>
      </c>
      <c r="G95" s="10">
        <v>5729.0052999999998</v>
      </c>
    </row>
    <row r="96" spans="1:7" x14ac:dyDescent="0.25">
      <c r="A96">
        <v>64</v>
      </c>
      <c r="B96" t="s">
        <v>7</v>
      </c>
      <c r="C96">
        <v>31.3</v>
      </c>
      <c r="D96">
        <v>2</v>
      </c>
      <c r="E96" t="s">
        <v>8</v>
      </c>
      <c r="F96" t="s">
        <v>9</v>
      </c>
      <c r="G96" s="10">
        <v>47291.055</v>
      </c>
    </row>
    <row r="97" spans="1:7" x14ac:dyDescent="0.25">
      <c r="A97">
        <v>28</v>
      </c>
      <c r="B97" t="s">
        <v>7</v>
      </c>
      <c r="C97">
        <v>37.619999999999997</v>
      </c>
      <c r="D97">
        <v>1</v>
      </c>
      <c r="E97" t="s">
        <v>11</v>
      </c>
      <c r="F97" t="s">
        <v>12</v>
      </c>
      <c r="G97" s="10">
        <v>3766.8838000000001</v>
      </c>
    </row>
    <row r="98" spans="1:7" x14ac:dyDescent="0.25">
      <c r="A98">
        <v>54</v>
      </c>
      <c r="B98" t="s">
        <v>7</v>
      </c>
      <c r="C98">
        <v>30.8</v>
      </c>
      <c r="D98">
        <v>3</v>
      </c>
      <c r="E98" t="s">
        <v>11</v>
      </c>
      <c r="F98" t="s">
        <v>9</v>
      </c>
      <c r="G98" s="10">
        <v>12105.32</v>
      </c>
    </row>
    <row r="99" spans="1:7" x14ac:dyDescent="0.25">
      <c r="A99">
        <v>55</v>
      </c>
      <c r="B99" t="s">
        <v>10</v>
      </c>
      <c r="C99">
        <v>38.28</v>
      </c>
      <c r="D99">
        <v>0</v>
      </c>
      <c r="E99" t="s">
        <v>11</v>
      </c>
      <c r="F99" t="s">
        <v>12</v>
      </c>
      <c r="G99" s="10">
        <v>10226.2842</v>
      </c>
    </row>
    <row r="100" spans="1:7" x14ac:dyDescent="0.25">
      <c r="A100">
        <v>56</v>
      </c>
      <c r="B100" t="s">
        <v>10</v>
      </c>
      <c r="C100">
        <v>19.95</v>
      </c>
      <c r="D100">
        <v>0</v>
      </c>
      <c r="E100" t="s">
        <v>8</v>
      </c>
      <c r="F100" t="s">
        <v>14</v>
      </c>
      <c r="G100" s="10">
        <v>22412.648499999999</v>
      </c>
    </row>
    <row r="101" spans="1:7" x14ac:dyDescent="0.25">
      <c r="A101">
        <v>38</v>
      </c>
      <c r="B101" t="s">
        <v>10</v>
      </c>
      <c r="C101">
        <v>19.3</v>
      </c>
      <c r="D101">
        <v>0</v>
      </c>
      <c r="E101" t="s">
        <v>8</v>
      </c>
      <c r="F101" t="s">
        <v>9</v>
      </c>
      <c r="G101" s="10">
        <v>15820.699000000001</v>
      </c>
    </row>
    <row r="102" spans="1:7" x14ac:dyDescent="0.25">
      <c r="A102">
        <v>41</v>
      </c>
      <c r="B102" t="s">
        <v>7</v>
      </c>
      <c r="C102">
        <v>31.6</v>
      </c>
      <c r="D102">
        <v>0</v>
      </c>
      <c r="E102" t="s">
        <v>11</v>
      </c>
      <c r="F102" t="s">
        <v>9</v>
      </c>
      <c r="G102" s="10">
        <v>6186.1270000000004</v>
      </c>
    </row>
    <row r="103" spans="1:7" x14ac:dyDescent="0.25">
      <c r="A103">
        <v>30</v>
      </c>
      <c r="B103" t="s">
        <v>10</v>
      </c>
      <c r="C103">
        <v>25.46</v>
      </c>
      <c r="D103">
        <v>0</v>
      </c>
      <c r="E103" t="s">
        <v>11</v>
      </c>
      <c r="F103" t="s">
        <v>14</v>
      </c>
      <c r="G103" s="10">
        <v>3645.0893999999998</v>
      </c>
    </row>
    <row r="104" spans="1:7" x14ac:dyDescent="0.25">
      <c r="A104">
        <v>18</v>
      </c>
      <c r="B104" t="s">
        <v>7</v>
      </c>
      <c r="C104">
        <v>30.114999999999998</v>
      </c>
      <c r="D104">
        <v>0</v>
      </c>
      <c r="E104" t="s">
        <v>11</v>
      </c>
      <c r="F104" t="s">
        <v>14</v>
      </c>
      <c r="G104" s="10">
        <v>21344.846699999998</v>
      </c>
    </row>
    <row r="105" spans="1:7" x14ac:dyDescent="0.25">
      <c r="A105">
        <v>61</v>
      </c>
      <c r="B105" t="s">
        <v>7</v>
      </c>
      <c r="C105">
        <v>29.92</v>
      </c>
      <c r="D105">
        <v>3</v>
      </c>
      <c r="E105" t="s">
        <v>8</v>
      </c>
      <c r="F105" t="s">
        <v>12</v>
      </c>
      <c r="G105" s="10">
        <v>30942.191800000001</v>
      </c>
    </row>
    <row r="106" spans="1:7" x14ac:dyDescent="0.25">
      <c r="A106">
        <v>34</v>
      </c>
      <c r="B106" t="s">
        <v>7</v>
      </c>
      <c r="C106">
        <v>27.5</v>
      </c>
      <c r="D106">
        <v>1</v>
      </c>
      <c r="E106" t="s">
        <v>11</v>
      </c>
      <c r="F106" t="s">
        <v>9</v>
      </c>
      <c r="G106" s="10">
        <v>5003.8530000000001</v>
      </c>
    </row>
    <row r="107" spans="1:7" x14ac:dyDescent="0.25">
      <c r="A107">
        <v>20</v>
      </c>
      <c r="B107" t="s">
        <v>10</v>
      </c>
      <c r="C107">
        <v>28.024999999999999</v>
      </c>
      <c r="D107">
        <v>1</v>
      </c>
      <c r="E107" t="s">
        <v>8</v>
      </c>
      <c r="F107" t="s">
        <v>13</v>
      </c>
      <c r="G107" s="10">
        <v>17560.37975</v>
      </c>
    </row>
    <row r="108" spans="1:7" x14ac:dyDescent="0.25">
      <c r="A108">
        <v>19</v>
      </c>
      <c r="B108" t="s">
        <v>7</v>
      </c>
      <c r="C108">
        <v>28.4</v>
      </c>
      <c r="D108">
        <v>1</v>
      </c>
      <c r="E108" t="s">
        <v>11</v>
      </c>
      <c r="F108" t="s">
        <v>9</v>
      </c>
      <c r="G108" s="10">
        <v>2331.5189999999998</v>
      </c>
    </row>
    <row r="109" spans="1:7" x14ac:dyDescent="0.25">
      <c r="A109">
        <v>26</v>
      </c>
      <c r="B109" t="s">
        <v>10</v>
      </c>
      <c r="C109">
        <v>30.875</v>
      </c>
      <c r="D109">
        <v>2</v>
      </c>
      <c r="E109" t="s">
        <v>11</v>
      </c>
      <c r="F109" t="s">
        <v>13</v>
      </c>
      <c r="G109" s="10">
        <v>3877.3042500000001</v>
      </c>
    </row>
    <row r="110" spans="1:7" x14ac:dyDescent="0.25">
      <c r="A110">
        <v>29</v>
      </c>
      <c r="B110" t="s">
        <v>10</v>
      </c>
      <c r="C110">
        <v>27.94</v>
      </c>
      <c r="D110">
        <v>0</v>
      </c>
      <c r="E110" t="s">
        <v>11</v>
      </c>
      <c r="F110" t="s">
        <v>12</v>
      </c>
      <c r="G110" s="10">
        <v>2867.1196</v>
      </c>
    </row>
    <row r="111" spans="1:7" x14ac:dyDescent="0.25">
      <c r="A111">
        <v>63</v>
      </c>
      <c r="B111" t="s">
        <v>10</v>
      </c>
      <c r="C111">
        <v>35.090000000000003</v>
      </c>
      <c r="D111">
        <v>0</v>
      </c>
      <c r="E111" t="s">
        <v>8</v>
      </c>
      <c r="F111" t="s">
        <v>12</v>
      </c>
      <c r="G111" s="10">
        <v>47055.532099999997</v>
      </c>
    </row>
    <row r="112" spans="1:7" x14ac:dyDescent="0.25">
      <c r="A112">
        <v>54</v>
      </c>
      <c r="B112" t="s">
        <v>10</v>
      </c>
      <c r="C112">
        <v>33.630000000000003</v>
      </c>
      <c r="D112">
        <v>1</v>
      </c>
      <c r="E112" t="s">
        <v>11</v>
      </c>
      <c r="F112" t="s">
        <v>13</v>
      </c>
      <c r="G112" s="10">
        <v>10825.253699999999</v>
      </c>
    </row>
    <row r="113" spans="1:7" x14ac:dyDescent="0.25">
      <c r="A113">
        <v>55</v>
      </c>
      <c r="B113" t="s">
        <v>7</v>
      </c>
      <c r="C113">
        <v>29.7</v>
      </c>
      <c r="D113">
        <v>2</v>
      </c>
      <c r="E113" t="s">
        <v>11</v>
      </c>
      <c r="F113" t="s">
        <v>9</v>
      </c>
      <c r="G113" s="10">
        <v>11881.358</v>
      </c>
    </row>
    <row r="114" spans="1:7" x14ac:dyDescent="0.25">
      <c r="A114">
        <v>37</v>
      </c>
      <c r="B114" t="s">
        <v>10</v>
      </c>
      <c r="C114">
        <v>30.8</v>
      </c>
      <c r="D114">
        <v>0</v>
      </c>
      <c r="E114" t="s">
        <v>11</v>
      </c>
      <c r="F114" t="s">
        <v>9</v>
      </c>
      <c r="G114" s="10">
        <v>4646.759</v>
      </c>
    </row>
    <row r="115" spans="1:7" x14ac:dyDescent="0.25">
      <c r="A115">
        <v>21</v>
      </c>
      <c r="B115" t="s">
        <v>7</v>
      </c>
      <c r="C115">
        <v>35.72</v>
      </c>
      <c r="D115">
        <v>0</v>
      </c>
      <c r="E115" t="s">
        <v>11</v>
      </c>
      <c r="F115" t="s">
        <v>13</v>
      </c>
      <c r="G115" s="10">
        <v>2404.7338</v>
      </c>
    </row>
    <row r="116" spans="1:7" x14ac:dyDescent="0.25">
      <c r="A116">
        <v>52</v>
      </c>
      <c r="B116" t="s">
        <v>10</v>
      </c>
      <c r="C116">
        <v>32.204999999999998</v>
      </c>
      <c r="D116">
        <v>3</v>
      </c>
      <c r="E116" t="s">
        <v>11</v>
      </c>
      <c r="F116" t="s">
        <v>14</v>
      </c>
      <c r="G116" s="10">
        <v>11488.31695</v>
      </c>
    </row>
    <row r="117" spans="1:7" x14ac:dyDescent="0.25">
      <c r="A117">
        <v>60</v>
      </c>
      <c r="B117" t="s">
        <v>10</v>
      </c>
      <c r="C117">
        <v>28.594999999999999</v>
      </c>
      <c r="D117">
        <v>0</v>
      </c>
      <c r="E117" t="s">
        <v>11</v>
      </c>
      <c r="F117" t="s">
        <v>14</v>
      </c>
      <c r="G117" s="10">
        <v>30259.995559999999</v>
      </c>
    </row>
    <row r="118" spans="1:7" x14ac:dyDescent="0.25">
      <c r="A118">
        <v>58</v>
      </c>
      <c r="B118" t="s">
        <v>10</v>
      </c>
      <c r="C118">
        <v>49.06</v>
      </c>
      <c r="D118">
        <v>0</v>
      </c>
      <c r="E118" t="s">
        <v>11</v>
      </c>
      <c r="F118" t="s">
        <v>12</v>
      </c>
      <c r="G118" s="10">
        <v>11381.3254</v>
      </c>
    </row>
    <row r="119" spans="1:7" x14ac:dyDescent="0.25">
      <c r="A119">
        <v>29</v>
      </c>
      <c r="B119" t="s">
        <v>7</v>
      </c>
      <c r="C119">
        <v>27.94</v>
      </c>
      <c r="D119">
        <v>1</v>
      </c>
      <c r="E119" t="s">
        <v>8</v>
      </c>
      <c r="F119" t="s">
        <v>12</v>
      </c>
      <c r="G119" s="10">
        <v>19107.779600000002</v>
      </c>
    </row>
    <row r="120" spans="1:7" x14ac:dyDescent="0.25">
      <c r="A120">
        <v>49</v>
      </c>
      <c r="B120" t="s">
        <v>7</v>
      </c>
      <c r="C120">
        <v>27.17</v>
      </c>
      <c r="D120">
        <v>0</v>
      </c>
      <c r="E120" t="s">
        <v>11</v>
      </c>
      <c r="F120" t="s">
        <v>12</v>
      </c>
      <c r="G120" s="10">
        <v>8601.3292999999994</v>
      </c>
    </row>
    <row r="121" spans="1:7" x14ac:dyDescent="0.25">
      <c r="A121">
        <v>37</v>
      </c>
      <c r="B121" t="s">
        <v>7</v>
      </c>
      <c r="C121">
        <v>23.37</v>
      </c>
      <c r="D121">
        <v>2</v>
      </c>
      <c r="E121" t="s">
        <v>11</v>
      </c>
      <c r="F121" t="s">
        <v>13</v>
      </c>
      <c r="G121" s="10">
        <v>6686.4313000000002</v>
      </c>
    </row>
    <row r="122" spans="1:7" x14ac:dyDescent="0.25">
      <c r="A122">
        <v>44</v>
      </c>
      <c r="B122" t="s">
        <v>10</v>
      </c>
      <c r="C122">
        <v>37.1</v>
      </c>
      <c r="D122">
        <v>2</v>
      </c>
      <c r="E122" t="s">
        <v>11</v>
      </c>
      <c r="F122" t="s">
        <v>9</v>
      </c>
      <c r="G122" s="10">
        <v>7740.3370000000004</v>
      </c>
    </row>
    <row r="123" spans="1:7" x14ac:dyDescent="0.25">
      <c r="A123">
        <v>18</v>
      </c>
      <c r="B123" t="s">
        <v>10</v>
      </c>
      <c r="C123">
        <v>23.75</v>
      </c>
      <c r="D123">
        <v>0</v>
      </c>
      <c r="E123" t="s">
        <v>11</v>
      </c>
      <c r="F123" t="s">
        <v>14</v>
      </c>
      <c r="G123" s="10">
        <v>1705.6244999999999</v>
      </c>
    </row>
    <row r="124" spans="1:7" x14ac:dyDescent="0.25">
      <c r="A124">
        <v>20</v>
      </c>
      <c r="B124" t="s">
        <v>7</v>
      </c>
      <c r="C124">
        <v>28.975000000000001</v>
      </c>
      <c r="D124">
        <v>0</v>
      </c>
      <c r="E124" t="s">
        <v>11</v>
      </c>
      <c r="F124" t="s">
        <v>13</v>
      </c>
      <c r="G124" s="10">
        <v>2257.47525</v>
      </c>
    </row>
    <row r="125" spans="1:7" x14ac:dyDescent="0.25">
      <c r="A125">
        <v>44</v>
      </c>
      <c r="B125" t="s">
        <v>10</v>
      </c>
      <c r="C125">
        <v>31.35</v>
      </c>
      <c r="D125">
        <v>1</v>
      </c>
      <c r="E125" t="s">
        <v>8</v>
      </c>
      <c r="F125" t="s">
        <v>14</v>
      </c>
      <c r="G125" s="10">
        <v>39556.494500000001</v>
      </c>
    </row>
    <row r="126" spans="1:7" x14ac:dyDescent="0.25">
      <c r="A126">
        <v>47</v>
      </c>
      <c r="B126" t="s">
        <v>7</v>
      </c>
      <c r="C126">
        <v>33.914999999999999</v>
      </c>
      <c r="D126">
        <v>3</v>
      </c>
      <c r="E126" t="s">
        <v>11</v>
      </c>
      <c r="F126" t="s">
        <v>13</v>
      </c>
      <c r="G126" s="10">
        <v>10115.00885</v>
      </c>
    </row>
    <row r="127" spans="1:7" x14ac:dyDescent="0.25">
      <c r="A127">
        <v>26</v>
      </c>
      <c r="B127" t="s">
        <v>7</v>
      </c>
      <c r="C127">
        <v>28.785</v>
      </c>
      <c r="D127">
        <v>0</v>
      </c>
      <c r="E127" t="s">
        <v>11</v>
      </c>
      <c r="F127" t="s">
        <v>14</v>
      </c>
      <c r="G127" s="10">
        <v>3385.3991500000002</v>
      </c>
    </row>
    <row r="128" spans="1:7" x14ac:dyDescent="0.25">
      <c r="A128">
        <v>19</v>
      </c>
      <c r="B128" t="s">
        <v>7</v>
      </c>
      <c r="C128">
        <v>28.3</v>
      </c>
      <c r="D128">
        <v>0</v>
      </c>
      <c r="E128" t="s">
        <v>8</v>
      </c>
      <c r="F128" t="s">
        <v>9</v>
      </c>
      <c r="G128" s="10">
        <v>17081.080000000002</v>
      </c>
    </row>
    <row r="129" spans="1:7" x14ac:dyDescent="0.25">
      <c r="A129">
        <v>52</v>
      </c>
      <c r="B129" t="s">
        <v>7</v>
      </c>
      <c r="C129">
        <v>37.4</v>
      </c>
      <c r="D129">
        <v>0</v>
      </c>
      <c r="E129" t="s">
        <v>11</v>
      </c>
      <c r="F129" t="s">
        <v>9</v>
      </c>
      <c r="G129" s="10">
        <v>9634.5380000000005</v>
      </c>
    </row>
    <row r="130" spans="1:7" x14ac:dyDescent="0.25">
      <c r="A130">
        <v>32</v>
      </c>
      <c r="B130" t="s">
        <v>7</v>
      </c>
      <c r="C130">
        <v>17.765000000000001</v>
      </c>
      <c r="D130">
        <v>2</v>
      </c>
      <c r="E130" t="s">
        <v>8</v>
      </c>
      <c r="F130" t="s">
        <v>13</v>
      </c>
      <c r="G130" s="10">
        <v>32734.186300000001</v>
      </c>
    </row>
    <row r="131" spans="1:7" x14ac:dyDescent="0.25">
      <c r="A131">
        <v>38</v>
      </c>
      <c r="B131" t="s">
        <v>10</v>
      </c>
      <c r="C131">
        <v>34.700000000000003</v>
      </c>
      <c r="D131">
        <v>2</v>
      </c>
      <c r="E131" t="s">
        <v>11</v>
      </c>
      <c r="F131" t="s">
        <v>9</v>
      </c>
      <c r="G131" s="10">
        <v>6082.4049999999997</v>
      </c>
    </row>
    <row r="132" spans="1:7" x14ac:dyDescent="0.25">
      <c r="A132">
        <v>59</v>
      </c>
      <c r="B132" t="s">
        <v>7</v>
      </c>
      <c r="C132">
        <v>26.504999999999999</v>
      </c>
      <c r="D132">
        <v>0</v>
      </c>
      <c r="E132" t="s">
        <v>11</v>
      </c>
      <c r="F132" t="s">
        <v>14</v>
      </c>
      <c r="G132" s="10">
        <v>12815.444949999999</v>
      </c>
    </row>
    <row r="133" spans="1:7" x14ac:dyDescent="0.25">
      <c r="A133">
        <v>61</v>
      </c>
      <c r="B133" t="s">
        <v>7</v>
      </c>
      <c r="C133">
        <v>22.04</v>
      </c>
      <c r="D133">
        <v>0</v>
      </c>
      <c r="E133" t="s">
        <v>11</v>
      </c>
      <c r="F133" t="s">
        <v>14</v>
      </c>
      <c r="G133" s="10">
        <v>13616.3586</v>
      </c>
    </row>
    <row r="134" spans="1:7" x14ac:dyDescent="0.25">
      <c r="A134">
        <v>53</v>
      </c>
      <c r="B134" t="s">
        <v>7</v>
      </c>
      <c r="C134">
        <v>35.9</v>
      </c>
      <c r="D134">
        <v>2</v>
      </c>
      <c r="E134" t="s">
        <v>11</v>
      </c>
      <c r="F134" t="s">
        <v>9</v>
      </c>
      <c r="G134" s="10">
        <v>11163.567999999999</v>
      </c>
    </row>
    <row r="135" spans="1:7" x14ac:dyDescent="0.25">
      <c r="A135">
        <v>19</v>
      </c>
      <c r="B135" t="s">
        <v>10</v>
      </c>
      <c r="C135">
        <v>25.555</v>
      </c>
      <c r="D135">
        <v>0</v>
      </c>
      <c r="E135" t="s">
        <v>11</v>
      </c>
      <c r="F135" t="s">
        <v>13</v>
      </c>
      <c r="G135" s="10">
        <v>1632.5644500000001</v>
      </c>
    </row>
    <row r="136" spans="1:7" x14ac:dyDescent="0.25">
      <c r="A136">
        <v>20</v>
      </c>
      <c r="B136" t="s">
        <v>7</v>
      </c>
      <c r="C136">
        <v>28.785</v>
      </c>
      <c r="D136">
        <v>0</v>
      </c>
      <c r="E136" t="s">
        <v>11</v>
      </c>
      <c r="F136" t="s">
        <v>14</v>
      </c>
      <c r="G136" s="10">
        <v>2457.2111500000001</v>
      </c>
    </row>
    <row r="137" spans="1:7" x14ac:dyDescent="0.25">
      <c r="A137">
        <v>22</v>
      </c>
      <c r="B137" t="s">
        <v>7</v>
      </c>
      <c r="C137">
        <v>28.05</v>
      </c>
      <c r="D137">
        <v>0</v>
      </c>
      <c r="E137" t="s">
        <v>11</v>
      </c>
      <c r="F137" t="s">
        <v>12</v>
      </c>
      <c r="G137" s="10">
        <v>2155.6815000000001</v>
      </c>
    </row>
    <row r="138" spans="1:7" x14ac:dyDescent="0.25">
      <c r="A138">
        <v>19</v>
      </c>
      <c r="B138" t="s">
        <v>10</v>
      </c>
      <c r="C138">
        <v>34.1</v>
      </c>
      <c r="D138">
        <v>0</v>
      </c>
      <c r="E138" t="s">
        <v>11</v>
      </c>
      <c r="F138" t="s">
        <v>9</v>
      </c>
      <c r="G138" s="10">
        <v>1261.442</v>
      </c>
    </row>
    <row r="139" spans="1:7" x14ac:dyDescent="0.25">
      <c r="A139">
        <v>22</v>
      </c>
      <c r="B139" t="s">
        <v>10</v>
      </c>
      <c r="C139">
        <v>25.175000000000001</v>
      </c>
      <c r="D139">
        <v>0</v>
      </c>
      <c r="E139" t="s">
        <v>11</v>
      </c>
      <c r="F139" t="s">
        <v>13</v>
      </c>
      <c r="G139" s="10">
        <v>2045.68525</v>
      </c>
    </row>
    <row r="140" spans="1:7" x14ac:dyDescent="0.25">
      <c r="A140">
        <v>54</v>
      </c>
      <c r="B140" t="s">
        <v>7</v>
      </c>
      <c r="C140">
        <v>31.9</v>
      </c>
      <c r="D140">
        <v>3</v>
      </c>
      <c r="E140" t="s">
        <v>11</v>
      </c>
      <c r="F140" t="s">
        <v>12</v>
      </c>
      <c r="G140" s="10">
        <v>27322.73386</v>
      </c>
    </row>
    <row r="141" spans="1:7" x14ac:dyDescent="0.25">
      <c r="A141">
        <v>22</v>
      </c>
      <c r="B141" t="s">
        <v>7</v>
      </c>
      <c r="C141">
        <v>36</v>
      </c>
      <c r="D141">
        <v>0</v>
      </c>
      <c r="E141" t="s">
        <v>11</v>
      </c>
      <c r="F141" t="s">
        <v>9</v>
      </c>
      <c r="G141" s="10">
        <v>2166.732</v>
      </c>
    </row>
    <row r="142" spans="1:7" x14ac:dyDescent="0.25">
      <c r="A142">
        <v>34</v>
      </c>
      <c r="B142" t="s">
        <v>10</v>
      </c>
      <c r="C142">
        <v>22.42</v>
      </c>
      <c r="D142">
        <v>2</v>
      </c>
      <c r="E142" t="s">
        <v>11</v>
      </c>
      <c r="F142" t="s">
        <v>14</v>
      </c>
      <c r="G142" s="10">
        <v>27375.904780000001</v>
      </c>
    </row>
    <row r="143" spans="1:7" x14ac:dyDescent="0.25">
      <c r="A143">
        <v>26</v>
      </c>
      <c r="B143" t="s">
        <v>10</v>
      </c>
      <c r="C143">
        <v>32.49</v>
      </c>
      <c r="D143">
        <v>1</v>
      </c>
      <c r="E143" t="s">
        <v>11</v>
      </c>
      <c r="F143" t="s">
        <v>14</v>
      </c>
      <c r="G143" s="10">
        <v>3490.5491000000002</v>
      </c>
    </row>
    <row r="144" spans="1:7" x14ac:dyDescent="0.25">
      <c r="A144">
        <v>34</v>
      </c>
      <c r="B144" t="s">
        <v>10</v>
      </c>
      <c r="C144">
        <v>25.3</v>
      </c>
      <c r="D144">
        <v>2</v>
      </c>
      <c r="E144" t="s">
        <v>8</v>
      </c>
      <c r="F144" t="s">
        <v>12</v>
      </c>
      <c r="G144" s="10">
        <v>18972.494999999999</v>
      </c>
    </row>
    <row r="145" spans="1:7" x14ac:dyDescent="0.25">
      <c r="A145">
        <v>29</v>
      </c>
      <c r="B145" t="s">
        <v>10</v>
      </c>
      <c r="C145">
        <v>29.734999999999999</v>
      </c>
      <c r="D145">
        <v>2</v>
      </c>
      <c r="E145" t="s">
        <v>11</v>
      </c>
      <c r="F145" t="s">
        <v>13</v>
      </c>
      <c r="G145" s="10">
        <v>18157.876</v>
      </c>
    </row>
    <row r="146" spans="1:7" x14ac:dyDescent="0.25">
      <c r="A146">
        <v>30</v>
      </c>
      <c r="B146" t="s">
        <v>10</v>
      </c>
      <c r="C146">
        <v>28.69</v>
      </c>
      <c r="D146">
        <v>3</v>
      </c>
      <c r="E146" t="s">
        <v>8</v>
      </c>
      <c r="F146" t="s">
        <v>13</v>
      </c>
      <c r="G146" s="10">
        <v>20745.989099999999</v>
      </c>
    </row>
    <row r="147" spans="1:7" x14ac:dyDescent="0.25">
      <c r="A147">
        <v>29</v>
      </c>
      <c r="B147" t="s">
        <v>7</v>
      </c>
      <c r="C147">
        <v>38.83</v>
      </c>
      <c r="D147">
        <v>3</v>
      </c>
      <c r="E147" t="s">
        <v>11</v>
      </c>
      <c r="F147" t="s">
        <v>12</v>
      </c>
      <c r="G147" s="10">
        <v>5138.2566999999999</v>
      </c>
    </row>
    <row r="148" spans="1:7" x14ac:dyDescent="0.25">
      <c r="A148">
        <v>46</v>
      </c>
      <c r="B148" t="s">
        <v>10</v>
      </c>
      <c r="C148">
        <v>30.495000000000001</v>
      </c>
      <c r="D148">
        <v>3</v>
      </c>
      <c r="E148" t="s">
        <v>8</v>
      </c>
      <c r="F148" t="s">
        <v>13</v>
      </c>
      <c r="G148" s="10">
        <v>40720.551050000002</v>
      </c>
    </row>
    <row r="149" spans="1:7" x14ac:dyDescent="0.25">
      <c r="A149">
        <v>51</v>
      </c>
      <c r="B149" t="s">
        <v>7</v>
      </c>
      <c r="C149">
        <v>37.729999999999997</v>
      </c>
      <c r="D149">
        <v>1</v>
      </c>
      <c r="E149" t="s">
        <v>11</v>
      </c>
      <c r="F149" t="s">
        <v>12</v>
      </c>
      <c r="G149" s="10">
        <v>9877.6077000000005</v>
      </c>
    </row>
    <row r="150" spans="1:7" x14ac:dyDescent="0.25">
      <c r="A150">
        <v>53</v>
      </c>
      <c r="B150" t="s">
        <v>7</v>
      </c>
      <c r="C150">
        <v>37.43</v>
      </c>
      <c r="D150">
        <v>1</v>
      </c>
      <c r="E150" t="s">
        <v>11</v>
      </c>
      <c r="F150" t="s">
        <v>13</v>
      </c>
      <c r="G150" s="10">
        <v>10959.6947</v>
      </c>
    </row>
    <row r="151" spans="1:7" x14ac:dyDescent="0.25">
      <c r="A151">
        <v>19</v>
      </c>
      <c r="B151" t="s">
        <v>10</v>
      </c>
      <c r="C151">
        <v>28.4</v>
      </c>
      <c r="D151">
        <v>1</v>
      </c>
      <c r="E151" t="s">
        <v>11</v>
      </c>
      <c r="F151" t="s">
        <v>9</v>
      </c>
      <c r="G151" s="10">
        <v>1842.519</v>
      </c>
    </row>
    <row r="152" spans="1:7" x14ac:dyDescent="0.25">
      <c r="A152">
        <v>35</v>
      </c>
      <c r="B152" t="s">
        <v>10</v>
      </c>
      <c r="C152">
        <v>24.13</v>
      </c>
      <c r="D152">
        <v>1</v>
      </c>
      <c r="E152" t="s">
        <v>11</v>
      </c>
      <c r="F152" t="s">
        <v>13</v>
      </c>
      <c r="G152" s="10">
        <v>5125.2156999999997</v>
      </c>
    </row>
    <row r="153" spans="1:7" x14ac:dyDescent="0.25">
      <c r="A153">
        <v>48</v>
      </c>
      <c r="B153" t="s">
        <v>10</v>
      </c>
      <c r="C153">
        <v>29.7</v>
      </c>
      <c r="D153">
        <v>0</v>
      </c>
      <c r="E153" t="s">
        <v>11</v>
      </c>
      <c r="F153" t="s">
        <v>12</v>
      </c>
      <c r="G153" s="10">
        <v>7789.6350000000002</v>
      </c>
    </row>
    <row r="154" spans="1:7" x14ac:dyDescent="0.25">
      <c r="A154">
        <v>32</v>
      </c>
      <c r="B154" t="s">
        <v>7</v>
      </c>
      <c r="C154">
        <v>37.145000000000003</v>
      </c>
      <c r="D154">
        <v>3</v>
      </c>
      <c r="E154" t="s">
        <v>11</v>
      </c>
      <c r="F154" t="s">
        <v>14</v>
      </c>
      <c r="G154" s="10">
        <v>6334.3435499999996</v>
      </c>
    </row>
    <row r="155" spans="1:7" x14ac:dyDescent="0.25">
      <c r="A155">
        <v>42</v>
      </c>
      <c r="B155" t="s">
        <v>7</v>
      </c>
      <c r="C155">
        <v>23.37</v>
      </c>
      <c r="D155">
        <v>0</v>
      </c>
      <c r="E155" t="s">
        <v>8</v>
      </c>
      <c r="F155" t="s">
        <v>14</v>
      </c>
      <c r="G155" s="10">
        <v>19964.746299999999</v>
      </c>
    </row>
    <row r="156" spans="1:7" x14ac:dyDescent="0.25">
      <c r="A156">
        <v>40</v>
      </c>
      <c r="B156" t="s">
        <v>7</v>
      </c>
      <c r="C156">
        <v>25.46</v>
      </c>
      <c r="D156">
        <v>1</v>
      </c>
      <c r="E156" t="s">
        <v>11</v>
      </c>
      <c r="F156" t="s">
        <v>14</v>
      </c>
      <c r="G156" s="10">
        <v>7077.1894000000002</v>
      </c>
    </row>
    <row r="157" spans="1:7" x14ac:dyDescent="0.25">
      <c r="A157">
        <v>44</v>
      </c>
      <c r="B157" t="s">
        <v>10</v>
      </c>
      <c r="C157">
        <v>39.520000000000003</v>
      </c>
      <c r="D157">
        <v>0</v>
      </c>
      <c r="E157" t="s">
        <v>11</v>
      </c>
      <c r="F157" t="s">
        <v>13</v>
      </c>
      <c r="G157" s="10">
        <v>6948.7007999999996</v>
      </c>
    </row>
    <row r="158" spans="1:7" x14ac:dyDescent="0.25">
      <c r="A158">
        <v>48</v>
      </c>
      <c r="B158" t="s">
        <v>10</v>
      </c>
      <c r="C158">
        <v>24.42</v>
      </c>
      <c r="D158">
        <v>0</v>
      </c>
      <c r="E158" t="s">
        <v>8</v>
      </c>
      <c r="F158" t="s">
        <v>12</v>
      </c>
      <c r="G158" s="10">
        <v>21223.675800000001</v>
      </c>
    </row>
    <row r="159" spans="1:7" x14ac:dyDescent="0.25">
      <c r="A159">
        <v>18</v>
      </c>
      <c r="B159" t="s">
        <v>10</v>
      </c>
      <c r="C159">
        <v>25.175000000000001</v>
      </c>
      <c r="D159">
        <v>0</v>
      </c>
      <c r="E159" t="s">
        <v>8</v>
      </c>
      <c r="F159" t="s">
        <v>14</v>
      </c>
      <c r="G159" s="10">
        <v>15518.180249999999</v>
      </c>
    </row>
    <row r="160" spans="1:7" x14ac:dyDescent="0.25">
      <c r="A160">
        <v>30</v>
      </c>
      <c r="B160" t="s">
        <v>10</v>
      </c>
      <c r="C160">
        <v>35.53</v>
      </c>
      <c r="D160">
        <v>0</v>
      </c>
      <c r="E160" t="s">
        <v>8</v>
      </c>
      <c r="F160" t="s">
        <v>12</v>
      </c>
      <c r="G160" s="10">
        <v>36950.256699999998</v>
      </c>
    </row>
    <row r="161" spans="1:7" x14ac:dyDescent="0.25">
      <c r="A161">
        <v>50</v>
      </c>
      <c r="B161" t="s">
        <v>7</v>
      </c>
      <c r="C161">
        <v>27.83</v>
      </c>
      <c r="D161">
        <v>3</v>
      </c>
      <c r="E161" t="s">
        <v>11</v>
      </c>
      <c r="F161" t="s">
        <v>12</v>
      </c>
      <c r="G161" s="10">
        <v>19749.383379999999</v>
      </c>
    </row>
    <row r="162" spans="1:7" x14ac:dyDescent="0.25">
      <c r="A162">
        <v>42</v>
      </c>
      <c r="B162" t="s">
        <v>7</v>
      </c>
      <c r="C162">
        <v>26.6</v>
      </c>
      <c r="D162">
        <v>0</v>
      </c>
      <c r="E162" t="s">
        <v>8</v>
      </c>
      <c r="F162" t="s">
        <v>13</v>
      </c>
      <c r="G162" s="10">
        <v>21348.705999999998</v>
      </c>
    </row>
    <row r="163" spans="1:7" x14ac:dyDescent="0.25">
      <c r="A163">
        <v>18</v>
      </c>
      <c r="B163" t="s">
        <v>7</v>
      </c>
      <c r="C163">
        <v>36.85</v>
      </c>
      <c r="D163">
        <v>0</v>
      </c>
      <c r="E163" t="s">
        <v>8</v>
      </c>
      <c r="F163" t="s">
        <v>12</v>
      </c>
      <c r="G163" s="10">
        <v>36149.483500000002</v>
      </c>
    </row>
    <row r="164" spans="1:7" x14ac:dyDescent="0.25">
      <c r="A164">
        <v>54</v>
      </c>
      <c r="B164" t="s">
        <v>10</v>
      </c>
      <c r="C164">
        <v>39.6</v>
      </c>
      <c r="D164">
        <v>1</v>
      </c>
      <c r="E164" t="s">
        <v>11</v>
      </c>
      <c r="F164" t="s">
        <v>9</v>
      </c>
      <c r="G164" s="10">
        <v>10450.552</v>
      </c>
    </row>
    <row r="165" spans="1:7" x14ac:dyDescent="0.25">
      <c r="A165">
        <v>32</v>
      </c>
      <c r="B165" t="s">
        <v>7</v>
      </c>
      <c r="C165">
        <v>29.8</v>
      </c>
      <c r="D165">
        <v>2</v>
      </c>
      <c r="E165" t="s">
        <v>11</v>
      </c>
      <c r="F165" t="s">
        <v>9</v>
      </c>
      <c r="G165" s="10">
        <v>5152.134</v>
      </c>
    </row>
    <row r="166" spans="1:7" x14ac:dyDescent="0.25">
      <c r="A166">
        <v>37</v>
      </c>
      <c r="B166" t="s">
        <v>10</v>
      </c>
      <c r="C166">
        <v>29.64</v>
      </c>
      <c r="D166">
        <v>0</v>
      </c>
      <c r="E166" t="s">
        <v>11</v>
      </c>
      <c r="F166" t="s">
        <v>13</v>
      </c>
      <c r="G166" s="10">
        <v>5028.1466</v>
      </c>
    </row>
    <row r="167" spans="1:7" x14ac:dyDescent="0.25">
      <c r="A167">
        <v>47</v>
      </c>
      <c r="B167" t="s">
        <v>10</v>
      </c>
      <c r="C167">
        <v>28.215</v>
      </c>
      <c r="D167">
        <v>4</v>
      </c>
      <c r="E167" t="s">
        <v>11</v>
      </c>
      <c r="F167" t="s">
        <v>14</v>
      </c>
      <c r="G167" s="10">
        <v>10407.085849999999</v>
      </c>
    </row>
    <row r="168" spans="1:7" x14ac:dyDescent="0.25">
      <c r="A168">
        <v>20</v>
      </c>
      <c r="B168" t="s">
        <v>7</v>
      </c>
      <c r="C168">
        <v>37</v>
      </c>
      <c r="D168">
        <v>5</v>
      </c>
      <c r="E168" t="s">
        <v>11</v>
      </c>
      <c r="F168" t="s">
        <v>9</v>
      </c>
      <c r="G168" s="10">
        <v>4830.63</v>
      </c>
    </row>
    <row r="169" spans="1:7" x14ac:dyDescent="0.25">
      <c r="A169">
        <v>32</v>
      </c>
      <c r="B169" t="s">
        <v>7</v>
      </c>
      <c r="C169">
        <v>33.155000000000001</v>
      </c>
      <c r="D169">
        <v>3</v>
      </c>
      <c r="E169" t="s">
        <v>11</v>
      </c>
      <c r="F169" t="s">
        <v>13</v>
      </c>
      <c r="G169" s="10">
        <v>6128.79745</v>
      </c>
    </row>
    <row r="170" spans="1:7" x14ac:dyDescent="0.25">
      <c r="A170">
        <v>19</v>
      </c>
      <c r="B170" t="s">
        <v>7</v>
      </c>
      <c r="C170">
        <v>31.824999999999999</v>
      </c>
      <c r="D170">
        <v>1</v>
      </c>
      <c r="E170" t="s">
        <v>11</v>
      </c>
      <c r="F170" t="s">
        <v>13</v>
      </c>
      <c r="G170" s="10">
        <v>2719.2797500000001</v>
      </c>
    </row>
    <row r="171" spans="1:7" x14ac:dyDescent="0.25">
      <c r="A171">
        <v>27</v>
      </c>
      <c r="B171" t="s">
        <v>10</v>
      </c>
      <c r="C171">
        <v>18.905000000000001</v>
      </c>
      <c r="D171">
        <v>3</v>
      </c>
      <c r="E171" t="s">
        <v>11</v>
      </c>
      <c r="F171" t="s">
        <v>14</v>
      </c>
      <c r="G171" s="10">
        <v>4827.9049500000001</v>
      </c>
    </row>
    <row r="172" spans="1:7" x14ac:dyDescent="0.25">
      <c r="A172">
        <v>63</v>
      </c>
      <c r="B172" t="s">
        <v>10</v>
      </c>
      <c r="C172">
        <v>41.47</v>
      </c>
      <c r="D172">
        <v>0</v>
      </c>
      <c r="E172" t="s">
        <v>11</v>
      </c>
      <c r="F172" t="s">
        <v>12</v>
      </c>
      <c r="G172" s="10">
        <v>13405.390299999999</v>
      </c>
    </row>
    <row r="173" spans="1:7" x14ac:dyDescent="0.25">
      <c r="A173">
        <v>49</v>
      </c>
      <c r="B173" t="s">
        <v>10</v>
      </c>
      <c r="C173">
        <v>30.3</v>
      </c>
      <c r="D173">
        <v>0</v>
      </c>
      <c r="E173" t="s">
        <v>11</v>
      </c>
      <c r="F173" t="s">
        <v>9</v>
      </c>
      <c r="G173" s="10">
        <v>8116.68</v>
      </c>
    </row>
    <row r="174" spans="1:7" x14ac:dyDescent="0.25">
      <c r="A174">
        <v>18</v>
      </c>
      <c r="B174" t="s">
        <v>10</v>
      </c>
      <c r="C174">
        <v>15.96</v>
      </c>
      <c r="D174">
        <v>0</v>
      </c>
      <c r="E174" t="s">
        <v>11</v>
      </c>
      <c r="F174" t="s">
        <v>14</v>
      </c>
      <c r="G174" s="10">
        <v>1694.7963999999999</v>
      </c>
    </row>
    <row r="175" spans="1:7" x14ac:dyDescent="0.25">
      <c r="A175">
        <v>35</v>
      </c>
      <c r="B175" t="s">
        <v>7</v>
      </c>
      <c r="C175">
        <v>34.799999999999997</v>
      </c>
      <c r="D175">
        <v>1</v>
      </c>
      <c r="E175" t="s">
        <v>11</v>
      </c>
      <c r="F175" t="s">
        <v>9</v>
      </c>
      <c r="G175" s="10">
        <v>5246.0469999999996</v>
      </c>
    </row>
    <row r="176" spans="1:7" x14ac:dyDescent="0.25">
      <c r="A176">
        <v>24</v>
      </c>
      <c r="B176" t="s">
        <v>7</v>
      </c>
      <c r="C176">
        <v>33.344999999999999</v>
      </c>
      <c r="D176">
        <v>0</v>
      </c>
      <c r="E176" t="s">
        <v>11</v>
      </c>
      <c r="F176" t="s">
        <v>13</v>
      </c>
      <c r="G176" s="10">
        <v>2855.4375500000001</v>
      </c>
    </row>
    <row r="177" spans="1:7" x14ac:dyDescent="0.25">
      <c r="A177">
        <v>63</v>
      </c>
      <c r="B177" t="s">
        <v>7</v>
      </c>
      <c r="C177">
        <v>37.700000000000003</v>
      </c>
      <c r="D177">
        <v>0</v>
      </c>
      <c r="E177" t="s">
        <v>8</v>
      </c>
      <c r="F177" t="s">
        <v>9</v>
      </c>
      <c r="G177" s="10">
        <v>48824.45</v>
      </c>
    </row>
    <row r="178" spans="1:7" x14ac:dyDescent="0.25">
      <c r="A178">
        <v>38</v>
      </c>
      <c r="B178" t="s">
        <v>10</v>
      </c>
      <c r="C178">
        <v>27.835000000000001</v>
      </c>
      <c r="D178">
        <v>2</v>
      </c>
      <c r="E178" t="s">
        <v>11</v>
      </c>
      <c r="F178" t="s">
        <v>13</v>
      </c>
      <c r="G178" s="10">
        <v>6455.86265</v>
      </c>
    </row>
    <row r="179" spans="1:7" x14ac:dyDescent="0.25">
      <c r="A179">
        <v>54</v>
      </c>
      <c r="B179" t="s">
        <v>10</v>
      </c>
      <c r="C179">
        <v>29.2</v>
      </c>
      <c r="D179">
        <v>1</v>
      </c>
      <c r="E179" t="s">
        <v>11</v>
      </c>
      <c r="F179" t="s">
        <v>9</v>
      </c>
      <c r="G179" s="10">
        <v>10436.096</v>
      </c>
    </row>
    <row r="180" spans="1:7" x14ac:dyDescent="0.25">
      <c r="A180">
        <v>46</v>
      </c>
      <c r="B180" t="s">
        <v>7</v>
      </c>
      <c r="C180">
        <v>28.9</v>
      </c>
      <c r="D180">
        <v>2</v>
      </c>
      <c r="E180" t="s">
        <v>11</v>
      </c>
      <c r="F180" t="s">
        <v>9</v>
      </c>
      <c r="G180" s="10">
        <v>8823.2790000000005</v>
      </c>
    </row>
    <row r="181" spans="1:7" x14ac:dyDescent="0.25">
      <c r="A181">
        <v>41</v>
      </c>
      <c r="B181" t="s">
        <v>7</v>
      </c>
      <c r="C181">
        <v>33.155000000000001</v>
      </c>
      <c r="D181">
        <v>3</v>
      </c>
      <c r="E181" t="s">
        <v>11</v>
      </c>
      <c r="F181" t="s">
        <v>14</v>
      </c>
      <c r="G181" s="10">
        <v>8538.28845</v>
      </c>
    </row>
    <row r="182" spans="1:7" x14ac:dyDescent="0.25">
      <c r="A182">
        <v>58</v>
      </c>
      <c r="B182" t="s">
        <v>10</v>
      </c>
      <c r="C182">
        <v>28.594999999999999</v>
      </c>
      <c r="D182">
        <v>0</v>
      </c>
      <c r="E182" t="s">
        <v>11</v>
      </c>
      <c r="F182" t="s">
        <v>13</v>
      </c>
      <c r="G182" s="10">
        <v>11735.87905</v>
      </c>
    </row>
    <row r="183" spans="1:7" x14ac:dyDescent="0.25">
      <c r="A183">
        <v>18</v>
      </c>
      <c r="B183" t="s">
        <v>7</v>
      </c>
      <c r="C183">
        <v>38.28</v>
      </c>
      <c r="D183">
        <v>0</v>
      </c>
      <c r="E183" t="s">
        <v>11</v>
      </c>
      <c r="F183" t="s">
        <v>12</v>
      </c>
      <c r="G183" s="10">
        <v>1631.8212000000001</v>
      </c>
    </row>
    <row r="184" spans="1:7" x14ac:dyDescent="0.25">
      <c r="A184">
        <v>22</v>
      </c>
      <c r="B184" t="s">
        <v>10</v>
      </c>
      <c r="C184">
        <v>19.95</v>
      </c>
      <c r="D184">
        <v>3</v>
      </c>
      <c r="E184" t="s">
        <v>11</v>
      </c>
      <c r="F184" t="s">
        <v>14</v>
      </c>
      <c r="G184" s="10">
        <v>4005.4225000000001</v>
      </c>
    </row>
    <row r="185" spans="1:7" x14ac:dyDescent="0.25">
      <c r="A185">
        <v>44</v>
      </c>
      <c r="B185" t="s">
        <v>7</v>
      </c>
      <c r="C185">
        <v>26.41</v>
      </c>
      <c r="D185">
        <v>0</v>
      </c>
      <c r="E185" t="s">
        <v>11</v>
      </c>
      <c r="F185" t="s">
        <v>13</v>
      </c>
      <c r="G185" s="10">
        <v>7419.4778999999999</v>
      </c>
    </row>
    <row r="186" spans="1:7" x14ac:dyDescent="0.25">
      <c r="A186">
        <v>44</v>
      </c>
      <c r="B186" t="s">
        <v>10</v>
      </c>
      <c r="C186">
        <v>30.69</v>
      </c>
      <c r="D186">
        <v>2</v>
      </c>
      <c r="E186" t="s">
        <v>11</v>
      </c>
      <c r="F186" t="s">
        <v>12</v>
      </c>
      <c r="G186" s="10">
        <v>7731.4270999999999</v>
      </c>
    </row>
    <row r="187" spans="1:7" x14ac:dyDescent="0.25">
      <c r="A187">
        <v>36</v>
      </c>
      <c r="B187" t="s">
        <v>10</v>
      </c>
      <c r="C187">
        <v>41.895000000000003</v>
      </c>
      <c r="D187">
        <v>3</v>
      </c>
      <c r="E187" t="s">
        <v>8</v>
      </c>
      <c r="F187" t="s">
        <v>14</v>
      </c>
      <c r="G187" s="10">
        <v>43753.337050000002</v>
      </c>
    </row>
    <row r="188" spans="1:7" x14ac:dyDescent="0.25">
      <c r="A188">
        <v>26</v>
      </c>
      <c r="B188" t="s">
        <v>7</v>
      </c>
      <c r="C188">
        <v>29.92</v>
      </c>
      <c r="D188">
        <v>2</v>
      </c>
      <c r="E188" t="s">
        <v>11</v>
      </c>
      <c r="F188" t="s">
        <v>12</v>
      </c>
      <c r="G188" s="10">
        <v>3981.9767999999999</v>
      </c>
    </row>
    <row r="189" spans="1:7" x14ac:dyDescent="0.25">
      <c r="A189">
        <v>30</v>
      </c>
      <c r="B189" t="s">
        <v>7</v>
      </c>
      <c r="C189">
        <v>30.9</v>
      </c>
      <c r="D189">
        <v>3</v>
      </c>
      <c r="E189" t="s">
        <v>11</v>
      </c>
      <c r="F189" t="s">
        <v>9</v>
      </c>
      <c r="G189" s="10">
        <v>5325.6509999999998</v>
      </c>
    </row>
    <row r="190" spans="1:7" x14ac:dyDescent="0.25">
      <c r="A190">
        <v>41</v>
      </c>
      <c r="B190" t="s">
        <v>7</v>
      </c>
      <c r="C190">
        <v>32.200000000000003</v>
      </c>
      <c r="D190">
        <v>1</v>
      </c>
      <c r="E190" t="s">
        <v>11</v>
      </c>
      <c r="F190" t="s">
        <v>9</v>
      </c>
      <c r="G190" s="10">
        <v>6775.9610000000002</v>
      </c>
    </row>
    <row r="191" spans="1:7" x14ac:dyDescent="0.25">
      <c r="A191">
        <v>29</v>
      </c>
      <c r="B191" t="s">
        <v>7</v>
      </c>
      <c r="C191">
        <v>32.11</v>
      </c>
      <c r="D191">
        <v>2</v>
      </c>
      <c r="E191" t="s">
        <v>11</v>
      </c>
      <c r="F191" t="s">
        <v>13</v>
      </c>
      <c r="G191" s="10">
        <v>4922.9159</v>
      </c>
    </row>
    <row r="192" spans="1:7" x14ac:dyDescent="0.25">
      <c r="A192">
        <v>61</v>
      </c>
      <c r="B192" t="s">
        <v>10</v>
      </c>
      <c r="C192">
        <v>31.57</v>
      </c>
      <c r="D192">
        <v>0</v>
      </c>
      <c r="E192" t="s">
        <v>11</v>
      </c>
      <c r="F192" t="s">
        <v>12</v>
      </c>
      <c r="G192" s="10">
        <v>12557.605299999999</v>
      </c>
    </row>
    <row r="193" spans="1:7" x14ac:dyDescent="0.25">
      <c r="A193">
        <v>36</v>
      </c>
      <c r="B193" t="s">
        <v>7</v>
      </c>
      <c r="C193">
        <v>26.2</v>
      </c>
      <c r="D193">
        <v>0</v>
      </c>
      <c r="E193" t="s">
        <v>11</v>
      </c>
      <c r="F193" t="s">
        <v>9</v>
      </c>
      <c r="G193" s="10">
        <v>4883.866</v>
      </c>
    </row>
    <row r="194" spans="1:7" x14ac:dyDescent="0.25">
      <c r="A194">
        <v>25</v>
      </c>
      <c r="B194" t="s">
        <v>10</v>
      </c>
      <c r="C194">
        <v>25.74</v>
      </c>
      <c r="D194">
        <v>0</v>
      </c>
      <c r="E194" t="s">
        <v>11</v>
      </c>
      <c r="F194" t="s">
        <v>12</v>
      </c>
      <c r="G194" s="10">
        <v>2137.6536000000001</v>
      </c>
    </row>
    <row r="195" spans="1:7" x14ac:dyDescent="0.25">
      <c r="A195">
        <v>56</v>
      </c>
      <c r="B195" t="s">
        <v>7</v>
      </c>
      <c r="C195">
        <v>26.6</v>
      </c>
      <c r="D195">
        <v>1</v>
      </c>
      <c r="E195" t="s">
        <v>11</v>
      </c>
      <c r="F195" t="s">
        <v>13</v>
      </c>
      <c r="G195" s="10">
        <v>12044.342000000001</v>
      </c>
    </row>
    <row r="196" spans="1:7" x14ac:dyDescent="0.25">
      <c r="A196">
        <v>18</v>
      </c>
      <c r="B196" t="s">
        <v>10</v>
      </c>
      <c r="C196">
        <v>34.43</v>
      </c>
      <c r="D196">
        <v>0</v>
      </c>
      <c r="E196" t="s">
        <v>11</v>
      </c>
      <c r="F196" t="s">
        <v>12</v>
      </c>
      <c r="G196" s="10">
        <v>1137.4697000000001</v>
      </c>
    </row>
    <row r="197" spans="1:7" x14ac:dyDescent="0.25">
      <c r="A197">
        <v>19</v>
      </c>
      <c r="B197" t="s">
        <v>10</v>
      </c>
      <c r="C197">
        <v>30.59</v>
      </c>
      <c r="D197">
        <v>0</v>
      </c>
      <c r="E197" t="s">
        <v>11</v>
      </c>
      <c r="F197" t="s">
        <v>13</v>
      </c>
      <c r="G197" s="10">
        <v>1639.5631000000001</v>
      </c>
    </row>
    <row r="198" spans="1:7" x14ac:dyDescent="0.25">
      <c r="A198">
        <v>39</v>
      </c>
      <c r="B198" t="s">
        <v>7</v>
      </c>
      <c r="C198">
        <v>32.799999999999997</v>
      </c>
      <c r="D198">
        <v>0</v>
      </c>
      <c r="E198" t="s">
        <v>11</v>
      </c>
      <c r="F198" t="s">
        <v>9</v>
      </c>
      <c r="G198" s="10">
        <v>5649.7150000000001</v>
      </c>
    </row>
    <row r="199" spans="1:7" x14ac:dyDescent="0.25">
      <c r="A199">
        <v>45</v>
      </c>
      <c r="B199" t="s">
        <v>7</v>
      </c>
      <c r="C199">
        <v>28.6</v>
      </c>
      <c r="D199">
        <v>2</v>
      </c>
      <c r="E199" t="s">
        <v>11</v>
      </c>
      <c r="F199" t="s">
        <v>12</v>
      </c>
      <c r="G199" s="10">
        <v>8516.8289999999997</v>
      </c>
    </row>
    <row r="200" spans="1:7" x14ac:dyDescent="0.25">
      <c r="A200">
        <v>51</v>
      </c>
      <c r="B200" t="s">
        <v>7</v>
      </c>
      <c r="C200">
        <v>18.05</v>
      </c>
      <c r="D200">
        <v>0</v>
      </c>
      <c r="E200" t="s">
        <v>11</v>
      </c>
      <c r="F200" t="s">
        <v>13</v>
      </c>
      <c r="G200" s="10">
        <v>9644.2525000000005</v>
      </c>
    </row>
    <row r="201" spans="1:7" x14ac:dyDescent="0.25">
      <c r="A201">
        <v>64</v>
      </c>
      <c r="B201" t="s">
        <v>7</v>
      </c>
      <c r="C201">
        <v>39.33</v>
      </c>
      <c r="D201">
        <v>0</v>
      </c>
      <c r="E201" t="s">
        <v>11</v>
      </c>
      <c r="F201" t="s">
        <v>14</v>
      </c>
      <c r="G201" s="10">
        <v>14901.5167</v>
      </c>
    </row>
    <row r="202" spans="1:7" x14ac:dyDescent="0.25">
      <c r="A202">
        <v>19</v>
      </c>
      <c r="B202" t="s">
        <v>7</v>
      </c>
      <c r="C202">
        <v>32.11</v>
      </c>
      <c r="D202">
        <v>0</v>
      </c>
      <c r="E202" t="s">
        <v>11</v>
      </c>
      <c r="F202" t="s">
        <v>13</v>
      </c>
      <c r="G202" s="10">
        <v>2130.6759000000002</v>
      </c>
    </row>
    <row r="203" spans="1:7" x14ac:dyDescent="0.25">
      <c r="A203">
        <v>48</v>
      </c>
      <c r="B203" t="s">
        <v>7</v>
      </c>
      <c r="C203">
        <v>32.229999999999997</v>
      </c>
      <c r="D203">
        <v>1</v>
      </c>
      <c r="E203" t="s">
        <v>11</v>
      </c>
      <c r="F203" t="s">
        <v>12</v>
      </c>
      <c r="G203" s="10">
        <v>8871.1517000000003</v>
      </c>
    </row>
    <row r="204" spans="1:7" x14ac:dyDescent="0.25">
      <c r="A204">
        <v>60</v>
      </c>
      <c r="B204" t="s">
        <v>7</v>
      </c>
      <c r="C204">
        <v>24.035</v>
      </c>
      <c r="D204">
        <v>0</v>
      </c>
      <c r="E204" t="s">
        <v>11</v>
      </c>
      <c r="F204" t="s">
        <v>13</v>
      </c>
      <c r="G204" s="10">
        <v>13012.20865</v>
      </c>
    </row>
    <row r="205" spans="1:7" x14ac:dyDescent="0.25">
      <c r="A205">
        <v>27</v>
      </c>
      <c r="B205" t="s">
        <v>7</v>
      </c>
      <c r="C205">
        <v>36.08</v>
      </c>
      <c r="D205">
        <v>0</v>
      </c>
      <c r="E205" t="s">
        <v>8</v>
      </c>
      <c r="F205" t="s">
        <v>12</v>
      </c>
      <c r="G205" s="10">
        <v>37133.898200000003</v>
      </c>
    </row>
    <row r="206" spans="1:7" x14ac:dyDescent="0.25">
      <c r="A206">
        <v>46</v>
      </c>
      <c r="B206" t="s">
        <v>10</v>
      </c>
      <c r="C206">
        <v>22.3</v>
      </c>
      <c r="D206">
        <v>0</v>
      </c>
      <c r="E206" t="s">
        <v>11</v>
      </c>
      <c r="F206" t="s">
        <v>9</v>
      </c>
      <c r="G206" s="10">
        <v>7147.1049999999996</v>
      </c>
    </row>
    <row r="207" spans="1:7" x14ac:dyDescent="0.25">
      <c r="A207">
        <v>28</v>
      </c>
      <c r="B207" t="s">
        <v>7</v>
      </c>
      <c r="C207">
        <v>28.88</v>
      </c>
      <c r="D207">
        <v>1</v>
      </c>
      <c r="E207" t="s">
        <v>11</v>
      </c>
      <c r="F207" t="s">
        <v>14</v>
      </c>
      <c r="G207" s="10">
        <v>4337.7352000000001</v>
      </c>
    </row>
    <row r="208" spans="1:7" x14ac:dyDescent="0.25">
      <c r="A208">
        <v>59</v>
      </c>
      <c r="B208" t="s">
        <v>10</v>
      </c>
      <c r="C208">
        <v>26.4</v>
      </c>
      <c r="D208">
        <v>0</v>
      </c>
      <c r="E208" t="s">
        <v>11</v>
      </c>
      <c r="F208" t="s">
        <v>12</v>
      </c>
      <c r="G208" s="10">
        <v>11743.299000000001</v>
      </c>
    </row>
    <row r="209" spans="1:7" x14ac:dyDescent="0.25">
      <c r="A209">
        <v>35</v>
      </c>
      <c r="B209" t="s">
        <v>10</v>
      </c>
      <c r="C209">
        <v>27.74</v>
      </c>
      <c r="D209">
        <v>2</v>
      </c>
      <c r="E209" t="s">
        <v>8</v>
      </c>
      <c r="F209" t="s">
        <v>14</v>
      </c>
      <c r="G209" s="10">
        <v>20984.0936</v>
      </c>
    </row>
    <row r="210" spans="1:7" x14ac:dyDescent="0.25">
      <c r="A210">
        <v>63</v>
      </c>
      <c r="B210" t="s">
        <v>7</v>
      </c>
      <c r="C210">
        <v>31.8</v>
      </c>
      <c r="D210">
        <v>0</v>
      </c>
      <c r="E210" t="s">
        <v>11</v>
      </c>
      <c r="F210" t="s">
        <v>9</v>
      </c>
      <c r="G210" s="10">
        <v>13880.949000000001</v>
      </c>
    </row>
    <row r="211" spans="1:7" x14ac:dyDescent="0.25">
      <c r="A211">
        <v>40</v>
      </c>
      <c r="B211" t="s">
        <v>10</v>
      </c>
      <c r="C211">
        <v>41.23</v>
      </c>
      <c r="D211">
        <v>1</v>
      </c>
      <c r="E211" t="s">
        <v>11</v>
      </c>
      <c r="F211" t="s">
        <v>14</v>
      </c>
      <c r="G211" s="10">
        <v>6610.1097</v>
      </c>
    </row>
    <row r="212" spans="1:7" x14ac:dyDescent="0.25">
      <c r="A212">
        <v>20</v>
      </c>
      <c r="B212" t="s">
        <v>10</v>
      </c>
      <c r="C212">
        <v>33</v>
      </c>
      <c r="D212">
        <v>1</v>
      </c>
      <c r="E212" t="s">
        <v>11</v>
      </c>
      <c r="F212" t="s">
        <v>9</v>
      </c>
      <c r="G212" s="10">
        <v>1980.07</v>
      </c>
    </row>
    <row r="213" spans="1:7" x14ac:dyDescent="0.25">
      <c r="A213">
        <v>40</v>
      </c>
      <c r="B213" t="s">
        <v>10</v>
      </c>
      <c r="C213">
        <v>30.875</v>
      </c>
      <c r="D213">
        <v>4</v>
      </c>
      <c r="E213" t="s">
        <v>11</v>
      </c>
      <c r="F213" t="s">
        <v>13</v>
      </c>
      <c r="G213" s="10">
        <v>8162.7162500000004</v>
      </c>
    </row>
    <row r="214" spans="1:7" x14ac:dyDescent="0.25">
      <c r="A214">
        <v>24</v>
      </c>
      <c r="B214" t="s">
        <v>10</v>
      </c>
      <c r="C214">
        <v>28.5</v>
      </c>
      <c r="D214">
        <v>2</v>
      </c>
      <c r="E214" t="s">
        <v>11</v>
      </c>
      <c r="F214" t="s">
        <v>13</v>
      </c>
      <c r="G214" s="10">
        <v>3537.703</v>
      </c>
    </row>
    <row r="215" spans="1:7" x14ac:dyDescent="0.25">
      <c r="A215">
        <v>34</v>
      </c>
      <c r="B215" t="s">
        <v>7</v>
      </c>
      <c r="C215">
        <v>26.73</v>
      </c>
      <c r="D215">
        <v>1</v>
      </c>
      <c r="E215" t="s">
        <v>11</v>
      </c>
      <c r="F215" t="s">
        <v>12</v>
      </c>
      <c r="G215" s="10">
        <v>5002.7826999999997</v>
      </c>
    </row>
    <row r="216" spans="1:7" x14ac:dyDescent="0.25">
      <c r="A216">
        <v>45</v>
      </c>
      <c r="B216" t="s">
        <v>7</v>
      </c>
      <c r="C216">
        <v>30.9</v>
      </c>
      <c r="D216">
        <v>2</v>
      </c>
      <c r="E216" t="s">
        <v>11</v>
      </c>
      <c r="F216" t="s">
        <v>9</v>
      </c>
      <c r="G216" s="10">
        <v>8520.0259999999998</v>
      </c>
    </row>
    <row r="217" spans="1:7" x14ac:dyDescent="0.25">
      <c r="A217">
        <v>41</v>
      </c>
      <c r="B217" t="s">
        <v>7</v>
      </c>
      <c r="C217">
        <v>37.1</v>
      </c>
      <c r="D217">
        <v>2</v>
      </c>
      <c r="E217" t="s">
        <v>11</v>
      </c>
      <c r="F217" t="s">
        <v>9</v>
      </c>
      <c r="G217" s="10">
        <v>7371.7719999999999</v>
      </c>
    </row>
    <row r="218" spans="1:7" x14ac:dyDescent="0.25">
      <c r="A218">
        <v>53</v>
      </c>
      <c r="B218" t="s">
        <v>7</v>
      </c>
      <c r="C218">
        <v>26.6</v>
      </c>
      <c r="D218">
        <v>0</v>
      </c>
      <c r="E218" t="s">
        <v>11</v>
      </c>
      <c r="F218" t="s">
        <v>13</v>
      </c>
      <c r="G218" s="10">
        <v>10355.641</v>
      </c>
    </row>
    <row r="219" spans="1:7" x14ac:dyDescent="0.25">
      <c r="A219">
        <v>27</v>
      </c>
      <c r="B219" t="s">
        <v>10</v>
      </c>
      <c r="C219">
        <v>23.1</v>
      </c>
      <c r="D219">
        <v>0</v>
      </c>
      <c r="E219" t="s">
        <v>11</v>
      </c>
      <c r="F219" t="s">
        <v>12</v>
      </c>
      <c r="G219" s="10">
        <v>2483.7359999999999</v>
      </c>
    </row>
    <row r="220" spans="1:7" x14ac:dyDescent="0.25">
      <c r="A220">
        <v>26</v>
      </c>
      <c r="B220" t="s">
        <v>7</v>
      </c>
      <c r="C220">
        <v>29.92</v>
      </c>
      <c r="D220">
        <v>1</v>
      </c>
      <c r="E220" t="s">
        <v>11</v>
      </c>
      <c r="F220" t="s">
        <v>12</v>
      </c>
      <c r="G220" s="10">
        <v>3392.9767999999999</v>
      </c>
    </row>
    <row r="221" spans="1:7" x14ac:dyDescent="0.25">
      <c r="A221">
        <v>24</v>
      </c>
      <c r="B221" t="s">
        <v>7</v>
      </c>
      <c r="C221">
        <v>23.21</v>
      </c>
      <c r="D221">
        <v>0</v>
      </c>
      <c r="E221" t="s">
        <v>11</v>
      </c>
      <c r="F221" t="s">
        <v>12</v>
      </c>
      <c r="G221" s="10">
        <v>25081.76784</v>
      </c>
    </row>
    <row r="222" spans="1:7" x14ac:dyDescent="0.25">
      <c r="A222">
        <v>34</v>
      </c>
      <c r="B222" t="s">
        <v>7</v>
      </c>
      <c r="C222">
        <v>33.700000000000003</v>
      </c>
      <c r="D222">
        <v>1</v>
      </c>
      <c r="E222" t="s">
        <v>11</v>
      </c>
      <c r="F222" t="s">
        <v>9</v>
      </c>
      <c r="G222" s="10">
        <v>5012.4709999999995</v>
      </c>
    </row>
    <row r="223" spans="1:7" x14ac:dyDescent="0.25">
      <c r="A223">
        <v>53</v>
      </c>
      <c r="B223" t="s">
        <v>7</v>
      </c>
      <c r="C223">
        <v>33.25</v>
      </c>
      <c r="D223">
        <v>0</v>
      </c>
      <c r="E223" t="s">
        <v>11</v>
      </c>
      <c r="F223" t="s">
        <v>14</v>
      </c>
      <c r="G223" s="10">
        <v>10564.8845</v>
      </c>
    </row>
    <row r="224" spans="1:7" x14ac:dyDescent="0.25">
      <c r="A224">
        <v>32</v>
      </c>
      <c r="B224" t="s">
        <v>10</v>
      </c>
      <c r="C224">
        <v>30.8</v>
      </c>
      <c r="D224">
        <v>3</v>
      </c>
      <c r="E224" t="s">
        <v>11</v>
      </c>
      <c r="F224" t="s">
        <v>9</v>
      </c>
      <c r="G224" s="10">
        <v>5253.5240000000003</v>
      </c>
    </row>
    <row r="225" spans="1:7" x14ac:dyDescent="0.25">
      <c r="A225">
        <v>19</v>
      </c>
      <c r="B225" t="s">
        <v>10</v>
      </c>
      <c r="C225">
        <v>34.799999999999997</v>
      </c>
      <c r="D225">
        <v>0</v>
      </c>
      <c r="E225" t="s">
        <v>8</v>
      </c>
      <c r="F225" t="s">
        <v>9</v>
      </c>
      <c r="G225" s="10">
        <v>34779.614999999998</v>
      </c>
    </row>
    <row r="226" spans="1:7" x14ac:dyDescent="0.25">
      <c r="A226">
        <v>42</v>
      </c>
      <c r="B226" t="s">
        <v>10</v>
      </c>
      <c r="C226">
        <v>24.64</v>
      </c>
      <c r="D226">
        <v>0</v>
      </c>
      <c r="E226" t="s">
        <v>8</v>
      </c>
      <c r="F226" t="s">
        <v>12</v>
      </c>
      <c r="G226" s="10">
        <v>19515.5416</v>
      </c>
    </row>
    <row r="227" spans="1:7" x14ac:dyDescent="0.25">
      <c r="A227">
        <v>55</v>
      </c>
      <c r="B227" t="s">
        <v>10</v>
      </c>
      <c r="C227">
        <v>33.880000000000003</v>
      </c>
      <c r="D227">
        <v>3</v>
      </c>
      <c r="E227" t="s">
        <v>11</v>
      </c>
      <c r="F227" t="s">
        <v>12</v>
      </c>
      <c r="G227" s="10">
        <v>11987.1682</v>
      </c>
    </row>
    <row r="228" spans="1:7" x14ac:dyDescent="0.25">
      <c r="A228">
        <v>28</v>
      </c>
      <c r="B228" t="s">
        <v>10</v>
      </c>
      <c r="C228">
        <v>38.06</v>
      </c>
      <c r="D228">
        <v>0</v>
      </c>
      <c r="E228" t="s">
        <v>11</v>
      </c>
      <c r="F228" t="s">
        <v>12</v>
      </c>
      <c r="G228" s="10">
        <v>2689.4953999999998</v>
      </c>
    </row>
    <row r="229" spans="1:7" x14ac:dyDescent="0.25">
      <c r="A229">
        <v>58</v>
      </c>
      <c r="B229" t="s">
        <v>7</v>
      </c>
      <c r="C229">
        <v>41.91</v>
      </c>
      <c r="D229">
        <v>0</v>
      </c>
      <c r="E229" t="s">
        <v>11</v>
      </c>
      <c r="F229" t="s">
        <v>12</v>
      </c>
      <c r="G229" s="10">
        <v>24227.337240000001</v>
      </c>
    </row>
    <row r="230" spans="1:7" x14ac:dyDescent="0.25">
      <c r="A230">
        <v>41</v>
      </c>
      <c r="B230" t="s">
        <v>7</v>
      </c>
      <c r="C230">
        <v>31.635000000000002</v>
      </c>
      <c r="D230">
        <v>1</v>
      </c>
      <c r="E230" t="s">
        <v>11</v>
      </c>
      <c r="F230" t="s">
        <v>14</v>
      </c>
      <c r="G230" s="10">
        <v>7358.1756500000001</v>
      </c>
    </row>
    <row r="231" spans="1:7" x14ac:dyDescent="0.25">
      <c r="A231">
        <v>47</v>
      </c>
      <c r="B231" t="s">
        <v>10</v>
      </c>
      <c r="C231">
        <v>25.46</v>
      </c>
      <c r="D231">
        <v>2</v>
      </c>
      <c r="E231" t="s">
        <v>11</v>
      </c>
      <c r="F231" t="s">
        <v>14</v>
      </c>
      <c r="G231" s="10">
        <v>9225.2564000000002</v>
      </c>
    </row>
    <row r="232" spans="1:7" x14ac:dyDescent="0.25">
      <c r="A232">
        <v>42</v>
      </c>
      <c r="B232" t="s">
        <v>7</v>
      </c>
      <c r="C232">
        <v>36.195</v>
      </c>
      <c r="D232">
        <v>1</v>
      </c>
      <c r="E232" t="s">
        <v>11</v>
      </c>
      <c r="F232" t="s">
        <v>13</v>
      </c>
      <c r="G232" s="10">
        <v>7443.6430499999997</v>
      </c>
    </row>
    <row r="233" spans="1:7" x14ac:dyDescent="0.25">
      <c r="A233">
        <v>59</v>
      </c>
      <c r="B233" t="s">
        <v>7</v>
      </c>
      <c r="C233">
        <v>27.83</v>
      </c>
      <c r="D233">
        <v>3</v>
      </c>
      <c r="E233" t="s">
        <v>11</v>
      </c>
      <c r="F233" t="s">
        <v>12</v>
      </c>
      <c r="G233" s="10">
        <v>14001.286700000001</v>
      </c>
    </row>
    <row r="234" spans="1:7" x14ac:dyDescent="0.25">
      <c r="A234">
        <v>19</v>
      </c>
      <c r="B234" t="s">
        <v>7</v>
      </c>
      <c r="C234">
        <v>17.8</v>
      </c>
      <c r="D234">
        <v>0</v>
      </c>
      <c r="E234" t="s">
        <v>11</v>
      </c>
      <c r="F234" t="s">
        <v>9</v>
      </c>
      <c r="G234" s="10">
        <v>1727.7850000000001</v>
      </c>
    </row>
    <row r="235" spans="1:7" x14ac:dyDescent="0.25">
      <c r="A235">
        <v>59</v>
      </c>
      <c r="B235" t="s">
        <v>10</v>
      </c>
      <c r="C235">
        <v>27.5</v>
      </c>
      <c r="D235">
        <v>1</v>
      </c>
      <c r="E235" t="s">
        <v>11</v>
      </c>
      <c r="F235" t="s">
        <v>9</v>
      </c>
      <c r="G235" s="10">
        <v>12333.828</v>
      </c>
    </row>
    <row r="236" spans="1:7" x14ac:dyDescent="0.25">
      <c r="A236">
        <v>39</v>
      </c>
      <c r="B236" t="s">
        <v>10</v>
      </c>
      <c r="C236">
        <v>24.51</v>
      </c>
      <c r="D236">
        <v>2</v>
      </c>
      <c r="E236" t="s">
        <v>11</v>
      </c>
      <c r="F236" t="s">
        <v>13</v>
      </c>
      <c r="G236" s="10">
        <v>6710.1918999999998</v>
      </c>
    </row>
    <row r="237" spans="1:7" x14ac:dyDescent="0.25">
      <c r="A237">
        <v>40</v>
      </c>
      <c r="B237" t="s">
        <v>7</v>
      </c>
      <c r="C237">
        <v>22.22</v>
      </c>
      <c r="D237">
        <v>2</v>
      </c>
      <c r="E237" t="s">
        <v>8</v>
      </c>
      <c r="F237" t="s">
        <v>12</v>
      </c>
      <c r="G237" s="10">
        <v>19444.265800000001</v>
      </c>
    </row>
    <row r="238" spans="1:7" x14ac:dyDescent="0.25">
      <c r="A238">
        <v>18</v>
      </c>
      <c r="B238" t="s">
        <v>7</v>
      </c>
      <c r="C238">
        <v>26.73</v>
      </c>
      <c r="D238">
        <v>0</v>
      </c>
      <c r="E238" t="s">
        <v>11</v>
      </c>
      <c r="F238" t="s">
        <v>12</v>
      </c>
      <c r="G238" s="10">
        <v>1615.7666999999999</v>
      </c>
    </row>
    <row r="239" spans="1:7" x14ac:dyDescent="0.25">
      <c r="A239">
        <v>31</v>
      </c>
      <c r="B239" t="s">
        <v>10</v>
      </c>
      <c r="C239">
        <v>38.39</v>
      </c>
      <c r="D239">
        <v>2</v>
      </c>
      <c r="E239" t="s">
        <v>11</v>
      </c>
      <c r="F239" t="s">
        <v>12</v>
      </c>
      <c r="G239" s="10">
        <v>4463.2051000000001</v>
      </c>
    </row>
    <row r="240" spans="1:7" x14ac:dyDescent="0.25">
      <c r="A240">
        <v>19</v>
      </c>
      <c r="B240" t="s">
        <v>10</v>
      </c>
      <c r="C240">
        <v>29.07</v>
      </c>
      <c r="D240">
        <v>0</v>
      </c>
      <c r="E240" t="s">
        <v>8</v>
      </c>
      <c r="F240" t="s">
        <v>13</v>
      </c>
      <c r="G240" s="10">
        <v>17352.6803</v>
      </c>
    </row>
    <row r="241" spans="1:7" x14ac:dyDescent="0.25">
      <c r="A241">
        <v>44</v>
      </c>
      <c r="B241" t="s">
        <v>10</v>
      </c>
      <c r="C241">
        <v>38.06</v>
      </c>
      <c r="D241">
        <v>1</v>
      </c>
      <c r="E241" t="s">
        <v>11</v>
      </c>
      <c r="F241" t="s">
        <v>12</v>
      </c>
      <c r="G241" s="10">
        <v>7152.6714000000002</v>
      </c>
    </row>
    <row r="242" spans="1:7" x14ac:dyDescent="0.25">
      <c r="A242">
        <v>23</v>
      </c>
      <c r="B242" t="s">
        <v>7</v>
      </c>
      <c r="C242">
        <v>36.67</v>
      </c>
      <c r="D242">
        <v>2</v>
      </c>
      <c r="E242" t="s">
        <v>8</v>
      </c>
      <c r="F242" t="s">
        <v>14</v>
      </c>
      <c r="G242" s="10">
        <v>38511.628299999997</v>
      </c>
    </row>
    <row r="243" spans="1:7" x14ac:dyDescent="0.25">
      <c r="A243">
        <v>33</v>
      </c>
      <c r="B243" t="s">
        <v>7</v>
      </c>
      <c r="C243">
        <v>22.135000000000002</v>
      </c>
      <c r="D243">
        <v>1</v>
      </c>
      <c r="E243" t="s">
        <v>11</v>
      </c>
      <c r="F243" t="s">
        <v>14</v>
      </c>
      <c r="G243" s="10">
        <v>5354.0746499999996</v>
      </c>
    </row>
    <row r="244" spans="1:7" x14ac:dyDescent="0.25">
      <c r="A244">
        <v>55</v>
      </c>
      <c r="B244" t="s">
        <v>7</v>
      </c>
      <c r="C244">
        <v>26.8</v>
      </c>
      <c r="D244">
        <v>1</v>
      </c>
      <c r="E244" t="s">
        <v>11</v>
      </c>
      <c r="F244" t="s">
        <v>9</v>
      </c>
      <c r="G244" s="10">
        <v>35160.134570000002</v>
      </c>
    </row>
    <row r="245" spans="1:7" x14ac:dyDescent="0.25">
      <c r="A245">
        <v>40</v>
      </c>
      <c r="B245" t="s">
        <v>10</v>
      </c>
      <c r="C245">
        <v>35.299999999999997</v>
      </c>
      <c r="D245">
        <v>3</v>
      </c>
      <c r="E245" t="s">
        <v>11</v>
      </c>
      <c r="F245" t="s">
        <v>9</v>
      </c>
      <c r="G245" s="10">
        <v>7196.8670000000002</v>
      </c>
    </row>
    <row r="246" spans="1:7" x14ac:dyDescent="0.25">
      <c r="A246">
        <v>63</v>
      </c>
      <c r="B246" t="s">
        <v>7</v>
      </c>
      <c r="C246">
        <v>27.74</v>
      </c>
      <c r="D246">
        <v>0</v>
      </c>
      <c r="E246" t="s">
        <v>8</v>
      </c>
      <c r="F246" t="s">
        <v>14</v>
      </c>
      <c r="G246" s="10">
        <v>29523.1656</v>
      </c>
    </row>
    <row r="247" spans="1:7" x14ac:dyDescent="0.25">
      <c r="A247">
        <v>54</v>
      </c>
      <c r="B247" t="s">
        <v>10</v>
      </c>
      <c r="C247">
        <v>30.02</v>
      </c>
      <c r="D247">
        <v>0</v>
      </c>
      <c r="E247" t="s">
        <v>11</v>
      </c>
      <c r="F247" t="s">
        <v>13</v>
      </c>
      <c r="G247" s="10">
        <v>24476.478510000001</v>
      </c>
    </row>
    <row r="248" spans="1:7" x14ac:dyDescent="0.25">
      <c r="A248">
        <v>60</v>
      </c>
      <c r="B248" t="s">
        <v>7</v>
      </c>
      <c r="C248">
        <v>38.06</v>
      </c>
      <c r="D248">
        <v>0</v>
      </c>
      <c r="E248" t="s">
        <v>11</v>
      </c>
      <c r="F248" t="s">
        <v>12</v>
      </c>
      <c r="G248" s="10">
        <v>12648.7034</v>
      </c>
    </row>
    <row r="249" spans="1:7" x14ac:dyDescent="0.25">
      <c r="A249">
        <v>24</v>
      </c>
      <c r="B249" t="s">
        <v>10</v>
      </c>
      <c r="C249">
        <v>35.86</v>
      </c>
      <c r="D249">
        <v>0</v>
      </c>
      <c r="E249" t="s">
        <v>11</v>
      </c>
      <c r="F249" t="s">
        <v>12</v>
      </c>
      <c r="G249" s="10">
        <v>1986.9333999999999</v>
      </c>
    </row>
    <row r="250" spans="1:7" x14ac:dyDescent="0.25">
      <c r="A250">
        <v>19</v>
      </c>
      <c r="B250" t="s">
        <v>10</v>
      </c>
      <c r="C250">
        <v>20.9</v>
      </c>
      <c r="D250">
        <v>1</v>
      </c>
      <c r="E250" t="s">
        <v>11</v>
      </c>
      <c r="F250" t="s">
        <v>9</v>
      </c>
      <c r="G250" s="10">
        <v>1832.0940000000001</v>
      </c>
    </row>
    <row r="251" spans="1:7" x14ac:dyDescent="0.25">
      <c r="A251">
        <v>29</v>
      </c>
      <c r="B251" t="s">
        <v>10</v>
      </c>
      <c r="C251">
        <v>28.975000000000001</v>
      </c>
      <c r="D251">
        <v>1</v>
      </c>
      <c r="E251" t="s">
        <v>11</v>
      </c>
      <c r="F251" t="s">
        <v>14</v>
      </c>
      <c r="G251" s="10">
        <v>4040.55825</v>
      </c>
    </row>
    <row r="252" spans="1:7" x14ac:dyDescent="0.25">
      <c r="A252">
        <v>18</v>
      </c>
      <c r="B252" t="s">
        <v>10</v>
      </c>
      <c r="C252">
        <v>17.29</v>
      </c>
      <c r="D252">
        <v>2</v>
      </c>
      <c r="E252" t="s">
        <v>8</v>
      </c>
      <c r="F252" t="s">
        <v>14</v>
      </c>
      <c r="G252" s="10">
        <v>12829.455099999999</v>
      </c>
    </row>
    <row r="253" spans="1:7" x14ac:dyDescent="0.25">
      <c r="A253">
        <v>63</v>
      </c>
      <c r="B253" t="s">
        <v>7</v>
      </c>
      <c r="C253">
        <v>32.200000000000003</v>
      </c>
      <c r="D253">
        <v>2</v>
      </c>
      <c r="E253" t="s">
        <v>8</v>
      </c>
      <c r="F253" t="s">
        <v>9</v>
      </c>
      <c r="G253" s="10">
        <v>47305.305</v>
      </c>
    </row>
    <row r="254" spans="1:7" x14ac:dyDescent="0.25">
      <c r="A254">
        <v>54</v>
      </c>
      <c r="B254" t="s">
        <v>10</v>
      </c>
      <c r="C254">
        <v>34.21</v>
      </c>
      <c r="D254">
        <v>2</v>
      </c>
      <c r="E254" t="s">
        <v>8</v>
      </c>
      <c r="F254" t="s">
        <v>12</v>
      </c>
      <c r="G254" s="10">
        <v>44260.749900000003</v>
      </c>
    </row>
    <row r="255" spans="1:7" x14ac:dyDescent="0.25">
      <c r="A255">
        <v>27</v>
      </c>
      <c r="B255" t="s">
        <v>10</v>
      </c>
      <c r="C255">
        <v>30.3</v>
      </c>
      <c r="D255">
        <v>3</v>
      </c>
      <c r="E255" t="s">
        <v>11</v>
      </c>
      <c r="F255" t="s">
        <v>9</v>
      </c>
      <c r="G255" s="10">
        <v>4260.7439999999997</v>
      </c>
    </row>
    <row r="256" spans="1:7" x14ac:dyDescent="0.25">
      <c r="A256">
        <v>50</v>
      </c>
      <c r="B256" t="s">
        <v>10</v>
      </c>
      <c r="C256">
        <v>31.824999999999999</v>
      </c>
      <c r="D256">
        <v>0</v>
      </c>
      <c r="E256" t="s">
        <v>8</v>
      </c>
      <c r="F256" t="s">
        <v>14</v>
      </c>
      <c r="G256" s="10">
        <v>41097.161749999999</v>
      </c>
    </row>
    <row r="257" spans="1:7" x14ac:dyDescent="0.25">
      <c r="A257">
        <v>55</v>
      </c>
      <c r="B257" t="s">
        <v>7</v>
      </c>
      <c r="C257">
        <v>25.364999999999998</v>
      </c>
      <c r="D257">
        <v>3</v>
      </c>
      <c r="E257" t="s">
        <v>11</v>
      </c>
      <c r="F257" t="s">
        <v>14</v>
      </c>
      <c r="G257" s="10">
        <v>13047.332350000001</v>
      </c>
    </row>
    <row r="258" spans="1:7" x14ac:dyDescent="0.25">
      <c r="A258">
        <v>56</v>
      </c>
      <c r="B258" t="s">
        <v>10</v>
      </c>
      <c r="C258">
        <v>33.630000000000003</v>
      </c>
      <c r="D258">
        <v>0</v>
      </c>
      <c r="E258" t="s">
        <v>8</v>
      </c>
      <c r="F258" t="s">
        <v>13</v>
      </c>
      <c r="G258" s="10">
        <v>43921.183700000001</v>
      </c>
    </row>
    <row r="259" spans="1:7" x14ac:dyDescent="0.25">
      <c r="A259">
        <v>38</v>
      </c>
      <c r="B259" t="s">
        <v>7</v>
      </c>
      <c r="C259">
        <v>40.15</v>
      </c>
      <c r="D259">
        <v>0</v>
      </c>
      <c r="E259" t="s">
        <v>11</v>
      </c>
      <c r="F259" t="s">
        <v>12</v>
      </c>
      <c r="G259" s="10">
        <v>5400.9804999999997</v>
      </c>
    </row>
    <row r="260" spans="1:7" x14ac:dyDescent="0.25">
      <c r="A260">
        <v>51</v>
      </c>
      <c r="B260" t="s">
        <v>10</v>
      </c>
      <c r="C260">
        <v>24.414999999999999</v>
      </c>
      <c r="D260">
        <v>4</v>
      </c>
      <c r="E260" t="s">
        <v>11</v>
      </c>
      <c r="F260" t="s">
        <v>13</v>
      </c>
      <c r="G260" s="10">
        <v>11520.099850000001</v>
      </c>
    </row>
    <row r="261" spans="1:7" x14ac:dyDescent="0.25">
      <c r="A261">
        <v>19</v>
      </c>
      <c r="B261" t="s">
        <v>10</v>
      </c>
      <c r="C261">
        <v>31.92</v>
      </c>
      <c r="D261">
        <v>0</v>
      </c>
      <c r="E261" t="s">
        <v>8</v>
      </c>
      <c r="F261" t="s">
        <v>13</v>
      </c>
      <c r="G261" s="10">
        <v>33750.291799999999</v>
      </c>
    </row>
    <row r="262" spans="1:7" x14ac:dyDescent="0.25">
      <c r="A262">
        <v>58</v>
      </c>
      <c r="B262" t="s">
        <v>7</v>
      </c>
      <c r="C262">
        <v>25.2</v>
      </c>
      <c r="D262">
        <v>0</v>
      </c>
      <c r="E262" t="s">
        <v>11</v>
      </c>
      <c r="F262" t="s">
        <v>9</v>
      </c>
      <c r="G262" s="10">
        <v>11837.16</v>
      </c>
    </row>
    <row r="263" spans="1:7" x14ac:dyDescent="0.25">
      <c r="A263">
        <v>20</v>
      </c>
      <c r="B263" t="s">
        <v>7</v>
      </c>
      <c r="C263">
        <v>26.84</v>
      </c>
      <c r="D263">
        <v>1</v>
      </c>
      <c r="E263" t="s">
        <v>8</v>
      </c>
      <c r="F263" t="s">
        <v>12</v>
      </c>
      <c r="G263" s="10">
        <v>17085.267599999999</v>
      </c>
    </row>
    <row r="264" spans="1:7" x14ac:dyDescent="0.25">
      <c r="A264">
        <v>52</v>
      </c>
      <c r="B264" t="s">
        <v>10</v>
      </c>
      <c r="C264">
        <v>24.32</v>
      </c>
      <c r="D264">
        <v>3</v>
      </c>
      <c r="E264" t="s">
        <v>8</v>
      </c>
      <c r="F264" t="s">
        <v>14</v>
      </c>
      <c r="G264" s="10">
        <v>24869.836800000001</v>
      </c>
    </row>
    <row r="265" spans="1:7" x14ac:dyDescent="0.25">
      <c r="A265">
        <v>19</v>
      </c>
      <c r="B265" t="s">
        <v>10</v>
      </c>
      <c r="C265">
        <v>36.954999999999998</v>
      </c>
      <c r="D265">
        <v>0</v>
      </c>
      <c r="E265" t="s">
        <v>8</v>
      </c>
      <c r="F265" t="s">
        <v>13</v>
      </c>
      <c r="G265" s="10">
        <v>36219.405449999998</v>
      </c>
    </row>
    <row r="266" spans="1:7" x14ac:dyDescent="0.25">
      <c r="A266">
        <v>53</v>
      </c>
      <c r="B266" t="s">
        <v>7</v>
      </c>
      <c r="C266">
        <v>38.06</v>
      </c>
      <c r="D266">
        <v>3</v>
      </c>
      <c r="E266" t="s">
        <v>11</v>
      </c>
      <c r="F266" t="s">
        <v>12</v>
      </c>
      <c r="G266" s="10">
        <v>20462.997660000001</v>
      </c>
    </row>
    <row r="267" spans="1:7" x14ac:dyDescent="0.25">
      <c r="A267">
        <v>46</v>
      </c>
      <c r="B267" t="s">
        <v>10</v>
      </c>
      <c r="C267">
        <v>42.35</v>
      </c>
      <c r="D267">
        <v>3</v>
      </c>
      <c r="E267" t="s">
        <v>8</v>
      </c>
      <c r="F267" t="s">
        <v>12</v>
      </c>
      <c r="G267" s="10">
        <v>46151.124499999998</v>
      </c>
    </row>
    <row r="268" spans="1:7" x14ac:dyDescent="0.25">
      <c r="A268">
        <v>40</v>
      </c>
      <c r="B268" t="s">
        <v>10</v>
      </c>
      <c r="C268">
        <v>19.8</v>
      </c>
      <c r="D268">
        <v>1</v>
      </c>
      <c r="E268" t="s">
        <v>8</v>
      </c>
      <c r="F268" t="s">
        <v>12</v>
      </c>
      <c r="G268" s="10">
        <v>17179.522000000001</v>
      </c>
    </row>
    <row r="269" spans="1:7" x14ac:dyDescent="0.25">
      <c r="A269">
        <v>59</v>
      </c>
      <c r="B269" t="s">
        <v>7</v>
      </c>
      <c r="C269">
        <v>32.395000000000003</v>
      </c>
      <c r="D269">
        <v>3</v>
      </c>
      <c r="E269" t="s">
        <v>11</v>
      </c>
      <c r="F269" t="s">
        <v>14</v>
      </c>
      <c r="G269" s="10">
        <v>14590.63205</v>
      </c>
    </row>
    <row r="270" spans="1:7" x14ac:dyDescent="0.25">
      <c r="A270">
        <v>45</v>
      </c>
      <c r="B270" t="s">
        <v>10</v>
      </c>
      <c r="C270">
        <v>30.2</v>
      </c>
      <c r="D270">
        <v>1</v>
      </c>
      <c r="E270" t="s">
        <v>11</v>
      </c>
      <c r="F270" t="s">
        <v>9</v>
      </c>
      <c r="G270" s="10">
        <v>7441.0529999999999</v>
      </c>
    </row>
    <row r="271" spans="1:7" x14ac:dyDescent="0.25">
      <c r="A271">
        <v>49</v>
      </c>
      <c r="B271" t="s">
        <v>10</v>
      </c>
      <c r="C271">
        <v>25.84</v>
      </c>
      <c r="D271">
        <v>1</v>
      </c>
      <c r="E271" t="s">
        <v>11</v>
      </c>
      <c r="F271" t="s">
        <v>14</v>
      </c>
      <c r="G271" s="10">
        <v>9282.4806000000008</v>
      </c>
    </row>
    <row r="272" spans="1:7" x14ac:dyDescent="0.25">
      <c r="A272">
        <v>18</v>
      </c>
      <c r="B272" t="s">
        <v>10</v>
      </c>
      <c r="C272">
        <v>29.37</v>
      </c>
      <c r="D272">
        <v>1</v>
      </c>
      <c r="E272" t="s">
        <v>11</v>
      </c>
      <c r="F272" t="s">
        <v>12</v>
      </c>
      <c r="G272" s="10">
        <v>1719.4363000000001</v>
      </c>
    </row>
    <row r="273" spans="1:7" x14ac:dyDescent="0.25">
      <c r="A273">
        <v>50</v>
      </c>
      <c r="B273" t="s">
        <v>10</v>
      </c>
      <c r="C273">
        <v>34.200000000000003</v>
      </c>
      <c r="D273">
        <v>2</v>
      </c>
      <c r="E273" t="s">
        <v>8</v>
      </c>
      <c r="F273" t="s">
        <v>9</v>
      </c>
      <c r="G273" s="10">
        <v>42856.838000000003</v>
      </c>
    </row>
    <row r="274" spans="1:7" x14ac:dyDescent="0.25">
      <c r="A274">
        <v>41</v>
      </c>
      <c r="B274" t="s">
        <v>10</v>
      </c>
      <c r="C274">
        <v>37.049999999999997</v>
      </c>
      <c r="D274">
        <v>2</v>
      </c>
      <c r="E274" t="s">
        <v>11</v>
      </c>
      <c r="F274" t="s">
        <v>13</v>
      </c>
      <c r="G274" s="10">
        <v>7265.7025000000003</v>
      </c>
    </row>
    <row r="275" spans="1:7" x14ac:dyDescent="0.25">
      <c r="A275">
        <v>50</v>
      </c>
      <c r="B275" t="s">
        <v>10</v>
      </c>
      <c r="C275">
        <v>27.454999999999998</v>
      </c>
      <c r="D275">
        <v>1</v>
      </c>
      <c r="E275" t="s">
        <v>11</v>
      </c>
      <c r="F275" t="s">
        <v>14</v>
      </c>
      <c r="G275" s="10">
        <v>9617.6624499999998</v>
      </c>
    </row>
    <row r="276" spans="1:7" x14ac:dyDescent="0.25">
      <c r="A276">
        <v>25</v>
      </c>
      <c r="B276" t="s">
        <v>10</v>
      </c>
      <c r="C276">
        <v>27.55</v>
      </c>
      <c r="D276">
        <v>0</v>
      </c>
      <c r="E276" t="s">
        <v>11</v>
      </c>
      <c r="F276" t="s">
        <v>13</v>
      </c>
      <c r="G276" s="10">
        <v>2523.1695</v>
      </c>
    </row>
    <row r="277" spans="1:7" x14ac:dyDescent="0.25">
      <c r="A277">
        <v>47</v>
      </c>
      <c r="B277" t="s">
        <v>7</v>
      </c>
      <c r="C277">
        <v>26.6</v>
      </c>
      <c r="D277">
        <v>2</v>
      </c>
      <c r="E277" t="s">
        <v>11</v>
      </c>
      <c r="F277" t="s">
        <v>14</v>
      </c>
      <c r="G277" s="10">
        <v>9715.8410000000003</v>
      </c>
    </row>
    <row r="278" spans="1:7" x14ac:dyDescent="0.25">
      <c r="A278">
        <v>19</v>
      </c>
      <c r="B278" t="s">
        <v>10</v>
      </c>
      <c r="C278">
        <v>20.614999999999998</v>
      </c>
      <c r="D278">
        <v>2</v>
      </c>
      <c r="E278" t="s">
        <v>11</v>
      </c>
      <c r="F278" t="s">
        <v>13</v>
      </c>
      <c r="G278" s="10">
        <v>2803.69785</v>
      </c>
    </row>
    <row r="279" spans="1:7" x14ac:dyDescent="0.25">
      <c r="A279">
        <v>22</v>
      </c>
      <c r="B279" t="s">
        <v>7</v>
      </c>
      <c r="C279">
        <v>24.3</v>
      </c>
      <c r="D279">
        <v>0</v>
      </c>
      <c r="E279" t="s">
        <v>11</v>
      </c>
      <c r="F279" t="s">
        <v>9</v>
      </c>
      <c r="G279" s="10">
        <v>2150.4690000000001</v>
      </c>
    </row>
    <row r="280" spans="1:7" x14ac:dyDescent="0.25">
      <c r="A280">
        <v>59</v>
      </c>
      <c r="B280" t="s">
        <v>10</v>
      </c>
      <c r="C280">
        <v>31.79</v>
      </c>
      <c r="D280">
        <v>2</v>
      </c>
      <c r="E280" t="s">
        <v>11</v>
      </c>
      <c r="F280" t="s">
        <v>12</v>
      </c>
      <c r="G280" s="10">
        <v>12928.7911</v>
      </c>
    </row>
    <row r="281" spans="1:7" x14ac:dyDescent="0.25">
      <c r="A281">
        <v>51</v>
      </c>
      <c r="B281" t="s">
        <v>7</v>
      </c>
      <c r="C281">
        <v>21.56</v>
      </c>
      <c r="D281">
        <v>1</v>
      </c>
      <c r="E281" t="s">
        <v>11</v>
      </c>
      <c r="F281" t="s">
        <v>12</v>
      </c>
      <c r="G281" s="10">
        <v>9855.1314000000002</v>
      </c>
    </row>
    <row r="282" spans="1:7" x14ac:dyDescent="0.25">
      <c r="A282">
        <v>40</v>
      </c>
      <c r="B282" t="s">
        <v>7</v>
      </c>
      <c r="C282">
        <v>28.12</v>
      </c>
      <c r="D282">
        <v>1</v>
      </c>
      <c r="E282" t="s">
        <v>8</v>
      </c>
      <c r="F282" t="s">
        <v>14</v>
      </c>
      <c r="G282" s="10">
        <v>22331.566800000001</v>
      </c>
    </row>
    <row r="283" spans="1:7" x14ac:dyDescent="0.25">
      <c r="A283">
        <v>54</v>
      </c>
      <c r="B283" t="s">
        <v>10</v>
      </c>
      <c r="C283">
        <v>40.564999999999998</v>
      </c>
      <c r="D283">
        <v>3</v>
      </c>
      <c r="E283" t="s">
        <v>8</v>
      </c>
      <c r="F283" t="s">
        <v>14</v>
      </c>
      <c r="G283" s="10">
        <v>48549.178350000002</v>
      </c>
    </row>
    <row r="284" spans="1:7" x14ac:dyDescent="0.25">
      <c r="A284">
        <v>30</v>
      </c>
      <c r="B284" t="s">
        <v>10</v>
      </c>
      <c r="C284">
        <v>27.645</v>
      </c>
      <c r="D284">
        <v>1</v>
      </c>
      <c r="E284" t="s">
        <v>11</v>
      </c>
      <c r="F284" t="s">
        <v>14</v>
      </c>
      <c r="G284" s="10">
        <v>4237.12655</v>
      </c>
    </row>
    <row r="285" spans="1:7" x14ac:dyDescent="0.25">
      <c r="A285">
        <v>55</v>
      </c>
      <c r="B285" t="s">
        <v>7</v>
      </c>
      <c r="C285">
        <v>32.395000000000003</v>
      </c>
      <c r="D285">
        <v>1</v>
      </c>
      <c r="E285" t="s">
        <v>11</v>
      </c>
      <c r="F285" t="s">
        <v>14</v>
      </c>
      <c r="G285" s="10">
        <v>11879.10405</v>
      </c>
    </row>
    <row r="286" spans="1:7" x14ac:dyDescent="0.25">
      <c r="A286">
        <v>52</v>
      </c>
      <c r="B286" t="s">
        <v>7</v>
      </c>
      <c r="C286">
        <v>31.2</v>
      </c>
      <c r="D286">
        <v>0</v>
      </c>
      <c r="E286" t="s">
        <v>11</v>
      </c>
      <c r="F286" t="s">
        <v>9</v>
      </c>
      <c r="G286" s="10">
        <v>9625.92</v>
      </c>
    </row>
    <row r="287" spans="1:7" x14ac:dyDescent="0.25">
      <c r="A287">
        <v>46</v>
      </c>
      <c r="B287" t="s">
        <v>10</v>
      </c>
      <c r="C287">
        <v>26.62</v>
      </c>
      <c r="D287">
        <v>1</v>
      </c>
      <c r="E287" t="s">
        <v>11</v>
      </c>
      <c r="F287" t="s">
        <v>12</v>
      </c>
      <c r="G287" s="10">
        <v>7742.1098000000002</v>
      </c>
    </row>
    <row r="288" spans="1:7" x14ac:dyDescent="0.25">
      <c r="A288">
        <v>46</v>
      </c>
      <c r="B288" t="s">
        <v>7</v>
      </c>
      <c r="C288">
        <v>48.07</v>
      </c>
      <c r="D288">
        <v>2</v>
      </c>
      <c r="E288" t="s">
        <v>11</v>
      </c>
      <c r="F288" t="s">
        <v>14</v>
      </c>
      <c r="G288" s="10">
        <v>9432.9253000000008</v>
      </c>
    </row>
    <row r="289" spans="1:7" x14ac:dyDescent="0.25">
      <c r="A289">
        <v>63</v>
      </c>
      <c r="B289" t="s">
        <v>7</v>
      </c>
      <c r="C289">
        <v>26.22</v>
      </c>
      <c r="D289">
        <v>0</v>
      </c>
      <c r="E289" t="s">
        <v>11</v>
      </c>
      <c r="F289" t="s">
        <v>13</v>
      </c>
      <c r="G289" s="10">
        <v>14256.192800000001</v>
      </c>
    </row>
    <row r="290" spans="1:7" x14ac:dyDescent="0.25">
      <c r="A290">
        <v>59</v>
      </c>
      <c r="B290" t="s">
        <v>7</v>
      </c>
      <c r="C290">
        <v>36.765000000000001</v>
      </c>
      <c r="D290">
        <v>1</v>
      </c>
      <c r="E290" t="s">
        <v>8</v>
      </c>
      <c r="F290" t="s">
        <v>14</v>
      </c>
      <c r="G290" s="10">
        <v>47896.79135</v>
      </c>
    </row>
    <row r="291" spans="1:7" x14ac:dyDescent="0.25">
      <c r="A291">
        <v>52</v>
      </c>
      <c r="B291" t="s">
        <v>10</v>
      </c>
      <c r="C291">
        <v>26.4</v>
      </c>
      <c r="D291">
        <v>3</v>
      </c>
      <c r="E291" t="s">
        <v>11</v>
      </c>
      <c r="F291" t="s">
        <v>12</v>
      </c>
      <c r="G291" s="10">
        <v>25992.821039999999</v>
      </c>
    </row>
    <row r="292" spans="1:7" x14ac:dyDescent="0.25">
      <c r="A292">
        <v>28</v>
      </c>
      <c r="B292" t="s">
        <v>7</v>
      </c>
      <c r="C292">
        <v>33.4</v>
      </c>
      <c r="D292">
        <v>0</v>
      </c>
      <c r="E292" t="s">
        <v>11</v>
      </c>
      <c r="F292" t="s">
        <v>9</v>
      </c>
      <c r="G292" s="10">
        <v>3172.018</v>
      </c>
    </row>
    <row r="293" spans="1:7" x14ac:dyDescent="0.25">
      <c r="A293">
        <v>29</v>
      </c>
      <c r="B293" t="s">
        <v>10</v>
      </c>
      <c r="C293">
        <v>29.64</v>
      </c>
      <c r="D293">
        <v>1</v>
      </c>
      <c r="E293" t="s">
        <v>11</v>
      </c>
      <c r="F293" t="s">
        <v>14</v>
      </c>
      <c r="G293" s="10">
        <v>20277.807509999999</v>
      </c>
    </row>
    <row r="294" spans="1:7" x14ac:dyDescent="0.25">
      <c r="A294">
        <v>25</v>
      </c>
      <c r="B294" t="s">
        <v>10</v>
      </c>
      <c r="C294">
        <v>45.54</v>
      </c>
      <c r="D294">
        <v>2</v>
      </c>
      <c r="E294" t="s">
        <v>8</v>
      </c>
      <c r="F294" t="s">
        <v>12</v>
      </c>
      <c r="G294" s="10">
        <v>42112.2356</v>
      </c>
    </row>
    <row r="295" spans="1:7" x14ac:dyDescent="0.25">
      <c r="A295">
        <v>22</v>
      </c>
      <c r="B295" t="s">
        <v>7</v>
      </c>
      <c r="C295">
        <v>28.82</v>
      </c>
      <c r="D295">
        <v>0</v>
      </c>
      <c r="E295" t="s">
        <v>11</v>
      </c>
      <c r="F295" t="s">
        <v>12</v>
      </c>
      <c r="G295" s="10">
        <v>2156.7518</v>
      </c>
    </row>
    <row r="296" spans="1:7" x14ac:dyDescent="0.25">
      <c r="A296">
        <v>25</v>
      </c>
      <c r="B296" t="s">
        <v>10</v>
      </c>
      <c r="C296">
        <v>26.8</v>
      </c>
      <c r="D296">
        <v>3</v>
      </c>
      <c r="E296" t="s">
        <v>11</v>
      </c>
      <c r="F296" t="s">
        <v>9</v>
      </c>
      <c r="G296" s="10">
        <v>3906.127</v>
      </c>
    </row>
    <row r="297" spans="1:7" x14ac:dyDescent="0.25">
      <c r="A297">
        <v>18</v>
      </c>
      <c r="B297" t="s">
        <v>10</v>
      </c>
      <c r="C297">
        <v>22.99</v>
      </c>
      <c r="D297">
        <v>0</v>
      </c>
      <c r="E297" t="s">
        <v>11</v>
      </c>
      <c r="F297" t="s">
        <v>14</v>
      </c>
      <c r="G297" s="10">
        <v>1704.5681</v>
      </c>
    </row>
    <row r="298" spans="1:7" x14ac:dyDescent="0.25">
      <c r="A298">
        <v>19</v>
      </c>
      <c r="B298" t="s">
        <v>10</v>
      </c>
      <c r="C298">
        <v>27.7</v>
      </c>
      <c r="D298">
        <v>0</v>
      </c>
      <c r="E298" t="s">
        <v>8</v>
      </c>
      <c r="F298" t="s">
        <v>9</v>
      </c>
      <c r="G298" s="10">
        <v>16297.846</v>
      </c>
    </row>
    <row r="299" spans="1:7" x14ac:dyDescent="0.25">
      <c r="A299">
        <v>47</v>
      </c>
      <c r="B299" t="s">
        <v>10</v>
      </c>
      <c r="C299">
        <v>25.41</v>
      </c>
      <c r="D299">
        <v>1</v>
      </c>
      <c r="E299" t="s">
        <v>8</v>
      </c>
      <c r="F299" t="s">
        <v>12</v>
      </c>
      <c r="G299" s="10">
        <v>21978.676899999999</v>
      </c>
    </row>
    <row r="300" spans="1:7" x14ac:dyDescent="0.25">
      <c r="A300">
        <v>31</v>
      </c>
      <c r="B300" t="s">
        <v>10</v>
      </c>
      <c r="C300">
        <v>34.39</v>
      </c>
      <c r="D300">
        <v>3</v>
      </c>
      <c r="E300" t="s">
        <v>8</v>
      </c>
      <c r="F300" t="s">
        <v>13</v>
      </c>
      <c r="G300" s="10">
        <v>38746.355100000001</v>
      </c>
    </row>
    <row r="301" spans="1:7" x14ac:dyDescent="0.25">
      <c r="A301">
        <v>48</v>
      </c>
      <c r="B301" t="s">
        <v>7</v>
      </c>
      <c r="C301">
        <v>28.88</v>
      </c>
      <c r="D301">
        <v>1</v>
      </c>
      <c r="E301" t="s">
        <v>11</v>
      </c>
      <c r="F301" t="s">
        <v>13</v>
      </c>
      <c r="G301" s="10">
        <v>9249.4951999999994</v>
      </c>
    </row>
    <row r="302" spans="1:7" x14ac:dyDescent="0.25">
      <c r="A302">
        <v>36</v>
      </c>
      <c r="B302" t="s">
        <v>10</v>
      </c>
      <c r="C302">
        <v>27.55</v>
      </c>
      <c r="D302">
        <v>3</v>
      </c>
      <c r="E302" t="s">
        <v>11</v>
      </c>
      <c r="F302" t="s">
        <v>14</v>
      </c>
      <c r="G302" s="10">
        <v>6746.7425000000003</v>
      </c>
    </row>
    <row r="303" spans="1:7" x14ac:dyDescent="0.25">
      <c r="A303">
        <v>53</v>
      </c>
      <c r="B303" t="s">
        <v>7</v>
      </c>
      <c r="C303">
        <v>22.61</v>
      </c>
      <c r="D303">
        <v>3</v>
      </c>
      <c r="E303" t="s">
        <v>8</v>
      </c>
      <c r="F303" t="s">
        <v>14</v>
      </c>
      <c r="G303" s="10">
        <v>24873.384900000001</v>
      </c>
    </row>
    <row r="304" spans="1:7" x14ac:dyDescent="0.25">
      <c r="A304">
        <v>56</v>
      </c>
      <c r="B304" t="s">
        <v>7</v>
      </c>
      <c r="C304">
        <v>37.51</v>
      </c>
      <c r="D304">
        <v>2</v>
      </c>
      <c r="E304" t="s">
        <v>11</v>
      </c>
      <c r="F304" t="s">
        <v>12</v>
      </c>
      <c r="G304" s="10">
        <v>12265.5069</v>
      </c>
    </row>
    <row r="305" spans="1:7" x14ac:dyDescent="0.25">
      <c r="A305">
        <v>28</v>
      </c>
      <c r="B305" t="s">
        <v>7</v>
      </c>
      <c r="C305">
        <v>33</v>
      </c>
      <c r="D305">
        <v>2</v>
      </c>
      <c r="E305" t="s">
        <v>11</v>
      </c>
      <c r="F305" t="s">
        <v>12</v>
      </c>
      <c r="G305" s="10">
        <v>4349.4620000000004</v>
      </c>
    </row>
    <row r="306" spans="1:7" x14ac:dyDescent="0.25">
      <c r="A306">
        <v>57</v>
      </c>
      <c r="B306" t="s">
        <v>7</v>
      </c>
      <c r="C306">
        <v>38</v>
      </c>
      <c r="D306">
        <v>2</v>
      </c>
      <c r="E306" t="s">
        <v>11</v>
      </c>
      <c r="F306" t="s">
        <v>9</v>
      </c>
      <c r="G306" s="10">
        <v>12646.207</v>
      </c>
    </row>
    <row r="307" spans="1:7" x14ac:dyDescent="0.25">
      <c r="A307">
        <v>29</v>
      </c>
      <c r="B307" t="s">
        <v>10</v>
      </c>
      <c r="C307">
        <v>33.344999999999999</v>
      </c>
      <c r="D307">
        <v>2</v>
      </c>
      <c r="E307" t="s">
        <v>11</v>
      </c>
      <c r="F307" t="s">
        <v>13</v>
      </c>
      <c r="G307" s="10">
        <v>19442.353500000001</v>
      </c>
    </row>
    <row r="308" spans="1:7" x14ac:dyDescent="0.25">
      <c r="A308">
        <v>28</v>
      </c>
      <c r="B308" t="s">
        <v>7</v>
      </c>
      <c r="C308">
        <v>27.5</v>
      </c>
      <c r="D308">
        <v>2</v>
      </c>
      <c r="E308" t="s">
        <v>11</v>
      </c>
      <c r="F308" t="s">
        <v>9</v>
      </c>
      <c r="G308" s="10">
        <v>20177.671129999999</v>
      </c>
    </row>
    <row r="309" spans="1:7" x14ac:dyDescent="0.25">
      <c r="A309">
        <v>30</v>
      </c>
      <c r="B309" t="s">
        <v>7</v>
      </c>
      <c r="C309">
        <v>33.33</v>
      </c>
      <c r="D309">
        <v>1</v>
      </c>
      <c r="E309" t="s">
        <v>11</v>
      </c>
      <c r="F309" t="s">
        <v>12</v>
      </c>
      <c r="G309" s="10">
        <v>4151.0286999999998</v>
      </c>
    </row>
    <row r="310" spans="1:7" x14ac:dyDescent="0.25">
      <c r="A310">
        <v>58</v>
      </c>
      <c r="B310" t="s">
        <v>10</v>
      </c>
      <c r="C310">
        <v>34.865000000000002</v>
      </c>
      <c r="D310">
        <v>0</v>
      </c>
      <c r="E310" t="s">
        <v>11</v>
      </c>
      <c r="F310" t="s">
        <v>14</v>
      </c>
      <c r="G310" s="10">
        <v>11944.594349999999</v>
      </c>
    </row>
    <row r="311" spans="1:7" x14ac:dyDescent="0.25">
      <c r="A311">
        <v>41</v>
      </c>
      <c r="B311" t="s">
        <v>7</v>
      </c>
      <c r="C311">
        <v>33.06</v>
      </c>
      <c r="D311">
        <v>2</v>
      </c>
      <c r="E311" t="s">
        <v>11</v>
      </c>
      <c r="F311" t="s">
        <v>13</v>
      </c>
      <c r="G311" s="10">
        <v>7749.1563999999998</v>
      </c>
    </row>
    <row r="312" spans="1:7" x14ac:dyDescent="0.25">
      <c r="A312">
        <v>50</v>
      </c>
      <c r="B312" t="s">
        <v>10</v>
      </c>
      <c r="C312">
        <v>26.6</v>
      </c>
      <c r="D312">
        <v>0</v>
      </c>
      <c r="E312" t="s">
        <v>11</v>
      </c>
      <c r="F312" t="s">
        <v>9</v>
      </c>
      <c r="G312" s="10">
        <v>8444.4740000000002</v>
      </c>
    </row>
    <row r="313" spans="1:7" x14ac:dyDescent="0.25">
      <c r="A313">
        <v>19</v>
      </c>
      <c r="B313" t="s">
        <v>7</v>
      </c>
      <c r="C313">
        <v>24.7</v>
      </c>
      <c r="D313">
        <v>0</v>
      </c>
      <c r="E313" t="s">
        <v>11</v>
      </c>
      <c r="F313" t="s">
        <v>9</v>
      </c>
      <c r="G313" s="10">
        <v>1737.376</v>
      </c>
    </row>
    <row r="314" spans="1:7" x14ac:dyDescent="0.25">
      <c r="A314">
        <v>43</v>
      </c>
      <c r="B314" t="s">
        <v>10</v>
      </c>
      <c r="C314">
        <v>35.97</v>
      </c>
      <c r="D314">
        <v>3</v>
      </c>
      <c r="E314" t="s">
        <v>8</v>
      </c>
      <c r="F314" t="s">
        <v>12</v>
      </c>
      <c r="G314" s="10">
        <v>42124.515299999999</v>
      </c>
    </row>
    <row r="315" spans="1:7" x14ac:dyDescent="0.25">
      <c r="A315">
        <v>49</v>
      </c>
      <c r="B315" t="s">
        <v>10</v>
      </c>
      <c r="C315">
        <v>35.86</v>
      </c>
      <c r="D315">
        <v>0</v>
      </c>
      <c r="E315" t="s">
        <v>11</v>
      </c>
      <c r="F315" t="s">
        <v>12</v>
      </c>
      <c r="G315" s="10">
        <v>8124.4084000000003</v>
      </c>
    </row>
    <row r="316" spans="1:7" x14ac:dyDescent="0.25">
      <c r="A316">
        <v>27</v>
      </c>
      <c r="B316" t="s">
        <v>7</v>
      </c>
      <c r="C316">
        <v>31.4</v>
      </c>
      <c r="D316">
        <v>0</v>
      </c>
      <c r="E316" t="s">
        <v>8</v>
      </c>
      <c r="F316" t="s">
        <v>9</v>
      </c>
      <c r="G316" s="10">
        <v>34838.873</v>
      </c>
    </row>
    <row r="317" spans="1:7" x14ac:dyDescent="0.25">
      <c r="A317">
        <v>52</v>
      </c>
      <c r="B317" t="s">
        <v>10</v>
      </c>
      <c r="C317">
        <v>33.25</v>
      </c>
      <c r="D317">
        <v>0</v>
      </c>
      <c r="E317" t="s">
        <v>11</v>
      </c>
      <c r="F317" t="s">
        <v>14</v>
      </c>
      <c r="G317" s="10">
        <v>9722.7695000000003</v>
      </c>
    </row>
    <row r="318" spans="1:7" x14ac:dyDescent="0.25">
      <c r="A318">
        <v>50</v>
      </c>
      <c r="B318" t="s">
        <v>10</v>
      </c>
      <c r="C318">
        <v>32.204999999999998</v>
      </c>
      <c r="D318">
        <v>0</v>
      </c>
      <c r="E318" t="s">
        <v>11</v>
      </c>
      <c r="F318" t="s">
        <v>13</v>
      </c>
      <c r="G318" s="10">
        <v>8835.2649500000007</v>
      </c>
    </row>
    <row r="319" spans="1:7" x14ac:dyDescent="0.25">
      <c r="A319">
        <v>54</v>
      </c>
      <c r="B319" t="s">
        <v>10</v>
      </c>
      <c r="C319">
        <v>32.774999999999999</v>
      </c>
      <c r="D319">
        <v>0</v>
      </c>
      <c r="E319" t="s">
        <v>11</v>
      </c>
      <c r="F319" t="s">
        <v>14</v>
      </c>
      <c r="G319" s="10">
        <v>10435.06525</v>
      </c>
    </row>
    <row r="320" spans="1:7" x14ac:dyDescent="0.25">
      <c r="A320">
        <v>44</v>
      </c>
      <c r="B320" t="s">
        <v>7</v>
      </c>
      <c r="C320">
        <v>27.645</v>
      </c>
      <c r="D320">
        <v>0</v>
      </c>
      <c r="E320" t="s">
        <v>11</v>
      </c>
      <c r="F320" t="s">
        <v>13</v>
      </c>
      <c r="G320" s="10">
        <v>7421.1945500000002</v>
      </c>
    </row>
    <row r="321" spans="1:7" x14ac:dyDescent="0.25">
      <c r="A321">
        <v>32</v>
      </c>
      <c r="B321" t="s">
        <v>10</v>
      </c>
      <c r="C321">
        <v>37.335000000000001</v>
      </c>
      <c r="D321">
        <v>1</v>
      </c>
      <c r="E321" t="s">
        <v>11</v>
      </c>
      <c r="F321" t="s">
        <v>14</v>
      </c>
      <c r="G321" s="10">
        <v>4667.6076499999999</v>
      </c>
    </row>
    <row r="322" spans="1:7" x14ac:dyDescent="0.25">
      <c r="A322">
        <v>34</v>
      </c>
      <c r="B322" t="s">
        <v>10</v>
      </c>
      <c r="C322">
        <v>25.27</v>
      </c>
      <c r="D322">
        <v>1</v>
      </c>
      <c r="E322" t="s">
        <v>11</v>
      </c>
      <c r="F322" t="s">
        <v>13</v>
      </c>
      <c r="G322" s="10">
        <v>4894.7533000000003</v>
      </c>
    </row>
    <row r="323" spans="1:7" x14ac:dyDescent="0.25">
      <c r="A323">
        <v>26</v>
      </c>
      <c r="B323" t="s">
        <v>7</v>
      </c>
      <c r="C323">
        <v>29.64</v>
      </c>
      <c r="D323">
        <v>4</v>
      </c>
      <c r="E323" t="s">
        <v>11</v>
      </c>
      <c r="F323" t="s">
        <v>14</v>
      </c>
      <c r="G323" s="10">
        <v>24671.663339999999</v>
      </c>
    </row>
    <row r="324" spans="1:7" x14ac:dyDescent="0.25">
      <c r="A324">
        <v>34</v>
      </c>
      <c r="B324" t="s">
        <v>10</v>
      </c>
      <c r="C324">
        <v>30.8</v>
      </c>
      <c r="D324">
        <v>0</v>
      </c>
      <c r="E324" t="s">
        <v>8</v>
      </c>
      <c r="F324" t="s">
        <v>9</v>
      </c>
      <c r="G324" s="10">
        <v>35491.64</v>
      </c>
    </row>
    <row r="325" spans="1:7" x14ac:dyDescent="0.25">
      <c r="A325">
        <v>57</v>
      </c>
      <c r="B325" t="s">
        <v>10</v>
      </c>
      <c r="C325">
        <v>40.945</v>
      </c>
      <c r="D325">
        <v>0</v>
      </c>
      <c r="E325" t="s">
        <v>11</v>
      </c>
      <c r="F325" t="s">
        <v>14</v>
      </c>
      <c r="G325" s="10">
        <v>11566.30055</v>
      </c>
    </row>
    <row r="326" spans="1:7" x14ac:dyDescent="0.25">
      <c r="A326">
        <v>29</v>
      </c>
      <c r="B326" t="s">
        <v>10</v>
      </c>
      <c r="C326">
        <v>27.2</v>
      </c>
      <c r="D326">
        <v>0</v>
      </c>
      <c r="E326" t="s">
        <v>11</v>
      </c>
      <c r="F326" t="s">
        <v>9</v>
      </c>
      <c r="G326" s="10">
        <v>2866.0909999999999</v>
      </c>
    </row>
    <row r="327" spans="1:7" x14ac:dyDescent="0.25">
      <c r="A327">
        <v>40</v>
      </c>
      <c r="B327" t="s">
        <v>10</v>
      </c>
      <c r="C327">
        <v>34.104999999999997</v>
      </c>
      <c r="D327">
        <v>1</v>
      </c>
      <c r="E327" t="s">
        <v>11</v>
      </c>
      <c r="F327" t="s">
        <v>14</v>
      </c>
      <c r="G327" s="10">
        <v>6600.2059499999996</v>
      </c>
    </row>
    <row r="328" spans="1:7" x14ac:dyDescent="0.25">
      <c r="A328">
        <v>27</v>
      </c>
      <c r="B328" t="s">
        <v>7</v>
      </c>
      <c r="C328">
        <v>23.21</v>
      </c>
      <c r="D328">
        <v>1</v>
      </c>
      <c r="E328" t="s">
        <v>11</v>
      </c>
      <c r="F328" t="s">
        <v>12</v>
      </c>
      <c r="G328" s="10">
        <v>3561.8888999999999</v>
      </c>
    </row>
    <row r="329" spans="1:7" x14ac:dyDescent="0.25">
      <c r="A329">
        <v>45</v>
      </c>
      <c r="B329" t="s">
        <v>10</v>
      </c>
      <c r="C329">
        <v>36.479999999999997</v>
      </c>
      <c r="D329">
        <v>2</v>
      </c>
      <c r="E329" t="s">
        <v>8</v>
      </c>
      <c r="F329" t="s">
        <v>13</v>
      </c>
      <c r="G329" s="10">
        <v>42760.502200000003</v>
      </c>
    </row>
    <row r="330" spans="1:7" x14ac:dyDescent="0.25">
      <c r="A330">
        <v>64</v>
      </c>
      <c r="B330" t="s">
        <v>7</v>
      </c>
      <c r="C330">
        <v>33.799999999999997</v>
      </c>
      <c r="D330">
        <v>1</v>
      </c>
      <c r="E330" t="s">
        <v>8</v>
      </c>
      <c r="F330" t="s">
        <v>9</v>
      </c>
      <c r="G330" s="10">
        <v>47928.03</v>
      </c>
    </row>
    <row r="331" spans="1:7" x14ac:dyDescent="0.25">
      <c r="A331">
        <v>52</v>
      </c>
      <c r="B331" t="s">
        <v>10</v>
      </c>
      <c r="C331">
        <v>36.700000000000003</v>
      </c>
      <c r="D331">
        <v>0</v>
      </c>
      <c r="E331" t="s">
        <v>11</v>
      </c>
      <c r="F331" t="s">
        <v>9</v>
      </c>
      <c r="G331" s="10">
        <v>9144.5650000000005</v>
      </c>
    </row>
    <row r="332" spans="1:7" x14ac:dyDescent="0.25">
      <c r="A332">
        <v>61</v>
      </c>
      <c r="B332" t="s">
        <v>7</v>
      </c>
      <c r="C332">
        <v>36.384999999999998</v>
      </c>
      <c r="D332">
        <v>1</v>
      </c>
      <c r="E332" t="s">
        <v>8</v>
      </c>
      <c r="F332" t="s">
        <v>14</v>
      </c>
      <c r="G332" s="10">
        <v>48517.563150000002</v>
      </c>
    </row>
    <row r="333" spans="1:7" x14ac:dyDescent="0.25">
      <c r="A333">
        <v>52</v>
      </c>
      <c r="B333" t="s">
        <v>10</v>
      </c>
      <c r="C333">
        <v>27.36</v>
      </c>
      <c r="D333">
        <v>0</v>
      </c>
      <c r="E333" t="s">
        <v>8</v>
      </c>
      <c r="F333" t="s">
        <v>13</v>
      </c>
      <c r="G333" s="10">
        <v>24393.6224</v>
      </c>
    </row>
    <row r="334" spans="1:7" x14ac:dyDescent="0.25">
      <c r="A334">
        <v>61</v>
      </c>
      <c r="B334" t="s">
        <v>7</v>
      </c>
      <c r="C334">
        <v>31.16</v>
      </c>
      <c r="D334">
        <v>0</v>
      </c>
      <c r="E334" t="s">
        <v>11</v>
      </c>
      <c r="F334" t="s">
        <v>13</v>
      </c>
      <c r="G334" s="10">
        <v>13429.035400000001</v>
      </c>
    </row>
    <row r="335" spans="1:7" x14ac:dyDescent="0.25">
      <c r="A335">
        <v>56</v>
      </c>
      <c r="B335" t="s">
        <v>7</v>
      </c>
      <c r="C335">
        <v>28.785</v>
      </c>
      <c r="D335">
        <v>0</v>
      </c>
      <c r="E335" t="s">
        <v>11</v>
      </c>
      <c r="F335" t="s">
        <v>14</v>
      </c>
      <c r="G335" s="10">
        <v>11658.379150000001</v>
      </c>
    </row>
    <row r="336" spans="1:7" x14ac:dyDescent="0.25">
      <c r="A336">
        <v>43</v>
      </c>
      <c r="B336" t="s">
        <v>7</v>
      </c>
      <c r="C336">
        <v>35.72</v>
      </c>
      <c r="D336">
        <v>2</v>
      </c>
      <c r="E336" t="s">
        <v>11</v>
      </c>
      <c r="F336" t="s">
        <v>14</v>
      </c>
      <c r="G336" s="10">
        <v>19144.576519999999</v>
      </c>
    </row>
    <row r="337" spans="1:7" x14ac:dyDescent="0.25">
      <c r="A337">
        <v>64</v>
      </c>
      <c r="B337" t="s">
        <v>10</v>
      </c>
      <c r="C337">
        <v>34.5</v>
      </c>
      <c r="D337">
        <v>0</v>
      </c>
      <c r="E337" t="s">
        <v>11</v>
      </c>
      <c r="F337" t="s">
        <v>9</v>
      </c>
      <c r="G337" s="10">
        <v>13822.803</v>
      </c>
    </row>
    <row r="338" spans="1:7" x14ac:dyDescent="0.25">
      <c r="A338">
        <v>60</v>
      </c>
      <c r="B338" t="s">
        <v>10</v>
      </c>
      <c r="C338">
        <v>25.74</v>
      </c>
      <c r="D338">
        <v>0</v>
      </c>
      <c r="E338" t="s">
        <v>11</v>
      </c>
      <c r="F338" t="s">
        <v>12</v>
      </c>
      <c r="G338" s="10">
        <v>12142.578600000001</v>
      </c>
    </row>
    <row r="339" spans="1:7" x14ac:dyDescent="0.25">
      <c r="A339">
        <v>62</v>
      </c>
      <c r="B339" t="s">
        <v>10</v>
      </c>
      <c r="C339">
        <v>27.55</v>
      </c>
      <c r="D339">
        <v>1</v>
      </c>
      <c r="E339" t="s">
        <v>11</v>
      </c>
      <c r="F339" t="s">
        <v>13</v>
      </c>
      <c r="G339" s="10">
        <v>13937.666499999999</v>
      </c>
    </row>
    <row r="340" spans="1:7" x14ac:dyDescent="0.25">
      <c r="A340">
        <v>50</v>
      </c>
      <c r="B340" t="s">
        <v>10</v>
      </c>
      <c r="C340">
        <v>32.299999999999997</v>
      </c>
      <c r="D340">
        <v>1</v>
      </c>
      <c r="E340" t="s">
        <v>8</v>
      </c>
      <c r="F340" t="s">
        <v>14</v>
      </c>
      <c r="G340" s="10">
        <v>41919.097000000002</v>
      </c>
    </row>
    <row r="341" spans="1:7" x14ac:dyDescent="0.25">
      <c r="A341">
        <v>46</v>
      </c>
      <c r="B341" t="s">
        <v>7</v>
      </c>
      <c r="C341">
        <v>27.72</v>
      </c>
      <c r="D341">
        <v>1</v>
      </c>
      <c r="E341" t="s">
        <v>11</v>
      </c>
      <c r="F341" t="s">
        <v>12</v>
      </c>
      <c r="G341" s="10">
        <v>8232.6388000000006</v>
      </c>
    </row>
    <row r="342" spans="1:7" x14ac:dyDescent="0.25">
      <c r="A342">
        <v>24</v>
      </c>
      <c r="B342" t="s">
        <v>7</v>
      </c>
      <c r="C342">
        <v>27.6</v>
      </c>
      <c r="D342">
        <v>0</v>
      </c>
      <c r="E342" t="s">
        <v>11</v>
      </c>
      <c r="F342" t="s">
        <v>9</v>
      </c>
      <c r="G342" s="10">
        <v>18955.220170000001</v>
      </c>
    </row>
    <row r="343" spans="1:7" x14ac:dyDescent="0.25">
      <c r="A343">
        <v>62</v>
      </c>
      <c r="B343" t="s">
        <v>10</v>
      </c>
      <c r="C343">
        <v>30.02</v>
      </c>
      <c r="D343">
        <v>0</v>
      </c>
      <c r="E343" t="s">
        <v>11</v>
      </c>
      <c r="F343" t="s">
        <v>13</v>
      </c>
      <c r="G343" s="10">
        <v>13352.0998</v>
      </c>
    </row>
    <row r="344" spans="1:7" x14ac:dyDescent="0.25">
      <c r="A344">
        <v>60</v>
      </c>
      <c r="B344" t="s">
        <v>7</v>
      </c>
      <c r="C344">
        <v>27.55</v>
      </c>
      <c r="D344">
        <v>0</v>
      </c>
      <c r="E344" t="s">
        <v>11</v>
      </c>
      <c r="F344" t="s">
        <v>14</v>
      </c>
      <c r="G344" s="10">
        <v>13217.094499999999</v>
      </c>
    </row>
    <row r="345" spans="1:7" x14ac:dyDescent="0.25">
      <c r="A345">
        <v>63</v>
      </c>
      <c r="B345" t="s">
        <v>10</v>
      </c>
      <c r="C345">
        <v>36.765000000000001</v>
      </c>
      <c r="D345">
        <v>0</v>
      </c>
      <c r="E345" t="s">
        <v>11</v>
      </c>
      <c r="F345" t="s">
        <v>14</v>
      </c>
      <c r="G345" s="10">
        <v>13981.850350000001</v>
      </c>
    </row>
    <row r="346" spans="1:7" x14ac:dyDescent="0.25">
      <c r="A346">
        <v>49</v>
      </c>
      <c r="B346" t="s">
        <v>7</v>
      </c>
      <c r="C346">
        <v>41.47</v>
      </c>
      <c r="D346">
        <v>4</v>
      </c>
      <c r="E346" t="s">
        <v>11</v>
      </c>
      <c r="F346" t="s">
        <v>12</v>
      </c>
      <c r="G346" s="10">
        <v>10977.2063</v>
      </c>
    </row>
    <row r="347" spans="1:7" x14ac:dyDescent="0.25">
      <c r="A347">
        <v>34</v>
      </c>
      <c r="B347" t="s">
        <v>7</v>
      </c>
      <c r="C347">
        <v>29.26</v>
      </c>
      <c r="D347">
        <v>3</v>
      </c>
      <c r="E347" t="s">
        <v>11</v>
      </c>
      <c r="F347" t="s">
        <v>12</v>
      </c>
      <c r="G347" s="10">
        <v>6184.2993999999999</v>
      </c>
    </row>
    <row r="348" spans="1:7" x14ac:dyDescent="0.25">
      <c r="A348">
        <v>33</v>
      </c>
      <c r="B348" t="s">
        <v>10</v>
      </c>
      <c r="C348">
        <v>35.75</v>
      </c>
      <c r="D348">
        <v>2</v>
      </c>
      <c r="E348" t="s">
        <v>11</v>
      </c>
      <c r="F348" t="s">
        <v>12</v>
      </c>
      <c r="G348" s="10">
        <v>4889.9994999999999</v>
      </c>
    </row>
    <row r="349" spans="1:7" x14ac:dyDescent="0.25">
      <c r="A349">
        <v>46</v>
      </c>
      <c r="B349" t="s">
        <v>10</v>
      </c>
      <c r="C349">
        <v>33.344999999999999</v>
      </c>
      <c r="D349">
        <v>1</v>
      </c>
      <c r="E349" t="s">
        <v>11</v>
      </c>
      <c r="F349" t="s">
        <v>14</v>
      </c>
      <c r="G349" s="10">
        <v>8334.4575499999992</v>
      </c>
    </row>
    <row r="350" spans="1:7" x14ac:dyDescent="0.25">
      <c r="A350">
        <v>36</v>
      </c>
      <c r="B350" t="s">
        <v>7</v>
      </c>
      <c r="C350">
        <v>29.92</v>
      </c>
      <c r="D350">
        <v>1</v>
      </c>
      <c r="E350" t="s">
        <v>11</v>
      </c>
      <c r="F350" t="s">
        <v>12</v>
      </c>
      <c r="G350" s="10">
        <v>5478.0367999999999</v>
      </c>
    </row>
    <row r="351" spans="1:7" x14ac:dyDescent="0.25">
      <c r="A351">
        <v>19</v>
      </c>
      <c r="B351" t="s">
        <v>10</v>
      </c>
      <c r="C351">
        <v>27.835000000000001</v>
      </c>
      <c r="D351">
        <v>0</v>
      </c>
      <c r="E351" t="s">
        <v>11</v>
      </c>
      <c r="F351" t="s">
        <v>13</v>
      </c>
      <c r="G351" s="10">
        <v>1635.7336499999999</v>
      </c>
    </row>
    <row r="352" spans="1:7" x14ac:dyDescent="0.25">
      <c r="A352">
        <v>57</v>
      </c>
      <c r="B352" t="s">
        <v>7</v>
      </c>
      <c r="C352">
        <v>23.18</v>
      </c>
      <c r="D352">
        <v>0</v>
      </c>
      <c r="E352" t="s">
        <v>11</v>
      </c>
      <c r="F352" t="s">
        <v>13</v>
      </c>
      <c r="G352" s="10">
        <v>11830.6072</v>
      </c>
    </row>
    <row r="353" spans="1:7" x14ac:dyDescent="0.25">
      <c r="A353">
        <v>50</v>
      </c>
      <c r="B353" t="s">
        <v>7</v>
      </c>
      <c r="C353">
        <v>25.6</v>
      </c>
      <c r="D353">
        <v>0</v>
      </c>
      <c r="E353" t="s">
        <v>11</v>
      </c>
      <c r="F353" t="s">
        <v>9</v>
      </c>
      <c r="G353" s="10">
        <v>8932.0840000000007</v>
      </c>
    </row>
    <row r="354" spans="1:7" x14ac:dyDescent="0.25">
      <c r="A354">
        <v>30</v>
      </c>
      <c r="B354" t="s">
        <v>7</v>
      </c>
      <c r="C354">
        <v>27.7</v>
      </c>
      <c r="D354">
        <v>0</v>
      </c>
      <c r="E354" t="s">
        <v>11</v>
      </c>
      <c r="F354" t="s">
        <v>9</v>
      </c>
      <c r="G354" s="10">
        <v>3554.203</v>
      </c>
    </row>
    <row r="355" spans="1:7" x14ac:dyDescent="0.25">
      <c r="A355">
        <v>33</v>
      </c>
      <c r="B355" t="s">
        <v>10</v>
      </c>
      <c r="C355">
        <v>35.244999999999997</v>
      </c>
      <c r="D355">
        <v>0</v>
      </c>
      <c r="E355" t="s">
        <v>11</v>
      </c>
      <c r="F355" t="s">
        <v>14</v>
      </c>
      <c r="G355" s="10">
        <v>12404.8791</v>
      </c>
    </row>
    <row r="356" spans="1:7" x14ac:dyDescent="0.25">
      <c r="A356">
        <v>18</v>
      </c>
      <c r="B356" t="s">
        <v>7</v>
      </c>
      <c r="C356">
        <v>38.28</v>
      </c>
      <c r="D356">
        <v>0</v>
      </c>
      <c r="E356" t="s">
        <v>11</v>
      </c>
      <c r="F356" t="s">
        <v>12</v>
      </c>
      <c r="G356" s="10">
        <v>14133.03775</v>
      </c>
    </row>
    <row r="357" spans="1:7" x14ac:dyDescent="0.25">
      <c r="A357">
        <v>46</v>
      </c>
      <c r="B357" t="s">
        <v>10</v>
      </c>
      <c r="C357">
        <v>27.6</v>
      </c>
      <c r="D357">
        <v>0</v>
      </c>
      <c r="E357" t="s">
        <v>11</v>
      </c>
      <c r="F357" t="s">
        <v>9</v>
      </c>
      <c r="G357" s="10">
        <v>24603.04837</v>
      </c>
    </row>
    <row r="358" spans="1:7" x14ac:dyDescent="0.25">
      <c r="A358">
        <v>46</v>
      </c>
      <c r="B358" t="s">
        <v>10</v>
      </c>
      <c r="C358">
        <v>43.89</v>
      </c>
      <c r="D358">
        <v>3</v>
      </c>
      <c r="E358" t="s">
        <v>11</v>
      </c>
      <c r="F358" t="s">
        <v>12</v>
      </c>
      <c r="G358" s="10">
        <v>8944.1151000000009</v>
      </c>
    </row>
    <row r="359" spans="1:7" x14ac:dyDescent="0.25">
      <c r="A359">
        <v>47</v>
      </c>
      <c r="B359" t="s">
        <v>10</v>
      </c>
      <c r="C359">
        <v>29.83</v>
      </c>
      <c r="D359">
        <v>3</v>
      </c>
      <c r="E359" t="s">
        <v>11</v>
      </c>
      <c r="F359" t="s">
        <v>13</v>
      </c>
      <c r="G359" s="10">
        <v>9620.3307000000004</v>
      </c>
    </row>
    <row r="360" spans="1:7" x14ac:dyDescent="0.25">
      <c r="A360">
        <v>23</v>
      </c>
      <c r="B360" t="s">
        <v>10</v>
      </c>
      <c r="C360">
        <v>41.91</v>
      </c>
      <c r="D360">
        <v>0</v>
      </c>
      <c r="E360" t="s">
        <v>11</v>
      </c>
      <c r="F360" t="s">
        <v>12</v>
      </c>
      <c r="G360" s="10">
        <v>1837.2819</v>
      </c>
    </row>
    <row r="361" spans="1:7" x14ac:dyDescent="0.25">
      <c r="A361">
        <v>18</v>
      </c>
      <c r="B361" t="s">
        <v>7</v>
      </c>
      <c r="C361">
        <v>20.79</v>
      </c>
      <c r="D361">
        <v>0</v>
      </c>
      <c r="E361" t="s">
        <v>11</v>
      </c>
      <c r="F361" t="s">
        <v>12</v>
      </c>
      <c r="G361" s="10">
        <v>1607.5101</v>
      </c>
    </row>
    <row r="362" spans="1:7" x14ac:dyDescent="0.25">
      <c r="A362">
        <v>48</v>
      </c>
      <c r="B362" t="s">
        <v>7</v>
      </c>
      <c r="C362">
        <v>32.299999999999997</v>
      </c>
      <c r="D362">
        <v>2</v>
      </c>
      <c r="E362" t="s">
        <v>11</v>
      </c>
      <c r="F362" t="s">
        <v>14</v>
      </c>
      <c r="G362" s="10">
        <v>10043.249</v>
      </c>
    </row>
    <row r="363" spans="1:7" x14ac:dyDescent="0.25">
      <c r="A363">
        <v>35</v>
      </c>
      <c r="B363" t="s">
        <v>10</v>
      </c>
      <c r="C363">
        <v>30.5</v>
      </c>
      <c r="D363">
        <v>1</v>
      </c>
      <c r="E363" t="s">
        <v>11</v>
      </c>
      <c r="F363" t="s">
        <v>9</v>
      </c>
      <c r="G363" s="10">
        <v>4751.07</v>
      </c>
    </row>
    <row r="364" spans="1:7" x14ac:dyDescent="0.25">
      <c r="A364">
        <v>19</v>
      </c>
      <c r="B364" t="s">
        <v>7</v>
      </c>
      <c r="C364">
        <v>21.7</v>
      </c>
      <c r="D364">
        <v>0</v>
      </c>
      <c r="E364" t="s">
        <v>8</v>
      </c>
      <c r="F364" t="s">
        <v>9</v>
      </c>
      <c r="G364" s="10">
        <v>13844.505999999999</v>
      </c>
    </row>
    <row r="365" spans="1:7" x14ac:dyDescent="0.25">
      <c r="A365">
        <v>21</v>
      </c>
      <c r="B365" t="s">
        <v>7</v>
      </c>
      <c r="C365">
        <v>26.4</v>
      </c>
      <c r="D365">
        <v>1</v>
      </c>
      <c r="E365" t="s">
        <v>11</v>
      </c>
      <c r="F365" t="s">
        <v>9</v>
      </c>
      <c r="G365" s="10">
        <v>2597.779</v>
      </c>
    </row>
    <row r="366" spans="1:7" x14ac:dyDescent="0.25">
      <c r="A366">
        <v>21</v>
      </c>
      <c r="B366" t="s">
        <v>7</v>
      </c>
      <c r="C366">
        <v>21.89</v>
      </c>
      <c r="D366">
        <v>2</v>
      </c>
      <c r="E366" t="s">
        <v>11</v>
      </c>
      <c r="F366" t="s">
        <v>12</v>
      </c>
      <c r="G366" s="10">
        <v>3180.5101</v>
      </c>
    </row>
    <row r="367" spans="1:7" x14ac:dyDescent="0.25">
      <c r="A367">
        <v>49</v>
      </c>
      <c r="B367" t="s">
        <v>7</v>
      </c>
      <c r="C367">
        <v>30.78</v>
      </c>
      <c r="D367">
        <v>1</v>
      </c>
      <c r="E367" t="s">
        <v>11</v>
      </c>
      <c r="F367" t="s">
        <v>14</v>
      </c>
      <c r="G367" s="10">
        <v>9778.3472000000002</v>
      </c>
    </row>
    <row r="368" spans="1:7" x14ac:dyDescent="0.25">
      <c r="A368">
        <v>56</v>
      </c>
      <c r="B368" t="s">
        <v>7</v>
      </c>
      <c r="C368">
        <v>32.299999999999997</v>
      </c>
      <c r="D368">
        <v>3</v>
      </c>
      <c r="E368" t="s">
        <v>11</v>
      </c>
      <c r="F368" t="s">
        <v>14</v>
      </c>
      <c r="G368" s="10">
        <v>13430.264999999999</v>
      </c>
    </row>
    <row r="369" spans="1:7" x14ac:dyDescent="0.25">
      <c r="A369">
        <v>42</v>
      </c>
      <c r="B369" t="s">
        <v>7</v>
      </c>
      <c r="C369">
        <v>24.984999999999999</v>
      </c>
      <c r="D369">
        <v>2</v>
      </c>
      <c r="E369" t="s">
        <v>11</v>
      </c>
      <c r="F369" t="s">
        <v>13</v>
      </c>
      <c r="G369" s="10">
        <v>8017.0611500000005</v>
      </c>
    </row>
    <row r="370" spans="1:7" x14ac:dyDescent="0.25">
      <c r="A370">
        <v>44</v>
      </c>
      <c r="B370" t="s">
        <v>10</v>
      </c>
      <c r="C370">
        <v>32.015000000000001</v>
      </c>
      <c r="D370">
        <v>2</v>
      </c>
      <c r="E370" t="s">
        <v>11</v>
      </c>
      <c r="F370" t="s">
        <v>13</v>
      </c>
      <c r="G370" s="10">
        <v>8116.2688500000004</v>
      </c>
    </row>
    <row r="371" spans="1:7" x14ac:dyDescent="0.25">
      <c r="A371">
        <v>18</v>
      </c>
      <c r="B371" t="s">
        <v>10</v>
      </c>
      <c r="C371">
        <v>30.4</v>
      </c>
      <c r="D371">
        <v>3</v>
      </c>
      <c r="E371" t="s">
        <v>11</v>
      </c>
      <c r="F371" t="s">
        <v>14</v>
      </c>
      <c r="G371" s="10">
        <v>3481.8679999999999</v>
      </c>
    </row>
    <row r="372" spans="1:7" x14ac:dyDescent="0.25">
      <c r="A372">
        <v>61</v>
      </c>
      <c r="B372" t="s">
        <v>7</v>
      </c>
      <c r="C372">
        <v>21.09</v>
      </c>
      <c r="D372">
        <v>0</v>
      </c>
      <c r="E372" t="s">
        <v>11</v>
      </c>
      <c r="F372" t="s">
        <v>13</v>
      </c>
      <c r="G372" s="10">
        <v>13415.0381</v>
      </c>
    </row>
    <row r="373" spans="1:7" x14ac:dyDescent="0.25">
      <c r="A373">
        <v>57</v>
      </c>
      <c r="B373" t="s">
        <v>7</v>
      </c>
      <c r="C373">
        <v>22.23</v>
      </c>
      <c r="D373">
        <v>0</v>
      </c>
      <c r="E373" t="s">
        <v>11</v>
      </c>
      <c r="F373" t="s">
        <v>14</v>
      </c>
      <c r="G373" s="10">
        <v>12029.286700000001</v>
      </c>
    </row>
    <row r="374" spans="1:7" x14ac:dyDescent="0.25">
      <c r="A374">
        <v>42</v>
      </c>
      <c r="B374" t="s">
        <v>7</v>
      </c>
      <c r="C374">
        <v>33.155000000000001</v>
      </c>
      <c r="D374">
        <v>1</v>
      </c>
      <c r="E374" t="s">
        <v>11</v>
      </c>
      <c r="F374" t="s">
        <v>14</v>
      </c>
      <c r="G374" s="10">
        <v>7639.4174499999999</v>
      </c>
    </row>
    <row r="375" spans="1:7" x14ac:dyDescent="0.25">
      <c r="A375">
        <v>26</v>
      </c>
      <c r="B375" t="s">
        <v>10</v>
      </c>
      <c r="C375">
        <v>32.9</v>
      </c>
      <c r="D375">
        <v>2</v>
      </c>
      <c r="E375" t="s">
        <v>8</v>
      </c>
      <c r="F375" t="s">
        <v>9</v>
      </c>
      <c r="G375" s="10">
        <v>36085.218999999997</v>
      </c>
    </row>
    <row r="376" spans="1:7" x14ac:dyDescent="0.25">
      <c r="A376">
        <v>20</v>
      </c>
      <c r="B376" t="s">
        <v>10</v>
      </c>
      <c r="C376">
        <v>33.33</v>
      </c>
      <c r="D376">
        <v>0</v>
      </c>
      <c r="E376" t="s">
        <v>11</v>
      </c>
      <c r="F376" t="s">
        <v>12</v>
      </c>
      <c r="G376" s="10">
        <v>1391.5287000000001</v>
      </c>
    </row>
    <row r="377" spans="1:7" x14ac:dyDescent="0.25">
      <c r="A377">
        <v>23</v>
      </c>
      <c r="B377" t="s">
        <v>7</v>
      </c>
      <c r="C377">
        <v>28.31</v>
      </c>
      <c r="D377">
        <v>0</v>
      </c>
      <c r="E377" t="s">
        <v>8</v>
      </c>
      <c r="F377" t="s">
        <v>13</v>
      </c>
      <c r="G377" s="10">
        <v>18033.9679</v>
      </c>
    </row>
    <row r="378" spans="1:7" x14ac:dyDescent="0.25">
      <c r="A378">
        <v>39</v>
      </c>
      <c r="B378" t="s">
        <v>7</v>
      </c>
      <c r="C378">
        <v>24.89</v>
      </c>
      <c r="D378">
        <v>3</v>
      </c>
      <c r="E378" t="s">
        <v>8</v>
      </c>
      <c r="F378" t="s">
        <v>14</v>
      </c>
      <c r="G378" s="10">
        <v>21659.930100000001</v>
      </c>
    </row>
    <row r="379" spans="1:7" x14ac:dyDescent="0.25">
      <c r="A379">
        <v>24</v>
      </c>
      <c r="B379" t="s">
        <v>10</v>
      </c>
      <c r="C379">
        <v>40.15</v>
      </c>
      <c r="D379">
        <v>0</v>
      </c>
      <c r="E379" t="s">
        <v>8</v>
      </c>
      <c r="F379" t="s">
        <v>12</v>
      </c>
      <c r="G379" s="10">
        <v>38126.246500000001</v>
      </c>
    </row>
    <row r="380" spans="1:7" x14ac:dyDescent="0.25">
      <c r="A380">
        <v>64</v>
      </c>
      <c r="B380" t="s">
        <v>7</v>
      </c>
      <c r="C380">
        <v>30.114999999999998</v>
      </c>
      <c r="D380">
        <v>3</v>
      </c>
      <c r="E380" t="s">
        <v>11</v>
      </c>
      <c r="F380" t="s">
        <v>13</v>
      </c>
      <c r="G380" s="10">
        <v>16455.707849999999</v>
      </c>
    </row>
    <row r="381" spans="1:7" x14ac:dyDescent="0.25">
      <c r="A381">
        <v>62</v>
      </c>
      <c r="B381" t="s">
        <v>10</v>
      </c>
      <c r="C381">
        <v>31.46</v>
      </c>
      <c r="D381">
        <v>1</v>
      </c>
      <c r="E381" t="s">
        <v>11</v>
      </c>
      <c r="F381" t="s">
        <v>12</v>
      </c>
      <c r="G381" s="10">
        <v>27000.98473</v>
      </c>
    </row>
    <row r="382" spans="1:7" x14ac:dyDescent="0.25">
      <c r="A382">
        <v>27</v>
      </c>
      <c r="B382" t="s">
        <v>7</v>
      </c>
      <c r="C382">
        <v>17.954999999999998</v>
      </c>
      <c r="D382">
        <v>2</v>
      </c>
      <c r="E382" t="s">
        <v>8</v>
      </c>
      <c r="F382" t="s">
        <v>14</v>
      </c>
      <c r="G382" s="10">
        <v>15006.579449999999</v>
      </c>
    </row>
    <row r="383" spans="1:7" x14ac:dyDescent="0.25">
      <c r="A383">
        <v>55</v>
      </c>
      <c r="B383" t="s">
        <v>10</v>
      </c>
      <c r="C383">
        <v>30.684999999999999</v>
      </c>
      <c r="D383">
        <v>0</v>
      </c>
      <c r="E383" t="s">
        <v>8</v>
      </c>
      <c r="F383" t="s">
        <v>14</v>
      </c>
      <c r="G383" s="10">
        <v>42303.692150000003</v>
      </c>
    </row>
    <row r="384" spans="1:7" x14ac:dyDescent="0.25">
      <c r="A384">
        <v>55</v>
      </c>
      <c r="B384" t="s">
        <v>10</v>
      </c>
      <c r="C384">
        <v>33</v>
      </c>
      <c r="D384">
        <v>0</v>
      </c>
      <c r="E384" t="s">
        <v>11</v>
      </c>
      <c r="F384" t="s">
        <v>12</v>
      </c>
      <c r="G384" s="10">
        <v>20781.48892</v>
      </c>
    </row>
    <row r="385" spans="1:7" x14ac:dyDescent="0.25">
      <c r="A385">
        <v>35</v>
      </c>
      <c r="B385" t="s">
        <v>7</v>
      </c>
      <c r="C385">
        <v>43.34</v>
      </c>
      <c r="D385">
        <v>2</v>
      </c>
      <c r="E385" t="s">
        <v>11</v>
      </c>
      <c r="F385" t="s">
        <v>12</v>
      </c>
      <c r="G385" s="10">
        <v>5846.9175999999998</v>
      </c>
    </row>
    <row r="386" spans="1:7" x14ac:dyDescent="0.25">
      <c r="A386">
        <v>44</v>
      </c>
      <c r="B386" t="s">
        <v>10</v>
      </c>
      <c r="C386">
        <v>22.135000000000002</v>
      </c>
      <c r="D386">
        <v>2</v>
      </c>
      <c r="E386" t="s">
        <v>11</v>
      </c>
      <c r="F386" t="s">
        <v>14</v>
      </c>
      <c r="G386" s="10">
        <v>8302.5356499999998</v>
      </c>
    </row>
    <row r="387" spans="1:7" x14ac:dyDescent="0.25">
      <c r="A387">
        <v>19</v>
      </c>
      <c r="B387" t="s">
        <v>10</v>
      </c>
      <c r="C387">
        <v>34.4</v>
      </c>
      <c r="D387">
        <v>0</v>
      </c>
      <c r="E387" t="s">
        <v>11</v>
      </c>
      <c r="F387" t="s">
        <v>9</v>
      </c>
      <c r="G387" s="10">
        <v>1261.8589999999999</v>
      </c>
    </row>
    <row r="388" spans="1:7" x14ac:dyDescent="0.25">
      <c r="A388">
        <v>58</v>
      </c>
      <c r="B388" t="s">
        <v>7</v>
      </c>
      <c r="C388">
        <v>39.049999999999997</v>
      </c>
      <c r="D388">
        <v>0</v>
      </c>
      <c r="E388" t="s">
        <v>11</v>
      </c>
      <c r="F388" t="s">
        <v>12</v>
      </c>
      <c r="G388" s="10">
        <v>11856.4115</v>
      </c>
    </row>
    <row r="389" spans="1:7" x14ac:dyDescent="0.25">
      <c r="A389">
        <v>50</v>
      </c>
      <c r="B389" t="s">
        <v>10</v>
      </c>
      <c r="C389">
        <v>25.364999999999998</v>
      </c>
      <c r="D389">
        <v>2</v>
      </c>
      <c r="E389" t="s">
        <v>11</v>
      </c>
      <c r="F389" t="s">
        <v>13</v>
      </c>
      <c r="G389" s="10">
        <v>30284.642940000002</v>
      </c>
    </row>
    <row r="390" spans="1:7" x14ac:dyDescent="0.25">
      <c r="A390">
        <v>26</v>
      </c>
      <c r="B390" t="s">
        <v>7</v>
      </c>
      <c r="C390">
        <v>22.61</v>
      </c>
      <c r="D390">
        <v>0</v>
      </c>
      <c r="E390" t="s">
        <v>11</v>
      </c>
      <c r="F390" t="s">
        <v>13</v>
      </c>
      <c r="G390" s="10">
        <v>3176.8159000000001</v>
      </c>
    </row>
    <row r="391" spans="1:7" x14ac:dyDescent="0.25">
      <c r="A391">
        <v>24</v>
      </c>
      <c r="B391" t="s">
        <v>7</v>
      </c>
      <c r="C391">
        <v>30.21</v>
      </c>
      <c r="D391">
        <v>3</v>
      </c>
      <c r="E391" t="s">
        <v>11</v>
      </c>
      <c r="F391" t="s">
        <v>13</v>
      </c>
      <c r="G391" s="10">
        <v>4618.0798999999997</v>
      </c>
    </row>
    <row r="392" spans="1:7" x14ac:dyDescent="0.25">
      <c r="A392">
        <v>48</v>
      </c>
      <c r="B392" t="s">
        <v>10</v>
      </c>
      <c r="C392">
        <v>35.625</v>
      </c>
      <c r="D392">
        <v>4</v>
      </c>
      <c r="E392" t="s">
        <v>11</v>
      </c>
      <c r="F392" t="s">
        <v>14</v>
      </c>
      <c r="G392" s="10">
        <v>10736.87075</v>
      </c>
    </row>
    <row r="393" spans="1:7" x14ac:dyDescent="0.25">
      <c r="A393">
        <v>19</v>
      </c>
      <c r="B393" t="s">
        <v>7</v>
      </c>
      <c r="C393">
        <v>37.43</v>
      </c>
      <c r="D393">
        <v>0</v>
      </c>
      <c r="E393" t="s">
        <v>11</v>
      </c>
      <c r="F393" t="s">
        <v>13</v>
      </c>
      <c r="G393" s="10">
        <v>2138.0707000000002</v>
      </c>
    </row>
    <row r="394" spans="1:7" x14ac:dyDescent="0.25">
      <c r="A394">
        <v>48</v>
      </c>
      <c r="B394" t="s">
        <v>10</v>
      </c>
      <c r="C394">
        <v>31.445</v>
      </c>
      <c r="D394">
        <v>1</v>
      </c>
      <c r="E394" t="s">
        <v>11</v>
      </c>
      <c r="F394" t="s">
        <v>14</v>
      </c>
      <c r="G394" s="10">
        <v>8964.0605500000001</v>
      </c>
    </row>
    <row r="395" spans="1:7" x14ac:dyDescent="0.25">
      <c r="A395">
        <v>49</v>
      </c>
      <c r="B395" t="s">
        <v>10</v>
      </c>
      <c r="C395">
        <v>31.35</v>
      </c>
      <c r="D395">
        <v>1</v>
      </c>
      <c r="E395" t="s">
        <v>11</v>
      </c>
      <c r="F395" t="s">
        <v>14</v>
      </c>
      <c r="G395" s="10">
        <v>9290.1394999999993</v>
      </c>
    </row>
    <row r="396" spans="1:7" x14ac:dyDescent="0.25">
      <c r="A396">
        <v>46</v>
      </c>
      <c r="B396" t="s">
        <v>7</v>
      </c>
      <c r="C396">
        <v>32.299999999999997</v>
      </c>
      <c r="D396">
        <v>2</v>
      </c>
      <c r="E396" t="s">
        <v>11</v>
      </c>
      <c r="F396" t="s">
        <v>14</v>
      </c>
      <c r="G396" s="10">
        <v>9411.0049999999992</v>
      </c>
    </row>
    <row r="397" spans="1:7" x14ac:dyDescent="0.25">
      <c r="A397">
        <v>46</v>
      </c>
      <c r="B397" t="s">
        <v>10</v>
      </c>
      <c r="C397">
        <v>19.855</v>
      </c>
      <c r="D397">
        <v>0</v>
      </c>
      <c r="E397" t="s">
        <v>11</v>
      </c>
      <c r="F397" t="s">
        <v>13</v>
      </c>
      <c r="G397" s="10">
        <v>7526.7064499999997</v>
      </c>
    </row>
    <row r="398" spans="1:7" x14ac:dyDescent="0.25">
      <c r="A398">
        <v>43</v>
      </c>
      <c r="B398" t="s">
        <v>7</v>
      </c>
      <c r="C398">
        <v>34.4</v>
      </c>
      <c r="D398">
        <v>3</v>
      </c>
      <c r="E398" t="s">
        <v>11</v>
      </c>
      <c r="F398" t="s">
        <v>9</v>
      </c>
      <c r="G398" s="10">
        <v>8522.0030000000006</v>
      </c>
    </row>
    <row r="399" spans="1:7" x14ac:dyDescent="0.25">
      <c r="A399">
        <v>21</v>
      </c>
      <c r="B399" t="s">
        <v>10</v>
      </c>
      <c r="C399">
        <v>31.02</v>
      </c>
      <c r="D399">
        <v>0</v>
      </c>
      <c r="E399" t="s">
        <v>11</v>
      </c>
      <c r="F399" t="s">
        <v>12</v>
      </c>
      <c r="G399" s="10">
        <v>16586.49771</v>
      </c>
    </row>
    <row r="400" spans="1:7" x14ac:dyDescent="0.25">
      <c r="A400">
        <v>64</v>
      </c>
      <c r="B400" t="s">
        <v>10</v>
      </c>
      <c r="C400">
        <v>25.6</v>
      </c>
      <c r="D400">
        <v>2</v>
      </c>
      <c r="E400" t="s">
        <v>11</v>
      </c>
      <c r="F400" t="s">
        <v>9</v>
      </c>
      <c r="G400" s="10">
        <v>14988.432000000001</v>
      </c>
    </row>
    <row r="401" spans="1:7" x14ac:dyDescent="0.25">
      <c r="A401">
        <v>18</v>
      </c>
      <c r="B401" t="s">
        <v>7</v>
      </c>
      <c r="C401">
        <v>38.17</v>
      </c>
      <c r="D401">
        <v>0</v>
      </c>
      <c r="E401" t="s">
        <v>11</v>
      </c>
      <c r="F401" t="s">
        <v>12</v>
      </c>
      <c r="G401" s="10">
        <v>1631.6683</v>
      </c>
    </row>
    <row r="402" spans="1:7" x14ac:dyDescent="0.25">
      <c r="A402">
        <v>51</v>
      </c>
      <c r="B402" t="s">
        <v>7</v>
      </c>
      <c r="C402">
        <v>20.6</v>
      </c>
      <c r="D402">
        <v>0</v>
      </c>
      <c r="E402" t="s">
        <v>11</v>
      </c>
      <c r="F402" t="s">
        <v>9</v>
      </c>
      <c r="G402" s="10">
        <v>9264.7970000000005</v>
      </c>
    </row>
    <row r="403" spans="1:7" x14ac:dyDescent="0.25">
      <c r="A403">
        <v>47</v>
      </c>
      <c r="B403" t="s">
        <v>10</v>
      </c>
      <c r="C403">
        <v>47.52</v>
      </c>
      <c r="D403">
        <v>1</v>
      </c>
      <c r="E403" t="s">
        <v>11</v>
      </c>
      <c r="F403" t="s">
        <v>12</v>
      </c>
      <c r="G403" s="10">
        <v>8083.9197999999997</v>
      </c>
    </row>
    <row r="404" spans="1:7" x14ac:dyDescent="0.25">
      <c r="A404">
        <v>64</v>
      </c>
      <c r="B404" t="s">
        <v>7</v>
      </c>
      <c r="C404">
        <v>32.965000000000003</v>
      </c>
      <c r="D404">
        <v>0</v>
      </c>
      <c r="E404" t="s">
        <v>11</v>
      </c>
      <c r="F404" t="s">
        <v>13</v>
      </c>
      <c r="G404" s="10">
        <v>14692.66935</v>
      </c>
    </row>
    <row r="405" spans="1:7" x14ac:dyDescent="0.25">
      <c r="A405">
        <v>49</v>
      </c>
      <c r="B405" t="s">
        <v>10</v>
      </c>
      <c r="C405">
        <v>32.299999999999997</v>
      </c>
      <c r="D405">
        <v>3</v>
      </c>
      <c r="E405" t="s">
        <v>11</v>
      </c>
      <c r="F405" t="s">
        <v>13</v>
      </c>
      <c r="G405" s="10">
        <v>10269.459999999999</v>
      </c>
    </row>
    <row r="406" spans="1:7" x14ac:dyDescent="0.25">
      <c r="A406">
        <v>31</v>
      </c>
      <c r="B406" t="s">
        <v>10</v>
      </c>
      <c r="C406">
        <v>20.399999999999999</v>
      </c>
      <c r="D406">
        <v>0</v>
      </c>
      <c r="E406" t="s">
        <v>11</v>
      </c>
      <c r="F406" t="s">
        <v>9</v>
      </c>
      <c r="G406" s="10">
        <v>3260.1990000000001</v>
      </c>
    </row>
    <row r="407" spans="1:7" x14ac:dyDescent="0.25">
      <c r="A407">
        <v>52</v>
      </c>
      <c r="B407" t="s">
        <v>7</v>
      </c>
      <c r="C407">
        <v>38.380000000000003</v>
      </c>
      <c r="D407">
        <v>2</v>
      </c>
      <c r="E407" t="s">
        <v>11</v>
      </c>
      <c r="F407" t="s">
        <v>14</v>
      </c>
      <c r="G407" s="10">
        <v>11396.9002</v>
      </c>
    </row>
    <row r="408" spans="1:7" x14ac:dyDescent="0.25">
      <c r="A408">
        <v>33</v>
      </c>
      <c r="B408" t="s">
        <v>7</v>
      </c>
      <c r="C408">
        <v>24.31</v>
      </c>
      <c r="D408">
        <v>0</v>
      </c>
      <c r="E408" t="s">
        <v>11</v>
      </c>
      <c r="F408" t="s">
        <v>12</v>
      </c>
      <c r="G408" s="10">
        <v>4185.0978999999998</v>
      </c>
    </row>
    <row r="409" spans="1:7" x14ac:dyDescent="0.25">
      <c r="A409">
        <v>47</v>
      </c>
      <c r="B409" t="s">
        <v>7</v>
      </c>
      <c r="C409">
        <v>23.6</v>
      </c>
      <c r="D409">
        <v>1</v>
      </c>
      <c r="E409" t="s">
        <v>11</v>
      </c>
      <c r="F409" t="s">
        <v>9</v>
      </c>
      <c r="G409" s="10">
        <v>8539.6710000000003</v>
      </c>
    </row>
    <row r="410" spans="1:7" x14ac:dyDescent="0.25">
      <c r="A410">
        <v>38</v>
      </c>
      <c r="B410" t="s">
        <v>10</v>
      </c>
      <c r="C410">
        <v>21.12</v>
      </c>
      <c r="D410">
        <v>3</v>
      </c>
      <c r="E410" t="s">
        <v>11</v>
      </c>
      <c r="F410" t="s">
        <v>12</v>
      </c>
      <c r="G410" s="10">
        <v>6652.5288</v>
      </c>
    </row>
    <row r="411" spans="1:7" x14ac:dyDescent="0.25">
      <c r="A411">
        <v>32</v>
      </c>
      <c r="B411" t="s">
        <v>10</v>
      </c>
      <c r="C411">
        <v>30.03</v>
      </c>
      <c r="D411">
        <v>1</v>
      </c>
      <c r="E411" t="s">
        <v>11</v>
      </c>
      <c r="F411" t="s">
        <v>12</v>
      </c>
      <c r="G411" s="10">
        <v>4074.4537</v>
      </c>
    </row>
    <row r="412" spans="1:7" x14ac:dyDescent="0.25">
      <c r="A412">
        <v>19</v>
      </c>
      <c r="B412" t="s">
        <v>10</v>
      </c>
      <c r="C412">
        <v>17.48</v>
      </c>
      <c r="D412">
        <v>0</v>
      </c>
      <c r="E412" t="s">
        <v>11</v>
      </c>
      <c r="F412" t="s">
        <v>13</v>
      </c>
      <c r="G412" s="10">
        <v>1621.3402000000001</v>
      </c>
    </row>
    <row r="413" spans="1:7" x14ac:dyDescent="0.25">
      <c r="A413">
        <v>44</v>
      </c>
      <c r="B413" t="s">
        <v>7</v>
      </c>
      <c r="C413">
        <v>20.234999999999999</v>
      </c>
      <c r="D413">
        <v>1</v>
      </c>
      <c r="E413" t="s">
        <v>8</v>
      </c>
      <c r="F413" t="s">
        <v>14</v>
      </c>
      <c r="G413" s="10">
        <v>19594.809649999999</v>
      </c>
    </row>
    <row r="414" spans="1:7" x14ac:dyDescent="0.25">
      <c r="A414">
        <v>26</v>
      </c>
      <c r="B414" t="s">
        <v>7</v>
      </c>
      <c r="C414">
        <v>17.195</v>
      </c>
      <c r="D414">
        <v>2</v>
      </c>
      <c r="E414" t="s">
        <v>8</v>
      </c>
      <c r="F414" t="s">
        <v>14</v>
      </c>
      <c r="G414" s="10">
        <v>14455.644050000001</v>
      </c>
    </row>
    <row r="415" spans="1:7" x14ac:dyDescent="0.25">
      <c r="A415">
        <v>25</v>
      </c>
      <c r="B415" t="s">
        <v>10</v>
      </c>
      <c r="C415">
        <v>23.9</v>
      </c>
      <c r="D415">
        <v>5</v>
      </c>
      <c r="E415" t="s">
        <v>11</v>
      </c>
      <c r="F415" t="s">
        <v>9</v>
      </c>
      <c r="G415" s="10">
        <v>5080.0959999999995</v>
      </c>
    </row>
    <row r="416" spans="1:7" x14ac:dyDescent="0.25">
      <c r="A416">
        <v>19</v>
      </c>
      <c r="B416" t="s">
        <v>7</v>
      </c>
      <c r="C416">
        <v>35.15</v>
      </c>
      <c r="D416">
        <v>0</v>
      </c>
      <c r="E416" t="s">
        <v>11</v>
      </c>
      <c r="F416" t="s">
        <v>13</v>
      </c>
      <c r="G416" s="10">
        <v>2134.9014999999999</v>
      </c>
    </row>
    <row r="417" spans="1:7" x14ac:dyDescent="0.25">
      <c r="A417">
        <v>43</v>
      </c>
      <c r="B417" t="s">
        <v>7</v>
      </c>
      <c r="C417">
        <v>35.64</v>
      </c>
      <c r="D417">
        <v>1</v>
      </c>
      <c r="E417" t="s">
        <v>11</v>
      </c>
      <c r="F417" t="s">
        <v>12</v>
      </c>
      <c r="G417" s="10">
        <v>7345.7266</v>
      </c>
    </row>
    <row r="418" spans="1:7" x14ac:dyDescent="0.25">
      <c r="A418">
        <v>52</v>
      </c>
      <c r="B418" t="s">
        <v>10</v>
      </c>
      <c r="C418">
        <v>34.1</v>
      </c>
      <c r="D418">
        <v>0</v>
      </c>
      <c r="E418" t="s">
        <v>11</v>
      </c>
      <c r="F418" t="s">
        <v>12</v>
      </c>
      <c r="G418" s="10">
        <v>9140.9509999999991</v>
      </c>
    </row>
    <row r="419" spans="1:7" x14ac:dyDescent="0.25">
      <c r="A419">
        <v>36</v>
      </c>
      <c r="B419" t="s">
        <v>7</v>
      </c>
      <c r="C419">
        <v>22.6</v>
      </c>
      <c r="D419">
        <v>2</v>
      </c>
      <c r="E419" t="s">
        <v>8</v>
      </c>
      <c r="F419" t="s">
        <v>9</v>
      </c>
      <c r="G419" s="10">
        <v>18608.261999999999</v>
      </c>
    </row>
    <row r="420" spans="1:7" x14ac:dyDescent="0.25">
      <c r="A420">
        <v>64</v>
      </c>
      <c r="B420" t="s">
        <v>10</v>
      </c>
      <c r="C420">
        <v>39.159999999999997</v>
      </c>
      <c r="D420">
        <v>1</v>
      </c>
      <c r="E420" t="s">
        <v>11</v>
      </c>
      <c r="F420" t="s">
        <v>12</v>
      </c>
      <c r="G420" s="10">
        <v>14418.2804</v>
      </c>
    </row>
    <row r="421" spans="1:7" x14ac:dyDescent="0.25">
      <c r="A421">
        <v>63</v>
      </c>
      <c r="B421" t="s">
        <v>7</v>
      </c>
      <c r="C421">
        <v>26.98</v>
      </c>
      <c r="D421">
        <v>0</v>
      </c>
      <c r="E421" t="s">
        <v>8</v>
      </c>
      <c r="F421" t="s">
        <v>13</v>
      </c>
      <c r="G421" s="10">
        <v>28950.4692</v>
      </c>
    </row>
    <row r="422" spans="1:7" x14ac:dyDescent="0.25">
      <c r="A422">
        <v>64</v>
      </c>
      <c r="B422" t="s">
        <v>10</v>
      </c>
      <c r="C422">
        <v>33.880000000000003</v>
      </c>
      <c r="D422">
        <v>0</v>
      </c>
      <c r="E422" t="s">
        <v>8</v>
      </c>
      <c r="F422" t="s">
        <v>12</v>
      </c>
      <c r="G422" s="10">
        <v>46889.261200000001</v>
      </c>
    </row>
    <row r="423" spans="1:7" x14ac:dyDescent="0.25">
      <c r="A423">
        <v>61</v>
      </c>
      <c r="B423" t="s">
        <v>10</v>
      </c>
      <c r="C423">
        <v>35.86</v>
      </c>
      <c r="D423">
        <v>0</v>
      </c>
      <c r="E423" t="s">
        <v>8</v>
      </c>
      <c r="F423" t="s">
        <v>12</v>
      </c>
      <c r="G423" s="10">
        <v>46599.108399999997</v>
      </c>
    </row>
    <row r="424" spans="1:7" x14ac:dyDescent="0.25">
      <c r="A424">
        <v>40</v>
      </c>
      <c r="B424" t="s">
        <v>10</v>
      </c>
      <c r="C424">
        <v>32.774999999999999</v>
      </c>
      <c r="D424">
        <v>1</v>
      </c>
      <c r="E424" t="s">
        <v>8</v>
      </c>
      <c r="F424" t="s">
        <v>14</v>
      </c>
      <c r="G424" s="10">
        <v>39125.332249999999</v>
      </c>
    </row>
    <row r="425" spans="1:7" x14ac:dyDescent="0.25">
      <c r="A425">
        <v>25</v>
      </c>
      <c r="B425" t="s">
        <v>10</v>
      </c>
      <c r="C425">
        <v>30.59</v>
      </c>
      <c r="D425">
        <v>0</v>
      </c>
      <c r="E425" t="s">
        <v>11</v>
      </c>
      <c r="F425" t="s">
        <v>14</v>
      </c>
      <c r="G425" s="10">
        <v>2727.3951000000002</v>
      </c>
    </row>
    <row r="426" spans="1:7" x14ac:dyDescent="0.25">
      <c r="A426">
        <v>48</v>
      </c>
      <c r="B426" t="s">
        <v>10</v>
      </c>
      <c r="C426">
        <v>30.2</v>
      </c>
      <c r="D426">
        <v>2</v>
      </c>
      <c r="E426" t="s">
        <v>11</v>
      </c>
      <c r="F426" t="s">
        <v>9</v>
      </c>
      <c r="G426" s="10">
        <v>8968.33</v>
      </c>
    </row>
    <row r="427" spans="1:7" x14ac:dyDescent="0.25">
      <c r="A427">
        <v>45</v>
      </c>
      <c r="B427" t="s">
        <v>10</v>
      </c>
      <c r="C427">
        <v>24.31</v>
      </c>
      <c r="D427">
        <v>5</v>
      </c>
      <c r="E427" t="s">
        <v>11</v>
      </c>
      <c r="F427" t="s">
        <v>12</v>
      </c>
      <c r="G427" s="10">
        <v>9788.8659000000007</v>
      </c>
    </row>
    <row r="428" spans="1:7" x14ac:dyDescent="0.25">
      <c r="A428">
        <v>38</v>
      </c>
      <c r="B428" t="s">
        <v>7</v>
      </c>
      <c r="C428">
        <v>27.265000000000001</v>
      </c>
      <c r="D428">
        <v>1</v>
      </c>
      <c r="E428" t="s">
        <v>11</v>
      </c>
      <c r="F428" t="s">
        <v>14</v>
      </c>
      <c r="G428" s="10">
        <v>6555.07035</v>
      </c>
    </row>
    <row r="429" spans="1:7" x14ac:dyDescent="0.25">
      <c r="A429">
        <v>18</v>
      </c>
      <c r="B429" t="s">
        <v>7</v>
      </c>
      <c r="C429">
        <v>29.164999999999999</v>
      </c>
      <c r="D429">
        <v>0</v>
      </c>
      <c r="E429" t="s">
        <v>11</v>
      </c>
      <c r="F429" t="s">
        <v>14</v>
      </c>
      <c r="G429" s="10">
        <v>7323.7348190000002</v>
      </c>
    </row>
    <row r="430" spans="1:7" x14ac:dyDescent="0.25">
      <c r="A430">
        <v>21</v>
      </c>
      <c r="B430" t="s">
        <v>7</v>
      </c>
      <c r="C430">
        <v>16.815000000000001</v>
      </c>
      <c r="D430">
        <v>1</v>
      </c>
      <c r="E430" t="s">
        <v>11</v>
      </c>
      <c r="F430" t="s">
        <v>14</v>
      </c>
      <c r="G430" s="10">
        <v>3167.4558499999998</v>
      </c>
    </row>
    <row r="431" spans="1:7" x14ac:dyDescent="0.25">
      <c r="A431">
        <v>27</v>
      </c>
      <c r="B431" t="s">
        <v>7</v>
      </c>
      <c r="C431">
        <v>30.4</v>
      </c>
      <c r="D431">
        <v>3</v>
      </c>
      <c r="E431" t="s">
        <v>11</v>
      </c>
      <c r="F431" t="s">
        <v>13</v>
      </c>
      <c r="G431" s="10">
        <v>18804.752400000001</v>
      </c>
    </row>
    <row r="432" spans="1:7" x14ac:dyDescent="0.25">
      <c r="A432">
        <v>19</v>
      </c>
      <c r="B432" t="s">
        <v>10</v>
      </c>
      <c r="C432">
        <v>33.1</v>
      </c>
      <c r="D432">
        <v>0</v>
      </c>
      <c r="E432" t="s">
        <v>11</v>
      </c>
      <c r="F432" t="s">
        <v>9</v>
      </c>
      <c r="G432" s="10">
        <v>23082.955330000001</v>
      </c>
    </row>
    <row r="433" spans="1:7" x14ac:dyDescent="0.25">
      <c r="A433">
        <v>29</v>
      </c>
      <c r="B433" t="s">
        <v>7</v>
      </c>
      <c r="C433">
        <v>20.234999999999999</v>
      </c>
      <c r="D433">
        <v>2</v>
      </c>
      <c r="E433" t="s">
        <v>11</v>
      </c>
      <c r="F433" t="s">
        <v>13</v>
      </c>
      <c r="G433" s="10">
        <v>4906.4096499999996</v>
      </c>
    </row>
    <row r="434" spans="1:7" x14ac:dyDescent="0.25">
      <c r="A434">
        <v>42</v>
      </c>
      <c r="B434" t="s">
        <v>10</v>
      </c>
      <c r="C434">
        <v>26.9</v>
      </c>
      <c r="D434">
        <v>0</v>
      </c>
      <c r="E434" t="s">
        <v>11</v>
      </c>
      <c r="F434" t="s">
        <v>9</v>
      </c>
      <c r="G434" s="10">
        <v>5969.723</v>
      </c>
    </row>
    <row r="435" spans="1:7" x14ac:dyDescent="0.25">
      <c r="A435">
        <v>60</v>
      </c>
      <c r="B435" t="s">
        <v>7</v>
      </c>
      <c r="C435">
        <v>30.5</v>
      </c>
      <c r="D435">
        <v>0</v>
      </c>
      <c r="E435" t="s">
        <v>11</v>
      </c>
      <c r="F435" t="s">
        <v>9</v>
      </c>
      <c r="G435" s="10">
        <v>12638.195</v>
      </c>
    </row>
    <row r="436" spans="1:7" x14ac:dyDescent="0.25">
      <c r="A436">
        <v>31</v>
      </c>
      <c r="B436" t="s">
        <v>10</v>
      </c>
      <c r="C436">
        <v>28.594999999999999</v>
      </c>
      <c r="D436">
        <v>1</v>
      </c>
      <c r="E436" t="s">
        <v>11</v>
      </c>
      <c r="F436" t="s">
        <v>13</v>
      </c>
      <c r="G436" s="10">
        <v>4243.5900499999998</v>
      </c>
    </row>
    <row r="437" spans="1:7" x14ac:dyDescent="0.25">
      <c r="A437">
        <v>60</v>
      </c>
      <c r="B437" t="s">
        <v>10</v>
      </c>
      <c r="C437">
        <v>33.11</v>
      </c>
      <c r="D437">
        <v>3</v>
      </c>
      <c r="E437" t="s">
        <v>11</v>
      </c>
      <c r="F437" t="s">
        <v>12</v>
      </c>
      <c r="G437" s="10">
        <v>13919.822899999999</v>
      </c>
    </row>
    <row r="438" spans="1:7" x14ac:dyDescent="0.25">
      <c r="A438">
        <v>22</v>
      </c>
      <c r="B438" t="s">
        <v>10</v>
      </c>
      <c r="C438">
        <v>31.73</v>
      </c>
      <c r="D438">
        <v>0</v>
      </c>
      <c r="E438" t="s">
        <v>11</v>
      </c>
      <c r="F438" t="s">
        <v>14</v>
      </c>
      <c r="G438" s="10">
        <v>2254.7966999999999</v>
      </c>
    </row>
    <row r="439" spans="1:7" x14ac:dyDescent="0.25">
      <c r="A439">
        <v>35</v>
      </c>
      <c r="B439" t="s">
        <v>10</v>
      </c>
      <c r="C439">
        <v>28.9</v>
      </c>
      <c r="D439">
        <v>3</v>
      </c>
      <c r="E439" t="s">
        <v>11</v>
      </c>
      <c r="F439" t="s">
        <v>9</v>
      </c>
      <c r="G439" s="10">
        <v>5926.8459999999995</v>
      </c>
    </row>
    <row r="440" spans="1:7" x14ac:dyDescent="0.25">
      <c r="A440">
        <v>52</v>
      </c>
      <c r="B440" t="s">
        <v>7</v>
      </c>
      <c r="C440">
        <v>46.75</v>
      </c>
      <c r="D440">
        <v>5</v>
      </c>
      <c r="E440" t="s">
        <v>11</v>
      </c>
      <c r="F440" t="s">
        <v>12</v>
      </c>
      <c r="G440" s="10">
        <v>12592.5345</v>
      </c>
    </row>
    <row r="441" spans="1:7" x14ac:dyDescent="0.25">
      <c r="A441">
        <v>26</v>
      </c>
      <c r="B441" t="s">
        <v>10</v>
      </c>
      <c r="C441">
        <v>29.45</v>
      </c>
      <c r="D441">
        <v>0</v>
      </c>
      <c r="E441" t="s">
        <v>11</v>
      </c>
      <c r="F441" t="s">
        <v>14</v>
      </c>
      <c r="G441" s="10">
        <v>2897.3235</v>
      </c>
    </row>
    <row r="442" spans="1:7" x14ac:dyDescent="0.25">
      <c r="A442">
        <v>31</v>
      </c>
      <c r="B442" t="s">
        <v>7</v>
      </c>
      <c r="C442">
        <v>32.68</v>
      </c>
      <c r="D442">
        <v>1</v>
      </c>
      <c r="E442" t="s">
        <v>11</v>
      </c>
      <c r="F442" t="s">
        <v>13</v>
      </c>
      <c r="G442" s="10">
        <v>4738.2682000000004</v>
      </c>
    </row>
    <row r="443" spans="1:7" x14ac:dyDescent="0.25">
      <c r="A443">
        <v>33</v>
      </c>
      <c r="B443" t="s">
        <v>7</v>
      </c>
      <c r="C443">
        <v>33.5</v>
      </c>
      <c r="D443">
        <v>0</v>
      </c>
      <c r="E443" t="s">
        <v>8</v>
      </c>
      <c r="F443" t="s">
        <v>9</v>
      </c>
      <c r="G443" s="10">
        <v>37079.372000000003</v>
      </c>
    </row>
    <row r="444" spans="1:7" x14ac:dyDescent="0.25">
      <c r="A444">
        <v>18</v>
      </c>
      <c r="B444" t="s">
        <v>10</v>
      </c>
      <c r="C444">
        <v>43.01</v>
      </c>
      <c r="D444">
        <v>0</v>
      </c>
      <c r="E444" t="s">
        <v>11</v>
      </c>
      <c r="F444" t="s">
        <v>12</v>
      </c>
      <c r="G444" s="10">
        <v>1149.3959</v>
      </c>
    </row>
    <row r="445" spans="1:7" x14ac:dyDescent="0.25">
      <c r="A445">
        <v>59</v>
      </c>
      <c r="B445" t="s">
        <v>7</v>
      </c>
      <c r="C445">
        <v>36.520000000000003</v>
      </c>
      <c r="D445">
        <v>1</v>
      </c>
      <c r="E445" t="s">
        <v>11</v>
      </c>
      <c r="F445" t="s">
        <v>12</v>
      </c>
      <c r="G445" s="10">
        <v>28287.897659999999</v>
      </c>
    </row>
    <row r="446" spans="1:7" x14ac:dyDescent="0.25">
      <c r="A446">
        <v>56</v>
      </c>
      <c r="B446" t="s">
        <v>10</v>
      </c>
      <c r="C446">
        <v>26.695</v>
      </c>
      <c r="D446">
        <v>1</v>
      </c>
      <c r="E446" t="s">
        <v>8</v>
      </c>
      <c r="F446" t="s">
        <v>13</v>
      </c>
      <c r="G446" s="10">
        <v>26109.32905</v>
      </c>
    </row>
    <row r="447" spans="1:7" x14ac:dyDescent="0.25">
      <c r="A447">
        <v>45</v>
      </c>
      <c r="B447" t="s">
        <v>7</v>
      </c>
      <c r="C447">
        <v>33.1</v>
      </c>
      <c r="D447">
        <v>0</v>
      </c>
      <c r="E447" t="s">
        <v>11</v>
      </c>
      <c r="F447" t="s">
        <v>9</v>
      </c>
      <c r="G447" s="10">
        <v>7345.0839999999998</v>
      </c>
    </row>
    <row r="448" spans="1:7" x14ac:dyDescent="0.25">
      <c r="A448">
        <v>60</v>
      </c>
      <c r="B448" t="s">
        <v>10</v>
      </c>
      <c r="C448">
        <v>29.64</v>
      </c>
      <c r="D448">
        <v>0</v>
      </c>
      <c r="E448" t="s">
        <v>11</v>
      </c>
      <c r="F448" t="s">
        <v>14</v>
      </c>
      <c r="G448" s="10">
        <v>12730.999599999999</v>
      </c>
    </row>
    <row r="449" spans="1:7" x14ac:dyDescent="0.25">
      <c r="A449">
        <v>56</v>
      </c>
      <c r="B449" t="s">
        <v>7</v>
      </c>
      <c r="C449">
        <v>25.65</v>
      </c>
      <c r="D449">
        <v>0</v>
      </c>
      <c r="E449" t="s">
        <v>11</v>
      </c>
      <c r="F449" t="s">
        <v>13</v>
      </c>
      <c r="G449" s="10">
        <v>11454.021500000001</v>
      </c>
    </row>
    <row r="450" spans="1:7" x14ac:dyDescent="0.25">
      <c r="A450">
        <v>40</v>
      </c>
      <c r="B450" t="s">
        <v>7</v>
      </c>
      <c r="C450">
        <v>29.6</v>
      </c>
      <c r="D450">
        <v>0</v>
      </c>
      <c r="E450" t="s">
        <v>11</v>
      </c>
      <c r="F450" t="s">
        <v>9</v>
      </c>
      <c r="G450" s="10">
        <v>5910.9440000000004</v>
      </c>
    </row>
    <row r="451" spans="1:7" x14ac:dyDescent="0.25">
      <c r="A451">
        <v>35</v>
      </c>
      <c r="B451" t="s">
        <v>10</v>
      </c>
      <c r="C451">
        <v>38.6</v>
      </c>
      <c r="D451">
        <v>1</v>
      </c>
      <c r="E451" t="s">
        <v>11</v>
      </c>
      <c r="F451" t="s">
        <v>9</v>
      </c>
      <c r="G451" s="10">
        <v>4762.3289999999997</v>
      </c>
    </row>
    <row r="452" spans="1:7" x14ac:dyDescent="0.25">
      <c r="A452">
        <v>39</v>
      </c>
      <c r="B452" t="s">
        <v>10</v>
      </c>
      <c r="C452">
        <v>29.6</v>
      </c>
      <c r="D452">
        <v>4</v>
      </c>
      <c r="E452" t="s">
        <v>11</v>
      </c>
      <c r="F452" t="s">
        <v>9</v>
      </c>
      <c r="G452" s="10">
        <v>7512.2669999999998</v>
      </c>
    </row>
    <row r="453" spans="1:7" x14ac:dyDescent="0.25">
      <c r="A453">
        <v>30</v>
      </c>
      <c r="B453" t="s">
        <v>10</v>
      </c>
      <c r="C453">
        <v>24.13</v>
      </c>
      <c r="D453">
        <v>1</v>
      </c>
      <c r="E453" t="s">
        <v>11</v>
      </c>
      <c r="F453" t="s">
        <v>13</v>
      </c>
      <c r="G453" s="10">
        <v>4032.2406999999998</v>
      </c>
    </row>
    <row r="454" spans="1:7" x14ac:dyDescent="0.25">
      <c r="A454">
        <v>24</v>
      </c>
      <c r="B454" t="s">
        <v>10</v>
      </c>
      <c r="C454">
        <v>23.4</v>
      </c>
      <c r="D454">
        <v>0</v>
      </c>
      <c r="E454" t="s">
        <v>11</v>
      </c>
      <c r="F454" t="s">
        <v>9</v>
      </c>
      <c r="G454" s="10">
        <v>1969.614</v>
      </c>
    </row>
    <row r="455" spans="1:7" x14ac:dyDescent="0.25">
      <c r="A455">
        <v>20</v>
      </c>
      <c r="B455" t="s">
        <v>10</v>
      </c>
      <c r="C455">
        <v>29.734999999999999</v>
      </c>
      <c r="D455">
        <v>0</v>
      </c>
      <c r="E455" t="s">
        <v>11</v>
      </c>
      <c r="F455" t="s">
        <v>13</v>
      </c>
      <c r="G455" s="10">
        <v>1769.5316499999999</v>
      </c>
    </row>
    <row r="456" spans="1:7" x14ac:dyDescent="0.25">
      <c r="A456">
        <v>32</v>
      </c>
      <c r="B456" t="s">
        <v>10</v>
      </c>
      <c r="C456">
        <v>46.53</v>
      </c>
      <c r="D456">
        <v>2</v>
      </c>
      <c r="E456" t="s">
        <v>11</v>
      </c>
      <c r="F456" t="s">
        <v>12</v>
      </c>
      <c r="G456" s="10">
        <v>4686.3887000000004</v>
      </c>
    </row>
    <row r="457" spans="1:7" x14ac:dyDescent="0.25">
      <c r="A457">
        <v>59</v>
      </c>
      <c r="B457" t="s">
        <v>10</v>
      </c>
      <c r="C457">
        <v>37.4</v>
      </c>
      <c r="D457">
        <v>0</v>
      </c>
      <c r="E457" t="s">
        <v>11</v>
      </c>
      <c r="F457" t="s">
        <v>9</v>
      </c>
      <c r="G457" s="10">
        <v>21797.000400000001</v>
      </c>
    </row>
    <row r="458" spans="1:7" x14ac:dyDescent="0.25">
      <c r="A458">
        <v>55</v>
      </c>
      <c r="B458" t="s">
        <v>7</v>
      </c>
      <c r="C458">
        <v>30.14</v>
      </c>
      <c r="D458">
        <v>2</v>
      </c>
      <c r="E458" t="s">
        <v>11</v>
      </c>
      <c r="F458" t="s">
        <v>12</v>
      </c>
      <c r="G458" s="10">
        <v>11881.9696</v>
      </c>
    </row>
    <row r="459" spans="1:7" x14ac:dyDescent="0.25">
      <c r="A459">
        <v>57</v>
      </c>
      <c r="B459" t="s">
        <v>7</v>
      </c>
      <c r="C459">
        <v>30.495000000000001</v>
      </c>
      <c r="D459">
        <v>0</v>
      </c>
      <c r="E459" t="s">
        <v>11</v>
      </c>
      <c r="F459" t="s">
        <v>13</v>
      </c>
      <c r="G459" s="10">
        <v>11840.77505</v>
      </c>
    </row>
    <row r="460" spans="1:7" x14ac:dyDescent="0.25">
      <c r="A460">
        <v>56</v>
      </c>
      <c r="B460" t="s">
        <v>10</v>
      </c>
      <c r="C460">
        <v>39.6</v>
      </c>
      <c r="D460">
        <v>0</v>
      </c>
      <c r="E460" t="s">
        <v>11</v>
      </c>
      <c r="F460" t="s">
        <v>9</v>
      </c>
      <c r="G460" s="10">
        <v>10601.412</v>
      </c>
    </row>
    <row r="461" spans="1:7" x14ac:dyDescent="0.25">
      <c r="A461">
        <v>40</v>
      </c>
      <c r="B461" t="s">
        <v>7</v>
      </c>
      <c r="C461">
        <v>33</v>
      </c>
      <c r="D461">
        <v>3</v>
      </c>
      <c r="E461" t="s">
        <v>11</v>
      </c>
      <c r="F461" t="s">
        <v>12</v>
      </c>
      <c r="G461" s="10">
        <v>7682.67</v>
      </c>
    </row>
    <row r="462" spans="1:7" x14ac:dyDescent="0.25">
      <c r="A462">
        <v>49</v>
      </c>
      <c r="B462" t="s">
        <v>7</v>
      </c>
      <c r="C462">
        <v>36.630000000000003</v>
      </c>
      <c r="D462">
        <v>3</v>
      </c>
      <c r="E462" t="s">
        <v>11</v>
      </c>
      <c r="F462" t="s">
        <v>12</v>
      </c>
      <c r="G462" s="10">
        <v>10381.4787</v>
      </c>
    </row>
    <row r="463" spans="1:7" x14ac:dyDescent="0.25">
      <c r="A463">
        <v>42</v>
      </c>
      <c r="B463" t="s">
        <v>10</v>
      </c>
      <c r="C463">
        <v>30</v>
      </c>
      <c r="D463">
        <v>0</v>
      </c>
      <c r="E463" t="s">
        <v>8</v>
      </c>
      <c r="F463" t="s">
        <v>9</v>
      </c>
      <c r="G463" s="10">
        <v>22144.031999999999</v>
      </c>
    </row>
    <row r="464" spans="1:7" x14ac:dyDescent="0.25">
      <c r="A464">
        <v>62</v>
      </c>
      <c r="B464" t="s">
        <v>7</v>
      </c>
      <c r="C464">
        <v>38.094999999999999</v>
      </c>
      <c r="D464">
        <v>2</v>
      </c>
      <c r="E464" t="s">
        <v>11</v>
      </c>
      <c r="F464" t="s">
        <v>14</v>
      </c>
      <c r="G464" s="10">
        <v>15230.324049999999</v>
      </c>
    </row>
    <row r="465" spans="1:7" x14ac:dyDescent="0.25">
      <c r="A465">
        <v>56</v>
      </c>
      <c r="B465" t="s">
        <v>10</v>
      </c>
      <c r="C465">
        <v>25.934999999999999</v>
      </c>
      <c r="D465">
        <v>0</v>
      </c>
      <c r="E465" t="s">
        <v>11</v>
      </c>
      <c r="F465" t="s">
        <v>14</v>
      </c>
      <c r="G465" s="10">
        <v>11165.417649999999</v>
      </c>
    </row>
    <row r="466" spans="1:7" x14ac:dyDescent="0.25">
      <c r="A466">
        <v>19</v>
      </c>
      <c r="B466" t="s">
        <v>10</v>
      </c>
      <c r="C466">
        <v>25.175000000000001</v>
      </c>
      <c r="D466">
        <v>0</v>
      </c>
      <c r="E466" t="s">
        <v>11</v>
      </c>
      <c r="F466" t="s">
        <v>13</v>
      </c>
      <c r="G466" s="10">
        <v>1632.0362500000001</v>
      </c>
    </row>
    <row r="467" spans="1:7" x14ac:dyDescent="0.25">
      <c r="A467">
        <v>30</v>
      </c>
      <c r="B467" t="s">
        <v>7</v>
      </c>
      <c r="C467">
        <v>28.38</v>
      </c>
      <c r="D467">
        <v>1</v>
      </c>
      <c r="E467" t="s">
        <v>8</v>
      </c>
      <c r="F467" t="s">
        <v>12</v>
      </c>
      <c r="G467" s="10">
        <v>19521.968199999999</v>
      </c>
    </row>
    <row r="468" spans="1:7" x14ac:dyDescent="0.25">
      <c r="A468">
        <v>60</v>
      </c>
      <c r="B468" t="s">
        <v>7</v>
      </c>
      <c r="C468">
        <v>28.7</v>
      </c>
      <c r="D468">
        <v>1</v>
      </c>
      <c r="E468" t="s">
        <v>11</v>
      </c>
      <c r="F468" t="s">
        <v>9</v>
      </c>
      <c r="G468" s="10">
        <v>13224.692999999999</v>
      </c>
    </row>
    <row r="469" spans="1:7" x14ac:dyDescent="0.25">
      <c r="A469">
        <v>56</v>
      </c>
      <c r="B469" t="s">
        <v>7</v>
      </c>
      <c r="C469">
        <v>33.82</v>
      </c>
      <c r="D469">
        <v>2</v>
      </c>
      <c r="E469" t="s">
        <v>11</v>
      </c>
      <c r="F469" t="s">
        <v>13</v>
      </c>
      <c r="G469" s="10">
        <v>12643.3778</v>
      </c>
    </row>
    <row r="470" spans="1:7" x14ac:dyDescent="0.25">
      <c r="A470">
        <v>28</v>
      </c>
      <c r="B470" t="s">
        <v>7</v>
      </c>
      <c r="C470">
        <v>24.32</v>
      </c>
      <c r="D470">
        <v>1</v>
      </c>
      <c r="E470" t="s">
        <v>11</v>
      </c>
      <c r="F470" t="s">
        <v>14</v>
      </c>
      <c r="G470" s="10">
        <v>23288.928400000001</v>
      </c>
    </row>
    <row r="471" spans="1:7" x14ac:dyDescent="0.25">
      <c r="A471">
        <v>18</v>
      </c>
      <c r="B471" t="s">
        <v>7</v>
      </c>
      <c r="C471">
        <v>24.09</v>
      </c>
      <c r="D471">
        <v>1</v>
      </c>
      <c r="E471" t="s">
        <v>11</v>
      </c>
      <c r="F471" t="s">
        <v>12</v>
      </c>
      <c r="G471" s="10">
        <v>2201.0971</v>
      </c>
    </row>
    <row r="472" spans="1:7" x14ac:dyDescent="0.25">
      <c r="A472">
        <v>27</v>
      </c>
      <c r="B472" t="s">
        <v>10</v>
      </c>
      <c r="C472">
        <v>32.67</v>
      </c>
      <c r="D472">
        <v>0</v>
      </c>
      <c r="E472" t="s">
        <v>11</v>
      </c>
      <c r="F472" t="s">
        <v>12</v>
      </c>
      <c r="G472" s="10">
        <v>2497.0383000000002</v>
      </c>
    </row>
    <row r="473" spans="1:7" x14ac:dyDescent="0.25">
      <c r="A473">
        <v>18</v>
      </c>
      <c r="B473" t="s">
        <v>7</v>
      </c>
      <c r="C473">
        <v>30.114999999999998</v>
      </c>
      <c r="D473">
        <v>0</v>
      </c>
      <c r="E473" t="s">
        <v>11</v>
      </c>
      <c r="F473" t="s">
        <v>14</v>
      </c>
      <c r="G473" s="10">
        <v>2203.4718499999999</v>
      </c>
    </row>
    <row r="474" spans="1:7" x14ac:dyDescent="0.25">
      <c r="A474">
        <v>19</v>
      </c>
      <c r="B474" t="s">
        <v>7</v>
      </c>
      <c r="C474">
        <v>29.8</v>
      </c>
      <c r="D474">
        <v>0</v>
      </c>
      <c r="E474" t="s">
        <v>11</v>
      </c>
      <c r="F474" t="s">
        <v>9</v>
      </c>
      <c r="G474" s="10">
        <v>1744.4649999999999</v>
      </c>
    </row>
    <row r="475" spans="1:7" x14ac:dyDescent="0.25">
      <c r="A475">
        <v>47</v>
      </c>
      <c r="B475" t="s">
        <v>7</v>
      </c>
      <c r="C475">
        <v>33.344999999999999</v>
      </c>
      <c r="D475">
        <v>0</v>
      </c>
      <c r="E475" t="s">
        <v>11</v>
      </c>
      <c r="F475" t="s">
        <v>14</v>
      </c>
      <c r="G475" s="10">
        <v>20878.78443</v>
      </c>
    </row>
    <row r="476" spans="1:7" x14ac:dyDescent="0.25">
      <c r="A476">
        <v>54</v>
      </c>
      <c r="B476" t="s">
        <v>10</v>
      </c>
      <c r="C476">
        <v>25.1</v>
      </c>
      <c r="D476">
        <v>3</v>
      </c>
      <c r="E476" t="s">
        <v>8</v>
      </c>
      <c r="F476" t="s">
        <v>9</v>
      </c>
      <c r="G476" s="10">
        <v>25382.296999999999</v>
      </c>
    </row>
    <row r="477" spans="1:7" x14ac:dyDescent="0.25">
      <c r="A477">
        <v>61</v>
      </c>
      <c r="B477" t="s">
        <v>10</v>
      </c>
      <c r="C477">
        <v>28.31</v>
      </c>
      <c r="D477">
        <v>1</v>
      </c>
      <c r="E477" t="s">
        <v>8</v>
      </c>
      <c r="F477" t="s">
        <v>13</v>
      </c>
      <c r="G477" s="10">
        <v>28868.6639</v>
      </c>
    </row>
    <row r="478" spans="1:7" x14ac:dyDescent="0.25">
      <c r="A478">
        <v>24</v>
      </c>
      <c r="B478" t="s">
        <v>10</v>
      </c>
      <c r="C478">
        <v>28.5</v>
      </c>
      <c r="D478">
        <v>0</v>
      </c>
      <c r="E478" t="s">
        <v>8</v>
      </c>
      <c r="F478" t="s">
        <v>14</v>
      </c>
      <c r="G478" s="10">
        <v>35147.528480000001</v>
      </c>
    </row>
    <row r="479" spans="1:7" x14ac:dyDescent="0.25">
      <c r="A479">
        <v>25</v>
      </c>
      <c r="B479" t="s">
        <v>10</v>
      </c>
      <c r="C479">
        <v>35.625</v>
      </c>
      <c r="D479">
        <v>0</v>
      </c>
      <c r="E479" t="s">
        <v>11</v>
      </c>
      <c r="F479" t="s">
        <v>13</v>
      </c>
      <c r="G479" s="10">
        <v>2534.3937500000002</v>
      </c>
    </row>
    <row r="480" spans="1:7" x14ac:dyDescent="0.25">
      <c r="A480">
        <v>21</v>
      </c>
      <c r="B480" t="s">
        <v>10</v>
      </c>
      <c r="C480">
        <v>36.85</v>
      </c>
      <c r="D480">
        <v>0</v>
      </c>
      <c r="E480" t="s">
        <v>11</v>
      </c>
      <c r="F480" t="s">
        <v>12</v>
      </c>
      <c r="G480" s="10">
        <v>1534.3045</v>
      </c>
    </row>
    <row r="481" spans="1:7" x14ac:dyDescent="0.25">
      <c r="A481">
        <v>23</v>
      </c>
      <c r="B481" t="s">
        <v>10</v>
      </c>
      <c r="C481">
        <v>32.56</v>
      </c>
      <c r="D481">
        <v>0</v>
      </c>
      <c r="E481" t="s">
        <v>11</v>
      </c>
      <c r="F481" t="s">
        <v>12</v>
      </c>
      <c r="G481" s="10">
        <v>1824.2854</v>
      </c>
    </row>
    <row r="482" spans="1:7" x14ac:dyDescent="0.25">
      <c r="A482">
        <v>63</v>
      </c>
      <c r="B482" t="s">
        <v>10</v>
      </c>
      <c r="C482">
        <v>41.325000000000003</v>
      </c>
      <c r="D482">
        <v>3</v>
      </c>
      <c r="E482" t="s">
        <v>11</v>
      </c>
      <c r="F482" t="s">
        <v>13</v>
      </c>
      <c r="G482" s="10">
        <v>15555.188749999999</v>
      </c>
    </row>
    <row r="483" spans="1:7" x14ac:dyDescent="0.25">
      <c r="A483">
        <v>49</v>
      </c>
      <c r="B483" t="s">
        <v>10</v>
      </c>
      <c r="C483">
        <v>37.51</v>
      </c>
      <c r="D483">
        <v>2</v>
      </c>
      <c r="E483" t="s">
        <v>11</v>
      </c>
      <c r="F483" t="s">
        <v>12</v>
      </c>
      <c r="G483" s="10">
        <v>9304.7019</v>
      </c>
    </row>
    <row r="484" spans="1:7" x14ac:dyDescent="0.25">
      <c r="A484">
        <v>18</v>
      </c>
      <c r="B484" t="s">
        <v>7</v>
      </c>
      <c r="C484">
        <v>31.35</v>
      </c>
      <c r="D484">
        <v>0</v>
      </c>
      <c r="E484" t="s">
        <v>11</v>
      </c>
      <c r="F484" t="s">
        <v>12</v>
      </c>
      <c r="G484" s="10">
        <v>1622.1885</v>
      </c>
    </row>
    <row r="485" spans="1:7" x14ac:dyDescent="0.25">
      <c r="A485">
        <v>51</v>
      </c>
      <c r="B485" t="s">
        <v>7</v>
      </c>
      <c r="C485">
        <v>39.5</v>
      </c>
      <c r="D485">
        <v>1</v>
      </c>
      <c r="E485" t="s">
        <v>11</v>
      </c>
      <c r="F485" t="s">
        <v>9</v>
      </c>
      <c r="G485" s="10">
        <v>9880.0679999999993</v>
      </c>
    </row>
    <row r="486" spans="1:7" x14ac:dyDescent="0.25">
      <c r="A486">
        <v>48</v>
      </c>
      <c r="B486" t="s">
        <v>10</v>
      </c>
      <c r="C486">
        <v>34.299999999999997</v>
      </c>
      <c r="D486">
        <v>3</v>
      </c>
      <c r="E486" t="s">
        <v>11</v>
      </c>
      <c r="F486" t="s">
        <v>9</v>
      </c>
      <c r="G486" s="10">
        <v>9563.0290000000005</v>
      </c>
    </row>
    <row r="487" spans="1:7" x14ac:dyDescent="0.25">
      <c r="A487">
        <v>31</v>
      </c>
      <c r="B487" t="s">
        <v>7</v>
      </c>
      <c r="C487">
        <v>31.065000000000001</v>
      </c>
      <c r="D487">
        <v>0</v>
      </c>
      <c r="E487" t="s">
        <v>11</v>
      </c>
      <c r="F487" t="s">
        <v>14</v>
      </c>
      <c r="G487" s="10">
        <v>4347.0233500000004</v>
      </c>
    </row>
    <row r="488" spans="1:7" x14ac:dyDescent="0.25">
      <c r="A488">
        <v>54</v>
      </c>
      <c r="B488" t="s">
        <v>7</v>
      </c>
      <c r="C488">
        <v>21.47</v>
      </c>
      <c r="D488">
        <v>3</v>
      </c>
      <c r="E488" t="s">
        <v>11</v>
      </c>
      <c r="F488" t="s">
        <v>13</v>
      </c>
      <c r="G488" s="10">
        <v>12475.3513</v>
      </c>
    </row>
    <row r="489" spans="1:7" x14ac:dyDescent="0.25">
      <c r="A489">
        <v>19</v>
      </c>
      <c r="B489" t="s">
        <v>10</v>
      </c>
      <c r="C489">
        <v>28.7</v>
      </c>
      <c r="D489">
        <v>0</v>
      </c>
      <c r="E489" t="s">
        <v>11</v>
      </c>
      <c r="F489" t="s">
        <v>9</v>
      </c>
      <c r="G489" s="10">
        <v>1253.9359999999999</v>
      </c>
    </row>
    <row r="490" spans="1:7" x14ac:dyDescent="0.25">
      <c r="A490">
        <v>44</v>
      </c>
      <c r="B490" t="s">
        <v>7</v>
      </c>
      <c r="C490">
        <v>38.06</v>
      </c>
      <c r="D490">
        <v>0</v>
      </c>
      <c r="E490" t="s">
        <v>8</v>
      </c>
      <c r="F490" t="s">
        <v>12</v>
      </c>
      <c r="G490" s="10">
        <v>48885.135609999998</v>
      </c>
    </row>
    <row r="491" spans="1:7" x14ac:dyDescent="0.25">
      <c r="A491">
        <v>53</v>
      </c>
      <c r="B491" t="s">
        <v>10</v>
      </c>
      <c r="C491">
        <v>31.16</v>
      </c>
      <c r="D491">
        <v>1</v>
      </c>
      <c r="E491" t="s">
        <v>11</v>
      </c>
      <c r="F491" t="s">
        <v>13</v>
      </c>
      <c r="G491" s="10">
        <v>10461.9794</v>
      </c>
    </row>
    <row r="492" spans="1:7" x14ac:dyDescent="0.25">
      <c r="A492">
        <v>19</v>
      </c>
      <c r="B492" t="s">
        <v>7</v>
      </c>
      <c r="C492">
        <v>32.9</v>
      </c>
      <c r="D492">
        <v>0</v>
      </c>
      <c r="E492" t="s">
        <v>11</v>
      </c>
      <c r="F492" t="s">
        <v>9</v>
      </c>
      <c r="G492" s="10">
        <v>1748.7739999999999</v>
      </c>
    </row>
    <row r="493" spans="1:7" x14ac:dyDescent="0.25">
      <c r="A493">
        <v>61</v>
      </c>
      <c r="B493" t="s">
        <v>7</v>
      </c>
      <c r="C493">
        <v>25.08</v>
      </c>
      <c r="D493">
        <v>0</v>
      </c>
      <c r="E493" t="s">
        <v>11</v>
      </c>
      <c r="F493" t="s">
        <v>12</v>
      </c>
      <c r="G493" s="10">
        <v>24513.091260000001</v>
      </c>
    </row>
    <row r="494" spans="1:7" x14ac:dyDescent="0.25">
      <c r="A494">
        <v>18</v>
      </c>
      <c r="B494" t="s">
        <v>7</v>
      </c>
      <c r="C494">
        <v>25.08</v>
      </c>
      <c r="D494">
        <v>0</v>
      </c>
      <c r="E494" t="s">
        <v>11</v>
      </c>
      <c r="F494" t="s">
        <v>14</v>
      </c>
      <c r="G494" s="10">
        <v>2196.4731999999999</v>
      </c>
    </row>
    <row r="495" spans="1:7" x14ac:dyDescent="0.25">
      <c r="A495">
        <v>61</v>
      </c>
      <c r="B495" t="s">
        <v>10</v>
      </c>
      <c r="C495">
        <v>43.4</v>
      </c>
      <c r="D495">
        <v>0</v>
      </c>
      <c r="E495" t="s">
        <v>11</v>
      </c>
      <c r="F495" t="s">
        <v>9</v>
      </c>
      <c r="G495" s="10">
        <v>12574.049000000001</v>
      </c>
    </row>
    <row r="496" spans="1:7" x14ac:dyDescent="0.25">
      <c r="A496">
        <v>21</v>
      </c>
      <c r="B496" t="s">
        <v>10</v>
      </c>
      <c r="C496">
        <v>25.7</v>
      </c>
      <c r="D496">
        <v>4</v>
      </c>
      <c r="E496" t="s">
        <v>8</v>
      </c>
      <c r="F496" t="s">
        <v>9</v>
      </c>
      <c r="G496" s="10">
        <v>17942.106</v>
      </c>
    </row>
    <row r="497" spans="1:7" x14ac:dyDescent="0.25">
      <c r="A497">
        <v>20</v>
      </c>
      <c r="B497" t="s">
        <v>10</v>
      </c>
      <c r="C497">
        <v>27.93</v>
      </c>
      <c r="D497">
        <v>0</v>
      </c>
      <c r="E497" t="s">
        <v>11</v>
      </c>
      <c r="F497" t="s">
        <v>14</v>
      </c>
      <c r="G497" s="10">
        <v>1967.0227</v>
      </c>
    </row>
    <row r="498" spans="1:7" x14ac:dyDescent="0.25">
      <c r="A498">
        <v>31</v>
      </c>
      <c r="B498" t="s">
        <v>7</v>
      </c>
      <c r="C498">
        <v>23.6</v>
      </c>
      <c r="D498">
        <v>2</v>
      </c>
      <c r="E498" t="s">
        <v>11</v>
      </c>
      <c r="F498" t="s">
        <v>9</v>
      </c>
      <c r="G498" s="10">
        <v>4931.6469999999999</v>
      </c>
    </row>
    <row r="499" spans="1:7" x14ac:dyDescent="0.25">
      <c r="A499">
        <v>45</v>
      </c>
      <c r="B499" t="s">
        <v>10</v>
      </c>
      <c r="C499">
        <v>28.7</v>
      </c>
      <c r="D499">
        <v>2</v>
      </c>
      <c r="E499" t="s">
        <v>11</v>
      </c>
      <c r="F499" t="s">
        <v>9</v>
      </c>
      <c r="G499" s="10">
        <v>8027.9679999999998</v>
      </c>
    </row>
    <row r="500" spans="1:7" x14ac:dyDescent="0.25">
      <c r="A500">
        <v>44</v>
      </c>
      <c r="B500" t="s">
        <v>7</v>
      </c>
      <c r="C500">
        <v>23.98</v>
      </c>
      <c r="D500">
        <v>2</v>
      </c>
      <c r="E500" t="s">
        <v>11</v>
      </c>
      <c r="F500" t="s">
        <v>12</v>
      </c>
      <c r="G500" s="10">
        <v>8211.1002000000008</v>
      </c>
    </row>
    <row r="501" spans="1:7" x14ac:dyDescent="0.25">
      <c r="A501">
        <v>62</v>
      </c>
      <c r="B501" t="s">
        <v>7</v>
      </c>
      <c r="C501">
        <v>39.200000000000003</v>
      </c>
      <c r="D501">
        <v>0</v>
      </c>
      <c r="E501" t="s">
        <v>11</v>
      </c>
      <c r="F501" t="s">
        <v>9</v>
      </c>
      <c r="G501" s="10">
        <v>13470.86</v>
      </c>
    </row>
    <row r="502" spans="1:7" x14ac:dyDescent="0.25">
      <c r="A502">
        <v>29</v>
      </c>
      <c r="B502" t="s">
        <v>10</v>
      </c>
      <c r="C502">
        <v>34.4</v>
      </c>
      <c r="D502">
        <v>0</v>
      </c>
      <c r="E502" t="s">
        <v>8</v>
      </c>
      <c r="F502" t="s">
        <v>9</v>
      </c>
      <c r="G502" s="10">
        <v>36197.699000000001</v>
      </c>
    </row>
    <row r="503" spans="1:7" x14ac:dyDescent="0.25">
      <c r="A503">
        <v>43</v>
      </c>
      <c r="B503" t="s">
        <v>10</v>
      </c>
      <c r="C503">
        <v>26.03</v>
      </c>
      <c r="D503">
        <v>0</v>
      </c>
      <c r="E503" t="s">
        <v>11</v>
      </c>
      <c r="F503" t="s">
        <v>14</v>
      </c>
      <c r="G503" s="10">
        <v>6837.3687</v>
      </c>
    </row>
    <row r="504" spans="1:7" x14ac:dyDescent="0.25">
      <c r="A504">
        <v>51</v>
      </c>
      <c r="B504" t="s">
        <v>10</v>
      </c>
      <c r="C504">
        <v>23.21</v>
      </c>
      <c r="D504">
        <v>1</v>
      </c>
      <c r="E504" t="s">
        <v>8</v>
      </c>
      <c r="F504" t="s">
        <v>12</v>
      </c>
      <c r="G504" s="10">
        <v>22218.1149</v>
      </c>
    </row>
    <row r="505" spans="1:7" x14ac:dyDescent="0.25">
      <c r="A505">
        <v>19</v>
      </c>
      <c r="B505" t="s">
        <v>10</v>
      </c>
      <c r="C505">
        <v>30.25</v>
      </c>
      <c r="D505">
        <v>0</v>
      </c>
      <c r="E505" t="s">
        <v>8</v>
      </c>
      <c r="F505" t="s">
        <v>12</v>
      </c>
      <c r="G505" s="10">
        <v>32548.340499999998</v>
      </c>
    </row>
    <row r="506" spans="1:7" x14ac:dyDescent="0.25">
      <c r="A506">
        <v>38</v>
      </c>
      <c r="B506" t="s">
        <v>7</v>
      </c>
      <c r="C506">
        <v>28.93</v>
      </c>
      <c r="D506">
        <v>1</v>
      </c>
      <c r="E506" t="s">
        <v>11</v>
      </c>
      <c r="F506" t="s">
        <v>12</v>
      </c>
      <c r="G506" s="10">
        <v>5974.3846999999996</v>
      </c>
    </row>
    <row r="507" spans="1:7" x14ac:dyDescent="0.25">
      <c r="A507">
        <v>37</v>
      </c>
      <c r="B507" t="s">
        <v>10</v>
      </c>
      <c r="C507">
        <v>30.875</v>
      </c>
      <c r="D507">
        <v>3</v>
      </c>
      <c r="E507" t="s">
        <v>11</v>
      </c>
      <c r="F507" t="s">
        <v>13</v>
      </c>
      <c r="G507" s="10">
        <v>6796.8632500000003</v>
      </c>
    </row>
    <row r="508" spans="1:7" x14ac:dyDescent="0.25">
      <c r="A508">
        <v>22</v>
      </c>
      <c r="B508" t="s">
        <v>10</v>
      </c>
      <c r="C508">
        <v>31.35</v>
      </c>
      <c r="D508">
        <v>1</v>
      </c>
      <c r="E508" t="s">
        <v>11</v>
      </c>
      <c r="F508" t="s">
        <v>13</v>
      </c>
      <c r="G508" s="10">
        <v>2643.2685000000001</v>
      </c>
    </row>
    <row r="509" spans="1:7" x14ac:dyDescent="0.25">
      <c r="A509">
        <v>21</v>
      </c>
      <c r="B509" t="s">
        <v>10</v>
      </c>
      <c r="C509">
        <v>23.75</v>
      </c>
      <c r="D509">
        <v>2</v>
      </c>
      <c r="E509" t="s">
        <v>11</v>
      </c>
      <c r="F509" t="s">
        <v>13</v>
      </c>
      <c r="G509" s="10">
        <v>3077.0954999999999</v>
      </c>
    </row>
    <row r="510" spans="1:7" x14ac:dyDescent="0.25">
      <c r="A510">
        <v>24</v>
      </c>
      <c r="B510" t="s">
        <v>7</v>
      </c>
      <c r="C510">
        <v>25.27</v>
      </c>
      <c r="D510">
        <v>0</v>
      </c>
      <c r="E510" t="s">
        <v>11</v>
      </c>
      <c r="F510" t="s">
        <v>14</v>
      </c>
      <c r="G510" s="10">
        <v>3044.2132999999999</v>
      </c>
    </row>
    <row r="511" spans="1:7" x14ac:dyDescent="0.25">
      <c r="A511">
        <v>57</v>
      </c>
      <c r="B511" t="s">
        <v>7</v>
      </c>
      <c r="C511">
        <v>28.7</v>
      </c>
      <c r="D511">
        <v>0</v>
      </c>
      <c r="E511" t="s">
        <v>11</v>
      </c>
      <c r="F511" t="s">
        <v>9</v>
      </c>
      <c r="G511" s="10">
        <v>11455.28</v>
      </c>
    </row>
    <row r="512" spans="1:7" x14ac:dyDescent="0.25">
      <c r="A512">
        <v>56</v>
      </c>
      <c r="B512" t="s">
        <v>10</v>
      </c>
      <c r="C512">
        <v>32.11</v>
      </c>
      <c r="D512">
        <v>1</v>
      </c>
      <c r="E512" t="s">
        <v>11</v>
      </c>
      <c r="F512" t="s">
        <v>14</v>
      </c>
      <c r="G512" s="10">
        <v>11763.000899999999</v>
      </c>
    </row>
    <row r="513" spans="1:7" x14ac:dyDescent="0.25">
      <c r="A513">
        <v>27</v>
      </c>
      <c r="B513" t="s">
        <v>10</v>
      </c>
      <c r="C513">
        <v>33.659999999999997</v>
      </c>
      <c r="D513">
        <v>0</v>
      </c>
      <c r="E513" t="s">
        <v>11</v>
      </c>
      <c r="F513" t="s">
        <v>12</v>
      </c>
      <c r="G513" s="10">
        <v>2498.4144000000001</v>
      </c>
    </row>
    <row r="514" spans="1:7" x14ac:dyDescent="0.25">
      <c r="A514">
        <v>51</v>
      </c>
      <c r="B514" t="s">
        <v>10</v>
      </c>
      <c r="C514">
        <v>22.42</v>
      </c>
      <c r="D514">
        <v>0</v>
      </c>
      <c r="E514" t="s">
        <v>11</v>
      </c>
      <c r="F514" t="s">
        <v>14</v>
      </c>
      <c r="G514" s="10">
        <v>9361.3268000000007</v>
      </c>
    </row>
    <row r="515" spans="1:7" x14ac:dyDescent="0.25">
      <c r="A515">
        <v>19</v>
      </c>
      <c r="B515" t="s">
        <v>10</v>
      </c>
      <c r="C515">
        <v>30.4</v>
      </c>
      <c r="D515">
        <v>0</v>
      </c>
      <c r="E515" t="s">
        <v>11</v>
      </c>
      <c r="F515" t="s">
        <v>9</v>
      </c>
      <c r="G515" s="10">
        <v>1256.299</v>
      </c>
    </row>
    <row r="516" spans="1:7" x14ac:dyDescent="0.25">
      <c r="A516">
        <v>39</v>
      </c>
      <c r="B516" t="s">
        <v>10</v>
      </c>
      <c r="C516">
        <v>28.3</v>
      </c>
      <c r="D516">
        <v>1</v>
      </c>
      <c r="E516" t="s">
        <v>8</v>
      </c>
      <c r="F516" t="s">
        <v>9</v>
      </c>
      <c r="G516" s="10">
        <v>21082.16</v>
      </c>
    </row>
    <row r="517" spans="1:7" x14ac:dyDescent="0.25">
      <c r="A517">
        <v>58</v>
      </c>
      <c r="B517" t="s">
        <v>10</v>
      </c>
      <c r="C517">
        <v>35.700000000000003</v>
      </c>
      <c r="D517">
        <v>0</v>
      </c>
      <c r="E517" t="s">
        <v>11</v>
      </c>
      <c r="F517" t="s">
        <v>9</v>
      </c>
      <c r="G517" s="10">
        <v>11362.754999999999</v>
      </c>
    </row>
    <row r="518" spans="1:7" x14ac:dyDescent="0.25">
      <c r="A518">
        <v>20</v>
      </c>
      <c r="B518" t="s">
        <v>10</v>
      </c>
      <c r="C518">
        <v>35.31</v>
      </c>
      <c r="D518">
        <v>1</v>
      </c>
      <c r="E518" t="s">
        <v>11</v>
      </c>
      <c r="F518" t="s">
        <v>12</v>
      </c>
      <c r="G518" s="10">
        <v>27724.28875</v>
      </c>
    </row>
    <row r="519" spans="1:7" x14ac:dyDescent="0.25">
      <c r="A519">
        <v>45</v>
      </c>
      <c r="B519" t="s">
        <v>10</v>
      </c>
      <c r="C519">
        <v>30.495000000000001</v>
      </c>
      <c r="D519">
        <v>2</v>
      </c>
      <c r="E519" t="s">
        <v>11</v>
      </c>
      <c r="F519" t="s">
        <v>13</v>
      </c>
      <c r="G519" s="10">
        <v>8413.4630500000003</v>
      </c>
    </row>
    <row r="520" spans="1:7" x14ac:dyDescent="0.25">
      <c r="A520">
        <v>35</v>
      </c>
      <c r="B520" t="s">
        <v>7</v>
      </c>
      <c r="C520">
        <v>31</v>
      </c>
      <c r="D520">
        <v>1</v>
      </c>
      <c r="E520" t="s">
        <v>11</v>
      </c>
      <c r="F520" t="s">
        <v>9</v>
      </c>
      <c r="G520" s="10">
        <v>5240.7650000000003</v>
      </c>
    </row>
    <row r="521" spans="1:7" x14ac:dyDescent="0.25">
      <c r="A521">
        <v>31</v>
      </c>
      <c r="B521" t="s">
        <v>10</v>
      </c>
      <c r="C521">
        <v>30.875</v>
      </c>
      <c r="D521">
        <v>0</v>
      </c>
      <c r="E521" t="s">
        <v>11</v>
      </c>
      <c r="F521" t="s">
        <v>14</v>
      </c>
      <c r="G521" s="10">
        <v>3857.7592500000001</v>
      </c>
    </row>
    <row r="522" spans="1:7" x14ac:dyDescent="0.25">
      <c r="A522">
        <v>50</v>
      </c>
      <c r="B522" t="s">
        <v>7</v>
      </c>
      <c r="C522">
        <v>27.36</v>
      </c>
      <c r="D522">
        <v>0</v>
      </c>
      <c r="E522" t="s">
        <v>11</v>
      </c>
      <c r="F522" t="s">
        <v>14</v>
      </c>
      <c r="G522" s="10">
        <v>25656.575260000001</v>
      </c>
    </row>
    <row r="523" spans="1:7" x14ac:dyDescent="0.25">
      <c r="A523">
        <v>32</v>
      </c>
      <c r="B523" t="s">
        <v>7</v>
      </c>
      <c r="C523">
        <v>44.22</v>
      </c>
      <c r="D523">
        <v>0</v>
      </c>
      <c r="E523" t="s">
        <v>11</v>
      </c>
      <c r="F523" t="s">
        <v>12</v>
      </c>
      <c r="G523" s="10">
        <v>3994.1777999999999</v>
      </c>
    </row>
    <row r="524" spans="1:7" x14ac:dyDescent="0.25">
      <c r="A524">
        <v>51</v>
      </c>
      <c r="B524" t="s">
        <v>7</v>
      </c>
      <c r="C524">
        <v>33.914999999999999</v>
      </c>
      <c r="D524">
        <v>0</v>
      </c>
      <c r="E524" t="s">
        <v>11</v>
      </c>
      <c r="F524" t="s">
        <v>14</v>
      </c>
      <c r="G524" s="10">
        <v>9866.3048500000004</v>
      </c>
    </row>
    <row r="525" spans="1:7" x14ac:dyDescent="0.25">
      <c r="A525">
        <v>38</v>
      </c>
      <c r="B525" t="s">
        <v>7</v>
      </c>
      <c r="C525">
        <v>37.729999999999997</v>
      </c>
      <c r="D525">
        <v>0</v>
      </c>
      <c r="E525" t="s">
        <v>11</v>
      </c>
      <c r="F525" t="s">
        <v>12</v>
      </c>
      <c r="G525" s="10">
        <v>5397.6166999999996</v>
      </c>
    </row>
    <row r="526" spans="1:7" x14ac:dyDescent="0.25">
      <c r="A526">
        <v>42</v>
      </c>
      <c r="B526" t="s">
        <v>10</v>
      </c>
      <c r="C526">
        <v>26.07</v>
      </c>
      <c r="D526">
        <v>1</v>
      </c>
      <c r="E526" t="s">
        <v>8</v>
      </c>
      <c r="F526" t="s">
        <v>12</v>
      </c>
      <c r="G526" s="10">
        <v>38245.593269999998</v>
      </c>
    </row>
    <row r="527" spans="1:7" x14ac:dyDescent="0.25">
      <c r="A527">
        <v>18</v>
      </c>
      <c r="B527" t="s">
        <v>7</v>
      </c>
      <c r="C527">
        <v>33.880000000000003</v>
      </c>
      <c r="D527">
        <v>0</v>
      </c>
      <c r="E527" t="s">
        <v>11</v>
      </c>
      <c r="F527" t="s">
        <v>12</v>
      </c>
      <c r="G527" s="10">
        <v>11482.63485</v>
      </c>
    </row>
    <row r="528" spans="1:7" x14ac:dyDescent="0.25">
      <c r="A528">
        <v>19</v>
      </c>
      <c r="B528" t="s">
        <v>7</v>
      </c>
      <c r="C528">
        <v>30.59</v>
      </c>
      <c r="D528">
        <v>2</v>
      </c>
      <c r="E528" t="s">
        <v>11</v>
      </c>
      <c r="F528" t="s">
        <v>13</v>
      </c>
      <c r="G528" s="10">
        <v>24059.680189999999</v>
      </c>
    </row>
    <row r="529" spans="1:7" x14ac:dyDescent="0.25">
      <c r="A529">
        <v>51</v>
      </c>
      <c r="B529" t="s">
        <v>7</v>
      </c>
      <c r="C529">
        <v>25.8</v>
      </c>
      <c r="D529">
        <v>1</v>
      </c>
      <c r="E529" t="s">
        <v>11</v>
      </c>
      <c r="F529" t="s">
        <v>9</v>
      </c>
      <c r="G529" s="10">
        <v>9861.0249999999996</v>
      </c>
    </row>
    <row r="530" spans="1:7" x14ac:dyDescent="0.25">
      <c r="A530">
        <v>46</v>
      </c>
      <c r="B530" t="s">
        <v>10</v>
      </c>
      <c r="C530">
        <v>39.424999999999997</v>
      </c>
      <c r="D530">
        <v>1</v>
      </c>
      <c r="E530" t="s">
        <v>11</v>
      </c>
      <c r="F530" t="s">
        <v>14</v>
      </c>
      <c r="G530" s="10">
        <v>8342.9087500000005</v>
      </c>
    </row>
    <row r="531" spans="1:7" x14ac:dyDescent="0.25">
      <c r="A531">
        <v>18</v>
      </c>
      <c r="B531" t="s">
        <v>10</v>
      </c>
      <c r="C531">
        <v>25.46</v>
      </c>
      <c r="D531">
        <v>0</v>
      </c>
      <c r="E531" t="s">
        <v>11</v>
      </c>
      <c r="F531" t="s">
        <v>14</v>
      </c>
      <c r="G531" s="10">
        <v>1708.0014000000001</v>
      </c>
    </row>
    <row r="532" spans="1:7" x14ac:dyDescent="0.25">
      <c r="A532">
        <v>57</v>
      </c>
      <c r="B532" t="s">
        <v>10</v>
      </c>
      <c r="C532">
        <v>42.13</v>
      </c>
      <c r="D532">
        <v>1</v>
      </c>
      <c r="E532" t="s">
        <v>8</v>
      </c>
      <c r="F532" t="s">
        <v>12</v>
      </c>
      <c r="G532" s="10">
        <v>48675.517699999997</v>
      </c>
    </row>
    <row r="533" spans="1:7" x14ac:dyDescent="0.25">
      <c r="A533">
        <v>62</v>
      </c>
      <c r="B533" t="s">
        <v>7</v>
      </c>
      <c r="C533">
        <v>31.73</v>
      </c>
      <c r="D533">
        <v>0</v>
      </c>
      <c r="E533" t="s">
        <v>11</v>
      </c>
      <c r="F533" t="s">
        <v>14</v>
      </c>
      <c r="G533" s="10">
        <v>14043.476699999999</v>
      </c>
    </row>
    <row r="534" spans="1:7" x14ac:dyDescent="0.25">
      <c r="A534">
        <v>59</v>
      </c>
      <c r="B534" t="s">
        <v>10</v>
      </c>
      <c r="C534">
        <v>29.7</v>
      </c>
      <c r="D534">
        <v>2</v>
      </c>
      <c r="E534" t="s">
        <v>11</v>
      </c>
      <c r="F534" t="s">
        <v>12</v>
      </c>
      <c r="G534" s="10">
        <v>12925.886</v>
      </c>
    </row>
    <row r="535" spans="1:7" x14ac:dyDescent="0.25">
      <c r="A535">
        <v>37</v>
      </c>
      <c r="B535" t="s">
        <v>10</v>
      </c>
      <c r="C535">
        <v>36.19</v>
      </c>
      <c r="D535">
        <v>0</v>
      </c>
      <c r="E535" t="s">
        <v>11</v>
      </c>
      <c r="F535" t="s">
        <v>12</v>
      </c>
      <c r="G535" s="10">
        <v>19214.705529999999</v>
      </c>
    </row>
    <row r="536" spans="1:7" x14ac:dyDescent="0.25">
      <c r="A536">
        <v>64</v>
      </c>
      <c r="B536" t="s">
        <v>10</v>
      </c>
      <c r="C536">
        <v>40.479999999999997</v>
      </c>
      <c r="D536">
        <v>0</v>
      </c>
      <c r="E536" t="s">
        <v>11</v>
      </c>
      <c r="F536" t="s">
        <v>12</v>
      </c>
      <c r="G536" s="10">
        <v>13831.1152</v>
      </c>
    </row>
    <row r="537" spans="1:7" x14ac:dyDescent="0.25">
      <c r="A537">
        <v>38</v>
      </c>
      <c r="B537" t="s">
        <v>10</v>
      </c>
      <c r="C537">
        <v>28.024999999999999</v>
      </c>
      <c r="D537">
        <v>1</v>
      </c>
      <c r="E537" t="s">
        <v>11</v>
      </c>
      <c r="F537" t="s">
        <v>14</v>
      </c>
      <c r="G537" s="10">
        <v>6067.1267500000004</v>
      </c>
    </row>
    <row r="538" spans="1:7" x14ac:dyDescent="0.25">
      <c r="A538">
        <v>33</v>
      </c>
      <c r="B538" t="s">
        <v>7</v>
      </c>
      <c r="C538">
        <v>38.9</v>
      </c>
      <c r="D538">
        <v>3</v>
      </c>
      <c r="E538" t="s">
        <v>11</v>
      </c>
      <c r="F538" t="s">
        <v>9</v>
      </c>
      <c r="G538" s="10">
        <v>5972.3779999999997</v>
      </c>
    </row>
    <row r="539" spans="1:7" x14ac:dyDescent="0.25">
      <c r="A539">
        <v>46</v>
      </c>
      <c r="B539" t="s">
        <v>7</v>
      </c>
      <c r="C539">
        <v>30.2</v>
      </c>
      <c r="D539">
        <v>2</v>
      </c>
      <c r="E539" t="s">
        <v>11</v>
      </c>
      <c r="F539" t="s">
        <v>9</v>
      </c>
      <c r="G539" s="10">
        <v>8825.0859999999993</v>
      </c>
    </row>
    <row r="540" spans="1:7" x14ac:dyDescent="0.25">
      <c r="A540">
        <v>46</v>
      </c>
      <c r="B540" t="s">
        <v>7</v>
      </c>
      <c r="C540">
        <v>28.05</v>
      </c>
      <c r="D540">
        <v>1</v>
      </c>
      <c r="E540" t="s">
        <v>11</v>
      </c>
      <c r="F540" t="s">
        <v>12</v>
      </c>
      <c r="G540" s="10">
        <v>8233.0974999999999</v>
      </c>
    </row>
    <row r="541" spans="1:7" x14ac:dyDescent="0.25">
      <c r="A541">
        <v>53</v>
      </c>
      <c r="B541" t="s">
        <v>10</v>
      </c>
      <c r="C541">
        <v>31.35</v>
      </c>
      <c r="D541">
        <v>0</v>
      </c>
      <c r="E541" t="s">
        <v>11</v>
      </c>
      <c r="F541" t="s">
        <v>12</v>
      </c>
      <c r="G541" s="10">
        <v>27346.04207</v>
      </c>
    </row>
    <row r="542" spans="1:7" x14ac:dyDescent="0.25">
      <c r="A542">
        <v>34</v>
      </c>
      <c r="B542" t="s">
        <v>7</v>
      </c>
      <c r="C542">
        <v>38</v>
      </c>
      <c r="D542">
        <v>3</v>
      </c>
      <c r="E542" t="s">
        <v>11</v>
      </c>
      <c r="F542" t="s">
        <v>9</v>
      </c>
      <c r="G542" s="10">
        <v>6196.4480000000003</v>
      </c>
    </row>
    <row r="543" spans="1:7" x14ac:dyDescent="0.25">
      <c r="A543">
        <v>20</v>
      </c>
      <c r="B543" t="s">
        <v>7</v>
      </c>
      <c r="C543">
        <v>31.79</v>
      </c>
      <c r="D543">
        <v>2</v>
      </c>
      <c r="E543" t="s">
        <v>11</v>
      </c>
      <c r="F543" t="s">
        <v>12</v>
      </c>
      <c r="G543" s="10">
        <v>3056.3881000000001</v>
      </c>
    </row>
    <row r="544" spans="1:7" x14ac:dyDescent="0.25">
      <c r="A544">
        <v>63</v>
      </c>
      <c r="B544" t="s">
        <v>7</v>
      </c>
      <c r="C544">
        <v>36.299999999999997</v>
      </c>
      <c r="D544">
        <v>0</v>
      </c>
      <c r="E544" t="s">
        <v>11</v>
      </c>
      <c r="F544" t="s">
        <v>12</v>
      </c>
      <c r="G544" s="10">
        <v>13887.204</v>
      </c>
    </row>
    <row r="545" spans="1:7" x14ac:dyDescent="0.25">
      <c r="A545">
        <v>54</v>
      </c>
      <c r="B545" t="s">
        <v>7</v>
      </c>
      <c r="C545">
        <v>47.41</v>
      </c>
      <c r="D545">
        <v>0</v>
      </c>
      <c r="E545" t="s">
        <v>8</v>
      </c>
      <c r="F545" t="s">
        <v>12</v>
      </c>
      <c r="G545" s="10">
        <v>63770.428010000003</v>
      </c>
    </row>
    <row r="546" spans="1:7" x14ac:dyDescent="0.25">
      <c r="A546">
        <v>54</v>
      </c>
      <c r="B546" t="s">
        <v>10</v>
      </c>
      <c r="C546">
        <v>30.21</v>
      </c>
      <c r="D546">
        <v>0</v>
      </c>
      <c r="E546" t="s">
        <v>11</v>
      </c>
      <c r="F546" t="s">
        <v>13</v>
      </c>
      <c r="G546" s="10">
        <v>10231.499900000001</v>
      </c>
    </row>
    <row r="547" spans="1:7" x14ac:dyDescent="0.25">
      <c r="A547">
        <v>49</v>
      </c>
      <c r="B547" t="s">
        <v>10</v>
      </c>
      <c r="C547">
        <v>25.84</v>
      </c>
      <c r="D547">
        <v>2</v>
      </c>
      <c r="E547" t="s">
        <v>8</v>
      </c>
      <c r="F547" t="s">
        <v>13</v>
      </c>
      <c r="G547" s="10">
        <v>23807.240600000001</v>
      </c>
    </row>
    <row r="548" spans="1:7" x14ac:dyDescent="0.25">
      <c r="A548">
        <v>28</v>
      </c>
      <c r="B548" t="s">
        <v>10</v>
      </c>
      <c r="C548">
        <v>35.435000000000002</v>
      </c>
      <c r="D548">
        <v>0</v>
      </c>
      <c r="E548" t="s">
        <v>11</v>
      </c>
      <c r="F548" t="s">
        <v>14</v>
      </c>
      <c r="G548" s="10">
        <v>3268.84665</v>
      </c>
    </row>
    <row r="549" spans="1:7" x14ac:dyDescent="0.25">
      <c r="A549">
        <v>54</v>
      </c>
      <c r="B549" t="s">
        <v>7</v>
      </c>
      <c r="C549">
        <v>46.7</v>
      </c>
      <c r="D549">
        <v>2</v>
      </c>
      <c r="E549" t="s">
        <v>11</v>
      </c>
      <c r="F549" t="s">
        <v>9</v>
      </c>
      <c r="G549" s="10">
        <v>11538.421</v>
      </c>
    </row>
    <row r="550" spans="1:7" x14ac:dyDescent="0.25">
      <c r="A550">
        <v>25</v>
      </c>
      <c r="B550" t="s">
        <v>7</v>
      </c>
      <c r="C550">
        <v>28.594999999999999</v>
      </c>
      <c r="D550">
        <v>0</v>
      </c>
      <c r="E550" t="s">
        <v>11</v>
      </c>
      <c r="F550" t="s">
        <v>14</v>
      </c>
      <c r="G550" s="10">
        <v>3213.6220499999999</v>
      </c>
    </row>
    <row r="551" spans="1:7" x14ac:dyDescent="0.25">
      <c r="A551">
        <v>43</v>
      </c>
      <c r="B551" t="s">
        <v>7</v>
      </c>
      <c r="C551">
        <v>46.2</v>
      </c>
      <c r="D551">
        <v>0</v>
      </c>
      <c r="E551" t="s">
        <v>8</v>
      </c>
      <c r="F551" t="s">
        <v>12</v>
      </c>
      <c r="G551" s="10">
        <v>45863.205000000002</v>
      </c>
    </row>
    <row r="552" spans="1:7" x14ac:dyDescent="0.25">
      <c r="A552">
        <v>63</v>
      </c>
      <c r="B552" t="s">
        <v>10</v>
      </c>
      <c r="C552">
        <v>30.8</v>
      </c>
      <c r="D552">
        <v>0</v>
      </c>
      <c r="E552" t="s">
        <v>11</v>
      </c>
      <c r="F552" t="s">
        <v>9</v>
      </c>
      <c r="G552" s="10">
        <v>13390.558999999999</v>
      </c>
    </row>
    <row r="553" spans="1:7" x14ac:dyDescent="0.25">
      <c r="A553">
        <v>32</v>
      </c>
      <c r="B553" t="s">
        <v>7</v>
      </c>
      <c r="C553">
        <v>28.93</v>
      </c>
      <c r="D553">
        <v>0</v>
      </c>
      <c r="E553" t="s">
        <v>11</v>
      </c>
      <c r="F553" t="s">
        <v>12</v>
      </c>
      <c r="G553" s="10">
        <v>3972.9247</v>
      </c>
    </row>
    <row r="554" spans="1:7" x14ac:dyDescent="0.25">
      <c r="A554">
        <v>62</v>
      </c>
      <c r="B554" t="s">
        <v>10</v>
      </c>
      <c r="C554">
        <v>21.4</v>
      </c>
      <c r="D554">
        <v>0</v>
      </c>
      <c r="E554" t="s">
        <v>11</v>
      </c>
      <c r="F554" t="s">
        <v>9</v>
      </c>
      <c r="G554" s="10">
        <v>12957.118</v>
      </c>
    </row>
    <row r="555" spans="1:7" x14ac:dyDescent="0.25">
      <c r="A555">
        <v>52</v>
      </c>
      <c r="B555" t="s">
        <v>7</v>
      </c>
      <c r="C555">
        <v>31.73</v>
      </c>
      <c r="D555">
        <v>2</v>
      </c>
      <c r="E555" t="s">
        <v>11</v>
      </c>
      <c r="F555" t="s">
        <v>13</v>
      </c>
      <c r="G555" s="10">
        <v>11187.6567</v>
      </c>
    </row>
    <row r="556" spans="1:7" x14ac:dyDescent="0.25">
      <c r="A556">
        <v>25</v>
      </c>
      <c r="B556" t="s">
        <v>7</v>
      </c>
      <c r="C556">
        <v>41.325000000000003</v>
      </c>
      <c r="D556">
        <v>0</v>
      </c>
      <c r="E556" t="s">
        <v>11</v>
      </c>
      <c r="F556" t="s">
        <v>14</v>
      </c>
      <c r="G556" s="10">
        <v>17878.900679999999</v>
      </c>
    </row>
    <row r="557" spans="1:7" x14ac:dyDescent="0.25">
      <c r="A557">
        <v>28</v>
      </c>
      <c r="B557" t="s">
        <v>10</v>
      </c>
      <c r="C557">
        <v>23.8</v>
      </c>
      <c r="D557">
        <v>2</v>
      </c>
      <c r="E557" t="s">
        <v>11</v>
      </c>
      <c r="F557" t="s">
        <v>9</v>
      </c>
      <c r="G557" s="10">
        <v>3847.674</v>
      </c>
    </row>
    <row r="558" spans="1:7" x14ac:dyDescent="0.25">
      <c r="A558">
        <v>46</v>
      </c>
      <c r="B558" t="s">
        <v>10</v>
      </c>
      <c r="C558">
        <v>33.44</v>
      </c>
      <c r="D558">
        <v>1</v>
      </c>
      <c r="E558" t="s">
        <v>11</v>
      </c>
      <c r="F558" t="s">
        <v>14</v>
      </c>
      <c r="G558" s="10">
        <v>8334.5895999999993</v>
      </c>
    </row>
    <row r="559" spans="1:7" x14ac:dyDescent="0.25">
      <c r="A559">
        <v>34</v>
      </c>
      <c r="B559" t="s">
        <v>10</v>
      </c>
      <c r="C559">
        <v>34.21</v>
      </c>
      <c r="D559">
        <v>0</v>
      </c>
      <c r="E559" t="s">
        <v>11</v>
      </c>
      <c r="F559" t="s">
        <v>12</v>
      </c>
      <c r="G559" s="10">
        <v>3935.1799000000001</v>
      </c>
    </row>
    <row r="560" spans="1:7" x14ac:dyDescent="0.25">
      <c r="A560">
        <v>35</v>
      </c>
      <c r="B560" t="s">
        <v>7</v>
      </c>
      <c r="C560">
        <v>34.104999999999997</v>
      </c>
      <c r="D560">
        <v>3</v>
      </c>
      <c r="E560" t="s">
        <v>8</v>
      </c>
      <c r="F560" t="s">
        <v>13</v>
      </c>
      <c r="G560" s="10">
        <v>39983.425949999997</v>
      </c>
    </row>
    <row r="561" spans="1:7" x14ac:dyDescent="0.25">
      <c r="A561">
        <v>19</v>
      </c>
      <c r="B561" t="s">
        <v>10</v>
      </c>
      <c r="C561">
        <v>35.53</v>
      </c>
      <c r="D561">
        <v>0</v>
      </c>
      <c r="E561" t="s">
        <v>11</v>
      </c>
      <c r="F561" t="s">
        <v>13</v>
      </c>
      <c r="G561" s="10">
        <v>1646.4296999999999</v>
      </c>
    </row>
    <row r="562" spans="1:7" x14ac:dyDescent="0.25">
      <c r="A562">
        <v>46</v>
      </c>
      <c r="B562" t="s">
        <v>7</v>
      </c>
      <c r="C562">
        <v>19.95</v>
      </c>
      <c r="D562">
        <v>2</v>
      </c>
      <c r="E562" t="s">
        <v>11</v>
      </c>
      <c r="F562" t="s">
        <v>13</v>
      </c>
      <c r="G562" s="10">
        <v>9193.8384999999998</v>
      </c>
    </row>
    <row r="563" spans="1:7" x14ac:dyDescent="0.25">
      <c r="A563">
        <v>54</v>
      </c>
      <c r="B563" t="s">
        <v>7</v>
      </c>
      <c r="C563">
        <v>32.68</v>
      </c>
      <c r="D563">
        <v>0</v>
      </c>
      <c r="E563" t="s">
        <v>11</v>
      </c>
      <c r="F563" t="s">
        <v>14</v>
      </c>
      <c r="G563" s="10">
        <v>10923.933199999999</v>
      </c>
    </row>
    <row r="564" spans="1:7" x14ac:dyDescent="0.25">
      <c r="A564">
        <v>27</v>
      </c>
      <c r="B564" t="s">
        <v>10</v>
      </c>
      <c r="C564">
        <v>30.5</v>
      </c>
      <c r="D564">
        <v>0</v>
      </c>
      <c r="E564" t="s">
        <v>11</v>
      </c>
      <c r="F564" t="s">
        <v>9</v>
      </c>
      <c r="G564" s="10">
        <v>2494.0219999999999</v>
      </c>
    </row>
    <row r="565" spans="1:7" x14ac:dyDescent="0.25">
      <c r="A565">
        <v>50</v>
      </c>
      <c r="B565" t="s">
        <v>10</v>
      </c>
      <c r="C565">
        <v>44.77</v>
      </c>
      <c r="D565">
        <v>1</v>
      </c>
      <c r="E565" t="s">
        <v>11</v>
      </c>
      <c r="F565" t="s">
        <v>12</v>
      </c>
      <c r="G565" s="10">
        <v>9058.7302999999993</v>
      </c>
    </row>
    <row r="566" spans="1:7" x14ac:dyDescent="0.25">
      <c r="A566">
        <v>18</v>
      </c>
      <c r="B566" t="s">
        <v>7</v>
      </c>
      <c r="C566">
        <v>32.119999999999997</v>
      </c>
      <c r="D566">
        <v>2</v>
      </c>
      <c r="E566" t="s">
        <v>11</v>
      </c>
      <c r="F566" t="s">
        <v>12</v>
      </c>
      <c r="G566" s="10">
        <v>2801.2588000000001</v>
      </c>
    </row>
    <row r="567" spans="1:7" x14ac:dyDescent="0.25">
      <c r="A567">
        <v>19</v>
      </c>
      <c r="B567" t="s">
        <v>7</v>
      </c>
      <c r="C567">
        <v>30.495000000000001</v>
      </c>
      <c r="D567">
        <v>0</v>
      </c>
      <c r="E567" t="s">
        <v>11</v>
      </c>
      <c r="F567" t="s">
        <v>13</v>
      </c>
      <c r="G567" s="10">
        <v>2128.4310500000001</v>
      </c>
    </row>
    <row r="568" spans="1:7" x14ac:dyDescent="0.25">
      <c r="A568">
        <v>38</v>
      </c>
      <c r="B568" t="s">
        <v>7</v>
      </c>
      <c r="C568">
        <v>40.564999999999998</v>
      </c>
      <c r="D568">
        <v>1</v>
      </c>
      <c r="E568" t="s">
        <v>11</v>
      </c>
      <c r="F568" t="s">
        <v>13</v>
      </c>
      <c r="G568" s="10">
        <v>6373.55735</v>
      </c>
    </row>
    <row r="569" spans="1:7" x14ac:dyDescent="0.25">
      <c r="A569">
        <v>41</v>
      </c>
      <c r="B569" t="s">
        <v>10</v>
      </c>
      <c r="C569">
        <v>30.59</v>
      </c>
      <c r="D569">
        <v>2</v>
      </c>
      <c r="E569" t="s">
        <v>11</v>
      </c>
      <c r="F569" t="s">
        <v>13</v>
      </c>
      <c r="G569" s="10">
        <v>7256.7231000000002</v>
      </c>
    </row>
    <row r="570" spans="1:7" x14ac:dyDescent="0.25">
      <c r="A570">
        <v>49</v>
      </c>
      <c r="B570" t="s">
        <v>7</v>
      </c>
      <c r="C570">
        <v>31.9</v>
      </c>
      <c r="D570">
        <v>5</v>
      </c>
      <c r="E570" t="s">
        <v>11</v>
      </c>
      <c r="F570" t="s">
        <v>9</v>
      </c>
      <c r="G570" s="10">
        <v>11552.904</v>
      </c>
    </row>
    <row r="571" spans="1:7" x14ac:dyDescent="0.25">
      <c r="A571">
        <v>48</v>
      </c>
      <c r="B571" t="s">
        <v>10</v>
      </c>
      <c r="C571">
        <v>40.564999999999998</v>
      </c>
      <c r="D571">
        <v>2</v>
      </c>
      <c r="E571" t="s">
        <v>8</v>
      </c>
      <c r="F571" t="s">
        <v>13</v>
      </c>
      <c r="G571" s="10">
        <v>45702.022349999999</v>
      </c>
    </row>
    <row r="572" spans="1:7" x14ac:dyDescent="0.25">
      <c r="A572">
        <v>31</v>
      </c>
      <c r="B572" t="s">
        <v>7</v>
      </c>
      <c r="C572">
        <v>29.1</v>
      </c>
      <c r="D572">
        <v>0</v>
      </c>
      <c r="E572" t="s">
        <v>11</v>
      </c>
      <c r="F572" t="s">
        <v>9</v>
      </c>
      <c r="G572" s="10">
        <v>3761.2919999999999</v>
      </c>
    </row>
    <row r="573" spans="1:7" x14ac:dyDescent="0.25">
      <c r="A573">
        <v>18</v>
      </c>
      <c r="B573" t="s">
        <v>7</v>
      </c>
      <c r="C573">
        <v>37.29</v>
      </c>
      <c r="D573">
        <v>1</v>
      </c>
      <c r="E573" t="s">
        <v>11</v>
      </c>
      <c r="F573" t="s">
        <v>12</v>
      </c>
      <c r="G573" s="10">
        <v>2219.4450999999999</v>
      </c>
    </row>
    <row r="574" spans="1:7" x14ac:dyDescent="0.25">
      <c r="A574">
        <v>30</v>
      </c>
      <c r="B574" t="s">
        <v>7</v>
      </c>
      <c r="C574">
        <v>43.12</v>
      </c>
      <c r="D574">
        <v>2</v>
      </c>
      <c r="E574" t="s">
        <v>11</v>
      </c>
      <c r="F574" t="s">
        <v>12</v>
      </c>
      <c r="G574" s="10">
        <v>4753.6368000000002</v>
      </c>
    </row>
    <row r="575" spans="1:7" x14ac:dyDescent="0.25">
      <c r="A575">
        <v>62</v>
      </c>
      <c r="B575" t="s">
        <v>7</v>
      </c>
      <c r="C575">
        <v>36.86</v>
      </c>
      <c r="D575">
        <v>1</v>
      </c>
      <c r="E575" t="s">
        <v>11</v>
      </c>
      <c r="F575" t="s">
        <v>14</v>
      </c>
      <c r="G575" s="10">
        <v>31620.001059999999</v>
      </c>
    </row>
    <row r="576" spans="1:7" x14ac:dyDescent="0.25">
      <c r="A576">
        <v>57</v>
      </c>
      <c r="B576" t="s">
        <v>7</v>
      </c>
      <c r="C576">
        <v>34.295000000000002</v>
      </c>
      <c r="D576">
        <v>2</v>
      </c>
      <c r="E576" t="s">
        <v>11</v>
      </c>
      <c r="F576" t="s">
        <v>14</v>
      </c>
      <c r="G576" s="10">
        <v>13224.057049999999</v>
      </c>
    </row>
    <row r="577" spans="1:7" x14ac:dyDescent="0.25">
      <c r="A577">
        <v>58</v>
      </c>
      <c r="B577" t="s">
        <v>7</v>
      </c>
      <c r="C577">
        <v>27.17</v>
      </c>
      <c r="D577">
        <v>0</v>
      </c>
      <c r="E577" t="s">
        <v>11</v>
      </c>
      <c r="F577" t="s">
        <v>13</v>
      </c>
      <c r="G577" s="10">
        <v>12222.898300000001</v>
      </c>
    </row>
    <row r="578" spans="1:7" x14ac:dyDescent="0.25">
      <c r="A578">
        <v>22</v>
      </c>
      <c r="B578" t="s">
        <v>10</v>
      </c>
      <c r="C578">
        <v>26.84</v>
      </c>
      <c r="D578">
        <v>0</v>
      </c>
      <c r="E578" t="s">
        <v>11</v>
      </c>
      <c r="F578" t="s">
        <v>12</v>
      </c>
      <c r="G578" s="10">
        <v>1664.9996000000001</v>
      </c>
    </row>
    <row r="579" spans="1:7" x14ac:dyDescent="0.25">
      <c r="A579">
        <v>31</v>
      </c>
      <c r="B579" t="s">
        <v>7</v>
      </c>
      <c r="C579">
        <v>38.094999999999999</v>
      </c>
      <c r="D579">
        <v>1</v>
      </c>
      <c r="E579" t="s">
        <v>8</v>
      </c>
      <c r="F579" t="s">
        <v>14</v>
      </c>
      <c r="G579" s="10">
        <v>58571.074480000003</v>
      </c>
    </row>
    <row r="580" spans="1:7" x14ac:dyDescent="0.25">
      <c r="A580">
        <v>52</v>
      </c>
      <c r="B580" t="s">
        <v>10</v>
      </c>
      <c r="C580">
        <v>30.2</v>
      </c>
      <c r="D580">
        <v>1</v>
      </c>
      <c r="E580" t="s">
        <v>11</v>
      </c>
      <c r="F580" t="s">
        <v>9</v>
      </c>
      <c r="G580" s="10">
        <v>9724.5300000000007</v>
      </c>
    </row>
    <row r="581" spans="1:7" x14ac:dyDescent="0.25">
      <c r="A581">
        <v>25</v>
      </c>
      <c r="B581" t="s">
        <v>7</v>
      </c>
      <c r="C581">
        <v>23.465</v>
      </c>
      <c r="D581">
        <v>0</v>
      </c>
      <c r="E581" t="s">
        <v>11</v>
      </c>
      <c r="F581" t="s">
        <v>14</v>
      </c>
      <c r="G581" s="10">
        <v>3206.4913499999998</v>
      </c>
    </row>
    <row r="582" spans="1:7" x14ac:dyDescent="0.25">
      <c r="A582">
        <v>59</v>
      </c>
      <c r="B582" t="s">
        <v>10</v>
      </c>
      <c r="C582">
        <v>25.46</v>
      </c>
      <c r="D582">
        <v>1</v>
      </c>
      <c r="E582" t="s">
        <v>11</v>
      </c>
      <c r="F582" t="s">
        <v>14</v>
      </c>
      <c r="G582" s="10">
        <v>12913.992399999999</v>
      </c>
    </row>
    <row r="583" spans="1:7" x14ac:dyDescent="0.25">
      <c r="A583">
        <v>19</v>
      </c>
      <c r="B583" t="s">
        <v>10</v>
      </c>
      <c r="C583">
        <v>30.59</v>
      </c>
      <c r="D583">
        <v>0</v>
      </c>
      <c r="E583" t="s">
        <v>11</v>
      </c>
      <c r="F583" t="s">
        <v>13</v>
      </c>
      <c r="G583" s="10">
        <v>1639.5631000000001</v>
      </c>
    </row>
    <row r="584" spans="1:7" x14ac:dyDescent="0.25">
      <c r="A584">
        <v>39</v>
      </c>
      <c r="B584" t="s">
        <v>10</v>
      </c>
      <c r="C584">
        <v>45.43</v>
      </c>
      <c r="D584">
        <v>2</v>
      </c>
      <c r="E584" t="s">
        <v>11</v>
      </c>
      <c r="F584" t="s">
        <v>12</v>
      </c>
      <c r="G584" s="10">
        <v>6356.2707</v>
      </c>
    </row>
    <row r="585" spans="1:7" x14ac:dyDescent="0.25">
      <c r="A585">
        <v>32</v>
      </c>
      <c r="B585" t="s">
        <v>7</v>
      </c>
      <c r="C585">
        <v>23.65</v>
      </c>
      <c r="D585">
        <v>1</v>
      </c>
      <c r="E585" t="s">
        <v>11</v>
      </c>
      <c r="F585" t="s">
        <v>12</v>
      </c>
      <c r="G585" s="10">
        <v>17626.239509999999</v>
      </c>
    </row>
    <row r="586" spans="1:7" x14ac:dyDescent="0.25">
      <c r="A586">
        <v>19</v>
      </c>
      <c r="B586" t="s">
        <v>10</v>
      </c>
      <c r="C586">
        <v>20.7</v>
      </c>
      <c r="D586">
        <v>0</v>
      </c>
      <c r="E586" t="s">
        <v>11</v>
      </c>
      <c r="F586" t="s">
        <v>9</v>
      </c>
      <c r="G586" s="10">
        <v>1242.816</v>
      </c>
    </row>
    <row r="587" spans="1:7" x14ac:dyDescent="0.25">
      <c r="A587">
        <v>33</v>
      </c>
      <c r="B587" t="s">
        <v>7</v>
      </c>
      <c r="C587">
        <v>28.27</v>
      </c>
      <c r="D587">
        <v>1</v>
      </c>
      <c r="E587" t="s">
        <v>11</v>
      </c>
      <c r="F587" t="s">
        <v>12</v>
      </c>
      <c r="G587" s="10">
        <v>4779.6022999999996</v>
      </c>
    </row>
    <row r="588" spans="1:7" x14ac:dyDescent="0.25">
      <c r="A588">
        <v>21</v>
      </c>
      <c r="B588" t="s">
        <v>10</v>
      </c>
      <c r="C588">
        <v>20.234999999999999</v>
      </c>
      <c r="D588">
        <v>3</v>
      </c>
      <c r="E588" t="s">
        <v>11</v>
      </c>
      <c r="F588" t="s">
        <v>14</v>
      </c>
      <c r="G588" s="10">
        <v>3861.2096499999998</v>
      </c>
    </row>
    <row r="589" spans="1:7" x14ac:dyDescent="0.25">
      <c r="A589">
        <v>34</v>
      </c>
      <c r="B589" t="s">
        <v>7</v>
      </c>
      <c r="C589">
        <v>30.21</v>
      </c>
      <c r="D589">
        <v>1</v>
      </c>
      <c r="E589" t="s">
        <v>8</v>
      </c>
      <c r="F589" t="s">
        <v>13</v>
      </c>
      <c r="G589" s="10">
        <v>43943.876100000001</v>
      </c>
    </row>
    <row r="590" spans="1:7" x14ac:dyDescent="0.25">
      <c r="A590">
        <v>61</v>
      </c>
      <c r="B590" t="s">
        <v>7</v>
      </c>
      <c r="C590">
        <v>35.909999999999997</v>
      </c>
      <c r="D590">
        <v>0</v>
      </c>
      <c r="E590" t="s">
        <v>11</v>
      </c>
      <c r="F590" t="s">
        <v>14</v>
      </c>
      <c r="G590" s="10">
        <v>13635.6379</v>
      </c>
    </row>
    <row r="591" spans="1:7" x14ac:dyDescent="0.25">
      <c r="A591">
        <v>38</v>
      </c>
      <c r="B591" t="s">
        <v>7</v>
      </c>
      <c r="C591">
        <v>30.69</v>
      </c>
      <c r="D591">
        <v>1</v>
      </c>
      <c r="E591" t="s">
        <v>11</v>
      </c>
      <c r="F591" t="s">
        <v>12</v>
      </c>
      <c r="G591" s="10">
        <v>5976.8311000000003</v>
      </c>
    </row>
    <row r="592" spans="1:7" x14ac:dyDescent="0.25">
      <c r="A592">
        <v>58</v>
      </c>
      <c r="B592" t="s">
        <v>7</v>
      </c>
      <c r="C592">
        <v>29</v>
      </c>
      <c r="D592">
        <v>0</v>
      </c>
      <c r="E592" t="s">
        <v>11</v>
      </c>
      <c r="F592" t="s">
        <v>9</v>
      </c>
      <c r="G592" s="10">
        <v>11842.441999999999</v>
      </c>
    </row>
    <row r="593" spans="1:7" x14ac:dyDescent="0.25">
      <c r="A593">
        <v>47</v>
      </c>
      <c r="B593" t="s">
        <v>10</v>
      </c>
      <c r="C593">
        <v>19.57</v>
      </c>
      <c r="D593">
        <v>1</v>
      </c>
      <c r="E593" t="s">
        <v>11</v>
      </c>
      <c r="F593" t="s">
        <v>13</v>
      </c>
      <c r="G593" s="10">
        <v>8428.0692999999992</v>
      </c>
    </row>
    <row r="594" spans="1:7" x14ac:dyDescent="0.25">
      <c r="A594">
        <v>20</v>
      </c>
      <c r="B594" t="s">
        <v>10</v>
      </c>
      <c r="C594">
        <v>31.13</v>
      </c>
      <c r="D594">
        <v>2</v>
      </c>
      <c r="E594" t="s">
        <v>11</v>
      </c>
      <c r="F594" t="s">
        <v>12</v>
      </c>
      <c r="G594" s="10">
        <v>2566.4706999999999</v>
      </c>
    </row>
    <row r="595" spans="1:7" x14ac:dyDescent="0.25">
      <c r="A595">
        <v>21</v>
      </c>
      <c r="B595" t="s">
        <v>7</v>
      </c>
      <c r="C595">
        <v>21.85</v>
      </c>
      <c r="D595">
        <v>1</v>
      </c>
      <c r="E595" t="s">
        <v>8</v>
      </c>
      <c r="F595" t="s">
        <v>14</v>
      </c>
      <c r="G595" s="10">
        <v>15359.104499999999</v>
      </c>
    </row>
    <row r="596" spans="1:7" x14ac:dyDescent="0.25">
      <c r="A596">
        <v>41</v>
      </c>
      <c r="B596" t="s">
        <v>10</v>
      </c>
      <c r="C596">
        <v>40.26</v>
      </c>
      <c r="D596">
        <v>0</v>
      </c>
      <c r="E596" t="s">
        <v>11</v>
      </c>
      <c r="F596" t="s">
        <v>12</v>
      </c>
      <c r="G596" s="10">
        <v>5709.1643999999997</v>
      </c>
    </row>
    <row r="597" spans="1:7" x14ac:dyDescent="0.25">
      <c r="A597">
        <v>46</v>
      </c>
      <c r="B597" t="s">
        <v>7</v>
      </c>
      <c r="C597">
        <v>33.725000000000001</v>
      </c>
      <c r="D597">
        <v>1</v>
      </c>
      <c r="E597" t="s">
        <v>11</v>
      </c>
      <c r="F597" t="s">
        <v>14</v>
      </c>
      <c r="G597" s="10">
        <v>8823.9857499999998</v>
      </c>
    </row>
    <row r="598" spans="1:7" x14ac:dyDescent="0.25">
      <c r="A598">
        <v>42</v>
      </c>
      <c r="B598" t="s">
        <v>7</v>
      </c>
      <c r="C598">
        <v>29.48</v>
      </c>
      <c r="D598">
        <v>2</v>
      </c>
      <c r="E598" t="s">
        <v>11</v>
      </c>
      <c r="F598" t="s">
        <v>12</v>
      </c>
      <c r="G598" s="10">
        <v>7640.3091999999997</v>
      </c>
    </row>
    <row r="599" spans="1:7" x14ac:dyDescent="0.25">
      <c r="A599">
        <v>34</v>
      </c>
      <c r="B599" t="s">
        <v>7</v>
      </c>
      <c r="C599">
        <v>33.25</v>
      </c>
      <c r="D599">
        <v>1</v>
      </c>
      <c r="E599" t="s">
        <v>11</v>
      </c>
      <c r="F599" t="s">
        <v>14</v>
      </c>
      <c r="G599" s="10">
        <v>5594.8455000000004</v>
      </c>
    </row>
    <row r="600" spans="1:7" x14ac:dyDescent="0.25">
      <c r="A600">
        <v>43</v>
      </c>
      <c r="B600" t="s">
        <v>10</v>
      </c>
      <c r="C600">
        <v>32.6</v>
      </c>
      <c r="D600">
        <v>2</v>
      </c>
      <c r="E600" t="s">
        <v>11</v>
      </c>
      <c r="F600" t="s">
        <v>9</v>
      </c>
      <c r="G600" s="10">
        <v>7441.5010000000002</v>
      </c>
    </row>
    <row r="601" spans="1:7" x14ac:dyDescent="0.25">
      <c r="A601">
        <v>52</v>
      </c>
      <c r="B601" t="s">
        <v>7</v>
      </c>
      <c r="C601">
        <v>37.524999999999999</v>
      </c>
      <c r="D601">
        <v>2</v>
      </c>
      <c r="E601" t="s">
        <v>11</v>
      </c>
      <c r="F601" t="s">
        <v>13</v>
      </c>
      <c r="G601" s="10">
        <v>33471.971890000001</v>
      </c>
    </row>
    <row r="602" spans="1:7" x14ac:dyDescent="0.25">
      <c r="A602">
        <v>18</v>
      </c>
      <c r="B602" t="s">
        <v>7</v>
      </c>
      <c r="C602">
        <v>39.159999999999997</v>
      </c>
      <c r="D602">
        <v>0</v>
      </c>
      <c r="E602" t="s">
        <v>11</v>
      </c>
      <c r="F602" t="s">
        <v>12</v>
      </c>
      <c r="G602" s="10">
        <v>1633.0444</v>
      </c>
    </row>
    <row r="603" spans="1:7" x14ac:dyDescent="0.25">
      <c r="A603">
        <v>51</v>
      </c>
      <c r="B603" t="s">
        <v>10</v>
      </c>
      <c r="C603">
        <v>31.635000000000002</v>
      </c>
      <c r="D603">
        <v>0</v>
      </c>
      <c r="E603" t="s">
        <v>11</v>
      </c>
      <c r="F603" t="s">
        <v>13</v>
      </c>
      <c r="G603" s="10">
        <v>9174.1356500000002</v>
      </c>
    </row>
    <row r="604" spans="1:7" x14ac:dyDescent="0.25">
      <c r="A604">
        <v>56</v>
      </c>
      <c r="B604" t="s">
        <v>7</v>
      </c>
      <c r="C604">
        <v>25.3</v>
      </c>
      <c r="D604">
        <v>0</v>
      </c>
      <c r="E604" t="s">
        <v>11</v>
      </c>
      <c r="F604" t="s">
        <v>9</v>
      </c>
      <c r="G604" s="10">
        <v>11070.535</v>
      </c>
    </row>
    <row r="605" spans="1:7" x14ac:dyDescent="0.25">
      <c r="A605">
        <v>64</v>
      </c>
      <c r="B605" t="s">
        <v>7</v>
      </c>
      <c r="C605">
        <v>39.049999999999997</v>
      </c>
      <c r="D605">
        <v>3</v>
      </c>
      <c r="E605" t="s">
        <v>11</v>
      </c>
      <c r="F605" t="s">
        <v>12</v>
      </c>
      <c r="G605" s="10">
        <v>16085.127500000001</v>
      </c>
    </row>
    <row r="606" spans="1:7" x14ac:dyDescent="0.25">
      <c r="A606">
        <v>19</v>
      </c>
      <c r="B606" t="s">
        <v>7</v>
      </c>
      <c r="C606">
        <v>28.31</v>
      </c>
      <c r="D606">
        <v>0</v>
      </c>
      <c r="E606" t="s">
        <v>8</v>
      </c>
      <c r="F606" t="s">
        <v>13</v>
      </c>
      <c r="G606" s="10">
        <v>17468.983899999999</v>
      </c>
    </row>
    <row r="607" spans="1:7" x14ac:dyDescent="0.25">
      <c r="A607">
        <v>51</v>
      </c>
      <c r="B607" t="s">
        <v>7</v>
      </c>
      <c r="C607">
        <v>34.1</v>
      </c>
      <c r="D607">
        <v>0</v>
      </c>
      <c r="E607" t="s">
        <v>11</v>
      </c>
      <c r="F607" t="s">
        <v>12</v>
      </c>
      <c r="G607" s="10">
        <v>9283.5619999999999</v>
      </c>
    </row>
    <row r="608" spans="1:7" x14ac:dyDescent="0.25">
      <c r="A608">
        <v>27</v>
      </c>
      <c r="B608" t="s">
        <v>7</v>
      </c>
      <c r="C608">
        <v>25.175000000000001</v>
      </c>
      <c r="D608">
        <v>0</v>
      </c>
      <c r="E608" t="s">
        <v>11</v>
      </c>
      <c r="F608" t="s">
        <v>14</v>
      </c>
      <c r="G608" s="10">
        <v>3558.6202499999999</v>
      </c>
    </row>
    <row r="609" spans="1:7" x14ac:dyDescent="0.25">
      <c r="A609">
        <v>59</v>
      </c>
      <c r="B609" t="s">
        <v>7</v>
      </c>
      <c r="C609">
        <v>23.655000000000001</v>
      </c>
      <c r="D609">
        <v>0</v>
      </c>
      <c r="E609" t="s">
        <v>8</v>
      </c>
      <c r="F609" t="s">
        <v>13</v>
      </c>
      <c r="G609" s="10">
        <v>25678.778450000002</v>
      </c>
    </row>
    <row r="610" spans="1:7" x14ac:dyDescent="0.25">
      <c r="A610">
        <v>28</v>
      </c>
      <c r="B610" t="s">
        <v>10</v>
      </c>
      <c r="C610">
        <v>26.98</v>
      </c>
      <c r="D610">
        <v>2</v>
      </c>
      <c r="E610" t="s">
        <v>11</v>
      </c>
      <c r="F610" t="s">
        <v>14</v>
      </c>
      <c r="G610" s="10">
        <v>4435.0941999999995</v>
      </c>
    </row>
    <row r="611" spans="1:7" x14ac:dyDescent="0.25">
      <c r="A611">
        <v>30</v>
      </c>
      <c r="B611" t="s">
        <v>10</v>
      </c>
      <c r="C611">
        <v>37.799999999999997</v>
      </c>
      <c r="D611">
        <v>2</v>
      </c>
      <c r="E611" t="s">
        <v>8</v>
      </c>
      <c r="F611" t="s">
        <v>9</v>
      </c>
      <c r="G611" s="10">
        <v>39241.442000000003</v>
      </c>
    </row>
    <row r="612" spans="1:7" x14ac:dyDescent="0.25">
      <c r="A612">
        <v>47</v>
      </c>
      <c r="B612" t="s">
        <v>7</v>
      </c>
      <c r="C612">
        <v>29.37</v>
      </c>
      <c r="D612">
        <v>1</v>
      </c>
      <c r="E612" t="s">
        <v>11</v>
      </c>
      <c r="F612" t="s">
        <v>12</v>
      </c>
      <c r="G612" s="10">
        <v>8547.6913000000004</v>
      </c>
    </row>
    <row r="613" spans="1:7" x14ac:dyDescent="0.25">
      <c r="A613">
        <v>38</v>
      </c>
      <c r="B613" t="s">
        <v>7</v>
      </c>
      <c r="C613">
        <v>34.799999999999997</v>
      </c>
      <c r="D613">
        <v>2</v>
      </c>
      <c r="E613" t="s">
        <v>11</v>
      </c>
      <c r="F613" t="s">
        <v>9</v>
      </c>
      <c r="G613" s="10">
        <v>6571.5439999999999</v>
      </c>
    </row>
    <row r="614" spans="1:7" x14ac:dyDescent="0.25">
      <c r="A614">
        <v>18</v>
      </c>
      <c r="B614" t="s">
        <v>7</v>
      </c>
      <c r="C614">
        <v>33.155000000000001</v>
      </c>
      <c r="D614">
        <v>0</v>
      </c>
      <c r="E614" t="s">
        <v>11</v>
      </c>
      <c r="F614" t="s">
        <v>14</v>
      </c>
      <c r="G614" s="10">
        <v>2207.6974500000001</v>
      </c>
    </row>
    <row r="615" spans="1:7" x14ac:dyDescent="0.25">
      <c r="A615">
        <v>34</v>
      </c>
      <c r="B615" t="s">
        <v>7</v>
      </c>
      <c r="C615">
        <v>19</v>
      </c>
      <c r="D615">
        <v>3</v>
      </c>
      <c r="E615" t="s">
        <v>11</v>
      </c>
      <c r="F615" t="s">
        <v>14</v>
      </c>
      <c r="G615" s="10">
        <v>6753.0379999999996</v>
      </c>
    </row>
    <row r="616" spans="1:7" x14ac:dyDescent="0.25">
      <c r="A616">
        <v>20</v>
      </c>
      <c r="B616" t="s">
        <v>7</v>
      </c>
      <c r="C616">
        <v>33</v>
      </c>
      <c r="D616">
        <v>0</v>
      </c>
      <c r="E616" t="s">
        <v>11</v>
      </c>
      <c r="F616" t="s">
        <v>12</v>
      </c>
      <c r="G616" s="10">
        <v>1880.07</v>
      </c>
    </row>
    <row r="617" spans="1:7" x14ac:dyDescent="0.25">
      <c r="A617">
        <v>47</v>
      </c>
      <c r="B617" t="s">
        <v>7</v>
      </c>
      <c r="C617">
        <v>36.630000000000003</v>
      </c>
      <c r="D617">
        <v>1</v>
      </c>
      <c r="E617" t="s">
        <v>8</v>
      </c>
      <c r="F617" t="s">
        <v>12</v>
      </c>
      <c r="G617" s="10">
        <v>42969.852700000003</v>
      </c>
    </row>
    <row r="618" spans="1:7" x14ac:dyDescent="0.25">
      <c r="A618">
        <v>56</v>
      </c>
      <c r="B618" t="s">
        <v>7</v>
      </c>
      <c r="C618">
        <v>28.594999999999999</v>
      </c>
      <c r="D618">
        <v>0</v>
      </c>
      <c r="E618" t="s">
        <v>11</v>
      </c>
      <c r="F618" t="s">
        <v>14</v>
      </c>
      <c r="G618" s="10">
        <v>11658.11505</v>
      </c>
    </row>
    <row r="619" spans="1:7" x14ac:dyDescent="0.25">
      <c r="A619">
        <v>49</v>
      </c>
      <c r="B619" t="s">
        <v>10</v>
      </c>
      <c r="C619">
        <v>25.6</v>
      </c>
      <c r="D619">
        <v>2</v>
      </c>
      <c r="E619" t="s">
        <v>8</v>
      </c>
      <c r="F619" t="s">
        <v>9</v>
      </c>
      <c r="G619" s="10">
        <v>23306.546999999999</v>
      </c>
    </row>
    <row r="620" spans="1:7" x14ac:dyDescent="0.25">
      <c r="A620">
        <v>19</v>
      </c>
      <c r="B620" t="s">
        <v>7</v>
      </c>
      <c r="C620">
        <v>33.11</v>
      </c>
      <c r="D620">
        <v>0</v>
      </c>
      <c r="E620" t="s">
        <v>8</v>
      </c>
      <c r="F620" t="s">
        <v>12</v>
      </c>
      <c r="G620" s="10">
        <v>34439.855900000002</v>
      </c>
    </row>
    <row r="621" spans="1:7" x14ac:dyDescent="0.25">
      <c r="A621">
        <v>55</v>
      </c>
      <c r="B621" t="s">
        <v>7</v>
      </c>
      <c r="C621">
        <v>37.1</v>
      </c>
      <c r="D621">
        <v>0</v>
      </c>
      <c r="E621" t="s">
        <v>11</v>
      </c>
      <c r="F621" t="s">
        <v>9</v>
      </c>
      <c r="G621" s="10">
        <v>10713.644</v>
      </c>
    </row>
    <row r="622" spans="1:7" x14ac:dyDescent="0.25">
      <c r="A622">
        <v>30</v>
      </c>
      <c r="B622" t="s">
        <v>10</v>
      </c>
      <c r="C622">
        <v>31.4</v>
      </c>
      <c r="D622">
        <v>1</v>
      </c>
      <c r="E622" t="s">
        <v>11</v>
      </c>
      <c r="F622" t="s">
        <v>9</v>
      </c>
      <c r="G622" s="10">
        <v>3659.346</v>
      </c>
    </row>
    <row r="623" spans="1:7" x14ac:dyDescent="0.25">
      <c r="A623">
        <v>37</v>
      </c>
      <c r="B623" t="s">
        <v>10</v>
      </c>
      <c r="C623">
        <v>34.1</v>
      </c>
      <c r="D623">
        <v>4</v>
      </c>
      <c r="E623" t="s">
        <v>8</v>
      </c>
      <c r="F623" t="s">
        <v>9</v>
      </c>
      <c r="G623" s="10">
        <v>40182.245999999999</v>
      </c>
    </row>
    <row r="624" spans="1:7" x14ac:dyDescent="0.25">
      <c r="A624">
        <v>49</v>
      </c>
      <c r="B624" t="s">
        <v>7</v>
      </c>
      <c r="C624">
        <v>21.3</v>
      </c>
      <c r="D624">
        <v>1</v>
      </c>
      <c r="E624" t="s">
        <v>11</v>
      </c>
      <c r="F624" t="s">
        <v>9</v>
      </c>
      <c r="G624" s="10">
        <v>9182.17</v>
      </c>
    </row>
    <row r="625" spans="1:7" x14ac:dyDescent="0.25">
      <c r="A625">
        <v>18</v>
      </c>
      <c r="B625" t="s">
        <v>10</v>
      </c>
      <c r="C625">
        <v>33.534999999999997</v>
      </c>
      <c r="D625">
        <v>0</v>
      </c>
      <c r="E625" t="s">
        <v>8</v>
      </c>
      <c r="F625" t="s">
        <v>14</v>
      </c>
      <c r="G625" s="10">
        <v>34617.840649999998</v>
      </c>
    </row>
    <row r="626" spans="1:7" x14ac:dyDescent="0.25">
      <c r="A626">
        <v>59</v>
      </c>
      <c r="B626" t="s">
        <v>10</v>
      </c>
      <c r="C626">
        <v>28.785</v>
      </c>
      <c r="D626">
        <v>0</v>
      </c>
      <c r="E626" t="s">
        <v>11</v>
      </c>
      <c r="F626" t="s">
        <v>13</v>
      </c>
      <c r="G626" s="10">
        <v>12129.614149999999</v>
      </c>
    </row>
    <row r="627" spans="1:7" x14ac:dyDescent="0.25">
      <c r="A627">
        <v>29</v>
      </c>
      <c r="B627" t="s">
        <v>7</v>
      </c>
      <c r="C627">
        <v>26.03</v>
      </c>
      <c r="D627">
        <v>0</v>
      </c>
      <c r="E627" t="s">
        <v>11</v>
      </c>
      <c r="F627" t="s">
        <v>13</v>
      </c>
      <c r="G627" s="10">
        <v>3736.4647</v>
      </c>
    </row>
    <row r="628" spans="1:7" x14ac:dyDescent="0.25">
      <c r="A628">
        <v>36</v>
      </c>
      <c r="B628" t="s">
        <v>10</v>
      </c>
      <c r="C628">
        <v>28.88</v>
      </c>
      <c r="D628">
        <v>3</v>
      </c>
      <c r="E628" t="s">
        <v>11</v>
      </c>
      <c r="F628" t="s">
        <v>14</v>
      </c>
      <c r="G628" s="10">
        <v>6748.5911999999998</v>
      </c>
    </row>
    <row r="629" spans="1:7" x14ac:dyDescent="0.25">
      <c r="A629">
        <v>33</v>
      </c>
      <c r="B629" t="s">
        <v>10</v>
      </c>
      <c r="C629">
        <v>42.46</v>
      </c>
      <c r="D629">
        <v>1</v>
      </c>
      <c r="E629" t="s">
        <v>11</v>
      </c>
      <c r="F629" t="s">
        <v>12</v>
      </c>
      <c r="G629" s="10">
        <v>11326.71487</v>
      </c>
    </row>
    <row r="630" spans="1:7" x14ac:dyDescent="0.25">
      <c r="A630">
        <v>58</v>
      </c>
      <c r="B630" t="s">
        <v>10</v>
      </c>
      <c r="C630">
        <v>38</v>
      </c>
      <c r="D630">
        <v>0</v>
      </c>
      <c r="E630" t="s">
        <v>11</v>
      </c>
      <c r="F630" t="s">
        <v>9</v>
      </c>
      <c r="G630" s="10">
        <v>11365.951999999999</v>
      </c>
    </row>
    <row r="631" spans="1:7" x14ac:dyDescent="0.25">
      <c r="A631">
        <v>44</v>
      </c>
      <c r="B631" t="s">
        <v>7</v>
      </c>
      <c r="C631">
        <v>38.950000000000003</v>
      </c>
      <c r="D631">
        <v>0</v>
      </c>
      <c r="E631" t="s">
        <v>8</v>
      </c>
      <c r="F631" t="s">
        <v>13</v>
      </c>
      <c r="G631" s="10">
        <v>42983.458500000001</v>
      </c>
    </row>
    <row r="632" spans="1:7" x14ac:dyDescent="0.25">
      <c r="A632">
        <v>53</v>
      </c>
      <c r="B632" t="s">
        <v>10</v>
      </c>
      <c r="C632">
        <v>36.1</v>
      </c>
      <c r="D632">
        <v>1</v>
      </c>
      <c r="E632" t="s">
        <v>11</v>
      </c>
      <c r="F632" t="s">
        <v>9</v>
      </c>
      <c r="G632" s="10">
        <v>10085.846</v>
      </c>
    </row>
    <row r="633" spans="1:7" x14ac:dyDescent="0.25">
      <c r="A633">
        <v>24</v>
      </c>
      <c r="B633" t="s">
        <v>10</v>
      </c>
      <c r="C633">
        <v>29.3</v>
      </c>
      <c r="D633">
        <v>0</v>
      </c>
      <c r="E633" t="s">
        <v>11</v>
      </c>
      <c r="F633" t="s">
        <v>9</v>
      </c>
      <c r="G633" s="10">
        <v>1977.8150000000001</v>
      </c>
    </row>
    <row r="634" spans="1:7" x14ac:dyDescent="0.25">
      <c r="A634">
        <v>29</v>
      </c>
      <c r="B634" t="s">
        <v>7</v>
      </c>
      <c r="C634">
        <v>35.53</v>
      </c>
      <c r="D634">
        <v>0</v>
      </c>
      <c r="E634" t="s">
        <v>11</v>
      </c>
      <c r="F634" t="s">
        <v>12</v>
      </c>
      <c r="G634" s="10">
        <v>3366.6696999999999</v>
      </c>
    </row>
    <row r="635" spans="1:7" x14ac:dyDescent="0.25">
      <c r="A635">
        <v>40</v>
      </c>
      <c r="B635" t="s">
        <v>10</v>
      </c>
      <c r="C635">
        <v>22.704999999999998</v>
      </c>
      <c r="D635">
        <v>2</v>
      </c>
      <c r="E635" t="s">
        <v>11</v>
      </c>
      <c r="F635" t="s">
        <v>14</v>
      </c>
      <c r="G635" s="10">
        <v>7173.35995</v>
      </c>
    </row>
    <row r="636" spans="1:7" x14ac:dyDescent="0.25">
      <c r="A636">
        <v>51</v>
      </c>
      <c r="B636" t="s">
        <v>10</v>
      </c>
      <c r="C636">
        <v>39.700000000000003</v>
      </c>
      <c r="D636">
        <v>1</v>
      </c>
      <c r="E636" t="s">
        <v>11</v>
      </c>
      <c r="F636" t="s">
        <v>9</v>
      </c>
      <c r="G636" s="10">
        <v>9391.3459999999995</v>
      </c>
    </row>
    <row r="637" spans="1:7" x14ac:dyDescent="0.25">
      <c r="A637">
        <v>64</v>
      </c>
      <c r="B637" t="s">
        <v>10</v>
      </c>
      <c r="C637">
        <v>38.19</v>
      </c>
      <c r="D637">
        <v>0</v>
      </c>
      <c r="E637" t="s">
        <v>11</v>
      </c>
      <c r="F637" t="s">
        <v>14</v>
      </c>
      <c r="G637" s="10">
        <v>14410.9321</v>
      </c>
    </row>
    <row r="638" spans="1:7" x14ac:dyDescent="0.25">
      <c r="A638">
        <v>19</v>
      </c>
      <c r="B638" t="s">
        <v>7</v>
      </c>
      <c r="C638">
        <v>24.51</v>
      </c>
      <c r="D638">
        <v>1</v>
      </c>
      <c r="E638" t="s">
        <v>11</v>
      </c>
      <c r="F638" t="s">
        <v>13</v>
      </c>
      <c r="G638" s="10">
        <v>2709.1118999999999</v>
      </c>
    </row>
    <row r="639" spans="1:7" x14ac:dyDescent="0.25">
      <c r="A639">
        <v>35</v>
      </c>
      <c r="B639" t="s">
        <v>7</v>
      </c>
      <c r="C639">
        <v>38.094999999999999</v>
      </c>
      <c r="D639">
        <v>2</v>
      </c>
      <c r="E639" t="s">
        <v>11</v>
      </c>
      <c r="F639" t="s">
        <v>14</v>
      </c>
      <c r="G639" s="10">
        <v>24915.046259999999</v>
      </c>
    </row>
    <row r="640" spans="1:7" x14ac:dyDescent="0.25">
      <c r="A640">
        <v>39</v>
      </c>
      <c r="B640" t="s">
        <v>10</v>
      </c>
      <c r="C640">
        <v>26.41</v>
      </c>
      <c r="D640">
        <v>0</v>
      </c>
      <c r="E640" t="s">
        <v>8</v>
      </c>
      <c r="F640" t="s">
        <v>14</v>
      </c>
      <c r="G640" s="10">
        <v>20149.322899999999</v>
      </c>
    </row>
    <row r="641" spans="1:7" x14ac:dyDescent="0.25">
      <c r="A641">
        <v>56</v>
      </c>
      <c r="B641" t="s">
        <v>10</v>
      </c>
      <c r="C641">
        <v>33.659999999999997</v>
      </c>
      <c r="D641">
        <v>4</v>
      </c>
      <c r="E641" t="s">
        <v>11</v>
      </c>
      <c r="F641" t="s">
        <v>12</v>
      </c>
      <c r="G641" s="10">
        <v>12949.1554</v>
      </c>
    </row>
    <row r="642" spans="1:7" x14ac:dyDescent="0.25">
      <c r="A642">
        <v>33</v>
      </c>
      <c r="B642" t="s">
        <v>10</v>
      </c>
      <c r="C642">
        <v>42.4</v>
      </c>
      <c r="D642">
        <v>5</v>
      </c>
      <c r="E642" t="s">
        <v>11</v>
      </c>
      <c r="F642" t="s">
        <v>9</v>
      </c>
      <c r="G642" s="10">
        <v>6666.2430000000004</v>
      </c>
    </row>
    <row r="643" spans="1:7" x14ac:dyDescent="0.25">
      <c r="A643">
        <v>42</v>
      </c>
      <c r="B643" t="s">
        <v>10</v>
      </c>
      <c r="C643">
        <v>28.31</v>
      </c>
      <c r="D643">
        <v>3</v>
      </c>
      <c r="E643" t="s">
        <v>8</v>
      </c>
      <c r="F643" t="s">
        <v>13</v>
      </c>
      <c r="G643" s="10">
        <v>32787.458590000002</v>
      </c>
    </row>
    <row r="644" spans="1:7" x14ac:dyDescent="0.25">
      <c r="A644">
        <v>61</v>
      </c>
      <c r="B644" t="s">
        <v>10</v>
      </c>
      <c r="C644">
        <v>33.914999999999999</v>
      </c>
      <c r="D644">
        <v>0</v>
      </c>
      <c r="E644" t="s">
        <v>11</v>
      </c>
      <c r="F644" t="s">
        <v>14</v>
      </c>
      <c r="G644" s="10">
        <v>13143.86485</v>
      </c>
    </row>
    <row r="645" spans="1:7" x14ac:dyDescent="0.25">
      <c r="A645">
        <v>23</v>
      </c>
      <c r="B645" t="s">
        <v>7</v>
      </c>
      <c r="C645">
        <v>34.96</v>
      </c>
      <c r="D645">
        <v>3</v>
      </c>
      <c r="E645" t="s">
        <v>11</v>
      </c>
      <c r="F645" t="s">
        <v>13</v>
      </c>
      <c r="G645" s="10">
        <v>4466.6214</v>
      </c>
    </row>
    <row r="646" spans="1:7" x14ac:dyDescent="0.25">
      <c r="A646">
        <v>43</v>
      </c>
      <c r="B646" t="s">
        <v>10</v>
      </c>
      <c r="C646">
        <v>35.31</v>
      </c>
      <c r="D646">
        <v>2</v>
      </c>
      <c r="E646" t="s">
        <v>11</v>
      </c>
      <c r="F646" t="s">
        <v>12</v>
      </c>
      <c r="G646" s="10">
        <v>18806.145469999999</v>
      </c>
    </row>
    <row r="647" spans="1:7" x14ac:dyDescent="0.25">
      <c r="A647">
        <v>48</v>
      </c>
      <c r="B647" t="s">
        <v>10</v>
      </c>
      <c r="C647">
        <v>30.78</v>
      </c>
      <c r="D647">
        <v>3</v>
      </c>
      <c r="E647" t="s">
        <v>11</v>
      </c>
      <c r="F647" t="s">
        <v>14</v>
      </c>
      <c r="G647" s="10">
        <v>10141.136200000001</v>
      </c>
    </row>
    <row r="648" spans="1:7" x14ac:dyDescent="0.25">
      <c r="A648">
        <v>39</v>
      </c>
      <c r="B648" t="s">
        <v>10</v>
      </c>
      <c r="C648">
        <v>26.22</v>
      </c>
      <c r="D648">
        <v>1</v>
      </c>
      <c r="E648" t="s">
        <v>11</v>
      </c>
      <c r="F648" t="s">
        <v>13</v>
      </c>
      <c r="G648" s="10">
        <v>6123.5688</v>
      </c>
    </row>
    <row r="649" spans="1:7" x14ac:dyDescent="0.25">
      <c r="A649">
        <v>40</v>
      </c>
      <c r="B649" t="s">
        <v>7</v>
      </c>
      <c r="C649">
        <v>23.37</v>
      </c>
      <c r="D649">
        <v>3</v>
      </c>
      <c r="E649" t="s">
        <v>11</v>
      </c>
      <c r="F649" t="s">
        <v>14</v>
      </c>
      <c r="G649" s="10">
        <v>8252.2842999999993</v>
      </c>
    </row>
    <row r="650" spans="1:7" x14ac:dyDescent="0.25">
      <c r="A650">
        <v>18</v>
      </c>
      <c r="B650" t="s">
        <v>10</v>
      </c>
      <c r="C650">
        <v>28.5</v>
      </c>
      <c r="D650">
        <v>0</v>
      </c>
      <c r="E650" t="s">
        <v>11</v>
      </c>
      <c r="F650" t="s">
        <v>14</v>
      </c>
      <c r="G650" s="10">
        <v>1712.2270000000001</v>
      </c>
    </row>
    <row r="651" spans="1:7" x14ac:dyDescent="0.25">
      <c r="A651">
        <v>58</v>
      </c>
      <c r="B651" t="s">
        <v>7</v>
      </c>
      <c r="C651">
        <v>32.965000000000003</v>
      </c>
      <c r="D651">
        <v>0</v>
      </c>
      <c r="E651" t="s">
        <v>11</v>
      </c>
      <c r="F651" t="s">
        <v>14</v>
      </c>
      <c r="G651" s="10">
        <v>12430.95335</v>
      </c>
    </row>
    <row r="652" spans="1:7" x14ac:dyDescent="0.25">
      <c r="A652">
        <v>49</v>
      </c>
      <c r="B652" t="s">
        <v>7</v>
      </c>
      <c r="C652">
        <v>42.68</v>
      </c>
      <c r="D652">
        <v>2</v>
      </c>
      <c r="E652" t="s">
        <v>11</v>
      </c>
      <c r="F652" t="s">
        <v>12</v>
      </c>
      <c r="G652" s="10">
        <v>9800.8881999999994</v>
      </c>
    </row>
    <row r="653" spans="1:7" x14ac:dyDescent="0.25">
      <c r="A653">
        <v>53</v>
      </c>
      <c r="B653" t="s">
        <v>7</v>
      </c>
      <c r="C653">
        <v>39.6</v>
      </c>
      <c r="D653">
        <v>1</v>
      </c>
      <c r="E653" t="s">
        <v>11</v>
      </c>
      <c r="F653" t="s">
        <v>12</v>
      </c>
      <c r="G653" s="10">
        <v>10579.710999999999</v>
      </c>
    </row>
    <row r="654" spans="1:7" x14ac:dyDescent="0.25">
      <c r="A654">
        <v>48</v>
      </c>
      <c r="B654" t="s">
        <v>7</v>
      </c>
      <c r="C654">
        <v>31.13</v>
      </c>
      <c r="D654">
        <v>0</v>
      </c>
      <c r="E654" t="s">
        <v>11</v>
      </c>
      <c r="F654" t="s">
        <v>12</v>
      </c>
      <c r="G654" s="10">
        <v>8280.6226999999999</v>
      </c>
    </row>
    <row r="655" spans="1:7" x14ac:dyDescent="0.25">
      <c r="A655">
        <v>45</v>
      </c>
      <c r="B655" t="s">
        <v>7</v>
      </c>
      <c r="C655">
        <v>36.299999999999997</v>
      </c>
      <c r="D655">
        <v>2</v>
      </c>
      <c r="E655" t="s">
        <v>11</v>
      </c>
      <c r="F655" t="s">
        <v>12</v>
      </c>
      <c r="G655" s="10">
        <v>8527.5319999999992</v>
      </c>
    </row>
    <row r="656" spans="1:7" x14ac:dyDescent="0.25">
      <c r="A656">
        <v>59</v>
      </c>
      <c r="B656" t="s">
        <v>7</v>
      </c>
      <c r="C656">
        <v>35.200000000000003</v>
      </c>
      <c r="D656">
        <v>0</v>
      </c>
      <c r="E656" t="s">
        <v>11</v>
      </c>
      <c r="F656" t="s">
        <v>12</v>
      </c>
      <c r="G656" s="10">
        <v>12244.531000000001</v>
      </c>
    </row>
    <row r="657" spans="1:7" x14ac:dyDescent="0.25">
      <c r="A657">
        <v>52</v>
      </c>
      <c r="B657" t="s">
        <v>7</v>
      </c>
      <c r="C657">
        <v>25.3</v>
      </c>
      <c r="D657">
        <v>2</v>
      </c>
      <c r="E657" t="s">
        <v>8</v>
      </c>
      <c r="F657" t="s">
        <v>12</v>
      </c>
      <c r="G657" s="10">
        <v>24667.419000000002</v>
      </c>
    </row>
    <row r="658" spans="1:7" x14ac:dyDescent="0.25">
      <c r="A658">
        <v>26</v>
      </c>
      <c r="B658" t="s">
        <v>7</v>
      </c>
      <c r="C658">
        <v>42.4</v>
      </c>
      <c r="D658">
        <v>1</v>
      </c>
      <c r="E658" t="s">
        <v>11</v>
      </c>
      <c r="F658" t="s">
        <v>9</v>
      </c>
      <c r="G658" s="10">
        <v>3410.3240000000001</v>
      </c>
    </row>
    <row r="659" spans="1:7" x14ac:dyDescent="0.25">
      <c r="A659">
        <v>27</v>
      </c>
      <c r="B659" t="s">
        <v>10</v>
      </c>
      <c r="C659">
        <v>33.155000000000001</v>
      </c>
      <c r="D659">
        <v>2</v>
      </c>
      <c r="E659" t="s">
        <v>11</v>
      </c>
      <c r="F659" t="s">
        <v>13</v>
      </c>
      <c r="G659" s="10">
        <v>4058.71245</v>
      </c>
    </row>
    <row r="660" spans="1:7" x14ac:dyDescent="0.25">
      <c r="A660">
        <v>48</v>
      </c>
      <c r="B660" t="s">
        <v>7</v>
      </c>
      <c r="C660">
        <v>35.909999999999997</v>
      </c>
      <c r="D660">
        <v>1</v>
      </c>
      <c r="E660" t="s">
        <v>11</v>
      </c>
      <c r="F660" t="s">
        <v>14</v>
      </c>
      <c r="G660" s="10">
        <v>26392.260289999998</v>
      </c>
    </row>
    <row r="661" spans="1:7" x14ac:dyDescent="0.25">
      <c r="A661">
        <v>57</v>
      </c>
      <c r="B661" t="s">
        <v>7</v>
      </c>
      <c r="C661">
        <v>28.785</v>
      </c>
      <c r="D661">
        <v>4</v>
      </c>
      <c r="E661" t="s">
        <v>11</v>
      </c>
      <c r="F661" t="s">
        <v>14</v>
      </c>
      <c r="G661" s="10">
        <v>14394.398150000001</v>
      </c>
    </row>
    <row r="662" spans="1:7" x14ac:dyDescent="0.25">
      <c r="A662">
        <v>37</v>
      </c>
      <c r="B662" t="s">
        <v>10</v>
      </c>
      <c r="C662">
        <v>46.53</v>
      </c>
      <c r="D662">
        <v>3</v>
      </c>
      <c r="E662" t="s">
        <v>11</v>
      </c>
      <c r="F662" t="s">
        <v>12</v>
      </c>
      <c r="G662" s="10">
        <v>6435.6237000000001</v>
      </c>
    </row>
    <row r="663" spans="1:7" x14ac:dyDescent="0.25">
      <c r="A663">
        <v>57</v>
      </c>
      <c r="B663" t="s">
        <v>7</v>
      </c>
      <c r="C663">
        <v>23.98</v>
      </c>
      <c r="D663">
        <v>1</v>
      </c>
      <c r="E663" t="s">
        <v>11</v>
      </c>
      <c r="F663" t="s">
        <v>12</v>
      </c>
      <c r="G663" s="10">
        <v>22192.437109999999</v>
      </c>
    </row>
    <row r="664" spans="1:7" x14ac:dyDescent="0.25">
      <c r="A664">
        <v>32</v>
      </c>
      <c r="B664" t="s">
        <v>7</v>
      </c>
      <c r="C664">
        <v>31.54</v>
      </c>
      <c r="D664">
        <v>1</v>
      </c>
      <c r="E664" t="s">
        <v>11</v>
      </c>
      <c r="F664" t="s">
        <v>14</v>
      </c>
      <c r="G664" s="10">
        <v>5148.5526</v>
      </c>
    </row>
    <row r="665" spans="1:7" x14ac:dyDescent="0.25">
      <c r="A665">
        <v>18</v>
      </c>
      <c r="B665" t="s">
        <v>10</v>
      </c>
      <c r="C665">
        <v>33.659999999999997</v>
      </c>
      <c r="D665">
        <v>0</v>
      </c>
      <c r="E665" t="s">
        <v>11</v>
      </c>
      <c r="F665" t="s">
        <v>12</v>
      </c>
      <c r="G665" s="10">
        <v>1136.3994</v>
      </c>
    </row>
    <row r="666" spans="1:7" x14ac:dyDescent="0.25">
      <c r="A666">
        <v>64</v>
      </c>
      <c r="B666" t="s">
        <v>7</v>
      </c>
      <c r="C666">
        <v>22.99</v>
      </c>
      <c r="D666">
        <v>0</v>
      </c>
      <c r="E666" t="s">
        <v>8</v>
      </c>
      <c r="F666" t="s">
        <v>12</v>
      </c>
      <c r="G666" s="10">
        <v>27037.914100000002</v>
      </c>
    </row>
    <row r="667" spans="1:7" x14ac:dyDescent="0.25">
      <c r="A667">
        <v>43</v>
      </c>
      <c r="B667" t="s">
        <v>10</v>
      </c>
      <c r="C667">
        <v>38.06</v>
      </c>
      <c r="D667">
        <v>2</v>
      </c>
      <c r="E667" t="s">
        <v>8</v>
      </c>
      <c r="F667" t="s">
        <v>12</v>
      </c>
      <c r="G667" s="10">
        <v>42560.430399999997</v>
      </c>
    </row>
    <row r="668" spans="1:7" x14ac:dyDescent="0.25">
      <c r="A668">
        <v>49</v>
      </c>
      <c r="B668" t="s">
        <v>10</v>
      </c>
      <c r="C668">
        <v>28.7</v>
      </c>
      <c r="D668">
        <v>1</v>
      </c>
      <c r="E668" t="s">
        <v>11</v>
      </c>
      <c r="F668" t="s">
        <v>9</v>
      </c>
      <c r="G668" s="10">
        <v>8703.4560000000001</v>
      </c>
    </row>
    <row r="669" spans="1:7" x14ac:dyDescent="0.25">
      <c r="A669">
        <v>40</v>
      </c>
      <c r="B669" t="s">
        <v>7</v>
      </c>
      <c r="C669">
        <v>32.774999999999999</v>
      </c>
      <c r="D669">
        <v>2</v>
      </c>
      <c r="E669" t="s">
        <v>8</v>
      </c>
      <c r="F669" t="s">
        <v>13</v>
      </c>
      <c r="G669" s="10">
        <v>40003.332249999999</v>
      </c>
    </row>
    <row r="670" spans="1:7" x14ac:dyDescent="0.25">
      <c r="A670">
        <v>62</v>
      </c>
      <c r="B670" t="s">
        <v>10</v>
      </c>
      <c r="C670">
        <v>32.015000000000001</v>
      </c>
      <c r="D670">
        <v>0</v>
      </c>
      <c r="E670" t="s">
        <v>8</v>
      </c>
      <c r="F670" t="s">
        <v>14</v>
      </c>
      <c r="G670" s="10">
        <v>45710.207849999999</v>
      </c>
    </row>
    <row r="671" spans="1:7" x14ac:dyDescent="0.25">
      <c r="A671">
        <v>40</v>
      </c>
      <c r="B671" t="s">
        <v>7</v>
      </c>
      <c r="C671">
        <v>29.81</v>
      </c>
      <c r="D671">
        <v>1</v>
      </c>
      <c r="E671" t="s">
        <v>11</v>
      </c>
      <c r="F671" t="s">
        <v>12</v>
      </c>
      <c r="G671" s="10">
        <v>6500.2358999999997</v>
      </c>
    </row>
    <row r="672" spans="1:7" x14ac:dyDescent="0.25">
      <c r="A672">
        <v>30</v>
      </c>
      <c r="B672" t="s">
        <v>10</v>
      </c>
      <c r="C672">
        <v>31.57</v>
      </c>
      <c r="D672">
        <v>3</v>
      </c>
      <c r="E672" t="s">
        <v>11</v>
      </c>
      <c r="F672" t="s">
        <v>12</v>
      </c>
      <c r="G672" s="10">
        <v>4837.5823</v>
      </c>
    </row>
    <row r="673" spans="1:7" x14ac:dyDescent="0.25">
      <c r="A673">
        <v>29</v>
      </c>
      <c r="B673" t="s">
        <v>7</v>
      </c>
      <c r="C673">
        <v>31.16</v>
      </c>
      <c r="D673">
        <v>0</v>
      </c>
      <c r="E673" t="s">
        <v>11</v>
      </c>
      <c r="F673" t="s">
        <v>14</v>
      </c>
      <c r="G673" s="10">
        <v>3943.5954000000002</v>
      </c>
    </row>
    <row r="674" spans="1:7" x14ac:dyDescent="0.25">
      <c r="A674">
        <v>36</v>
      </c>
      <c r="B674" t="s">
        <v>10</v>
      </c>
      <c r="C674">
        <v>29.7</v>
      </c>
      <c r="D674">
        <v>0</v>
      </c>
      <c r="E674" t="s">
        <v>11</v>
      </c>
      <c r="F674" t="s">
        <v>12</v>
      </c>
      <c r="G674" s="10">
        <v>4399.7309999999998</v>
      </c>
    </row>
    <row r="675" spans="1:7" x14ac:dyDescent="0.25">
      <c r="A675">
        <v>41</v>
      </c>
      <c r="B675" t="s">
        <v>7</v>
      </c>
      <c r="C675">
        <v>31.02</v>
      </c>
      <c r="D675">
        <v>0</v>
      </c>
      <c r="E675" t="s">
        <v>11</v>
      </c>
      <c r="F675" t="s">
        <v>12</v>
      </c>
      <c r="G675" s="10">
        <v>6185.3208000000004</v>
      </c>
    </row>
    <row r="676" spans="1:7" x14ac:dyDescent="0.25">
      <c r="A676">
        <v>44</v>
      </c>
      <c r="B676" t="s">
        <v>7</v>
      </c>
      <c r="C676">
        <v>43.89</v>
      </c>
      <c r="D676">
        <v>2</v>
      </c>
      <c r="E676" t="s">
        <v>8</v>
      </c>
      <c r="F676" t="s">
        <v>12</v>
      </c>
      <c r="G676" s="10">
        <v>46200.985099999998</v>
      </c>
    </row>
    <row r="677" spans="1:7" x14ac:dyDescent="0.25">
      <c r="A677">
        <v>45</v>
      </c>
      <c r="B677" t="s">
        <v>10</v>
      </c>
      <c r="C677">
        <v>21.375</v>
      </c>
      <c r="D677">
        <v>0</v>
      </c>
      <c r="E677" t="s">
        <v>11</v>
      </c>
      <c r="F677" t="s">
        <v>13</v>
      </c>
      <c r="G677" s="10">
        <v>7222.7862500000001</v>
      </c>
    </row>
    <row r="678" spans="1:7" x14ac:dyDescent="0.25">
      <c r="A678">
        <v>55</v>
      </c>
      <c r="B678" t="s">
        <v>7</v>
      </c>
      <c r="C678">
        <v>40.81</v>
      </c>
      <c r="D678">
        <v>3</v>
      </c>
      <c r="E678" t="s">
        <v>11</v>
      </c>
      <c r="F678" t="s">
        <v>12</v>
      </c>
      <c r="G678" s="10">
        <v>12485.8009</v>
      </c>
    </row>
    <row r="679" spans="1:7" x14ac:dyDescent="0.25">
      <c r="A679">
        <v>60</v>
      </c>
      <c r="B679" t="s">
        <v>10</v>
      </c>
      <c r="C679">
        <v>31.35</v>
      </c>
      <c r="D679">
        <v>3</v>
      </c>
      <c r="E679" t="s">
        <v>8</v>
      </c>
      <c r="F679" t="s">
        <v>13</v>
      </c>
      <c r="G679" s="10">
        <v>46130.5265</v>
      </c>
    </row>
    <row r="680" spans="1:7" x14ac:dyDescent="0.25">
      <c r="A680">
        <v>56</v>
      </c>
      <c r="B680" t="s">
        <v>10</v>
      </c>
      <c r="C680">
        <v>36.1</v>
      </c>
      <c r="D680">
        <v>3</v>
      </c>
      <c r="E680" t="s">
        <v>11</v>
      </c>
      <c r="F680" t="s">
        <v>9</v>
      </c>
      <c r="G680" s="10">
        <v>12363.547</v>
      </c>
    </row>
    <row r="681" spans="1:7" x14ac:dyDescent="0.25">
      <c r="A681">
        <v>49</v>
      </c>
      <c r="B681" t="s">
        <v>7</v>
      </c>
      <c r="C681">
        <v>23.18</v>
      </c>
      <c r="D681">
        <v>2</v>
      </c>
      <c r="E681" t="s">
        <v>11</v>
      </c>
      <c r="F681" t="s">
        <v>13</v>
      </c>
      <c r="G681" s="10">
        <v>10156.7832</v>
      </c>
    </row>
    <row r="682" spans="1:7" x14ac:dyDescent="0.25">
      <c r="A682">
        <v>21</v>
      </c>
      <c r="B682" t="s">
        <v>7</v>
      </c>
      <c r="C682">
        <v>17.399999999999999</v>
      </c>
      <c r="D682">
        <v>1</v>
      </c>
      <c r="E682" t="s">
        <v>11</v>
      </c>
      <c r="F682" t="s">
        <v>9</v>
      </c>
      <c r="G682" s="10">
        <v>2585.2689999999998</v>
      </c>
    </row>
    <row r="683" spans="1:7" x14ac:dyDescent="0.25">
      <c r="A683">
        <v>19</v>
      </c>
      <c r="B683" t="s">
        <v>10</v>
      </c>
      <c r="C683">
        <v>20.3</v>
      </c>
      <c r="D683">
        <v>0</v>
      </c>
      <c r="E683" t="s">
        <v>11</v>
      </c>
      <c r="F683" t="s">
        <v>9</v>
      </c>
      <c r="G683" s="10">
        <v>1242.26</v>
      </c>
    </row>
    <row r="684" spans="1:7" x14ac:dyDescent="0.25">
      <c r="A684">
        <v>39</v>
      </c>
      <c r="B684" t="s">
        <v>10</v>
      </c>
      <c r="C684">
        <v>35.299999999999997</v>
      </c>
      <c r="D684">
        <v>2</v>
      </c>
      <c r="E684" t="s">
        <v>8</v>
      </c>
      <c r="F684" t="s">
        <v>9</v>
      </c>
      <c r="G684" s="10">
        <v>40103.89</v>
      </c>
    </row>
    <row r="685" spans="1:7" x14ac:dyDescent="0.25">
      <c r="A685">
        <v>53</v>
      </c>
      <c r="B685" t="s">
        <v>10</v>
      </c>
      <c r="C685">
        <v>24.32</v>
      </c>
      <c r="D685">
        <v>0</v>
      </c>
      <c r="E685" t="s">
        <v>11</v>
      </c>
      <c r="F685" t="s">
        <v>13</v>
      </c>
      <c r="G685" s="10">
        <v>9863.4717999999993</v>
      </c>
    </row>
    <row r="686" spans="1:7" x14ac:dyDescent="0.25">
      <c r="A686">
        <v>33</v>
      </c>
      <c r="B686" t="s">
        <v>7</v>
      </c>
      <c r="C686">
        <v>18.5</v>
      </c>
      <c r="D686">
        <v>1</v>
      </c>
      <c r="E686" t="s">
        <v>11</v>
      </c>
      <c r="F686" t="s">
        <v>9</v>
      </c>
      <c r="G686" s="10">
        <v>4766.0219999999999</v>
      </c>
    </row>
    <row r="687" spans="1:7" x14ac:dyDescent="0.25">
      <c r="A687">
        <v>53</v>
      </c>
      <c r="B687" t="s">
        <v>10</v>
      </c>
      <c r="C687">
        <v>26.41</v>
      </c>
      <c r="D687">
        <v>2</v>
      </c>
      <c r="E687" t="s">
        <v>11</v>
      </c>
      <c r="F687" t="s">
        <v>14</v>
      </c>
      <c r="G687" s="10">
        <v>11244.376899999999</v>
      </c>
    </row>
    <row r="688" spans="1:7" x14ac:dyDescent="0.25">
      <c r="A688">
        <v>42</v>
      </c>
      <c r="B688" t="s">
        <v>10</v>
      </c>
      <c r="C688">
        <v>26.125</v>
      </c>
      <c r="D688">
        <v>2</v>
      </c>
      <c r="E688" t="s">
        <v>11</v>
      </c>
      <c r="F688" t="s">
        <v>14</v>
      </c>
      <c r="G688" s="10">
        <v>7729.6457499999997</v>
      </c>
    </row>
    <row r="689" spans="1:7" x14ac:dyDescent="0.25">
      <c r="A689">
        <v>40</v>
      </c>
      <c r="B689" t="s">
        <v>10</v>
      </c>
      <c r="C689">
        <v>41.69</v>
      </c>
      <c r="D689">
        <v>0</v>
      </c>
      <c r="E689" t="s">
        <v>11</v>
      </c>
      <c r="F689" t="s">
        <v>12</v>
      </c>
      <c r="G689" s="10">
        <v>5438.7491</v>
      </c>
    </row>
    <row r="690" spans="1:7" x14ac:dyDescent="0.25">
      <c r="A690">
        <v>47</v>
      </c>
      <c r="B690" t="s">
        <v>7</v>
      </c>
      <c r="C690">
        <v>24.1</v>
      </c>
      <c r="D690">
        <v>1</v>
      </c>
      <c r="E690" t="s">
        <v>11</v>
      </c>
      <c r="F690" t="s">
        <v>9</v>
      </c>
      <c r="G690" s="10">
        <v>26236.579969999999</v>
      </c>
    </row>
    <row r="691" spans="1:7" x14ac:dyDescent="0.25">
      <c r="A691">
        <v>27</v>
      </c>
      <c r="B691" t="s">
        <v>10</v>
      </c>
      <c r="C691">
        <v>31.13</v>
      </c>
      <c r="D691">
        <v>1</v>
      </c>
      <c r="E691" t="s">
        <v>8</v>
      </c>
      <c r="F691" t="s">
        <v>12</v>
      </c>
      <c r="G691" s="10">
        <v>34806.467700000001</v>
      </c>
    </row>
    <row r="692" spans="1:7" x14ac:dyDescent="0.25">
      <c r="A692">
        <v>21</v>
      </c>
      <c r="B692" t="s">
        <v>10</v>
      </c>
      <c r="C692">
        <v>27.36</v>
      </c>
      <c r="D692">
        <v>0</v>
      </c>
      <c r="E692" t="s">
        <v>11</v>
      </c>
      <c r="F692" t="s">
        <v>14</v>
      </c>
      <c r="G692" s="10">
        <v>2104.1134000000002</v>
      </c>
    </row>
    <row r="693" spans="1:7" x14ac:dyDescent="0.25">
      <c r="A693">
        <v>47</v>
      </c>
      <c r="B693" t="s">
        <v>10</v>
      </c>
      <c r="C693">
        <v>36.200000000000003</v>
      </c>
      <c r="D693">
        <v>1</v>
      </c>
      <c r="E693" t="s">
        <v>11</v>
      </c>
      <c r="F693" t="s">
        <v>9</v>
      </c>
      <c r="G693" s="10">
        <v>8068.1850000000004</v>
      </c>
    </row>
    <row r="694" spans="1:7" x14ac:dyDescent="0.25">
      <c r="A694">
        <v>20</v>
      </c>
      <c r="B694" t="s">
        <v>10</v>
      </c>
      <c r="C694">
        <v>32.395000000000003</v>
      </c>
      <c r="D694">
        <v>1</v>
      </c>
      <c r="E694" t="s">
        <v>11</v>
      </c>
      <c r="F694" t="s">
        <v>13</v>
      </c>
      <c r="G694" s="10">
        <v>2362.2290499999999</v>
      </c>
    </row>
    <row r="695" spans="1:7" x14ac:dyDescent="0.25">
      <c r="A695">
        <v>24</v>
      </c>
      <c r="B695" t="s">
        <v>10</v>
      </c>
      <c r="C695">
        <v>23.655000000000001</v>
      </c>
      <c r="D695">
        <v>0</v>
      </c>
      <c r="E695" t="s">
        <v>11</v>
      </c>
      <c r="F695" t="s">
        <v>13</v>
      </c>
      <c r="G695" s="10">
        <v>2352.9684499999998</v>
      </c>
    </row>
    <row r="696" spans="1:7" x14ac:dyDescent="0.25">
      <c r="A696">
        <v>27</v>
      </c>
      <c r="B696" t="s">
        <v>7</v>
      </c>
      <c r="C696">
        <v>34.799999999999997</v>
      </c>
      <c r="D696">
        <v>1</v>
      </c>
      <c r="E696" t="s">
        <v>11</v>
      </c>
      <c r="F696" t="s">
        <v>9</v>
      </c>
      <c r="G696" s="10">
        <v>3577.9989999999998</v>
      </c>
    </row>
    <row r="697" spans="1:7" x14ac:dyDescent="0.25">
      <c r="A697">
        <v>26</v>
      </c>
      <c r="B697" t="s">
        <v>7</v>
      </c>
      <c r="C697">
        <v>40.185000000000002</v>
      </c>
      <c r="D697">
        <v>0</v>
      </c>
      <c r="E697" t="s">
        <v>11</v>
      </c>
      <c r="F697" t="s">
        <v>13</v>
      </c>
      <c r="G697" s="10">
        <v>3201.2451500000002</v>
      </c>
    </row>
    <row r="698" spans="1:7" x14ac:dyDescent="0.25">
      <c r="A698">
        <v>53</v>
      </c>
      <c r="B698" t="s">
        <v>7</v>
      </c>
      <c r="C698">
        <v>32.299999999999997</v>
      </c>
      <c r="D698">
        <v>2</v>
      </c>
      <c r="E698" t="s">
        <v>11</v>
      </c>
      <c r="F698" t="s">
        <v>14</v>
      </c>
      <c r="G698" s="10">
        <v>29186.482360000002</v>
      </c>
    </row>
    <row r="699" spans="1:7" x14ac:dyDescent="0.25">
      <c r="A699">
        <v>41</v>
      </c>
      <c r="B699" t="s">
        <v>10</v>
      </c>
      <c r="C699">
        <v>35.75</v>
      </c>
      <c r="D699">
        <v>1</v>
      </c>
      <c r="E699" t="s">
        <v>8</v>
      </c>
      <c r="F699" t="s">
        <v>12</v>
      </c>
      <c r="G699" s="10">
        <v>40273.645499999999</v>
      </c>
    </row>
    <row r="700" spans="1:7" x14ac:dyDescent="0.25">
      <c r="A700">
        <v>56</v>
      </c>
      <c r="B700" t="s">
        <v>10</v>
      </c>
      <c r="C700">
        <v>33.725000000000001</v>
      </c>
      <c r="D700">
        <v>0</v>
      </c>
      <c r="E700" t="s">
        <v>11</v>
      </c>
      <c r="F700" t="s">
        <v>13</v>
      </c>
      <c r="G700" s="10">
        <v>10976.24575</v>
      </c>
    </row>
    <row r="701" spans="1:7" x14ac:dyDescent="0.25">
      <c r="A701">
        <v>23</v>
      </c>
      <c r="B701" t="s">
        <v>7</v>
      </c>
      <c r="C701">
        <v>39.270000000000003</v>
      </c>
      <c r="D701">
        <v>2</v>
      </c>
      <c r="E701" t="s">
        <v>11</v>
      </c>
      <c r="F701" t="s">
        <v>12</v>
      </c>
      <c r="G701" s="10">
        <v>3500.6122999999998</v>
      </c>
    </row>
    <row r="702" spans="1:7" x14ac:dyDescent="0.25">
      <c r="A702">
        <v>21</v>
      </c>
      <c r="B702" t="s">
        <v>7</v>
      </c>
      <c r="C702">
        <v>34.869999999999997</v>
      </c>
      <c r="D702">
        <v>0</v>
      </c>
      <c r="E702" t="s">
        <v>11</v>
      </c>
      <c r="F702" t="s">
        <v>12</v>
      </c>
      <c r="G702" s="10">
        <v>2020.5523000000001</v>
      </c>
    </row>
    <row r="703" spans="1:7" x14ac:dyDescent="0.25">
      <c r="A703">
        <v>50</v>
      </c>
      <c r="B703" t="s">
        <v>7</v>
      </c>
      <c r="C703">
        <v>44.744999999999997</v>
      </c>
      <c r="D703">
        <v>0</v>
      </c>
      <c r="E703" t="s">
        <v>11</v>
      </c>
      <c r="F703" t="s">
        <v>14</v>
      </c>
      <c r="G703" s="10">
        <v>9541.6955500000004</v>
      </c>
    </row>
    <row r="704" spans="1:7" x14ac:dyDescent="0.25">
      <c r="A704">
        <v>53</v>
      </c>
      <c r="B704" t="s">
        <v>10</v>
      </c>
      <c r="C704">
        <v>41.47</v>
      </c>
      <c r="D704">
        <v>0</v>
      </c>
      <c r="E704" t="s">
        <v>11</v>
      </c>
      <c r="F704" t="s">
        <v>12</v>
      </c>
      <c r="G704" s="10">
        <v>9504.3102999999992</v>
      </c>
    </row>
    <row r="705" spans="1:7" x14ac:dyDescent="0.25">
      <c r="A705">
        <v>34</v>
      </c>
      <c r="B705" t="s">
        <v>7</v>
      </c>
      <c r="C705">
        <v>26.41</v>
      </c>
      <c r="D705">
        <v>1</v>
      </c>
      <c r="E705" t="s">
        <v>11</v>
      </c>
      <c r="F705" t="s">
        <v>13</v>
      </c>
      <c r="G705" s="10">
        <v>5385.3379000000004</v>
      </c>
    </row>
    <row r="706" spans="1:7" x14ac:dyDescent="0.25">
      <c r="A706">
        <v>47</v>
      </c>
      <c r="B706" t="s">
        <v>7</v>
      </c>
      <c r="C706">
        <v>29.545000000000002</v>
      </c>
      <c r="D706">
        <v>1</v>
      </c>
      <c r="E706" t="s">
        <v>11</v>
      </c>
      <c r="F706" t="s">
        <v>13</v>
      </c>
      <c r="G706" s="10">
        <v>8930.9345499999999</v>
      </c>
    </row>
    <row r="707" spans="1:7" x14ac:dyDescent="0.25">
      <c r="A707">
        <v>33</v>
      </c>
      <c r="B707" t="s">
        <v>7</v>
      </c>
      <c r="C707">
        <v>32.9</v>
      </c>
      <c r="D707">
        <v>2</v>
      </c>
      <c r="E707" t="s">
        <v>11</v>
      </c>
      <c r="F707" t="s">
        <v>9</v>
      </c>
      <c r="G707" s="10">
        <v>5375.0379999999996</v>
      </c>
    </row>
    <row r="708" spans="1:7" x14ac:dyDescent="0.25">
      <c r="A708">
        <v>51</v>
      </c>
      <c r="B708" t="s">
        <v>7</v>
      </c>
      <c r="C708">
        <v>38.06</v>
      </c>
      <c r="D708">
        <v>0</v>
      </c>
      <c r="E708" t="s">
        <v>8</v>
      </c>
      <c r="F708" t="s">
        <v>12</v>
      </c>
      <c r="G708" s="10">
        <v>44400.4064</v>
      </c>
    </row>
    <row r="709" spans="1:7" x14ac:dyDescent="0.25">
      <c r="A709">
        <v>49</v>
      </c>
      <c r="B709" t="s">
        <v>10</v>
      </c>
      <c r="C709">
        <v>28.69</v>
      </c>
      <c r="D709">
        <v>3</v>
      </c>
      <c r="E709" t="s">
        <v>11</v>
      </c>
      <c r="F709" t="s">
        <v>13</v>
      </c>
      <c r="G709" s="10">
        <v>10264.4421</v>
      </c>
    </row>
    <row r="710" spans="1:7" x14ac:dyDescent="0.25">
      <c r="A710">
        <v>31</v>
      </c>
      <c r="B710" t="s">
        <v>7</v>
      </c>
      <c r="C710">
        <v>30.495000000000001</v>
      </c>
      <c r="D710">
        <v>3</v>
      </c>
      <c r="E710" t="s">
        <v>11</v>
      </c>
      <c r="F710" t="s">
        <v>14</v>
      </c>
      <c r="G710" s="10">
        <v>6113.2310500000003</v>
      </c>
    </row>
    <row r="711" spans="1:7" x14ac:dyDescent="0.25">
      <c r="A711">
        <v>36</v>
      </c>
      <c r="B711" t="s">
        <v>7</v>
      </c>
      <c r="C711">
        <v>27.74</v>
      </c>
      <c r="D711">
        <v>0</v>
      </c>
      <c r="E711" t="s">
        <v>11</v>
      </c>
      <c r="F711" t="s">
        <v>14</v>
      </c>
      <c r="G711" s="10">
        <v>5469.0065999999997</v>
      </c>
    </row>
    <row r="712" spans="1:7" x14ac:dyDescent="0.25">
      <c r="A712">
        <v>18</v>
      </c>
      <c r="B712" t="s">
        <v>10</v>
      </c>
      <c r="C712">
        <v>35.200000000000003</v>
      </c>
      <c r="D712">
        <v>1</v>
      </c>
      <c r="E712" t="s">
        <v>11</v>
      </c>
      <c r="F712" t="s">
        <v>12</v>
      </c>
      <c r="G712" s="10">
        <v>1727.54</v>
      </c>
    </row>
    <row r="713" spans="1:7" x14ac:dyDescent="0.25">
      <c r="A713">
        <v>50</v>
      </c>
      <c r="B713" t="s">
        <v>7</v>
      </c>
      <c r="C713">
        <v>23.54</v>
      </c>
      <c r="D713">
        <v>2</v>
      </c>
      <c r="E713" t="s">
        <v>11</v>
      </c>
      <c r="F713" t="s">
        <v>12</v>
      </c>
      <c r="G713" s="10">
        <v>10107.220600000001</v>
      </c>
    </row>
    <row r="714" spans="1:7" x14ac:dyDescent="0.25">
      <c r="A714">
        <v>43</v>
      </c>
      <c r="B714" t="s">
        <v>7</v>
      </c>
      <c r="C714">
        <v>30.684999999999999</v>
      </c>
      <c r="D714">
        <v>2</v>
      </c>
      <c r="E714" t="s">
        <v>11</v>
      </c>
      <c r="F714" t="s">
        <v>13</v>
      </c>
      <c r="G714" s="10">
        <v>8310.8391499999998</v>
      </c>
    </row>
    <row r="715" spans="1:7" x14ac:dyDescent="0.25">
      <c r="A715">
        <v>20</v>
      </c>
      <c r="B715" t="s">
        <v>10</v>
      </c>
      <c r="C715">
        <v>40.47</v>
      </c>
      <c r="D715">
        <v>0</v>
      </c>
      <c r="E715" t="s">
        <v>11</v>
      </c>
      <c r="F715" t="s">
        <v>14</v>
      </c>
      <c r="G715" s="10">
        <v>1984.4532999999999</v>
      </c>
    </row>
    <row r="716" spans="1:7" x14ac:dyDescent="0.25">
      <c r="A716">
        <v>24</v>
      </c>
      <c r="B716" t="s">
        <v>7</v>
      </c>
      <c r="C716">
        <v>22.6</v>
      </c>
      <c r="D716">
        <v>0</v>
      </c>
      <c r="E716" t="s">
        <v>11</v>
      </c>
      <c r="F716" t="s">
        <v>9</v>
      </c>
      <c r="G716" s="10">
        <v>2457.502</v>
      </c>
    </row>
    <row r="717" spans="1:7" x14ac:dyDescent="0.25">
      <c r="A717">
        <v>60</v>
      </c>
      <c r="B717" t="s">
        <v>10</v>
      </c>
      <c r="C717">
        <v>28.9</v>
      </c>
      <c r="D717">
        <v>0</v>
      </c>
      <c r="E717" t="s">
        <v>11</v>
      </c>
      <c r="F717" t="s">
        <v>9</v>
      </c>
      <c r="G717" s="10">
        <v>12146.971</v>
      </c>
    </row>
    <row r="718" spans="1:7" x14ac:dyDescent="0.25">
      <c r="A718">
        <v>49</v>
      </c>
      <c r="B718" t="s">
        <v>7</v>
      </c>
      <c r="C718">
        <v>22.61</v>
      </c>
      <c r="D718">
        <v>1</v>
      </c>
      <c r="E718" t="s">
        <v>11</v>
      </c>
      <c r="F718" t="s">
        <v>13</v>
      </c>
      <c r="G718" s="10">
        <v>9566.9909000000007</v>
      </c>
    </row>
    <row r="719" spans="1:7" x14ac:dyDescent="0.25">
      <c r="A719">
        <v>60</v>
      </c>
      <c r="B719" t="s">
        <v>10</v>
      </c>
      <c r="C719">
        <v>24.32</v>
      </c>
      <c r="D719">
        <v>1</v>
      </c>
      <c r="E719" t="s">
        <v>11</v>
      </c>
      <c r="F719" t="s">
        <v>13</v>
      </c>
      <c r="G719" s="10">
        <v>13112.604799999999</v>
      </c>
    </row>
    <row r="720" spans="1:7" x14ac:dyDescent="0.25">
      <c r="A720">
        <v>51</v>
      </c>
      <c r="B720" t="s">
        <v>7</v>
      </c>
      <c r="C720">
        <v>36.67</v>
      </c>
      <c r="D720">
        <v>2</v>
      </c>
      <c r="E720" t="s">
        <v>11</v>
      </c>
      <c r="F720" t="s">
        <v>13</v>
      </c>
      <c r="G720" s="10">
        <v>10848.1343</v>
      </c>
    </row>
    <row r="721" spans="1:7" x14ac:dyDescent="0.25">
      <c r="A721">
        <v>58</v>
      </c>
      <c r="B721" t="s">
        <v>7</v>
      </c>
      <c r="C721">
        <v>33.44</v>
      </c>
      <c r="D721">
        <v>0</v>
      </c>
      <c r="E721" t="s">
        <v>11</v>
      </c>
      <c r="F721" t="s">
        <v>13</v>
      </c>
      <c r="G721" s="10">
        <v>12231.613600000001</v>
      </c>
    </row>
    <row r="722" spans="1:7" x14ac:dyDescent="0.25">
      <c r="A722">
        <v>51</v>
      </c>
      <c r="B722" t="s">
        <v>7</v>
      </c>
      <c r="C722">
        <v>40.659999999999997</v>
      </c>
      <c r="D722">
        <v>0</v>
      </c>
      <c r="E722" t="s">
        <v>11</v>
      </c>
      <c r="F722" t="s">
        <v>14</v>
      </c>
      <c r="G722" s="10">
        <v>9875.6803999999993</v>
      </c>
    </row>
    <row r="723" spans="1:7" x14ac:dyDescent="0.25">
      <c r="A723">
        <v>53</v>
      </c>
      <c r="B723" t="s">
        <v>10</v>
      </c>
      <c r="C723">
        <v>36.6</v>
      </c>
      <c r="D723">
        <v>3</v>
      </c>
      <c r="E723" t="s">
        <v>11</v>
      </c>
      <c r="F723" t="s">
        <v>9</v>
      </c>
      <c r="G723" s="10">
        <v>11264.540999999999</v>
      </c>
    </row>
    <row r="724" spans="1:7" x14ac:dyDescent="0.25">
      <c r="A724">
        <v>62</v>
      </c>
      <c r="B724" t="s">
        <v>10</v>
      </c>
      <c r="C724">
        <v>37.4</v>
      </c>
      <c r="D724">
        <v>0</v>
      </c>
      <c r="E724" t="s">
        <v>11</v>
      </c>
      <c r="F724" t="s">
        <v>9</v>
      </c>
      <c r="G724" s="10">
        <v>12979.358</v>
      </c>
    </row>
    <row r="725" spans="1:7" x14ac:dyDescent="0.25">
      <c r="A725">
        <v>19</v>
      </c>
      <c r="B725" t="s">
        <v>10</v>
      </c>
      <c r="C725">
        <v>35.4</v>
      </c>
      <c r="D725">
        <v>0</v>
      </c>
      <c r="E725" t="s">
        <v>11</v>
      </c>
      <c r="F725" t="s">
        <v>9</v>
      </c>
      <c r="G725" s="10">
        <v>1263.249</v>
      </c>
    </row>
    <row r="726" spans="1:7" x14ac:dyDescent="0.25">
      <c r="A726">
        <v>50</v>
      </c>
      <c r="B726" t="s">
        <v>7</v>
      </c>
      <c r="C726">
        <v>27.074999999999999</v>
      </c>
      <c r="D726">
        <v>1</v>
      </c>
      <c r="E726" t="s">
        <v>11</v>
      </c>
      <c r="F726" t="s">
        <v>14</v>
      </c>
      <c r="G726" s="10">
        <v>10106.134249999999</v>
      </c>
    </row>
    <row r="727" spans="1:7" x14ac:dyDescent="0.25">
      <c r="A727">
        <v>30</v>
      </c>
      <c r="B727" t="s">
        <v>7</v>
      </c>
      <c r="C727">
        <v>39.049999999999997</v>
      </c>
      <c r="D727">
        <v>3</v>
      </c>
      <c r="E727" t="s">
        <v>8</v>
      </c>
      <c r="F727" t="s">
        <v>12</v>
      </c>
      <c r="G727" s="10">
        <v>40932.429499999998</v>
      </c>
    </row>
    <row r="728" spans="1:7" x14ac:dyDescent="0.25">
      <c r="A728">
        <v>41</v>
      </c>
      <c r="B728" t="s">
        <v>10</v>
      </c>
      <c r="C728">
        <v>28.405000000000001</v>
      </c>
      <c r="D728">
        <v>1</v>
      </c>
      <c r="E728" t="s">
        <v>11</v>
      </c>
      <c r="F728" t="s">
        <v>13</v>
      </c>
      <c r="G728" s="10">
        <v>6664.68595</v>
      </c>
    </row>
    <row r="729" spans="1:7" x14ac:dyDescent="0.25">
      <c r="A729">
        <v>29</v>
      </c>
      <c r="B729" t="s">
        <v>7</v>
      </c>
      <c r="C729">
        <v>21.754999999999999</v>
      </c>
      <c r="D729">
        <v>1</v>
      </c>
      <c r="E729" t="s">
        <v>8</v>
      </c>
      <c r="F729" t="s">
        <v>14</v>
      </c>
      <c r="G729" s="10">
        <v>16657.71745</v>
      </c>
    </row>
    <row r="730" spans="1:7" x14ac:dyDescent="0.25">
      <c r="A730">
        <v>18</v>
      </c>
      <c r="B730" t="s">
        <v>7</v>
      </c>
      <c r="C730">
        <v>40.28</v>
      </c>
      <c r="D730">
        <v>0</v>
      </c>
      <c r="E730" t="s">
        <v>11</v>
      </c>
      <c r="F730" t="s">
        <v>14</v>
      </c>
      <c r="G730" s="10">
        <v>2217.6012000000001</v>
      </c>
    </row>
    <row r="731" spans="1:7" x14ac:dyDescent="0.25">
      <c r="A731">
        <v>41</v>
      </c>
      <c r="B731" t="s">
        <v>7</v>
      </c>
      <c r="C731">
        <v>36.08</v>
      </c>
      <c r="D731">
        <v>1</v>
      </c>
      <c r="E731" t="s">
        <v>11</v>
      </c>
      <c r="F731" t="s">
        <v>12</v>
      </c>
      <c r="G731" s="10">
        <v>6781.3541999999998</v>
      </c>
    </row>
    <row r="732" spans="1:7" x14ac:dyDescent="0.25">
      <c r="A732">
        <v>35</v>
      </c>
      <c r="B732" t="s">
        <v>10</v>
      </c>
      <c r="C732">
        <v>24.42</v>
      </c>
      <c r="D732">
        <v>3</v>
      </c>
      <c r="E732" t="s">
        <v>8</v>
      </c>
      <c r="F732" t="s">
        <v>12</v>
      </c>
      <c r="G732" s="10">
        <v>19361.998800000001</v>
      </c>
    </row>
    <row r="733" spans="1:7" x14ac:dyDescent="0.25">
      <c r="A733">
        <v>53</v>
      </c>
      <c r="B733" t="s">
        <v>10</v>
      </c>
      <c r="C733">
        <v>21.4</v>
      </c>
      <c r="D733">
        <v>1</v>
      </c>
      <c r="E733" t="s">
        <v>11</v>
      </c>
      <c r="F733" t="s">
        <v>9</v>
      </c>
      <c r="G733" s="10">
        <v>10065.413</v>
      </c>
    </row>
    <row r="734" spans="1:7" x14ac:dyDescent="0.25">
      <c r="A734">
        <v>24</v>
      </c>
      <c r="B734" t="s">
        <v>7</v>
      </c>
      <c r="C734">
        <v>30.1</v>
      </c>
      <c r="D734">
        <v>3</v>
      </c>
      <c r="E734" t="s">
        <v>11</v>
      </c>
      <c r="F734" t="s">
        <v>9</v>
      </c>
      <c r="G734" s="10">
        <v>4234.9269999999997</v>
      </c>
    </row>
    <row r="735" spans="1:7" x14ac:dyDescent="0.25">
      <c r="A735">
        <v>48</v>
      </c>
      <c r="B735" t="s">
        <v>7</v>
      </c>
      <c r="C735">
        <v>27.265000000000001</v>
      </c>
      <c r="D735">
        <v>1</v>
      </c>
      <c r="E735" t="s">
        <v>11</v>
      </c>
      <c r="F735" t="s">
        <v>14</v>
      </c>
      <c r="G735" s="10">
        <v>9447.2503500000003</v>
      </c>
    </row>
    <row r="736" spans="1:7" x14ac:dyDescent="0.25">
      <c r="A736">
        <v>59</v>
      </c>
      <c r="B736" t="s">
        <v>7</v>
      </c>
      <c r="C736">
        <v>32.1</v>
      </c>
      <c r="D736">
        <v>3</v>
      </c>
      <c r="E736" t="s">
        <v>11</v>
      </c>
      <c r="F736" t="s">
        <v>9</v>
      </c>
      <c r="G736" s="10">
        <v>14007.222</v>
      </c>
    </row>
    <row r="737" spans="1:7" x14ac:dyDescent="0.25">
      <c r="A737">
        <v>49</v>
      </c>
      <c r="B737" t="s">
        <v>7</v>
      </c>
      <c r="C737">
        <v>34.770000000000003</v>
      </c>
      <c r="D737">
        <v>1</v>
      </c>
      <c r="E737" t="s">
        <v>11</v>
      </c>
      <c r="F737" t="s">
        <v>13</v>
      </c>
      <c r="G737" s="10">
        <v>9583.8932999999997</v>
      </c>
    </row>
    <row r="738" spans="1:7" x14ac:dyDescent="0.25">
      <c r="A738">
        <v>37</v>
      </c>
      <c r="B738" t="s">
        <v>7</v>
      </c>
      <c r="C738">
        <v>38.39</v>
      </c>
      <c r="D738">
        <v>0</v>
      </c>
      <c r="E738" t="s">
        <v>8</v>
      </c>
      <c r="F738" t="s">
        <v>12</v>
      </c>
      <c r="G738" s="10">
        <v>40419.019099999998</v>
      </c>
    </row>
    <row r="739" spans="1:7" x14ac:dyDescent="0.25">
      <c r="A739">
        <v>26</v>
      </c>
      <c r="B739" t="s">
        <v>10</v>
      </c>
      <c r="C739">
        <v>23.7</v>
      </c>
      <c r="D739">
        <v>2</v>
      </c>
      <c r="E739" t="s">
        <v>11</v>
      </c>
      <c r="F739" t="s">
        <v>9</v>
      </c>
      <c r="G739" s="10">
        <v>3484.3310000000001</v>
      </c>
    </row>
    <row r="740" spans="1:7" x14ac:dyDescent="0.25">
      <c r="A740">
        <v>23</v>
      </c>
      <c r="B740" t="s">
        <v>10</v>
      </c>
      <c r="C740">
        <v>31.73</v>
      </c>
      <c r="D740">
        <v>3</v>
      </c>
      <c r="E740" t="s">
        <v>8</v>
      </c>
      <c r="F740" t="s">
        <v>14</v>
      </c>
      <c r="G740" s="10">
        <v>36189.101699999999</v>
      </c>
    </row>
    <row r="741" spans="1:7" x14ac:dyDescent="0.25">
      <c r="A741">
        <v>29</v>
      </c>
      <c r="B741" t="s">
        <v>10</v>
      </c>
      <c r="C741">
        <v>35.5</v>
      </c>
      <c r="D741">
        <v>2</v>
      </c>
      <c r="E741" t="s">
        <v>8</v>
      </c>
      <c r="F741" t="s">
        <v>9</v>
      </c>
      <c r="G741" s="10">
        <v>44585.455869999998</v>
      </c>
    </row>
    <row r="742" spans="1:7" x14ac:dyDescent="0.25">
      <c r="A742">
        <v>45</v>
      </c>
      <c r="B742" t="s">
        <v>10</v>
      </c>
      <c r="C742">
        <v>24.035</v>
      </c>
      <c r="D742">
        <v>2</v>
      </c>
      <c r="E742" t="s">
        <v>11</v>
      </c>
      <c r="F742" t="s">
        <v>14</v>
      </c>
      <c r="G742" s="10">
        <v>8604.4836500000001</v>
      </c>
    </row>
    <row r="743" spans="1:7" x14ac:dyDescent="0.25">
      <c r="A743">
        <v>27</v>
      </c>
      <c r="B743" t="s">
        <v>10</v>
      </c>
      <c r="C743">
        <v>29.15</v>
      </c>
      <c r="D743">
        <v>0</v>
      </c>
      <c r="E743" t="s">
        <v>8</v>
      </c>
      <c r="F743" t="s">
        <v>12</v>
      </c>
      <c r="G743" s="10">
        <v>18246.495500000001</v>
      </c>
    </row>
    <row r="744" spans="1:7" x14ac:dyDescent="0.25">
      <c r="A744">
        <v>53</v>
      </c>
      <c r="B744" t="s">
        <v>10</v>
      </c>
      <c r="C744">
        <v>34.104999999999997</v>
      </c>
      <c r="D744">
        <v>0</v>
      </c>
      <c r="E744" t="s">
        <v>8</v>
      </c>
      <c r="F744" t="s">
        <v>14</v>
      </c>
      <c r="G744" s="10">
        <v>43254.417950000003</v>
      </c>
    </row>
    <row r="745" spans="1:7" x14ac:dyDescent="0.25">
      <c r="A745">
        <v>31</v>
      </c>
      <c r="B745" t="s">
        <v>7</v>
      </c>
      <c r="C745">
        <v>26.62</v>
      </c>
      <c r="D745">
        <v>0</v>
      </c>
      <c r="E745" t="s">
        <v>11</v>
      </c>
      <c r="F745" t="s">
        <v>12</v>
      </c>
      <c r="G745" s="10">
        <v>3757.8447999999999</v>
      </c>
    </row>
    <row r="746" spans="1:7" x14ac:dyDescent="0.25">
      <c r="A746">
        <v>50</v>
      </c>
      <c r="B746" t="s">
        <v>10</v>
      </c>
      <c r="C746">
        <v>26.41</v>
      </c>
      <c r="D746">
        <v>0</v>
      </c>
      <c r="E746" t="s">
        <v>11</v>
      </c>
      <c r="F746" t="s">
        <v>13</v>
      </c>
      <c r="G746" s="10">
        <v>8827.2098999999998</v>
      </c>
    </row>
    <row r="747" spans="1:7" x14ac:dyDescent="0.25">
      <c r="A747">
        <v>50</v>
      </c>
      <c r="B747" t="s">
        <v>7</v>
      </c>
      <c r="C747">
        <v>30.114999999999998</v>
      </c>
      <c r="D747">
        <v>1</v>
      </c>
      <c r="E747" t="s">
        <v>11</v>
      </c>
      <c r="F747" t="s">
        <v>13</v>
      </c>
      <c r="G747" s="10">
        <v>9910.3598500000007</v>
      </c>
    </row>
    <row r="748" spans="1:7" x14ac:dyDescent="0.25">
      <c r="A748">
        <v>34</v>
      </c>
      <c r="B748" t="s">
        <v>10</v>
      </c>
      <c r="C748">
        <v>27</v>
      </c>
      <c r="D748">
        <v>2</v>
      </c>
      <c r="E748" t="s">
        <v>11</v>
      </c>
      <c r="F748" t="s">
        <v>9</v>
      </c>
      <c r="G748" s="10">
        <v>11737.848840000001</v>
      </c>
    </row>
    <row r="749" spans="1:7" x14ac:dyDescent="0.25">
      <c r="A749">
        <v>19</v>
      </c>
      <c r="B749" t="s">
        <v>10</v>
      </c>
      <c r="C749">
        <v>21.754999999999999</v>
      </c>
      <c r="D749">
        <v>0</v>
      </c>
      <c r="E749" t="s">
        <v>11</v>
      </c>
      <c r="F749" t="s">
        <v>13</v>
      </c>
      <c r="G749" s="10">
        <v>1627.2824499999999</v>
      </c>
    </row>
    <row r="750" spans="1:7" x14ac:dyDescent="0.25">
      <c r="A750">
        <v>47</v>
      </c>
      <c r="B750" t="s">
        <v>7</v>
      </c>
      <c r="C750">
        <v>36</v>
      </c>
      <c r="D750">
        <v>1</v>
      </c>
      <c r="E750" t="s">
        <v>11</v>
      </c>
      <c r="F750" t="s">
        <v>9</v>
      </c>
      <c r="G750" s="10">
        <v>8556.9069999999992</v>
      </c>
    </row>
    <row r="751" spans="1:7" x14ac:dyDescent="0.25">
      <c r="A751">
        <v>28</v>
      </c>
      <c r="B751" t="s">
        <v>10</v>
      </c>
      <c r="C751">
        <v>30.875</v>
      </c>
      <c r="D751">
        <v>0</v>
      </c>
      <c r="E751" t="s">
        <v>11</v>
      </c>
      <c r="F751" t="s">
        <v>13</v>
      </c>
      <c r="G751" s="10">
        <v>3062.5082499999999</v>
      </c>
    </row>
    <row r="752" spans="1:7" x14ac:dyDescent="0.25">
      <c r="A752">
        <v>37</v>
      </c>
      <c r="B752" t="s">
        <v>7</v>
      </c>
      <c r="C752">
        <v>26.4</v>
      </c>
      <c r="D752">
        <v>0</v>
      </c>
      <c r="E752" t="s">
        <v>8</v>
      </c>
      <c r="F752" t="s">
        <v>12</v>
      </c>
      <c r="G752" s="10">
        <v>19539.242999999999</v>
      </c>
    </row>
    <row r="753" spans="1:7" x14ac:dyDescent="0.25">
      <c r="A753">
        <v>21</v>
      </c>
      <c r="B753" t="s">
        <v>10</v>
      </c>
      <c r="C753">
        <v>28.975000000000001</v>
      </c>
      <c r="D753">
        <v>0</v>
      </c>
      <c r="E753" t="s">
        <v>11</v>
      </c>
      <c r="F753" t="s">
        <v>13</v>
      </c>
      <c r="G753" s="10">
        <v>1906.35825</v>
      </c>
    </row>
    <row r="754" spans="1:7" x14ac:dyDescent="0.25">
      <c r="A754">
        <v>64</v>
      </c>
      <c r="B754" t="s">
        <v>10</v>
      </c>
      <c r="C754">
        <v>37.905000000000001</v>
      </c>
      <c r="D754">
        <v>0</v>
      </c>
      <c r="E754" t="s">
        <v>11</v>
      </c>
      <c r="F754" t="s">
        <v>13</v>
      </c>
      <c r="G754" s="10">
        <v>14210.53595</v>
      </c>
    </row>
    <row r="755" spans="1:7" x14ac:dyDescent="0.25">
      <c r="A755">
        <v>58</v>
      </c>
      <c r="B755" t="s">
        <v>7</v>
      </c>
      <c r="C755">
        <v>22.77</v>
      </c>
      <c r="D755">
        <v>0</v>
      </c>
      <c r="E755" t="s">
        <v>11</v>
      </c>
      <c r="F755" t="s">
        <v>12</v>
      </c>
      <c r="G755" s="10">
        <v>11833.782300000001</v>
      </c>
    </row>
    <row r="756" spans="1:7" x14ac:dyDescent="0.25">
      <c r="A756">
        <v>24</v>
      </c>
      <c r="B756" t="s">
        <v>10</v>
      </c>
      <c r="C756">
        <v>33.630000000000003</v>
      </c>
      <c r="D756">
        <v>4</v>
      </c>
      <c r="E756" t="s">
        <v>11</v>
      </c>
      <c r="F756" t="s">
        <v>14</v>
      </c>
      <c r="G756" s="10">
        <v>17128.426080000001</v>
      </c>
    </row>
    <row r="757" spans="1:7" x14ac:dyDescent="0.25">
      <c r="A757">
        <v>31</v>
      </c>
      <c r="B757" t="s">
        <v>10</v>
      </c>
      <c r="C757">
        <v>27.645</v>
      </c>
      <c r="D757">
        <v>2</v>
      </c>
      <c r="E757" t="s">
        <v>11</v>
      </c>
      <c r="F757" t="s">
        <v>14</v>
      </c>
      <c r="G757" s="10">
        <v>5031.26955</v>
      </c>
    </row>
    <row r="758" spans="1:7" x14ac:dyDescent="0.25">
      <c r="A758">
        <v>39</v>
      </c>
      <c r="B758" t="s">
        <v>7</v>
      </c>
      <c r="C758">
        <v>22.8</v>
      </c>
      <c r="D758">
        <v>3</v>
      </c>
      <c r="E758" t="s">
        <v>11</v>
      </c>
      <c r="F758" t="s">
        <v>14</v>
      </c>
      <c r="G758" s="10">
        <v>7985.8149999999996</v>
      </c>
    </row>
    <row r="759" spans="1:7" x14ac:dyDescent="0.25">
      <c r="A759">
        <v>47</v>
      </c>
      <c r="B759" t="s">
        <v>7</v>
      </c>
      <c r="C759">
        <v>27.83</v>
      </c>
      <c r="D759">
        <v>0</v>
      </c>
      <c r="E759" t="s">
        <v>8</v>
      </c>
      <c r="F759" t="s">
        <v>12</v>
      </c>
      <c r="G759" s="10">
        <v>23065.420699999999</v>
      </c>
    </row>
    <row r="760" spans="1:7" x14ac:dyDescent="0.25">
      <c r="A760">
        <v>30</v>
      </c>
      <c r="B760" t="s">
        <v>10</v>
      </c>
      <c r="C760">
        <v>37.43</v>
      </c>
      <c r="D760">
        <v>3</v>
      </c>
      <c r="E760" t="s">
        <v>11</v>
      </c>
      <c r="F760" t="s">
        <v>14</v>
      </c>
      <c r="G760" s="10">
        <v>5428.7277000000004</v>
      </c>
    </row>
    <row r="761" spans="1:7" x14ac:dyDescent="0.25">
      <c r="A761">
        <v>18</v>
      </c>
      <c r="B761" t="s">
        <v>10</v>
      </c>
      <c r="C761">
        <v>38.17</v>
      </c>
      <c r="D761">
        <v>0</v>
      </c>
      <c r="E761" t="s">
        <v>8</v>
      </c>
      <c r="F761" t="s">
        <v>12</v>
      </c>
      <c r="G761" s="10">
        <v>36307.798300000002</v>
      </c>
    </row>
    <row r="762" spans="1:7" x14ac:dyDescent="0.25">
      <c r="A762">
        <v>22</v>
      </c>
      <c r="B762" t="s">
        <v>7</v>
      </c>
      <c r="C762">
        <v>34.58</v>
      </c>
      <c r="D762">
        <v>2</v>
      </c>
      <c r="E762" t="s">
        <v>11</v>
      </c>
      <c r="F762" t="s">
        <v>14</v>
      </c>
      <c r="G762" s="10">
        <v>3925.7582000000002</v>
      </c>
    </row>
    <row r="763" spans="1:7" x14ac:dyDescent="0.25">
      <c r="A763">
        <v>23</v>
      </c>
      <c r="B763" t="s">
        <v>10</v>
      </c>
      <c r="C763">
        <v>35.200000000000003</v>
      </c>
      <c r="D763">
        <v>1</v>
      </c>
      <c r="E763" t="s">
        <v>11</v>
      </c>
      <c r="F763" t="s">
        <v>9</v>
      </c>
      <c r="G763" s="10">
        <v>2416.9549999999999</v>
      </c>
    </row>
    <row r="764" spans="1:7" x14ac:dyDescent="0.25">
      <c r="A764">
        <v>33</v>
      </c>
      <c r="B764" t="s">
        <v>10</v>
      </c>
      <c r="C764">
        <v>27.1</v>
      </c>
      <c r="D764">
        <v>1</v>
      </c>
      <c r="E764" t="s">
        <v>8</v>
      </c>
      <c r="F764" t="s">
        <v>9</v>
      </c>
      <c r="G764" s="10">
        <v>19040.876</v>
      </c>
    </row>
    <row r="765" spans="1:7" x14ac:dyDescent="0.25">
      <c r="A765">
        <v>27</v>
      </c>
      <c r="B765" t="s">
        <v>10</v>
      </c>
      <c r="C765">
        <v>26.03</v>
      </c>
      <c r="D765">
        <v>0</v>
      </c>
      <c r="E765" t="s">
        <v>11</v>
      </c>
      <c r="F765" t="s">
        <v>14</v>
      </c>
      <c r="G765" s="10">
        <v>3070.8087</v>
      </c>
    </row>
    <row r="766" spans="1:7" x14ac:dyDescent="0.25">
      <c r="A766">
        <v>45</v>
      </c>
      <c r="B766" t="s">
        <v>7</v>
      </c>
      <c r="C766">
        <v>25.175000000000001</v>
      </c>
      <c r="D766">
        <v>2</v>
      </c>
      <c r="E766" t="s">
        <v>11</v>
      </c>
      <c r="F766" t="s">
        <v>14</v>
      </c>
      <c r="G766" s="10">
        <v>9095.0682500000003</v>
      </c>
    </row>
    <row r="767" spans="1:7" x14ac:dyDescent="0.25">
      <c r="A767">
        <v>57</v>
      </c>
      <c r="B767" t="s">
        <v>7</v>
      </c>
      <c r="C767">
        <v>31.824999999999999</v>
      </c>
      <c r="D767">
        <v>0</v>
      </c>
      <c r="E767" t="s">
        <v>11</v>
      </c>
      <c r="F767" t="s">
        <v>13</v>
      </c>
      <c r="G767" s="10">
        <v>11842.623750000001</v>
      </c>
    </row>
    <row r="768" spans="1:7" x14ac:dyDescent="0.25">
      <c r="A768">
        <v>47</v>
      </c>
      <c r="B768" t="s">
        <v>10</v>
      </c>
      <c r="C768">
        <v>32.299999999999997</v>
      </c>
      <c r="D768">
        <v>1</v>
      </c>
      <c r="E768" t="s">
        <v>11</v>
      </c>
      <c r="F768" t="s">
        <v>9</v>
      </c>
      <c r="G768" s="10">
        <v>8062.7640000000001</v>
      </c>
    </row>
    <row r="769" spans="1:7" x14ac:dyDescent="0.25">
      <c r="A769">
        <v>42</v>
      </c>
      <c r="B769" t="s">
        <v>7</v>
      </c>
      <c r="C769">
        <v>29</v>
      </c>
      <c r="D769">
        <v>1</v>
      </c>
      <c r="E769" t="s">
        <v>11</v>
      </c>
      <c r="F769" t="s">
        <v>9</v>
      </c>
      <c r="G769" s="10">
        <v>7050.6419999999998</v>
      </c>
    </row>
    <row r="770" spans="1:7" x14ac:dyDescent="0.25">
      <c r="A770">
        <v>64</v>
      </c>
      <c r="B770" t="s">
        <v>7</v>
      </c>
      <c r="C770">
        <v>39.700000000000003</v>
      </c>
      <c r="D770">
        <v>0</v>
      </c>
      <c r="E770" t="s">
        <v>11</v>
      </c>
      <c r="F770" t="s">
        <v>9</v>
      </c>
      <c r="G770" s="10">
        <v>14319.031000000001</v>
      </c>
    </row>
    <row r="771" spans="1:7" x14ac:dyDescent="0.25">
      <c r="A771">
        <v>38</v>
      </c>
      <c r="B771" t="s">
        <v>7</v>
      </c>
      <c r="C771">
        <v>19.475000000000001</v>
      </c>
      <c r="D771">
        <v>2</v>
      </c>
      <c r="E771" t="s">
        <v>11</v>
      </c>
      <c r="F771" t="s">
        <v>13</v>
      </c>
      <c r="G771" s="10">
        <v>6933.2422500000002</v>
      </c>
    </row>
    <row r="772" spans="1:7" x14ac:dyDescent="0.25">
      <c r="A772">
        <v>61</v>
      </c>
      <c r="B772" t="s">
        <v>10</v>
      </c>
      <c r="C772">
        <v>36.1</v>
      </c>
      <c r="D772">
        <v>3</v>
      </c>
      <c r="E772" t="s">
        <v>11</v>
      </c>
      <c r="F772" t="s">
        <v>9</v>
      </c>
      <c r="G772" s="10">
        <v>27941.28758</v>
      </c>
    </row>
    <row r="773" spans="1:7" x14ac:dyDescent="0.25">
      <c r="A773">
        <v>53</v>
      </c>
      <c r="B773" t="s">
        <v>7</v>
      </c>
      <c r="C773">
        <v>26.7</v>
      </c>
      <c r="D773">
        <v>2</v>
      </c>
      <c r="E773" t="s">
        <v>11</v>
      </c>
      <c r="F773" t="s">
        <v>9</v>
      </c>
      <c r="G773" s="10">
        <v>11150.78</v>
      </c>
    </row>
    <row r="774" spans="1:7" x14ac:dyDescent="0.25">
      <c r="A774">
        <v>44</v>
      </c>
      <c r="B774" t="s">
        <v>7</v>
      </c>
      <c r="C774">
        <v>36.479999999999997</v>
      </c>
      <c r="D774">
        <v>0</v>
      </c>
      <c r="E774" t="s">
        <v>11</v>
      </c>
      <c r="F774" t="s">
        <v>14</v>
      </c>
      <c r="G774" s="10">
        <v>12797.20962</v>
      </c>
    </row>
    <row r="775" spans="1:7" x14ac:dyDescent="0.25">
      <c r="A775">
        <v>19</v>
      </c>
      <c r="B775" t="s">
        <v>7</v>
      </c>
      <c r="C775">
        <v>28.88</v>
      </c>
      <c r="D775">
        <v>0</v>
      </c>
      <c r="E775" t="s">
        <v>8</v>
      </c>
      <c r="F775" t="s">
        <v>13</v>
      </c>
      <c r="G775" s="10">
        <v>17748.5062</v>
      </c>
    </row>
    <row r="776" spans="1:7" x14ac:dyDescent="0.25">
      <c r="A776">
        <v>41</v>
      </c>
      <c r="B776" t="s">
        <v>10</v>
      </c>
      <c r="C776">
        <v>34.200000000000003</v>
      </c>
      <c r="D776">
        <v>2</v>
      </c>
      <c r="E776" t="s">
        <v>11</v>
      </c>
      <c r="F776" t="s">
        <v>13</v>
      </c>
      <c r="G776" s="10">
        <v>7261.741</v>
      </c>
    </row>
    <row r="777" spans="1:7" x14ac:dyDescent="0.25">
      <c r="A777">
        <v>51</v>
      </c>
      <c r="B777" t="s">
        <v>10</v>
      </c>
      <c r="C777">
        <v>33.33</v>
      </c>
      <c r="D777">
        <v>3</v>
      </c>
      <c r="E777" t="s">
        <v>11</v>
      </c>
      <c r="F777" t="s">
        <v>12</v>
      </c>
      <c r="G777" s="10">
        <v>10560.4917</v>
      </c>
    </row>
    <row r="778" spans="1:7" x14ac:dyDescent="0.25">
      <c r="A778">
        <v>40</v>
      </c>
      <c r="B778" t="s">
        <v>10</v>
      </c>
      <c r="C778">
        <v>32.299999999999997</v>
      </c>
      <c r="D778">
        <v>2</v>
      </c>
      <c r="E778" t="s">
        <v>11</v>
      </c>
      <c r="F778" t="s">
        <v>13</v>
      </c>
      <c r="G778" s="10">
        <v>6986.6970000000001</v>
      </c>
    </row>
    <row r="779" spans="1:7" x14ac:dyDescent="0.25">
      <c r="A779">
        <v>45</v>
      </c>
      <c r="B779" t="s">
        <v>10</v>
      </c>
      <c r="C779">
        <v>39.805</v>
      </c>
      <c r="D779">
        <v>0</v>
      </c>
      <c r="E779" t="s">
        <v>11</v>
      </c>
      <c r="F779" t="s">
        <v>14</v>
      </c>
      <c r="G779" s="10">
        <v>7448.4039499999999</v>
      </c>
    </row>
    <row r="780" spans="1:7" x14ac:dyDescent="0.25">
      <c r="A780">
        <v>35</v>
      </c>
      <c r="B780" t="s">
        <v>10</v>
      </c>
      <c r="C780">
        <v>34.32</v>
      </c>
      <c r="D780">
        <v>3</v>
      </c>
      <c r="E780" t="s">
        <v>11</v>
      </c>
      <c r="F780" t="s">
        <v>12</v>
      </c>
      <c r="G780" s="10">
        <v>5934.3797999999997</v>
      </c>
    </row>
    <row r="781" spans="1:7" x14ac:dyDescent="0.25">
      <c r="A781">
        <v>53</v>
      </c>
      <c r="B781" t="s">
        <v>10</v>
      </c>
      <c r="C781">
        <v>28.88</v>
      </c>
      <c r="D781">
        <v>0</v>
      </c>
      <c r="E781" t="s">
        <v>11</v>
      </c>
      <c r="F781" t="s">
        <v>13</v>
      </c>
      <c r="G781" s="10">
        <v>9869.8101999999999</v>
      </c>
    </row>
    <row r="782" spans="1:7" x14ac:dyDescent="0.25">
      <c r="A782">
        <v>30</v>
      </c>
      <c r="B782" t="s">
        <v>10</v>
      </c>
      <c r="C782">
        <v>24.4</v>
      </c>
      <c r="D782">
        <v>3</v>
      </c>
      <c r="E782" t="s">
        <v>8</v>
      </c>
      <c r="F782" t="s">
        <v>9</v>
      </c>
      <c r="G782" s="10">
        <v>18259.216</v>
      </c>
    </row>
    <row r="783" spans="1:7" x14ac:dyDescent="0.25">
      <c r="A783">
        <v>18</v>
      </c>
      <c r="B783" t="s">
        <v>10</v>
      </c>
      <c r="C783">
        <v>41.14</v>
      </c>
      <c r="D783">
        <v>0</v>
      </c>
      <c r="E783" t="s">
        <v>11</v>
      </c>
      <c r="F783" t="s">
        <v>12</v>
      </c>
      <c r="G783" s="10">
        <v>1146.7965999999999</v>
      </c>
    </row>
    <row r="784" spans="1:7" x14ac:dyDescent="0.25">
      <c r="A784">
        <v>51</v>
      </c>
      <c r="B784" t="s">
        <v>10</v>
      </c>
      <c r="C784">
        <v>35.97</v>
      </c>
      <c r="D784">
        <v>1</v>
      </c>
      <c r="E784" t="s">
        <v>11</v>
      </c>
      <c r="F784" t="s">
        <v>12</v>
      </c>
      <c r="G784" s="10">
        <v>9386.1612999999998</v>
      </c>
    </row>
    <row r="785" spans="1:7" x14ac:dyDescent="0.25">
      <c r="A785">
        <v>50</v>
      </c>
      <c r="B785" t="s">
        <v>7</v>
      </c>
      <c r="C785">
        <v>27.6</v>
      </c>
      <c r="D785">
        <v>1</v>
      </c>
      <c r="E785" t="s">
        <v>8</v>
      </c>
      <c r="F785" t="s">
        <v>9</v>
      </c>
      <c r="G785" s="10">
        <v>24520.263999999999</v>
      </c>
    </row>
    <row r="786" spans="1:7" x14ac:dyDescent="0.25">
      <c r="A786">
        <v>31</v>
      </c>
      <c r="B786" t="s">
        <v>7</v>
      </c>
      <c r="C786">
        <v>29.26</v>
      </c>
      <c r="D786">
        <v>1</v>
      </c>
      <c r="E786" t="s">
        <v>11</v>
      </c>
      <c r="F786" t="s">
        <v>12</v>
      </c>
      <c r="G786" s="10">
        <v>4350.5144</v>
      </c>
    </row>
    <row r="787" spans="1:7" x14ac:dyDescent="0.25">
      <c r="A787">
        <v>35</v>
      </c>
      <c r="B787" t="s">
        <v>7</v>
      </c>
      <c r="C787">
        <v>27.7</v>
      </c>
      <c r="D787">
        <v>3</v>
      </c>
      <c r="E787" t="s">
        <v>11</v>
      </c>
      <c r="F787" t="s">
        <v>9</v>
      </c>
      <c r="G787" s="10">
        <v>6414.1779999999999</v>
      </c>
    </row>
    <row r="788" spans="1:7" x14ac:dyDescent="0.25">
      <c r="A788">
        <v>60</v>
      </c>
      <c r="B788" t="s">
        <v>10</v>
      </c>
      <c r="C788">
        <v>36.954999999999998</v>
      </c>
      <c r="D788">
        <v>0</v>
      </c>
      <c r="E788" t="s">
        <v>11</v>
      </c>
      <c r="F788" t="s">
        <v>14</v>
      </c>
      <c r="G788" s="10">
        <v>12741.167450000001</v>
      </c>
    </row>
    <row r="789" spans="1:7" x14ac:dyDescent="0.25">
      <c r="A789">
        <v>21</v>
      </c>
      <c r="B789" t="s">
        <v>10</v>
      </c>
      <c r="C789">
        <v>36.86</v>
      </c>
      <c r="D789">
        <v>0</v>
      </c>
      <c r="E789" t="s">
        <v>11</v>
      </c>
      <c r="F789" t="s">
        <v>13</v>
      </c>
      <c r="G789" s="10">
        <v>1917.3184000000001</v>
      </c>
    </row>
    <row r="790" spans="1:7" x14ac:dyDescent="0.25">
      <c r="A790">
        <v>29</v>
      </c>
      <c r="B790" t="s">
        <v>10</v>
      </c>
      <c r="C790">
        <v>22.515000000000001</v>
      </c>
      <c r="D790">
        <v>3</v>
      </c>
      <c r="E790" t="s">
        <v>11</v>
      </c>
      <c r="F790" t="s">
        <v>14</v>
      </c>
      <c r="G790" s="10">
        <v>5209.5788499999999</v>
      </c>
    </row>
    <row r="791" spans="1:7" x14ac:dyDescent="0.25">
      <c r="A791">
        <v>62</v>
      </c>
      <c r="B791" t="s">
        <v>7</v>
      </c>
      <c r="C791">
        <v>29.92</v>
      </c>
      <c r="D791">
        <v>0</v>
      </c>
      <c r="E791" t="s">
        <v>11</v>
      </c>
      <c r="F791" t="s">
        <v>12</v>
      </c>
      <c r="G791" s="10">
        <v>13457.960800000001</v>
      </c>
    </row>
    <row r="792" spans="1:7" x14ac:dyDescent="0.25">
      <c r="A792">
        <v>39</v>
      </c>
      <c r="B792" t="s">
        <v>7</v>
      </c>
      <c r="C792">
        <v>41.8</v>
      </c>
      <c r="D792">
        <v>0</v>
      </c>
      <c r="E792" t="s">
        <v>11</v>
      </c>
      <c r="F792" t="s">
        <v>12</v>
      </c>
      <c r="G792" s="10">
        <v>5662.2250000000004</v>
      </c>
    </row>
    <row r="793" spans="1:7" x14ac:dyDescent="0.25">
      <c r="A793">
        <v>19</v>
      </c>
      <c r="B793" t="s">
        <v>10</v>
      </c>
      <c r="C793">
        <v>27.6</v>
      </c>
      <c r="D793">
        <v>0</v>
      </c>
      <c r="E793" t="s">
        <v>11</v>
      </c>
      <c r="F793" t="s">
        <v>9</v>
      </c>
      <c r="G793" s="10">
        <v>1252.4069999999999</v>
      </c>
    </row>
    <row r="794" spans="1:7" x14ac:dyDescent="0.25">
      <c r="A794">
        <v>22</v>
      </c>
      <c r="B794" t="s">
        <v>7</v>
      </c>
      <c r="C794">
        <v>23.18</v>
      </c>
      <c r="D794">
        <v>0</v>
      </c>
      <c r="E794" t="s">
        <v>11</v>
      </c>
      <c r="F794" t="s">
        <v>14</v>
      </c>
      <c r="G794" s="10">
        <v>2731.9122000000002</v>
      </c>
    </row>
    <row r="795" spans="1:7" x14ac:dyDescent="0.25">
      <c r="A795">
        <v>53</v>
      </c>
      <c r="B795" t="s">
        <v>10</v>
      </c>
      <c r="C795">
        <v>20.9</v>
      </c>
      <c r="D795">
        <v>0</v>
      </c>
      <c r="E795" t="s">
        <v>8</v>
      </c>
      <c r="F795" t="s">
        <v>12</v>
      </c>
      <c r="G795" s="10">
        <v>21195.817999999999</v>
      </c>
    </row>
    <row r="796" spans="1:7" x14ac:dyDescent="0.25">
      <c r="A796">
        <v>39</v>
      </c>
      <c r="B796" t="s">
        <v>7</v>
      </c>
      <c r="C796">
        <v>31.92</v>
      </c>
      <c r="D796">
        <v>2</v>
      </c>
      <c r="E796" t="s">
        <v>11</v>
      </c>
      <c r="F796" t="s">
        <v>13</v>
      </c>
      <c r="G796" s="10">
        <v>7209.4917999999998</v>
      </c>
    </row>
    <row r="797" spans="1:7" x14ac:dyDescent="0.25">
      <c r="A797">
        <v>27</v>
      </c>
      <c r="B797" t="s">
        <v>10</v>
      </c>
      <c r="C797">
        <v>28.5</v>
      </c>
      <c r="D797">
        <v>0</v>
      </c>
      <c r="E797" t="s">
        <v>8</v>
      </c>
      <c r="F797" t="s">
        <v>13</v>
      </c>
      <c r="G797" s="10">
        <v>18310.741999999998</v>
      </c>
    </row>
    <row r="798" spans="1:7" x14ac:dyDescent="0.25">
      <c r="A798">
        <v>30</v>
      </c>
      <c r="B798" t="s">
        <v>10</v>
      </c>
      <c r="C798">
        <v>44.22</v>
      </c>
      <c r="D798">
        <v>2</v>
      </c>
      <c r="E798" t="s">
        <v>11</v>
      </c>
      <c r="F798" t="s">
        <v>12</v>
      </c>
      <c r="G798" s="10">
        <v>4266.1657999999998</v>
      </c>
    </row>
    <row r="799" spans="1:7" x14ac:dyDescent="0.25">
      <c r="A799">
        <v>30</v>
      </c>
      <c r="B799" t="s">
        <v>7</v>
      </c>
      <c r="C799">
        <v>22.895</v>
      </c>
      <c r="D799">
        <v>1</v>
      </c>
      <c r="E799" t="s">
        <v>11</v>
      </c>
      <c r="F799" t="s">
        <v>14</v>
      </c>
      <c r="G799" s="10">
        <v>4719.52405</v>
      </c>
    </row>
    <row r="800" spans="1:7" x14ac:dyDescent="0.25">
      <c r="A800">
        <v>58</v>
      </c>
      <c r="B800" t="s">
        <v>7</v>
      </c>
      <c r="C800">
        <v>33.1</v>
      </c>
      <c r="D800">
        <v>0</v>
      </c>
      <c r="E800" t="s">
        <v>11</v>
      </c>
      <c r="F800" t="s">
        <v>9</v>
      </c>
      <c r="G800" s="10">
        <v>11848.141</v>
      </c>
    </row>
    <row r="801" spans="1:7" x14ac:dyDescent="0.25">
      <c r="A801">
        <v>33</v>
      </c>
      <c r="B801" t="s">
        <v>10</v>
      </c>
      <c r="C801">
        <v>24.795000000000002</v>
      </c>
      <c r="D801">
        <v>0</v>
      </c>
      <c r="E801" t="s">
        <v>8</v>
      </c>
      <c r="F801" t="s">
        <v>14</v>
      </c>
      <c r="G801" s="10">
        <v>17904.527050000001</v>
      </c>
    </row>
    <row r="802" spans="1:7" x14ac:dyDescent="0.25">
      <c r="A802">
        <v>42</v>
      </c>
      <c r="B802" t="s">
        <v>7</v>
      </c>
      <c r="C802">
        <v>26.18</v>
      </c>
      <c r="D802">
        <v>1</v>
      </c>
      <c r="E802" t="s">
        <v>11</v>
      </c>
      <c r="F802" t="s">
        <v>12</v>
      </c>
      <c r="G802" s="10">
        <v>7046.7222000000002</v>
      </c>
    </row>
    <row r="803" spans="1:7" x14ac:dyDescent="0.25">
      <c r="A803">
        <v>64</v>
      </c>
      <c r="B803" t="s">
        <v>7</v>
      </c>
      <c r="C803">
        <v>35.97</v>
      </c>
      <c r="D803">
        <v>0</v>
      </c>
      <c r="E803" t="s">
        <v>11</v>
      </c>
      <c r="F803" t="s">
        <v>12</v>
      </c>
      <c r="G803" s="10">
        <v>14313.846299999999</v>
      </c>
    </row>
    <row r="804" spans="1:7" x14ac:dyDescent="0.25">
      <c r="A804">
        <v>21</v>
      </c>
      <c r="B804" t="s">
        <v>10</v>
      </c>
      <c r="C804">
        <v>22.3</v>
      </c>
      <c r="D804">
        <v>1</v>
      </c>
      <c r="E804" t="s">
        <v>11</v>
      </c>
      <c r="F804" t="s">
        <v>9</v>
      </c>
      <c r="G804" s="10">
        <v>2103.08</v>
      </c>
    </row>
    <row r="805" spans="1:7" x14ac:dyDescent="0.25">
      <c r="A805">
        <v>18</v>
      </c>
      <c r="B805" t="s">
        <v>7</v>
      </c>
      <c r="C805">
        <v>42.24</v>
      </c>
      <c r="D805">
        <v>0</v>
      </c>
      <c r="E805" t="s">
        <v>8</v>
      </c>
      <c r="F805" t="s">
        <v>12</v>
      </c>
      <c r="G805" s="10">
        <v>38792.685599999997</v>
      </c>
    </row>
    <row r="806" spans="1:7" x14ac:dyDescent="0.25">
      <c r="A806">
        <v>23</v>
      </c>
      <c r="B806" t="s">
        <v>10</v>
      </c>
      <c r="C806">
        <v>26.51</v>
      </c>
      <c r="D806">
        <v>0</v>
      </c>
      <c r="E806" t="s">
        <v>11</v>
      </c>
      <c r="F806" t="s">
        <v>12</v>
      </c>
      <c r="G806" s="10">
        <v>1815.8759</v>
      </c>
    </row>
    <row r="807" spans="1:7" x14ac:dyDescent="0.25">
      <c r="A807">
        <v>45</v>
      </c>
      <c r="B807" t="s">
        <v>7</v>
      </c>
      <c r="C807">
        <v>35.814999999999998</v>
      </c>
      <c r="D807">
        <v>0</v>
      </c>
      <c r="E807" t="s">
        <v>11</v>
      </c>
      <c r="F807" t="s">
        <v>13</v>
      </c>
      <c r="G807" s="10">
        <v>7731.8578500000003</v>
      </c>
    </row>
    <row r="808" spans="1:7" x14ac:dyDescent="0.25">
      <c r="A808">
        <v>40</v>
      </c>
      <c r="B808" t="s">
        <v>7</v>
      </c>
      <c r="C808">
        <v>41.42</v>
      </c>
      <c r="D808">
        <v>1</v>
      </c>
      <c r="E808" t="s">
        <v>11</v>
      </c>
      <c r="F808" t="s">
        <v>13</v>
      </c>
      <c r="G808" s="10">
        <v>28476.734990000001</v>
      </c>
    </row>
    <row r="809" spans="1:7" x14ac:dyDescent="0.25">
      <c r="A809">
        <v>19</v>
      </c>
      <c r="B809" t="s">
        <v>7</v>
      </c>
      <c r="C809">
        <v>36.575000000000003</v>
      </c>
      <c r="D809">
        <v>0</v>
      </c>
      <c r="E809" t="s">
        <v>11</v>
      </c>
      <c r="F809" t="s">
        <v>13</v>
      </c>
      <c r="G809" s="10">
        <v>2136.8822500000001</v>
      </c>
    </row>
    <row r="810" spans="1:7" x14ac:dyDescent="0.25">
      <c r="A810">
        <v>18</v>
      </c>
      <c r="B810" t="s">
        <v>10</v>
      </c>
      <c r="C810">
        <v>30.14</v>
      </c>
      <c r="D810">
        <v>0</v>
      </c>
      <c r="E810" t="s">
        <v>11</v>
      </c>
      <c r="F810" t="s">
        <v>12</v>
      </c>
      <c r="G810" s="10">
        <v>1131.5065999999999</v>
      </c>
    </row>
    <row r="811" spans="1:7" x14ac:dyDescent="0.25">
      <c r="A811">
        <v>25</v>
      </c>
      <c r="B811" t="s">
        <v>10</v>
      </c>
      <c r="C811">
        <v>25.84</v>
      </c>
      <c r="D811">
        <v>1</v>
      </c>
      <c r="E811" t="s">
        <v>11</v>
      </c>
      <c r="F811" t="s">
        <v>14</v>
      </c>
      <c r="G811" s="10">
        <v>3309.7926000000002</v>
      </c>
    </row>
    <row r="812" spans="1:7" x14ac:dyDescent="0.25">
      <c r="A812">
        <v>46</v>
      </c>
      <c r="B812" t="s">
        <v>7</v>
      </c>
      <c r="C812">
        <v>30.8</v>
      </c>
      <c r="D812">
        <v>3</v>
      </c>
      <c r="E812" t="s">
        <v>11</v>
      </c>
      <c r="F812" t="s">
        <v>9</v>
      </c>
      <c r="G812" s="10">
        <v>9414.92</v>
      </c>
    </row>
    <row r="813" spans="1:7" x14ac:dyDescent="0.25">
      <c r="A813">
        <v>33</v>
      </c>
      <c r="B813" t="s">
        <v>7</v>
      </c>
      <c r="C813">
        <v>42.94</v>
      </c>
      <c r="D813">
        <v>3</v>
      </c>
      <c r="E813" t="s">
        <v>11</v>
      </c>
      <c r="F813" t="s">
        <v>13</v>
      </c>
      <c r="G813" s="10">
        <v>6360.9935999999998</v>
      </c>
    </row>
    <row r="814" spans="1:7" x14ac:dyDescent="0.25">
      <c r="A814">
        <v>54</v>
      </c>
      <c r="B814" t="s">
        <v>10</v>
      </c>
      <c r="C814">
        <v>21.01</v>
      </c>
      <c r="D814">
        <v>2</v>
      </c>
      <c r="E814" t="s">
        <v>11</v>
      </c>
      <c r="F814" t="s">
        <v>12</v>
      </c>
      <c r="G814" s="10">
        <v>11013.7119</v>
      </c>
    </row>
    <row r="815" spans="1:7" x14ac:dyDescent="0.25">
      <c r="A815">
        <v>28</v>
      </c>
      <c r="B815" t="s">
        <v>10</v>
      </c>
      <c r="C815">
        <v>22.515000000000001</v>
      </c>
      <c r="D815">
        <v>2</v>
      </c>
      <c r="E815" t="s">
        <v>11</v>
      </c>
      <c r="F815" t="s">
        <v>14</v>
      </c>
      <c r="G815" s="10">
        <v>4428.8878500000001</v>
      </c>
    </row>
    <row r="816" spans="1:7" x14ac:dyDescent="0.25">
      <c r="A816">
        <v>36</v>
      </c>
      <c r="B816" t="s">
        <v>10</v>
      </c>
      <c r="C816">
        <v>34.43</v>
      </c>
      <c r="D816">
        <v>2</v>
      </c>
      <c r="E816" t="s">
        <v>11</v>
      </c>
      <c r="F816" t="s">
        <v>12</v>
      </c>
      <c r="G816" s="10">
        <v>5584.3056999999999</v>
      </c>
    </row>
    <row r="817" spans="1:7" x14ac:dyDescent="0.25">
      <c r="A817">
        <v>20</v>
      </c>
      <c r="B817" t="s">
        <v>7</v>
      </c>
      <c r="C817">
        <v>31.46</v>
      </c>
      <c r="D817">
        <v>0</v>
      </c>
      <c r="E817" t="s">
        <v>11</v>
      </c>
      <c r="F817" t="s">
        <v>12</v>
      </c>
      <c r="G817" s="10">
        <v>1877.9294</v>
      </c>
    </row>
    <row r="818" spans="1:7" x14ac:dyDescent="0.25">
      <c r="A818">
        <v>24</v>
      </c>
      <c r="B818" t="s">
        <v>7</v>
      </c>
      <c r="C818">
        <v>24.225000000000001</v>
      </c>
      <c r="D818">
        <v>0</v>
      </c>
      <c r="E818" t="s">
        <v>11</v>
      </c>
      <c r="F818" t="s">
        <v>13</v>
      </c>
      <c r="G818" s="10">
        <v>2842.7607499999999</v>
      </c>
    </row>
    <row r="819" spans="1:7" x14ac:dyDescent="0.25">
      <c r="A819">
        <v>23</v>
      </c>
      <c r="B819" t="s">
        <v>10</v>
      </c>
      <c r="C819">
        <v>37.1</v>
      </c>
      <c r="D819">
        <v>3</v>
      </c>
      <c r="E819" t="s">
        <v>11</v>
      </c>
      <c r="F819" t="s">
        <v>9</v>
      </c>
      <c r="G819" s="10">
        <v>3597.596</v>
      </c>
    </row>
    <row r="820" spans="1:7" x14ac:dyDescent="0.25">
      <c r="A820">
        <v>47</v>
      </c>
      <c r="B820" t="s">
        <v>7</v>
      </c>
      <c r="C820">
        <v>26.125</v>
      </c>
      <c r="D820">
        <v>1</v>
      </c>
      <c r="E820" t="s">
        <v>8</v>
      </c>
      <c r="F820" t="s">
        <v>14</v>
      </c>
      <c r="G820" s="10">
        <v>23401.30575</v>
      </c>
    </row>
    <row r="821" spans="1:7" x14ac:dyDescent="0.25">
      <c r="A821">
        <v>33</v>
      </c>
      <c r="B821" t="s">
        <v>7</v>
      </c>
      <c r="C821">
        <v>35.53</v>
      </c>
      <c r="D821">
        <v>0</v>
      </c>
      <c r="E821" t="s">
        <v>8</v>
      </c>
      <c r="F821" t="s">
        <v>13</v>
      </c>
      <c r="G821" s="10">
        <v>55135.402090000003</v>
      </c>
    </row>
    <row r="822" spans="1:7" x14ac:dyDescent="0.25">
      <c r="A822">
        <v>45</v>
      </c>
      <c r="B822" t="s">
        <v>10</v>
      </c>
      <c r="C822">
        <v>33.700000000000003</v>
      </c>
      <c r="D822">
        <v>1</v>
      </c>
      <c r="E822" t="s">
        <v>11</v>
      </c>
      <c r="F822" t="s">
        <v>9</v>
      </c>
      <c r="G822" s="10">
        <v>7445.9179999999997</v>
      </c>
    </row>
    <row r="823" spans="1:7" x14ac:dyDescent="0.25">
      <c r="A823">
        <v>26</v>
      </c>
      <c r="B823" t="s">
        <v>10</v>
      </c>
      <c r="C823">
        <v>17.670000000000002</v>
      </c>
      <c r="D823">
        <v>0</v>
      </c>
      <c r="E823" t="s">
        <v>11</v>
      </c>
      <c r="F823" t="s">
        <v>13</v>
      </c>
      <c r="G823" s="10">
        <v>2680.9493000000002</v>
      </c>
    </row>
    <row r="824" spans="1:7" x14ac:dyDescent="0.25">
      <c r="A824">
        <v>18</v>
      </c>
      <c r="B824" t="s">
        <v>7</v>
      </c>
      <c r="C824">
        <v>31.13</v>
      </c>
      <c r="D824">
        <v>0</v>
      </c>
      <c r="E824" t="s">
        <v>11</v>
      </c>
      <c r="F824" t="s">
        <v>12</v>
      </c>
      <c r="G824" s="10">
        <v>1621.8827000000001</v>
      </c>
    </row>
    <row r="825" spans="1:7" x14ac:dyDescent="0.25">
      <c r="A825">
        <v>44</v>
      </c>
      <c r="B825" t="s">
        <v>7</v>
      </c>
      <c r="C825">
        <v>29.81</v>
      </c>
      <c r="D825">
        <v>2</v>
      </c>
      <c r="E825" t="s">
        <v>11</v>
      </c>
      <c r="F825" t="s">
        <v>12</v>
      </c>
      <c r="G825" s="10">
        <v>8219.2039000000004</v>
      </c>
    </row>
    <row r="826" spans="1:7" x14ac:dyDescent="0.25">
      <c r="A826">
        <v>60</v>
      </c>
      <c r="B826" t="s">
        <v>10</v>
      </c>
      <c r="C826">
        <v>24.32</v>
      </c>
      <c r="D826">
        <v>0</v>
      </c>
      <c r="E826" t="s">
        <v>11</v>
      </c>
      <c r="F826" t="s">
        <v>13</v>
      </c>
      <c r="G826" s="10">
        <v>12523.604799999999</v>
      </c>
    </row>
    <row r="827" spans="1:7" x14ac:dyDescent="0.25">
      <c r="A827">
        <v>64</v>
      </c>
      <c r="B827" t="s">
        <v>7</v>
      </c>
      <c r="C827">
        <v>31.824999999999999</v>
      </c>
      <c r="D827">
        <v>2</v>
      </c>
      <c r="E827" t="s">
        <v>11</v>
      </c>
      <c r="F827" t="s">
        <v>14</v>
      </c>
      <c r="G827" s="10">
        <v>16069.08475</v>
      </c>
    </row>
    <row r="828" spans="1:7" x14ac:dyDescent="0.25">
      <c r="A828">
        <v>56</v>
      </c>
      <c r="B828" t="s">
        <v>10</v>
      </c>
      <c r="C828">
        <v>31.79</v>
      </c>
      <c r="D828">
        <v>2</v>
      </c>
      <c r="E828" t="s">
        <v>8</v>
      </c>
      <c r="F828" t="s">
        <v>12</v>
      </c>
      <c r="G828" s="10">
        <v>43813.866099999999</v>
      </c>
    </row>
    <row r="829" spans="1:7" x14ac:dyDescent="0.25">
      <c r="A829">
        <v>36</v>
      </c>
      <c r="B829" t="s">
        <v>10</v>
      </c>
      <c r="C829">
        <v>28.024999999999999</v>
      </c>
      <c r="D829">
        <v>1</v>
      </c>
      <c r="E829" t="s">
        <v>8</v>
      </c>
      <c r="F829" t="s">
        <v>14</v>
      </c>
      <c r="G829" s="10">
        <v>20773.62775</v>
      </c>
    </row>
    <row r="830" spans="1:7" x14ac:dyDescent="0.25">
      <c r="A830">
        <v>41</v>
      </c>
      <c r="B830" t="s">
        <v>10</v>
      </c>
      <c r="C830">
        <v>30.78</v>
      </c>
      <c r="D830">
        <v>3</v>
      </c>
      <c r="E830" t="s">
        <v>8</v>
      </c>
      <c r="F830" t="s">
        <v>14</v>
      </c>
      <c r="G830" s="10">
        <v>39597.407200000001</v>
      </c>
    </row>
    <row r="831" spans="1:7" x14ac:dyDescent="0.25">
      <c r="A831">
        <v>39</v>
      </c>
      <c r="B831" t="s">
        <v>10</v>
      </c>
      <c r="C831">
        <v>21.85</v>
      </c>
      <c r="D831">
        <v>1</v>
      </c>
      <c r="E831" t="s">
        <v>11</v>
      </c>
      <c r="F831" t="s">
        <v>13</v>
      </c>
      <c r="G831" s="10">
        <v>6117.4944999999998</v>
      </c>
    </row>
    <row r="832" spans="1:7" x14ac:dyDescent="0.25">
      <c r="A832">
        <v>63</v>
      </c>
      <c r="B832" t="s">
        <v>10</v>
      </c>
      <c r="C832">
        <v>33.1</v>
      </c>
      <c r="D832">
        <v>0</v>
      </c>
      <c r="E832" t="s">
        <v>11</v>
      </c>
      <c r="F832" t="s">
        <v>9</v>
      </c>
      <c r="G832" s="10">
        <v>13393.755999999999</v>
      </c>
    </row>
    <row r="833" spans="1:7" x14ac:dyDescent="0.25">
      <c r="A833">
        <v>36</v>
      </c>
      <c r="B833" t="s">
        <v>7</v>
      </c>
      <c r="C833">
        <v>25.84</v>
      </c>
      <c r="D833">
        <v>0</v>
      </c>
      <c r="E833" t="s">
        <v>11</v>
      </c>
      <c r="F833" t="s">
        <v>13</v>
      </c>
      <c r="G833" s="10">
        <v>5266.3656000000001</v>
      </c>
    </row>
    <row r="834" spans="1:7" x14ac:dyDescent="0.25">
      <c r="A834">
        <v>28</v>
      </c>
      <c r="B834" t="s">
        <v>7</v>
      </c>
      <c r="C834">
        <v>23.844999999999999</v>
      </c>
      <c r="D834">
        <v>2</v>
      </c>
      <c r="E834" t="s">
        <v>11</v>
      </c>
      <c r="F834" t="s">
        <v>13</v>
      </c>
      <c r="G834" s="10">
        <v>4719.7365499999996</v>
      </c>
    </row>
    <row r="835" spans="1:7" x14ac:dyDescent="0.25">
      <c r="A835">
        <v>58</v>
      </c>
      <c r="B835" t="s">
        <v>10</v>
      </c>
      <c r="C835">
        <v>34.39</v>
      </c>
      <c r="D835">
        <v>0</v>
      </c>
      <c r="E835" t="s">
        <v>11</v>
      </c>
      <c r="F835" t="s">
        <v>13</v>
      </c>
      <c r="G835" s="10">
        <v>11743.9341</v>
      </c>
    </row>
    <row r="836" spans="1:7" x14ac:dyDescent="0.25">
      <c r="A836">
        <v>36</v>
      </c>
      <c r="B836" t="s">
        <v>10</v>
      </c>
      <c r="C836">
        <v>33.82</v>
      </c>
      <c r="D836">
        <v>1</v>
      </c>
      <c r="E836" t="s">
        <v>11</v>
      </c>
      <c r="F836" t="s">
        <v>13</v>
      </c>
      <c r="G836" s="10">
        <v>5377.4578000000001</v>
      </c>
    </row>
    <row r="837" spans="1:7" x14ac:dyDescent="0.25">
      <c r="A837">
        <v>42</v>
      </c>
      <c r="B837" t="s">
        <v>10</v>
      </c>
      <c r="C837">
        <v>35.97</v>
      </c>
      <c r="D837">
        <v>2</v>
      </c>
      <c r="E837" t="s">
        <v>11</v>
      </c>
      <c r="F837" t="s">
        <v>12</v>
      </c>
      <c r="G837" s="10">
        <v>7160.3302999999996</v>
      </c>
    </row>
    <row r="838" spans="1:7" x14ac:dyDescent="0.25">
      <c r="A838">
        <v>36</v>
      </c>
      <c r="B838" t="s">
        <v>10</v>
      </c>
      <c r="C838">
        <v>31.5</v>
      </c>
      <c r="D838">
        <v>0</v>
      </c>
      <c r="E838" t="s">
        <v>11</v>
      </c>
      <c r="F838" t="s">
        <v>9</v>
      </c>
      <c r="G838" s="10">
        <v>4402.2330000000002</v>
      </c>
    </row>
    <row r="839" spans="1:7" x14ac:dyDescent="0.25">
      <c r="A839">
        <v>56</v>
      </c>
      <c r="B839" t="s">
        <v>7</v>
      </c>
      <c r="C839">
        <v>28.31</v>
      </c>
      <c r="D839">
        <v>0</v>
      </c>
      <c r="E839" t="s">
        <v>11</v>
      </c>
      <c r="F839" t="s">
        <v>14</v>
      </c>
      <c r="G839" s="10">
        <v>11657.7189</v>
      </c>
    </row>
    <row r="840" spans="1:7" x14ac:dyDescent="0.25">
      <c r="A840">
        <v>35</v>
      </c>
      <c r="B840" t="s">
        <v>7</v>
      </c>
      <c r="C840">
        <v>23.465</v>
      </c>
      <c r="D840">
        <v>2</v>
      </c>
      <c r="E840" t="s">
        <v>11</v>
      </c>
      <c r="F840" t="s">
        <v>14</v>
      </c>
      <c r="G840" s="10">
        <v>6402.2913500000004</v>
      </c>
    </row>
    <row r="841" spans="1:7" x14ac:dyDescent="0.25">
      <c r="A841">
        <v>59</v>
      </c>
      <c r="B841" t="s">
        <v>7</v>
      </c>
      <c r="C841">
        <v>31.35</v>
      </c>
      <c r="D841">
        <v>0</v>
      </c>
      <c r="E841" t="s">
        <v>11</v>
      </c>
      <c r="F841" t="s">
        <v>13</v>
      </c>
      <c r="G841" s="10">
        <v>12622.1795</v>
      </c>
    </row>
    <row r="842" spans="1:7" x14ac:dyDescent="0.25">
      <c r="A842">
        <v>21</v>
      </c>
      <c r="B842" t="s">
        <v>10</v>
      </c>
      <c r="C842">
        <v>31.1</v>
      </c>
      <c r="D842">
        <v>0</v>
      </c>
      <c r="E842" t="s">
        <v>11</v>
      </c>
      <c r="F842" t="s">
        <v>9</v>
      </c>
      <c r="G842" s="10">
        <v>1526.3119999999999</v>
      </c>
    </row>
    <row r="843" spans="1:7" x14ac:dyDescent="0.25">
      <c r="A843">
        <v>59</v>
      </c>
      <c r="B843" t="s">
        <v>10</v>
      </c>
      <c r="C843">
        <v>24.7</v>
      </c>
      <c r="D843">
        <v>0</v>
      </c>
      <c r="E843" t="s">
        <v>11</v>
      </c>
      <c r="F843" t="s">
        <v>14</v>
      </c>
      <c r="G843" s="10">
        <v>12323.936</v>
      </c>
    </row>
    <row r="844" spans="1:7" x14ac:dyDescent="0.25">
      <c r="A844">
        <v>23</v>
      </c>
      <c r="B844" t="s">
        <v>7</v>
      </c>
      <c r="C844">
        <v>32.78</v>
      </c>
      <c r="D844">
        <v>2</v>
      </c>
      <c r="E844" t="s">
        <v>8</v>
      </c>
      <c r="F844" t="s">
        <v>12</v>
      </c>
      <c r="G844" s="10">
        <v>36021.011200000001</v>
      </c>
    </row>
    <row r="845" spans="1:7" x14ac:dyDescent="0.25">
      <c r="A845">
        <v>57</v>
      </c>
      <c r="B845" t="s">
        <v>7</v>
      </c>
      <c r="C845">
        <v>29.81</v>
      </c>
      <c r="D845">
        <v>0</v>
      </c>
      <c r="E845" t="s">
        <v>8</v>
      </c>
      <c r="F845" t="s">
        <v>12</v>
      </c>
      <c r="G845" s="10">
        <v>27533.912899999999</v>
      </c>
    </row>
    <row r="846" spans="1:7" x14ac:dyDescent="0.25">
      <c r="A846">
        <v>53</v>
      </c>
      <c r="B846" t="s">
        <v>10</v>
      </c>
      <c r="C846">
        <v>30.495000000000001</v>
      </c>
      <c r="D846">
        <v>0</v>
      </c>
      <c r="E846" t="s">
        <v>11</v>
      </c>
      <c r="F846" t="s">
        <v>14</v>
      </c>
      <c r="G846" s="10">
        <v>10072.055050000001</v>
      </c>
    </row>
    <row r="847" spans="1:7" x14ac:dyDescent="0.25">
      <c r="A847">
        <v>60</v>
      </c>
      <c r="B847" t="s">
        <v>7</v>
      </c>
      <c r="C847">
        <v>32.450000000000003</v>
      </c>
      <c r="D847">
        <v>0</v>
      </c>
      <c r="E847" t="s">
        <v>8</v>
      </c>
      <c r="F847" t="s">
        <v>12</v>
      </c>
      <c r="G847" s="10">
        <v>45008.955499999996</v>
      </c>
    </row>
    <row r="848" spans="1:7" x14ac:dyDescent="0.25">
      <c r="A848">
        <v>51</v>
      </c>
      <c r="B848" t="s">
        <v>7</v>
      </c>
      <c r="C848">
        <v>34.200000000000003</v>
      </c>
      <c r="D848">
        <v>1</v>
      </c>
      <c r="E848" t="s">
        <v>11</v>
      </c>
      <c r="F848" t="s">
        <v>9</v>
      </c>
      <c r="G848" s="10">
        <v>9872.7009999999991</v>
      </c>
    </row>
    <row r="849" spans="1:7" x14ac:dyDescent="0.25">
      <c r="A849">
        <v>23</v>
      </c>
      <c r="B849" t="s">
        <v>10</v>
      </c>
      <c r="C849">
        <v>50.38</v>
      </c>
      <c r="D849">
        <v>1</v>
      </c>
      <c r="E849" t="s">
        <v>11</v>
      </c>
      <c r="F849" t="s">
        <v>12</v>
      </c>
      <c r="G849" s="10">
        <v>2438.0551999999998</v>
      </c>
    </row>
    <row r="850" spans="1:7" x14ac:dyDescent="0.25">
      <c r="A850">
        <v>27</v>
      </c>
      <c r="B850" t="s">
        <v>7</v>
      </c>
      <c r="C850">
        <v>24.1</v>
      </c>
      <c r="D850">
        <v>0</v>
      </c>
      <c r="E850" t="s">
        <v>11</v>
      </c>
      <c r="F850" t="s">
        <v>9</v>
      </c>
      <c r="G850" s="10">
        <v>2974.1260000000002</v>
      </c>
    </row>
    <row r="851" spans="1:7" x14ac:dyDescent="0.25">
      <c r="A851">
        <v>55</v>
      </c>
      <c r="B851" t="s">
        <v>10</v>
      </c>
      <c r="C851">
        <v>32.774999999999999</v>
      </c>
      <c r="D851">
        <v>0</v>
      </c>
      <c r="E851" t="s">
        <v>11</v>
      </c>
      <c r="F851" t="s">
        <v>13</v>
      </c>
      <c r="G851" s="10">
        <v>10601.632250000001</v>
      </c>
    </row>
    <row r="852" spans="1:7" x14ac:dyDescent="0.25">
      <c r="A852">
        <v>37</v>
      </c>
      <c r="B852" t="s">
        <v>7</v>
      </c>
      <c r="C852">
        <v>30.78</v>
      </c>
      <c r="D852">
        <v>0</v>
      </c>
      <c r="E852" t="s">
        <v>8</v>
      </c>
      <c r="F852" t="s">
        <v>14</v>
      </c>
      <c r="G852" s="10">
        <v>37270.1512</v>
      </c>
    </row>
    <row r="853" spans="1:7" x14ac:dyDescent="0.25">
      <c r="A853">
        <v>61</v>
      </c>
      <c r="B853" t="s">
        <v>10</v>
      </c>
      <c r="C853">
        <v>32.299999999999997</v>
      </c>
      <c r="D853">
        <v>2</v>
      </c>
      <c r="E853" t="s">
        <v>11</v>
      </c>
      <c r="F853" t="s">
        <v>13</v>
      </c>
      <c r="G853" s="10">
        <v>14119.62</v>
      </c>
    </row>
    <row r="854" spans="1:7" x14ac:dyDescent="0.25">
      <c r="A854">
        <v>46</v>
      </c>
      <c r="B854" t="s">
        <v>7</v>
      </c>
      <c r="C854">
        <v>35.53</v>
      </c>
      <c r="D854">
        <v>0</v>
      </c>
      <c r="E854" t="s">
        <v>8</v>
      </c>
      <c r="F854" t="s">
        <v>14</v>
      </c>
      <c r="G854" s="10">
        <v>42111.664700000001</v>
      </c>
    </row>
    <row r="855" spans="1:7" x14ac:dyDescent="0.25">
      <c r="A855">
        <v>53</v>
      </c>
      <c r="B855" t="s">
        <v>7</v>
      </c>
      <c r="C855">
        <v>23.75</v>
      </c>
      <c r="D855">
        <v>2</v>
      </c>
      <c r="E855" t="s">
        <v>11</v>
      </c>
      <c r="F855" t="s">
        <v>14</v>
      </c>
      <c r="G855" s="10">
        <v>11729.6795</v>
      </c>
    </row>
    <row r="856" spans="1:7" x14ac:dyDescent="0.25">
      <c r="A856">
        <v>49</v>
      </c>
      <c r="B856" t="s">
        <v>7</v>
      </c>
      <c r="C856">
        <v>23.844999999999999</v>
      </c>
      <c r="D856">
        <v>3</v>
      </c>
      <c r="E856" t="s">
        <v>8</v>
      </c>
      <c r="F856" t="s">
        <v>14</v>
      </c>
      <c r="G856" s="10">
        <v>24106.912550000001</v>
      </c>
    </row>
    <row r="857" spans="1:7" x14ac:dyDescent="0.25">
      <c r="A857">
        <v>20</v>
      </c>
      <c r="B857" t="s">
        <v>7</v>
      </c>
      <c r="C857">
        <v>29.6</v>
      </c>
      <c r="D857">
        <v>0</v>
      </c>
      <c r="E857" t="s">
        <v>11</v>
      </c>
      <c r="F857" t="s">
        <v>9</v>
      </c>
      <c r="G857" s="10">
        <v>1875.3440000000001</v>
      </c>
    </row>
    <row r="858" spans="1:7" x14ac:dyDescent="0.25">
      <c r="A858">
        <v>48</v>
      </c>
      <c r="B858" t="s">
        <v>7</v>
      </c>
      <c r="C858">
        <v>33.11</v>
      </c>
      <c r="D858">
        <v>0</v>
      </c>
      <c r="E858" t="s">
        <v>8</v>
      </c>
      <c r="F858" t="s">
        <v>12</v>
      </c>
      <c r="G858" s="10">
        <v>40974.164900000003</v>
      </c>
    </row>
    <row r="859" spans="1:7" x14ac:dyDescent="0.25">
      <c r="A859">
        <v>25</v>
      </c>
      <c r="B859" t="s">
        <v>10</v>
      </c>
      <c r="C859">
        <v>24.13</v>
      </c>
      <c r="D859">
        <v>0</v>
      </c>
      <c r="E859" t="s">
        <v>8</v>
      </c>
      <c r="F859" t="s">
        <v>13</v>
      </c>
      <c r="G859" s="10">
        <v>15817.985699999999</v>
      </c>
    </row>
    <row r="860" spans="1:7" x14ac:dyDescent="0.25">
      <c r="A860">
        <v>25</v>
      </c>
      <c r="B860" t="s">
        <v>7</v>
      </c>
      <c r="C860">
        <v>32.229999999999997</v>
      </c>
      <c r="D860">
        <v>1</v>
      </c>
      <c r="E860" t="s">
        <v>11</v>
      </c>
      <c r="F860" t="s">
        <v>12</v>
      </c>
      <c r="G860" s="10">
        <v>18218.161390000001</v>
      </c>
    </row>
    <row r="861" spans="1:7" x14ac:dyDescent="0.25">
      <c r="A861">
        <v>57</v>
      </c>
      <c r="B861" t="s">
        <v>10</v>
      </c>
      <c r="C861">
        <v>28.1</v>
      </c>
      <c r="D861">
        <v>0</v>
      </c>
      <c r="E861" t="s">
        <v>11</v>
      </c>
      <c r="F861" t="s">
        <v>9</v>
      </c>
      <c r="G861" s="10">
        <v>10965.446</v>
      </c>
    </row>
    <row r="862" spans="1:7" x14ac:dyDescent="0.25">
      <c r="A862">
        <v>37</v>
      </c>
      <c r="B862" t="s">
        <v>7</v>
      </c>
      <c r="C862">
        <v>47.6</v>
      </c>
      <c r="D862">
        <v>2</v>
      </c>
      <c r="E862" t="s">
        <v>8</v>
      </c>
      <c r="F862" t="s">
        <v>9</v>
      </c>
      <c r="G862" s="10">
        <v>46113.510999999999</v>
      </c>
    </row>
    <row r="863" spans="1:7" x14ac:dyDescent="0.25">
      <c r="A863">
        <v>38</v>
      </c>
      <c r="B863" t="s">
        <v>7</v>
      </c>
      <c r="C863">
        <v>28</v>
      </c>
      <c r="D863">
        <v>3</v>
      </c>
      <c r="E863" t="s">
        <v>11</v>
      </c>
      <c r="F863" t="s">
        <v>9</v>
      </c>
      <c r="G863" s="10">
        <v>7151.0919999999996</v>
      </c>
    </row>
    <row r="864" spans="1:7" x14ac:dyDescent="0.25">
      <c r="A864">
        <v>55</v>
      </c>
      <c r="B864" t="s">
        <v>7</v>
      </c>
      <c r="C864">
        <v>33.534999999999997</v>
      </c>
      <c r="D864">
        <v>2</v>
      </c>
      <c r="E864" t="s">
        <v>11</v>
      </c>
      <c r="F864" t="s">
        <v>13</v>
      </c>
      <c r="G864" s="10">
        <v>12269.68865</v>
      </c>
    </row>
    <row r="865" spans="1:7" x14ac:dyDescent="0.25">
      <c r="A865">
        <v>36</v>
      </c>
      <c r="B865" t="s">
        <v>7</v>
      </c>
      <c r="C865">
        <v>19.855</v>
      </c>
      <c r="D865">
        <v>0</v>
      </c>
      <c r="E865" t="s">
        <v>11</v>
      </c>
      <c r="F865" t="s">
        <v>14</v>
      </c>
      <c r="G865" s="10">
        <v>5458.0464499999998</v>
      </c>
    </row>
    <row r="866" spans="1:7" x14ac:dyDescent="0.25">
      <c r="A866">
        <v>51</v>
      </c>
      <c r="B866" t="s">
        <v>10</v>
      </c>
      <c r="C866">
        <v>25.4</v>
      </c>
      <c r="D866">
        <v>0</v>
      </c>
      <c r="E866" t="s">
        <v>11</v>
      </c>
      <c r="F866" t="s">
        <v>9</v>
      </c>
      <c r="G866" s="10">
        <v>8782.4689999999991</v>
      </c>
    </row>
    <row r="867" spans="1:7" x14ac:dyDescent="0.25">
      <c r="A867">
        <v>40</v>
      </c>
      <c r="B867" t="s">
        <v>10</v>
      </c>
      <c r="C867">
        <v>29.9</v>
      </c>
      <c r="D867">
        <v>2</v>
      </c>
      <c r="E867" t="s">
        <v>11</v>
      </c>
      <c r="F867" t="s">
        <v>9</v>
      </c>
      <c r="G867" s="10">
        <v>6600.3609999999999</v>
      </c>
    </row>
    <row r="868" spans="1:7" x14ac:dyDescent="0.25">
      <c r="A868">
        <v>18</v>
      </c>
      <c r="B868" t="s">
        <v>10</v>
      </c>
      <c r="C868">
        <v>37.29</v>
      </c>
      <c r="D868">
        <v>0</v>
      </c>
      <c r="E868" t="s">
        <v>11</v>
      </c>
      <c r="F868" t="s">
        <v>12</v>
      </c>
      <c r="G868" s="10">
        <v>1141.4450999999999</v>
      </c>
    </row>
    <row r="869" spans="1:7" x14ac:dyDescent="0.25">
      <c r="A869">
        <v>57</v>
      </c>
      <c r="B869" t="s">
        <v>10</v>
      </c>
      <c r="C869">
        <v>43.7</v>
      </c>
      <c r="D869">
        <v>1</v>
      </c>
      <c r="E869" t="s">
        <v>11</v>
      </c>
      <c r="F869" t="s">
        <v>9</v>
      </c>
      <c r="G869" s="10">
        <v>11576.13</v>
      </c>
    </row>
    <row r="870" spans="1:7" x14ac:dyDescent="0.25">
      <c r="A870">
        <v>61</v>
      </c>
      <c r="B870" t="s">
        <v>10</v>
      </c>
      <c r="C870">
        <v>23.655000000000001</v>
      </c>
      <c r="D870">
        <v>0</v>
      </c>
      <c r="E870" t="s">
        <v>11</v>
      </c>
      <c r="F870" t="s">
        <v>14</v>
      </c>
      <c r="G870" s="10">
        <v>13129.603450000001</v>
      </c>
    </row>
    <row r="871" spans="1:7" x14ac:dyDescent="0.25">
      <c r="A871">
        <v>25</v>
      </c>
      <c r="B871" t="s">
        <v>7</v>
      </c>
      <c r="C871">
        <v>24.3</v>
      </c>
      <c r="D871">
        <v>3</v>
      </c>
      <c r="E871" t="s">
        <v>11</v>
      </c>
      <c r="F871" t="s">
        <v>9</v>
      </c>
      <c r="G871" s="10">
        <v>4391.652</v>
      </c>
    </row>
    <row r="872" spans="1:7" x14ac:dyDescent="0.25">
      <c r="A872">
        <v>50</v>
      </c>
      <c r="B872" t="s">
        <v>10</v>
      </c>
      <c r="C872">
        <v>36.200000000000003</v>
      </c>
      <c r="D872">
        <v>0</v>
      </c>
      <c r="E872" t="s">
        <v>11</v>
      </c>
      <c r="F872" t="s">
        <v>9</v>
      </c>
      <c r="G872" s="10">
        <v>8457.8179999999993</v>
      </c>
    </row>
    <row r="873" spans="1:7" x14ac:dyDescent="0.25">
      <c r="A873">
        <v>26</v>
      </c>
      <c r="B873" t="s">
        <v>7</v>
      </c>
      <c r="C873">
        <v>29.48</v>
      </c>
      <c r="D873">
        <v>1</v>
      </c>
      <c r="E873" t="s">
        <v>11</v>
      </c>
      <c r="F873" t="s">
        <v>12</v>
      </c>
      <c r="G873" s="10">
        <v>3392.3652000000002</v>
      </c>
    </row>
    <row r="874" spans="1:7" x14ac:dyDescent="0.25">
      <c r="A874">
        <v>42</v>
      </c>
      <c r="B874" t="s">
        <v>10</v>
      </c>
      <c r="C874">
        <v>24.86</v>
      </c>
      <c r="D874">
        <v>0</v>
      </c>
      <c r="E874" t="s">
        <v>11</v>
      </c>
      <c r="F874" t="s">
        <v>12</v>
      </c>
      <c r="G874" s="10">
        <v>5966.8873999999996</v>
      </c>
    </row>
    <row r="875" spans="1:7" x14ac:dyDescent="0.25">
      <c r="A875">
        <v>43</v>
      </c>
      <c r="B875" t="s">
        <v>10</v>
      </c>
      <c r="C875">
        <v>30.1</v>
      </c>
      <c r="D875">
        <v>1</v>
      </c>
      <c r="E875" t="s">
        <v>11</v>
      </c>
      <c r="F875" t="s">
        <v>9</v>
      </c>
      <c r="G875" s="10">
        <v>6849.0259999999998</v>
      </c>
    </row>
    <row r="876" spans="1:7" x14ac:dyDescent="0.25">
      <c r="A876">
        <v>44</v>
      </c>
      <c r="B876" t="s">
        <v>10</v>
      </c>
      <c r="C876">
        <v>21.85</v>
      </c>
      <c r="D876">
        <v>3</v>
      </c>
      <c r="E876" t="s">
        <v>11</v>
      </c>
      <c r="F876" t="s">
        <v>14</v>
      </c>
      <c r="G876" s="10">
        <v>8891.1394999999993</v>
      </c>
    </row>
    <row r="877" spans="1:7" x14ac:dyDescent="0.25">
      <c r="A877">
        <v>23</v>
      </c>
      <c r="B877" t="s">
        <v>7</v>
      </c>
      <c r="C877">
        <v>28.12</v>
      </c>
      <c r="D877">
        <v>0</v>
      </c>
      <c r="E877" t="s">
        <v>11</v>
      </c>
      <c r="F877" t="s">
        <v>13</v>
      </c>
      <c r="G877" s="10">
        <v>2690.1138000000001</v>
      </c>
    </row>
    <row r="878" spans="1:7" x14ac:dyDescent="0.25">
      <c r="A878">
        <v>49</v>
      </c>
      <c r="B878" t="s">
        <v>7</v>
      </c>
      <c r="C878">
        <v>27.1</v>
      </c>
      <c r="D878">
        <v>1</v>
      </c>
      <c r="E878" t="s">
        <v>11</v>
      </c>
      <c r="F878" t="s">
        <v>9</v>
      </c>
      <c r="G878" s="10">
        <v>26140.3603</v>
      </c>
    </row>
    <row r="879" spans="1:7" x14ac:dyDescent="0.25">
      <c r="A879">
        <v>33</v>
      </c>
      <c r="B879" t="s">
        <v>10</v>
      </c>
      <c r="C879">
        <v>33.44</v>
      </c>
      <c r="D879">
        <v>5</v>
      </c>
      <c r="E879" t="s">
        <v>11</v>
      </c>
      <c r="F879" t="s">
        <v>12</v>
      </c>
      <c r="G879" s="10">
        <v>6653.7885999999999</v>
      </c>
    </row>
    <row r="880" spans="1:7" x14ac:dyDescent="0.25">
      <c r="A880">
        <v>41</v>
      </c>
      <c r="B880" t="s">
        <v>10</v>
      </c>
      <c r="C880">
        <v>28.8</v>
      </c>
      <c r="D880">
        <v>1</v>
      </c>
      <c r="E880" t="s">
        <v>11</v>
      </c>
      <c r="F880" t="s">
        <v>9</v>
      </c>
      <c r="G880" s="10">
        <v>6282.2349999999997</v>
      </c>
    </row>
    <row r="881" spans="1:7" x14ac:dyDescent="0.25">
      <c r="A881">
        <v>37</v>
      </c>
      <c r="B881" t="s">
        <v>7</v>
      </c>
      <c r="C881">
        <v>29.5</v>
      </c>
      <c r="D881">
        <v>2</v>
      </c>
      <c r="E881" t="s">
        <v>11</v>
      </c>
      <c r="F881" t="s">
        <v>9</v>
      </c>
      <c r="G881" s="10">
        <v>6311.9520000000002</v>
      </c>
    </row>
    <row r="882" spans="1:7" x14ac:dyDescent="0.25">
      <c r="A882">
        <v>22</v>
      </c>
      <c r="B882" t="s">
        <v>10</v>
      </c>
      <c r="C882">
        <v>34.799999999999997</v>
      </c>
      <c r="D882">
        <v>3</v>
      </c>
      <c r="E882" t="s">
        <v>11</v>
      </c>
      <c r="F882" t="s">
        <v>9</v>
      </c>
      <c r="G882" s="10">
        <v>3443.0639999999999</v>
      </c>
    </row>
    <row r="883" spans="1:7" x14ac:dyDescent="0.25">
      <c r="A883">
        <v>23</v>
      </c>
      <c r="B883" t="s">
        <v>10</v>
      </c>
      <c r="C883">
        <v>27.36</v>
      </c>
      <c r="D883">
        <v>1</v>
      </c>
      <c r="E883" t="s">
        <v>11</v>
      </c>
      <c r="F883" t="s">
        <v>13</v>
      </c>
      <c r="G883" s="10">
        <v>2789.0574000000001</v>
      </c>
    </row>
    <row r="884" spans="1:7" x14ac:dyDescent="0.25">
      <c r="A884">
        <v>21</v>
      </c>
      <c r="B884" t="s">
        <v>7</v>
      </c>
      <c r="C884">
        <v>22.135000000000002</v>
      </c>
      <c r="D884">
        <v>0</v>
      </c>
      <c r="E884" t="s">
        <v>11</v>
      </c>
      <c r="F884" t="s">
        <v>14</v>
      </c>
      <c r="G884" s="10">
        <v>2585.8506499999999</v>
      </c>
    </row>
    <row r="885" spans="1:7" x14ac:dyDescent="0.25">
      <c r="A885">
        <v>51</v>
      </c>
      <c r="B885" t="s">
        <v>7</v>
      </c>
      <c r="C885">
        <v>37.049999999999997</v>
      </c>
      <c r="D885">
        <v>3</v>
      </c>
      <c r="E885" t="s">
        <v>8</v>
      </c>
      <c r="F885" t="s">
        <v>14</v>
      </c>
      <c r="G885" s="10">
        <v>46255.112500000003</v>
      </c>
    </row>
    <row r="886" spans="1:7" x14ac:dyDescent="0.25">
      <c r="A886">
        <v>25</v>
      </c>
      <c r="B886" t="s">
        <v>10</v>
      </c>
      <c r="C886">
        <v>26.695</v>
      </c>
      <c r="D886">
        <v>4</v>
      </c>
      <c r="E886" t="s">
        <v>11</v>
      </c>
      <c r="F886" t="s">
        <v>13</v>
      </c>
      <c r="G886" s="10">
        <v>4877.9810500000003</v>
      </c>
    </row>
    <row r="887" spans="1:7" x14ac:dyDescent="0.25">
      <c r="A887">
        <v>32</v>
      </c>
      <c r="B887" t="s">
        <v>10</v>
      </c>
      <c r="C887">
        <v>28.93</v>
      </c>
      <c r="D887">
        <v>1</v>
      </c>
      <c r="E887" t="s">
        <v>8</v>
      </c>
      <c r="F887" t="s">
        <v>12</v>
      </c>
      <c r="G887" s="10">
        <v>19719.6947</v>
      </c>
    </row>
    <row r="888" spans="1:7" x14ac:dyDescent="0.25">
      <c r="A888">
        <v>57</v>
      </c>
      <c r="B888" t="s">
        <v>10</v>
      </c>
      <c r="C888">
        <v>28.975000000000001</v>
      </c>
      <c r="D888">
        <v>0</v>
      </c>
      <c r="E888" t="s">
        <v>8</v>
      </c>
      <c r="F888" t="s">
        <v>14</v>
      </c>
      <c r="G888" s="10">
        <v>27218.437249999999</v>
      </c>
    </row>
    <row r="889" spans="1:7" x14ac:dyDescent="0.25">
      <c r="A889">
        <v>36</v>
      </c>
      <c r="B889" t="s">
        <v>7</v>
      </c>
      <c r="C889">
        <v>30.02</v>
      </c>
      <c r="D889">
        <v>0</v>
      </c>
      <c r="E889" t="s">
        <v>11</v>
      </c>
      <c r="F889" t="s">
        <v>13</v>
      </c>
      <c r="G889" s="10">
        <v>5272.1758</v>
      </c>
    </row>
    <row r="890" spans="1:7" x14ac:dyDescent="0.25">
      <c r="A890">
        <v>22</v>
      </c>
      <c r="B890" t="s">
        <v>10</v>
      </c>
      <c r="C890">
        <v>39.5</v>
      </c>
      <c r="D890">
        <v>0</v>
      </c>
      <c r="E890" t="s">
        <v>11</v>
      </c>
      <c r="F890" t="s">
        <v>9</v>
      </c>
      <c r="G890" s="10">
        <v>1682.597</v>
      </c>
    </row>
    <row r="891" spans="1:7" x14ac:dyDescent="0.25">
      <c r="A891">
        <v>57</v>
      </c>
      <c r="B891" t="s">
        <v>10</v>
      </c>
      <c r="C891">
        <v>33.630000000000003</v>
      </c>
      <c r="D891">
        <v>1</v>
      </c>
      <c r="E891" t="s">
        <v>11</v>
      </c>
      <c r="F891" t="s">
        <v>13</v>
      </c>
      <c r="G891" s="10">
        <v>11945.1327</v>
      </c>
    </row>
    <row r="892" spans="1:7" x14ac:dyDescent="0.25">
      <c r="A892">
        <v>64</v>
      </c>
      <c r="B892" t="s">
        <v>7</v>
      </c>
      <c r="C892">
        <v>26.885000000000002</v>
      </c>
      <c r="D892">
        <v>0</v>
      </c>
      <c r="E892" t="s">
        <v>8</v>
      </c>
      <c r="F892" t="s">
        <v>13</v>
      </c>
      <c r="G892" s="10">
        <v>29330.98315</v>
      </c>
    </row>
    <row r="893" spans="1:7" x14ac:dyDescent="0.25">
      <c r="A893">
        <v>36</v>
      </c>
      <c r="B893" t="s">
        <v>7</v>
      </c>
      <c r="C893">
        <v>29.04</v>
      </c>
      <c r="D893">
        <v>4</v>
      </c>
      <c r="E893" t="s">
        <v>11</v>
      </c>
      <c r="F893" t="s">
        <v>12</v>
      </c>
      <c r="G893" s="10">
        <v>7243.8136000000004</v>
      </c>
    </row>
    <row r="894" spans="1:7" x14ac:dyDescent="0.25">
      <c r="A894">
        <v>54</v>
      </c>
      <c r="B894" t="s">
        <v>10</v>
      </c>
      <c r="C894">
        <v>24.035</v>
      </c>
      <c r="D894">
        <v>0</v>
      </c>
      <c r="E894" t="s">
        <v>11</v>
      </c>
      <c r="F894" t="s">
        <v>14</v>
      </c>
      <c r="G894" s="10">
        <v>10422.916649999999</v>
      </c>
    </row>
    <row r="895" spans="1:7" x14ac:dyDescent="0.25">
      <c r="A895">
        <v>47</v>
      </c>
      <c r="B895" t="s">
        <v>10</v>
      </c>
      <c r="C895">
        <v>38.94</v>
      </c>
      <c r="D895">
        <v>2</v>
      </c>
      <c r="E895" t="s">
        <v>8</v>
      </c>
      <c r="F895" t="s">
        <v>12</v>
      </c>
      <c r="G895" s="10">
        <v>44202.653599999998</v>
      </c>
    </row>
    <row r="896" spans="1:7" x14ac:dyDescent="0.25">
      <c r="A896">
        <v>62</v>
      </c>
      <c r="B896" t="s">
        <v>10</v>
      </c>
      <c r="C896">
        <v>32.11</v>
      </c>
      <c r="D896">
        <v>0</v>
      </c>
      <c r="E896" t="s">
        <v>11</v>
      </c>
      <c r="F896" t="s">
        <v>14</v>
      </c>
      <c r="G896" s="10">
        <v>13555.0049</v>
      </c>
    </row>
    <row r="897" spans="1:7" x14ac:dyDescent="0.25">
      <c r="A897">
        <v>61</v>
      </c>
      <c r="B897" t="s">
        <v>7</v>
      </c>
      <c r="C897">
        <v>44</v>
      </c>
      <c r="D897">
        <v>0</v>
      </c>
      <c r="E897" t="s">
        <v>11</v>
      </c>
      <c r="F897" t="s">
        <v>9</v>
      </c>
      <c r="G897" s="10">
        <v>13063.883</v>
      </c>
    </row>
    <row r="898" spans="1:7" x14ac:dyDescent="0.25">
      <c r="A898">
        <v>43</v>
      </c>
      <c r="B898" t="s">
        <v>7</v>
      </c>
      <c r="C898">
        <v>20.045000000000002</v>
      </c>
      <c r="D898">
        <v>2</v>
      </c>
      <c r="E898" t="s">
        <v>8</v>
      </c>
      <c r="F898" t="s">
        <v>14</v>
      </c>
      <c r="G898" s="10">
        <v>19798.054550000001</v>
      </c>
    </row>
    <row r="899" spans="1:7" x14ac:dyDescent="0.25">
      <c r="A899">
        <v>19</v>
      </c>
      <c r="B899" t="s">
        <v>10</v>
      </c>
      <c r="C899">
        <v>25.555</v>
      </c>
      <c r="D899">
        <v>1</v>
      </c>
      <c r="E899" t="s">
        <v>11</v>
      </c>
      <c r="F899" t="s">
        <v>13</v>
      </c>
      <c r="G899" s="10">
        <v>2221.5644499999999</v>
      </c>
    </row>
    <row r="900" spans="1:7" x14ac:dyDescent="0.25">
      <c r="A900">
        <v>18</v>
      </c>
      <c r="B900" t="s">
        <v>7</v>
      </c>
      <c r="C900">
        <v>40.26</v>
      </c>
      <c r="D900">
        <v>0</v>
      </c>
      <c r="E900" t="s">
        <v>11</v>
      </c>
      <c r="F900" t="s">
        <v>12</v>
      </c>
      <c r="G900" s="10">
        <v>1634.5734</v>
      </c>
    </row>
    <row r="901" spans="1:7" x14ac:dyDescent="0.25">
      <c r="A901">
        <v>19</v>
      </c>
      <c r="B901" t="s">
        <v>7</v>
      </c>
      <c r="C901">
        <v>22.515000000000001</v>
      </c>
      <c r="D901">
        <v>0</v>
      </c>
      <c r="E901" t="s">
        <v>11</v>
      </c>
      <c r="F901" t="s">
        <v>13</v>
      </c>
      <c r="G901" s="10">
        <v>2117.3388500000001</v>
      </c>
    </row>
    <row r="902" spans="1:7" x14ac:dyDescent="0.25">
      <c r="A902">
        <v>49</v>
      </c>
      <c r="B902" t="s">
        <v>10</v>
      </c>
      <c r="C902">
        <v>22.515000000000001</v>
      </c>
      <c r="D902">
        <v>0</v>
      </c>
      <c r="E902" t="s">
        <v>11</v>
      </c>
      <c r="F902" t="s">
        <v>14</v>
      </c>
      <c r="G902" s="10">
        <v>8688.8588500000005</v>
      </c>
    </row>
    <row r="903" spans="1:7" x14ac:dyDescent="0.25">
      <c r="A903">
        <v>60</v>
      </c>
      <c r="B903" t="s">
        <v>10</v>
      </c>
      <c r="C903">
        <v>40.92</v>
      </c>
      <c r="D903">
        <v>0</v>
      </c>
      <c r="E903" t="s">
        <v>8</v>
      </c>
      <c r="F903" t="s">
        <v>12</v>
      </c>
      <c r="G903" s="10">
        <v>48673.558799999999</v>
      </c>
    </row>
    <row r="904" spans="1:7" x14ac:dyDescent="0.25">
      <c r="A904">
        <v>26</v>
      </c>
      <c r="B904" t="s">
        <v>10</v>
      </c>
      <c r="C904">
        <v>27.265000000000001</v>
      </c>
      <c r="D904">
        <v>3</v>
      </c>
      <c r="E904" t="s">
        <v>11</v>
      </c>
      <c r="F904" t="s">
        <v>14</v>
      </c>
      <c r="G904" s="10">
        <v>4661.2863500000003</v>
      </c>
    </row>
    <row r="905" spans="1:7" x14ac:dyDescent="0.25">
      <c r="A905">
        <v>49</v>
      </c>
      <c r="B905" t="s">
        <v>10</v>
      </c>
      <c r="C905">
        <v>36.85</v>
      </c>
      <c r="D905">
        <v>0</v>
      </c>
      <c r="E905" t="s">
        <v>11</v>
      </c>
      <c r="F905" t="s">
        <v>12</v>
      </c>
      <c r="G905" s="10">
        <v>8125.7844999999998</v>
      </c>
    </row>
    <row r="906" spans="1:7" x14ac:dyDescent="0.25">
      <c r="A906">
        <v>60</v>
      </c>
      <c r="B906" t="s">
        <v>7</v>
      </c>
      <c r="C906">
        <v>35.1</v>
      </c>
      <c r="D906">
        <v>0</v>
      </c>
      <c r="E906" t="s">
        <v>11</v>
      </c>
      <c r="F906" t="s">
        <v>9</v>
      </c>
      <c r="G906" s="10">
        <v>12644.589</v>
      </c>
    </row>
    <row r="907" spans="1:7" x14ac:dyDescent="0.25">
      <c r="A907">
        <v>26</v>
      </c>
      <c r="B907" t="s">
        <v>7</v>
      </c>
      <c r="C907">
        <v>29.355</v>
      </c>
      <c r="D907">
        <v>2</v>
      </c>
      <c r="E907" t="s">
        <v>11</v>
      </c>
      <c r="F907" t="s">
        <v>14</v>
      </c>
      <c r="G907" s="10">
        <v>4564.1914500000003</v>
      </c>
    </row>
    <row r="908" spans="1:7" x14ac:dyDescent="0.25">
      <c r="A908">
        <v>27</v>
      </c>
      <c r="B908" t="s">
        <v>10</v>
      </c>
      <c r="C908">
        <v>32.585000000000001</v>
      </c>
      <c r="D908">
        <v>3</v>
      </c>
      <c r="E908" t="s">
        <v>11</v>
      </c>
      <c r="F908" t="s">
        <v>14</v>
      </c>
      <c r="G908" s="10">
        <v>4846.9201499999999</v>
      </c>
    </row>
    <row r="909" spans="1:7" x14ac:dyDescent="0.25">
      <c r="A909">
        <v>44</v>
      </c>
      <c r="B909" t="s">
        <v>7</v>
      </c>
      <c r="C909">
        <v>32.340000000000003</v>
      </c>
      <c r="D909">
        <v>1</v>
      </c>
      <c r="E909" t="s">
        <v>11</v>
      </c>
      <c r="F909" t="s">
        <v>12</v>
      </c>
      <c r="G909" s="10">
        <v>7633.7205999999996</v>
      </c>
    </row>
    <row r="910" spans="1:7" x14ac:dyDescent="0.25">
      <c r="A910">
        <v>63</v>
      </c>
      <c r="B910" t="s">
        <v>10</v>
      </c>
      <c r="C910">
        <v>39.799999999999997</v>
      </c>
      <c r="D910">
        <v>3</v>
      </c>
      <c r="E910" t="s">
        <v>11</v>
      </c>
      <c r="F910" t="s">
        <v>9</v>
      </c>
      <c r="G910" s="10">
        <v>15170.069</v>
      </c>
    </row>
    <row r="911" spans="1:7" x14ac:dyDescent="0.25">
      <c r="A911">
        <v>32</v>
      </c>
      <c r="B911" t="s">
        <v>7</v>
      </c>
      <c r="C911">
        <v>24.6</v>
      </c>
      <c r="D911">
        <v>0</v>
      </c>
      <c r="E911" t="s">
        <v>8</v>
      </c>
      <c r="F911" t="s">
        <v>9</v>
      </c>
      <c r="G911" s="10">
        <v>17496.306</v>
      </c>
    </row>
    <row r="912" spans="1:7" x14ac:dyDescent="0.25">
      <c r="A912">
        <v>22</v>
      </c>
      <c r="B912" t="s">
        <v>10</v>
      </c>
      <c r="C912">
        <v>28.31</v>
      </c>
      <c r="D912">
        <v>1</v>
      </c>
      <c r="E912" t="s">
        <v>11</v>
      </c>
      <c r="F912" t="s">
        <v>13</v>
      </c>
      <c r="G912" s="10">
        <v>2639.0428999999999</v>
      </c>
    </row>
    <row r="913" spans="1:7" x14ac:dyDescent="0.25">
      <c r="A913">
        <v>18</v>
      </c>
      <c r="B913" t="s">
        <v>10</v>
      </c>
      <c r="C913">
        <v>31.73</v>
      </c>
      <c r="D913">
        <v>0</v>
      </c>
      <c r="E913" t="s">
        <v>8</v>
      </c>
      <c r="F913" t="s">
        <v>14</v>
      </c>
      <c r="G913" s="10">
        <v>33732.686699999998</v>
      </c>
    </row>
    <row r="914" spans="1:7" x14ac:dyDescent="0.25">
      <c r="A914">
        <v>59</v>
      </c>
      <c r="B914" t="s">
        <v>7</v>
      </c>
      <c r="C914">
        <v>26.695</v>
      </c>
      <c r="D914">
        <v>3</v>
      </c>
      <c r="E914" t="s">
        <v>11</v>
      </c>
      <c r="F914" t="s">
        <v>13</v>
      </c>
      <c r="G914" s="10">
        <v>14382.709049999999</v>
      </c>
    </row>
    <row r="915" spans="1:7" x14ac:dyDescent="0.25">
      <c r="A915">
        <v>44</v>
      </c>
      <c r="B915" t="s">
        <v>7</v>
      </c>
      <c r="C915">
        <v>27.5</v>
      </c>
      <c r="D915">
        <v>1</v>
      </c>
      <c r="E915" t="s">
        <v>11</v>
      </c>
      <c r="F915" t="s">
        <v>9</v>
      </c>
      <c r="G915" s="10">
        <v>7626.9930000000004</v>
      </c>
    </row>
    <row r="916" spans="1:7" x14ac:dyDescent="0.25">
      <c r="A916">
        <v>33</v>
      </c>
      <c r="B916" t="s">
        <v>10</v>
      </c>
      <c r="C916">
        <v>24.605</v>
      </c>
      <c r="D916">
        <v>2</v>
      </c>
      <c r="E916" t="s">
        <v>11</v>
      </c>
      <c r="F916" t="s">
        <v>13</v>
      </c>
      <c r="G916" s="10">
        <v>5257.5079500000002</v>
      </c>
    </row>
    <row r="917" spans="1:7" x14ac:dyDescent="0.25">
      <c r="A917">
        <v>24</v>
      </c>
      <c r="B917" t="s">
        <v>7</v>
      </c>
      <c r="C917">
        <v>33.99</v>
      </c>
      <c r="D917">
        <v>0</v>
      </c>
      <c r="E917" t="s">
        <v>11</v>
      </c>
      <c r="F917" t="s">
        <v>12</v>
      </c>
      <c r="G917" s="10">
        <v>2473.3341</v>
      </c>
    </row>
    <row r="918" spans="1:7" x14ac:dyDescent="0.25">
      <c r="A918">
        <v>43</v>
      </c>
      <c r="B918" t="s">
        <v>7</v>
      </c>
      <c r="C918">
        <v>26.885000000000002</v>
      </c>
      <c r="D918">
        <v>0</v>
      </c>
      <c r="E918" t="s">
        <v>8</v>
      </c>
      <c r="F918" t="s">
        <v>13</v>
      </c>
      <c r="G918" s="10">
        <v>21774.32215</v>
      </c>
    </row>
    <row r="919" spans="1:7" x14ac:dyDescent="0.25">
      <c r="A919">
        <v>45</v>
      </c>
      <c r="B919" t="s">
        <v>10</v>
      </c>
      <c r="C919">
        <v>22.895</v>
      </c>
      <c r="D919">
        <v>0</v>
      </c>
      <c r="E919" t="s">
        <v>8</v>
      </c>
      <c r="F919" t="s">
        <v>14</v>
      </c>
      <c r="G919" s="10">
        <v>35069.374519999998</v>
      </c>
    </row>
    <row r="920" spans="1:7" x14ac:dyDescent="0.25">
      <c r="A920">
        <v>61</v>
      </c>
      <c r="B920" t="s">
        <v>7</v>
      </c>
      <c r="C920">
        <v>28.2</v>
      </c>
      <c r="D920">
        <v>0</v>
      </c>
      <c r="E920" t="s">
        <v>11</v>
      </c>
      <c r="F920" t="s">
        <v>9</v>
      </c>
      <c r="G920" s="10">
        <v>13041.921</v>
      </c>
    </row>
    <row r="921" spans="1:7" x14ac:dyDescent="0.25">
      <c r="A921">
        <v>35</v>
      </c>
      <c r="B921" t="s">
        <v>7</v>
      </c>
      <c r="C921">
        <v>34.21</v>
      </c>
      <c r="D921">
        <v>1</v>
      </c>
      <c r="E921" t="s">
        <v>11</v>
      </c>
      <c r="F921" t="s">
        <v>12</v>
      </c>
      <c r="G921" s="10">
        <v>5245.2268999999997</v>
      </c>
    </row>
    <row r="922" spans="1:7" x14ac:dyDescent="0.25">
      <c r="A922">
        <v>62</v>
      </c>
      <c r="B922" t="s">
        <v>7</v>
      </c>
      <c r="C922">
        <v>25</v>
      </c>
      <c r="D922">
        <v>0</v>
      </c>
      <c r="E922" t="s">
        <v>11</v>
      </c>
      <c r="F922" t="s">
        <v>9</v>
      </c>
      <c r="G922" s="10">
        <v>13451.121999999999</v>
      </c>
    </row>
    <row r="923" spans="1:7" x14ac:dyDescent="0.25">
      <c r="A923">
        <v>62</v>
      </c>
      <c r="B923" t="s">
        <v>7</v>
      </c>
      <c r="C923">
        <v>33.200000000000003</v>
      </c>
      <c r="D923">
        <v>0</v>
      </c>
      <c r="E923" t="s">
        <v>11</v>
      </c>
      <c r="F923" t="s">
        <v>9</v>
      </c>
      <c r="G923" s="10">
        <v>13462.52</v>
      </c>
    </row>
    <row r="924" spans="1:7" x14ac:dyDescent="0.25">
      <c r="A924">
        <v>38</v>
      </c>
      <c r="B924" t="s">
        <v>10</v>
      </c>
      <c r="C924">
        <v>31</v>
      </c>
      <c r="D924">
        <v>1</v>
      </c>
      <c r="E924" t="s">
        <v>11</v>
      </c>
      <c r="F924" t="s">
        <v>9</v>
      </c>
      <c r="G924" s="10">
        <v>5488.2619999999997</v>
      </c>
    </row>
    <row r="925" spans="1:7" x14ac:dyDescent="0.25">
      <c r="A925">
        <v>34</v>
      </c>
      <c r="B925" t="s">
        <v>10</v>
      </c>
      <c r="C925">
        <v>35.814999999999998</v>
      </c>
      <c r="D925">
        <v>0</v>
      </c>
      <c r="E925" t="s">
        <v>11</v>
      </c>
      <c r="F925" t="s">
        <v>13</v>
      </c>
      <c r="G925" s="10">
        <v>4320.4108500000002</v>
      </c>
    </row>
    <row r="926" spans="1:7" x14ac:dyDescent="0.25">
      <c r="A926">
        <v>43</v>
      </c>
      <c r="B926" t="s">
        <v>10</v>
      </c>
      <c r="C926">
        <v>23.2</v>
      </c>
      <c r="D926">
        <v>0</v>
      </c>
      <c r="E926" t="s">
        <v>11</v>
      </c>
      <c r="F926" t="s">
        <v>9</v>
      </c>
      <c r="G926" s="10">
        <v>6250.4350000000004</v>
      </c>
    </row>
    <row r="927" spans="1:7" x14ac:dyDescent="0.25">
      <c r="A927">
        <v>50</v>
      </c>
      <c r="B927" t="s">
        <v>10</v>
      </c>
      <c r="C927">
        <v>32.11</v>
      </c>
      <c r="D927">
        <v>2</v>
      </c>
      <c r="E927" t="s">
        <v>11</v>
      </c>
      <c r="F927" t="s">
        <v>14</v>
      </c>
      <c r="G927" s="10">
        <v>25333.332839999999</v>
      </c>
    </row>
    <row r="928" spans="1:7" x14ac:dyDescent="0.25">
      <c r="A928">
        <v>19</v>
      </c>
      <c r="B928" t="s">
        <v>7</v>
      </c>
      <c r="C928">
        <v>23.4</v>
      </c>
      <c r="D928">
        <v>2</v>
      </c>
      <c r="E928" t="s">
        <v>11</v>
      </c>
      <c r="F928" t="s">
        <v>9</v>
      </c>
      <c r="G928" s="10">
        <v>2913.569</v>
      </c>
    </row>
    <row r="929" spans="1:7" x14ac:dyDescent="0.25">
      <c r="A929">
        <v>57</v>
      </c>
      <c r="B929" t="s">
        <v>7</v>
      </c>
      <c r="C929">
        <v>20.100000000000001</v>
      </c>
      <c r="D929">
        <v>1</v>
      </c>
      <c r="E929" t="s">
        <v>11</v>
      </c>
      <c r="F929" t="s">
        <v>9</v>
      </c>
      <c r="G929" s="10">
        <v>12032.325999999999</v>
      </c>
    </row>
    <row r="930" spans="1:7" x14ac:dyDescent="0.25">
      <c r="A930">
        <v>62</v>
      </c>
      <c r="B930" t="s">
        <v>7</v>
      </c>
      <c r="C930">
        <v>39.159999999999997</v>
      </c>
      <c r="D930">
        <v>0</v>
      </c>
      <c r="E930" t="s">
        <v>11</v>
      </c>
      <c r="F930" t="s">
        <v>12</v>
      </c>
      <c r="G930" s="10">
        <v>13470.804400000001</v>
      </c>
    </row>
    <row r="931" spans="1:7" x14ac:dyDescent="0.25">
      <c r="A931">
        <v>41</v>
      </c>
      <c r="B931" t="s">
        <v>10</v>
      </c>
      <c r="C931">
        <v>34.21</v>
      </c>
      <c r="D931">
        <v>1</v>
      </c>
      <c r="E931" t="s">
        <v>11</v>
      </c>
      <c r="F931" t="s">
        <v>12</v>
      </c>
      <c r="G931" s="10">
        <v>6289.7548999999999</v>
      </c>
    </row>
    <row r="932" spans="1:7" x14ac:dyDescent="0.25">
      <c r="A932">
        <v>26</v>
      </c>
      <c r="B932" t="s">
        <v>10</v>
      </c>
      <c r="C932">
        <v>46.53</v>
      </c>
      <c r="D932">
        <v>1</v>
      </c>
      <c r="E932" t="s">
        <v>11</v>
      </c>
      <c r="F932" t="s">
        <v>12</v>
      </c>
      <c r="G932" s="10">
        <v>2927.0646999999999</v>
      </c>
    </row>
    <row r="933" spans="1:7" x14ac:dyDescent="0.25">
      <c r="A933">
        <v>39</v>
      </c>
      <c r="B933" t="s">
        <v>7</v>
      </c>
      <c r="C933">
        <v>32.5</v>
      </c>
      <c r="D933">
        <v>1</v>
      </c>
      <c r="E933" t="s">
        <v>11</v>
      </c>
      <c r="F933" t="s">
        <v>9</v>
      </c>
      <c r="G933" s="10">
        <v>6238.2979999999998</v>
      </c>
    </row>
    <row r="934" spans="1:7" x14ac:dyDescent="0.25">
      <c r="A934">
        <v>46</v>
      </c>
      <c r="B934" t="s">
        <v>10</v>
      </c>
      <c r="C934">
        <v>25.8</v>
      </c>
      <c r="D934">
        <v>5</v>
      </c>
      <c r="E934" t="s">
        <v>11</v>
      </c>
      <c r="F934" t="s">
        <v>9</v>
      </c>
      <c r="G934" s="10">
        <v>10096.969999999999</v>
      </c>
    </row>
    <row r="935" spans="1:7" x14ac:dyDescent="0.25">
      <c r="A935">
        <v>45</v>
      </c>
      <c r="B935" t="s">
        <v>7</v>
      </c>
      <c r="C935">
        <v>35.299999999999997</v>
      </c>
      <c r="D935">
        <v>0</v>
      </c>
      <c r="E935" t="s">
        <v>11</v>
      </c>
      <c r="F935" t="s">
        <v>9</v>
      </c>
      <c r="G935" s="10">
        <v>7348.1419999999998</v>
      </c>
    </row>
    <row r="936" spans="1:7" x14ac:dyDescent="0.25">
      <c r="A936">
        <v>32</v>
      </c>
      <c r="B936" t="s">
        <v>10</v>
      </c>
      <c r="C936">
        <v>37.18</v>
      </c>
      <c r="D936">
        <v>2</v>
      </c>
      <c r="E936" t="s">
        <v>11</v>
      </c>
      <c r="F936" t="s">
        <v>12</v>
      </c>
      <c r="G936" s="10">
        <v>4673.3922000000002</v>
      </c>
    </row>
    <row r="937" spans="1:7" x14ac:dyDescent="0.25">
      <c r="A937">
        <v>59</v>
      </c>
      <c r="B937" t="s">
        <v>7</v>
      </c>
      <c r="C937">
        <v>27.5</v>
      </c>
      <c r="D937">
        <v>0</v>
      </c>
      <c r="E937" t="s">
        <v>11</v>
      </c>
      <c r="F937" t="s">
        <v>9</v>
      </c>
      <c r="G937" s="10">
        <v>12233.828</v>
      </c>
    </row>
    <row r="938" spans="1:7" x14ac:dyDescent="0.25">
      <c r="A938">
        <v>44</v>
      </c>
      <c r="B938" t="s">
        <v>10</v>
      </c>
      <c r="C938">
        <v>29.734999999999999</v>
      </c>
      <c r="D938">
        <v>2</v>
      </c>
      <c r="E938" t="s">
        <v>11</v>
      </c>
      <c r="F938" t="s">
        <v>14</v>
      </c>
      <c r="G938" s="10">
        <v>32108.662820000001</v>
      </c>
    </row>
    <row r="939" spans="1:7" x14ac:dyDescent="0.25">
      <c r="A939">
        <v>39</v>
      </c>
      <c r="B939" t="s">
        <v>7</v>
      </c>
      <c r="C939">
        <v>24.225000000000001</v>
      </c>
      <c r="D939">
        <v>5</v>
      </c>
      <c r="E939" t="s">
        <v>11</v>
      </c>
      <c r="F939" t="s">
        <v>13</v>
      </c>
      <c r="G939" s="10">
        <v>8965.7957499999993</v>
      </c>
    </row>
    <row r="940" spans="1:7" x14ac:dyDescent="0.25">
      <c r="A940">
        <v>18</v>
      </c>
      <c r="B940" t="s">
        <v>10</v>
      </c>
      <c r="C940">
        <v>26.18</v>
      </c>
      <c r="D940">
        <v>2</v>
      </c>
      <c r="E940" t="s">
        <v>11</v>
      </c>
      <c r="F940" t="s">
        <v>12</v>
      </c>
      <c r="G940" s="10">
        <v>2304.0021999999999</v>
      </c>
    </row>
    <row r="941" spans="1:7" x14ac:dyDescent="0.25">
      <c r="A941">
        <v>53</v>
      </c>
      <c r="B941" t="s">
        <v>10</v>
      </c>
      <c r="C941">
        <v>29.48</v>
      </c>
      <c r="D941">
        <v>0</v>
      </c>
      <c r="E941" t="s">
        <v>11</v>
      </c>
      <c r="F941" t="s">
        <v>12</v>
      </c>
      <c r="G941" s="10">
        <v>9487.6442000000006</v>
      </c>
    </row>
    <row r="942" spans="1:7" x14ac:dyDescent="0.25">
      <c r="A942">
        <v>18</v>
      </c>
      <c r="B942" t="s">
        <v>10</v>
      </c>
      <c r="C942">
        <v>23.21</v>
      </c>
      <c r="D942">
        <v>0</v>
      </c>
      <c r="E942" t="s">
        <v>11</v>
      </c>
      <c r="F942" t="s">
        <v>12</v>
      </c>
      <c r="G942" s="10">
        <v>1121.8739</v>
      </c>
    </row>
    <row r="943" spans="1:7" x14ac:dyDescent="0.25">
      <c r="A943">
        <v>50</v>
      </c>
      <c r="B943" t="s">
        <v>7</v>
      </c>
      <c r="C943">
        <v>46.09</v>
      </c>
      <c r="D943">
        <v>1</v>
      </c>
      <c r="E943" t="s">
        <v>11</v>
      </c>
      <c r="F943" t="s">
        <v>12</v>
      </c>
      <c r="G943" s="10">
        <v>9549.5650999999998</v>
      </c>
    </row>
    <row r="944" spans="1:7" x14ac:dyDescent="0.25">
      <c r="A944">
        <v>18</v>
      </c>
      <c r="B944" t="s">
        <v>7</v>
      </c>
      <c r="C944">
        <v>40.185000000000002</v>
      </c>
      <c r="D944">
        <v>0</v>
      </c>
      <c r="E944" t="s">
        <v>11</v>
      </c>
      <c r="F944" t="s">
        <v>14</v>
      </c>
      <c r="G944" s="10">
        <v>2217.4691499999999</v>
      </c>
    </row>
    <row r="945" spans="1:7" x14ac:dyDescent="0.25">
      <c r="A945">
        <v>19</v>
      </c>
      <c r="B945" t="s">
        <v>10</v>
      </c>
      <c r="C945">
        <v>22.61</v>
      </c>
      <c r="D945">
        <v>0</v>
      </c>
      <c r="E945" t="s">
        <v>11</v>
      </c>
      <c r="F945" t="s">
        <v>13</v>
      </c>
      <c r="G945" s="10">
        <v>1628.4709</v>
      </c>
    </row>
    <row r="946" spans="1:7" x14ac:dyDescent="0.25">
      <c r="A946">
        <v>62</v>
      </c>
      <c r="B946" t="s">
        <v>10</v>
      </c>
      <c r="C946">
        <v>39.93</v>
      </c>
      <c r="D946">
        <v>0</v>
      </c>
      <c r="E946" t="s">
        <v>11</v>
      </c>
      <c r="F946" t="s">
        <v>12</v>
      </c>
      <c r="G946" s="10">
        <v>12982.8747</v>
      </c>
    </row>
    <row r="947" spans="1:7" x14ac:dyDescent="0.25">
      <c r="A947">
        <v>56</v>
      </c>
      <c r="B947" t="s">
        <v>7</v>
      </c>
      <c r="C947">
        <v>35.799999999999997</v>
      </c>
      <c r="D947">
        <v>1</v>
      </c>
      <c r="E947" t="s">
        <v>11</v>
      </c>
      <c r="F947" t="s">
        <v>9</v>
      </c>
      <c r="G947" s="10">
        <v>11674.13</v>
      </c>
    </row>
    <row r="948" spans="1:7" x14ac:dyDescent="0.25">
      <c r="A948">
        <v>42</v>
      </c>
      <c r="B948" t="s">
        <v>10</v>
      </c>
      <c r="C948">
        <v>35.799999999999997</v>
      </c>
      <c r="D948">
        <v>2</v>
      </c>
      <c r="E948" t="s">
        <v>11</v>
      </c>
      <c r="F948" t="s">
        <v>9</v>
      </c>
      <c r="G948" s="10">
        <v>7160.0940000000001</v>
      </c>
    </row>
    <row r="949" spans="1:7" x14ac:dyDescent="0.25">
      <c r="A949">
        <v>37</v>
      </c>
      <c r="B949" t="s">
        <v>10</v>
      </c>
      <c r="C949">
        <v>34.200000000000003</v>
      </c>
      <c r="D949">
        <v>1</v>
      </c>
      <c r="E949" t="s">
        <v>8</v>
      </c>
      <c r="F949" t="s">
        <v>14</v>
      </c>
      <c r="G949" s="10">
        <v>39047.285000000003</v>
      </c>
    </row>
    <row r="950" spans="1:7" x14ac:dyDescent="0.25">
      <c r="A950">
        <v>42</v>
      </c>
      <c r="B950" t="s">
        <v>10</v>
      </c>
      <c r="C950">
        <v>31.254999999999999</v>
      </c>
      <c r="D950">
        <v>0</v>
      </c>
      <c r="E950" t="s">
        <v>11</v>
      </c>
      <c r="F950" t="s">
        <v>13</v>
      </c>
      <c r="G950" s="10">
        <v>6358.7764500000003</v>
      </c>
    </row>
    <row r="951" spans="1:7" x14ac:dyDescent="0.25">
      <c r="A951">
        <v>25</v>
      </c>
      <c r="B951" t="s">
        <v>10</v>
      </c>
      <c r="C951">
        <v>29.7</v>
      </c>
      <c r="D951">
        <v>3</v>
      </c>
      <c r="E951" t="s">
        <v>8</v>
      </c>
      <c r="F951" t="s">
        <v>9</v>
      </c>
      <c r="G951" s="10">
        <v>19933.457999999999</v>
      </c>
    </row>
    <row r="952" spans="1:7" x14ac:dyDescent="0.25">
      <c r="A952">
        <v>57</v>
      </c>
      <c r="B952" t="s">
        <v>10</v>
      </c>
      <c r="C952">
        <v>18.335000000000001</v>
      </c>
      <c r="D952">
        <v>0</v>
      </c>
      <c r="E952" t="s">
        <v>11</v>
      </c>
      <c r="F952" t="s">
        <v>14</v>
      </c>
      <c r="G952" s="10">
        <v>11534.872649999999</v>
      </c>
    </row>
    <row r="953" spans="1:7" x14ac:dyDescent="0.25">
      <c r="A953">
        <v>51</v>
      </c>
      <c r="B953" t="s">
        <v>10</v>
      </c>
      <c r="C953">
        <v>42.9</v>
      </c>
      <c r="D953">
        <v>2</v>
      </c>
      <c r="E953" t="s">
        <v>8</v>
      </c>
      <c r="F953" t="s">
        <v>12</v>
      </c>
      <c r="G953" s="10">
        <v>47462.894</v>
      </c>
    </row>
    <row r="954" spans="1:7" x14ac:dyDescent="0.25">
      <c r="A954">
        <v>30</v>
      </c>
      <c r="B954" t="s">
        <v>7</v>
      </c>
      <c r="C954">
        <v>28.405000000000001</v>
      </c>
      <c r="D954">
        <v>1</v>
      </c>
      <c r="E954" t="s">
        <v>11</v>
      </c>
      <c r="F954" t="s">
        <v>13</v>
      </c>
      <c r="G954" s="10">
        <v>4527.1829500000003</v>
      </c>
    </row>
    <row r="955" spans="1:7" x14ac:dyDescent="0.25">
      <c r="A955">
        <v>44</v>
      </c>
      <c r="B955" t="s">
        <v>10</v>
      </c>
      <c r="C955">
        <v>30.2</v>
      </c>
      <c r="D955">
        <v>2</v>
      </c>
      <c r="E955" t="s">
        <v>8</v>
      </c>
      <c r="F955" t="s">
        <v>9</v>
      </c>
      <c r="G955" s="10">
        <v>38998.546000000002</v>
      </c>
    </row>
    <row r="956" spans="1:7" x14ac:dyDescent="0.25">
      <c r="A956">
        <v>34</v>
      </c>
      <c r="B956" t="s">
        <v>10</v>
      </c>
      <c r="C956">
        <v>27.835000000000001</v>
      </c>
      <c r="D956">
        <v>1</v>
      </c>
      <c r="E956" t="s">
        <v>8</v>
      </c>
      <c r="F956" t="s">
        <v>13</v>
      </c>
      <c r="G956" s="10">
        <v>20009.63365</v>
      </c>
    </row>
    <row r="957" spans="1:7" x14ac:dyDescent="0.25">
      <c r="A957">
        <v>31</v>
      </c>
      <c r="B957" t="s">
        <v>10</v>
      </c>
      <c r="C957">
        <v>39.49</v>
      </c>
      <c r="D957">
        <v>1</v>
      </c>
      <c r="E957" t="s">
        <v>11</v>
      </c>
      <c r="F957" t="s">
        <v>12</v>
      </c>
      <c r="G957" s="10">
        <v>3875.7341000000001</v>
      </c>
    </row>
    <row r="958" spans="1:7" x14ac:dyDescent="0.25">
      <c r="A958">
        <v>54</v>
      </c>
      <c r="B958" t="s">
        <v>10</v>
      </c>
      <c r="C958">
        <v>30.8</v>
      </c>
      <c r="D958">
        <v>1</v>
      </c>
      <c r="E958" t="s">
        <v>8</v>
      </c>
      <c r="F958" t="s">
        <v>12</v>
      </c>
      <c r="G958" s="10">
        <v>41999.519999999997</v>
      </c>
    </row>
    <row r="959" spans="1:7" x14ac:dyDescent="0.25">
      <c r="A959">
        <v>24</v>
      </c>
      <c r="B959" t="s">
        <v>10</v>
      </c>
      <c r="C959">
        <v>26.79</v>
      </c>
      <c r="D959">
        <v>1</v>
      </c>
      <c r="E959" t="s">
        <v>11</v>
      </c>
      <c r="F959" t="s">
        <v>13</v>
      </c>
      <c r="G959" s="10">
        <v>12609.88702</v>
      </c>
    </row>
    <row r="960" spans="1:7" x14ac:dyDescent="0.25">
      <c r="A960">
        <v>43</v>
      </c>
      <c r="B960" t="s">
        <v>10</v>
      </c>
      <c r="C960">
        <v>34.96</v>
      </c>
      <c r="D960">
        <v>1</v>
      </c>
      <c r="E960" t="s">
        <v>8</v>
      </c>
      <c r="F960" t="s">
        <v>14</v>
      </c>
      <c r="G960" s="10">
        <v>41034.221400000002</v>
      </c>
    </row>
    <row r="961" spans="1:7" x14ac:dyDescent="0.25">
      <c r="A961">
        <v>48</v>
      </c>
      <c r="B961" t="s">
        <v>10</v>
      </c>
      <c r="C961">
        <v>36.67</v>
      </c>
      <c r="D961">
        <v>1</v>
      </c>
      <c r="E961" t="s">
        <v>11</v>
      </c>
      <c r="F961" t="s">
        <v>13</v>
      </c>
      <c r="G961" s="10">
        <v>28468.919010000001</v>
      </c>
    </row>
    <row r="962" spans="1:7" x14ac:dyDescent="0.25">
      <c r="A962">
        <v>19</v>
      </c>
      <c r="B962" t="s">
        <v>7</v>
      </c>
      <c r="C962">
        <v>39.615000000000002</v>
      </c>
      <c r="D962">
        <v>1</v>
      </c>
      <c r="E962" t="s">
        <v>11</v>
      </c>
      <c r="F962" t="s">
        <v>13</v>
      </c>
      <c r="G962" s="10">
        <v>2730.1078499999999</v>
      </c>
    </row>
    <row r="963" spans="1:7" x14ac:dyDescent="0.25">
      <c r="A963">
        <v>29</v>
      </c>
      <c r="B963" t="s">
        <v>7</v>
      </c>
      <c r="C963">
        <v>25.9</v>
      </c>
      <c r="D963">
        <v>0</v>
      </c>
      <c r="E963" t="s">
        <v>11</v>
      </c>
      <c r="F963" t="s">
        <v>9</v>
      </c>
      <c r="G963" s="10">
        <v>3353.2840000000001</v>
      </c>
    </row>
    <row r="964" spans="1:7" x14ac:dyDescent="0.25">
      <c r="A964">
        <v>63</v>
      </c>
      <c r="B964" t="s">
        <v>7</v>
      </c>
      <c r="C964">
        <v>35.200000000000003</v>
      </c>
      <c r="D964">
        <v>1</v>
      </c>
      <c r="E964" t="s">
        <v>11</v>
      </c>
      <c r="F964" t="s">
        <v>12</v>
      </c>
      <c r="G964" s="10">
        <v>14474.674999999999</v>
      </c>
    </row>
    <row r="965" spans="1:7" x14ac:dyDescent="0.25">
      <c r="A965">
        <v>46</v>
      </c>
      <c r="B965" t="s">
        <v>10</v>
      </c>
      <c r="C965">
        <v>24.795000000000002</v>
      </c>
      <c r="D965">
        <v>3</v>
      </c>
      <c r="E965" t="s">
        <v>11</v>
      </c>
      <c r="F965" t="s">
        <v>14</v>
      </c>
      <c r="G965" s="10">
        <v>9500.5730500000009</v>
      </c>
    </row>
    <row r="966" spans="1:7" x14ac:dyDescent="0.25">
      <c r="A966">
        <v>52</v>
      </c>
      <c r="B966" t="s">
        <v>10</v>
      </c>
      <c r="C966">
        <v>36.765000000000001</v>
      </c>
      <c r="D966">
        <v>2</v>
      </c>
      <c r="E966" t="s">
        <v>11</v>
      </c>
      <c r="F966" t="s">
        <v>13</v>
      </c>
      <c r="G966" s="10">
        <v>26467.09737</v>
      </c>
    </row>
    <row r="967" spans="1:7" x14ac:dyDescent="0.25">
      <c r="A967">
        <v>35</v>
      </c>
      <c r="B967" t="s">
        <v>10</v>
      </c>
      <c r="C967">
        <v>27.1</v>
      </c>
      <c r="D967">
        <v>1</v>
      </c>
      <c r="E967" t="s">
        <v>11</v>
      </c>
      <c r="F967" t="s">
        <v>9</v>
      </c>
      <c r="G967" s="10">
        <v>4746.3440000000001</v>
      </c>
    </row>
    <row r="968" spans="1:7" x14ac:dyDescent="0.25">
      <c r="A968">
        <v>51</v>
      </c>
      <c r="B968" t="s">
        <v>10</v>
      </c>
      <c r="C968">
        <v>24.795000000000002</v>
      </c>
      <c r="D968">
        <v>2</v>
      </c>
      <c r="E968" t="s">
        <v>8</v>
      </c>
      <c r="F968" t="s">
        <v>13</v>
      </c>
      <c r="G968" s="10">
        <v>23967.38305</v>
      </c>
    </row>
    <row r="969" spans="1:7" x14ac:dyDescent="0.25">
      <c r="A969">
        <v>44</v>
      </c>
      <c r="B969" t="s">
        <v>10</v>
      </c>
      <c r="C969">
        <v>25.364999999999998</v>
      </c>
      <c r="D969">
        <v>1</v>
      </c>
      <c r="E969" t="s">
        <v>11</v>
      </c>
      <c r="F969" t="s">
        <v>13</v>
      </c>
      <c r="G969" s="10">
        <v>7518.0253499999999</v>
      </c>
    </row>
    <row r="970" spans="1:7" x14ac:dyDescent="0.25">
      <c r="A970">
        <v>21</v>
      </c>
      <c r="B970" t="s">
        <v>10</v>
      </c>
      <c r="C970">
        <v>25.745000000000001</v>
      </c>
      <c r="D970">
        <v>2</v>
      </c>
      <c r="E970" t="s">
        <v>11</v>
      </c>
      <c r="F970" t="s">
        <v>14</v>
      </c>
      <c r="G970" s="10">
        <v>3279.8685500000001</v>
      </c>
    </row>
    <row r="971" spans="1:7" x14ac:dyDescent="0.25">
      <c r="A971">
        <v>39</v>
      </c>
      <c r="B971" t="s">
        <v>7</v>
      </c>
      <c r="C971">
        <v>34.32</v>
      </c>
      <c r="D971">
        <v>5</v>
      </c>
      <c r="E971" t="s">
        <v>11</v>
      </c>
      <c r="F971" t="s">
        <v>12</v>
      </c>
      <c r="G971" s="10">
        <v>8596.8277999999991</v>
      </c>
    </row>
    <row r="972" spans="1:7" x14ac:dyDescent="0.25">
      <c r="A972">
        <v>50</v>
      </c>
      <c r="B972" t="s">
        <v>7</v>
      </c>
      <c r="C972">
        <v>28.16</v>
      </c>
      <c r="D972">
        <v>3</v>
      </c>
      <c r="E972" t="s">
        <v>11</v>
      </c>
      <c r="F972" t="s">
        <v>12</v>
      </c>
      <c r="G972" s="10">
        <v>10702.642400000001</v>
      </c>
    </row>
    <row r="973" spans="1:7" x14ac:dyDescent="0.25">
      <c r="A973">
        <v>34</v>
      </c>
      <c r="B973" t="s">
        <v>7</v>
      </c>
      <c r="C973">
        <v>23.56</v>
      </c>
      <c r="D973">
        <v>0</v>
      </c>
      <c r="E973" t="s">
        <v>11</v>
      </c>
      <c r="F973" t="s">
        <v>14</v>
      </c>
      <c r="G973" s="10">
        <v>4992.3764000000001</v>
      </c>
    </row>
    <row r="974" spans="1:7" x14ac:dyDescent="0.25">
      <c r="A974">
        <v>22</v>
      </c>
      <c r="B974" t="s">
        <v>7</v>
      </c>
      <c r="C974">
        <v>20.234999999999999</v>
      </c>
      <c r="D974">
        <v>0</v>
      </c>
      <c r="E974" t="s">
        <v>11</v>
      </c>
      <c r="F974" t="s">
        <v>13</v>
      </c>
      <c r="G974" s="10">
        <v>2527.8186500000002</v>
      </c>
    </row>
    <row r="975" spans="1:7" x14ac:dyDescent="0.25">
      <c r="A975">
        <v>19</v>
      </c>
      <c r="B975" t="s">
        <v>7</v>
      </c>
      <c r="C975">
        <v>40.5</v>
      </c>
      <c r="D975">
        <v>0</v>
      </c>
      <c r="E975" t="s">
        <v>11</v>
      </c>
      <c r="F975" t="s">
        <v>9</v>
      </c>
      <c r="G975" s="10">
        <v>1759.338</v>
      </c>
    </row>
    <row r="976" spans="1:7" x14ac:dyDescent="0.25">
      <c r="A976">
        <v>26</v>
      </c>
      <c r="B976" t="s">
        <v>10</v>
      </c>
      <c r="C976">
        <v>35.42</v>
      </c>
      <c r="D976">
        <v>0</v>
      </c>
      <c r="E976" t="s">
        <v>11</v>
      </c>
      <c r="F976" t="s">
        <v>12</v>
      </c>
      <c r="G976" s="10">
        <v>2322.6217999999999</v>
      </c>
    </row>
    <row r="977" spans="1:7" x14ac:dyDescent="0.25">
      <c r="A977">
        <v>29</v>
      </c>
      <c r="B977" t="s">
        <v>10</v>
      </c>
      <c r="C977">
        <v>22.895</v>
      </c>
      <c r="D977">
        <v>0</v>
      </c>
      <c r="E977" t="s">
        <v>8</v>
      </c>
      <c r="F977" t="s">
        <v>14</v>
      </c>
      <c r="G977" s="10">
        <v>16138.762049999999</v>
      </c>
    </row>
    <row r="978" spans="1:7" x14ac:dyDescent="0.25">
      <c r="A978">
        <v>48</v>
      </c>
      <c r="B978" t="s">
        <v>10</v>
      </c>
      <c r="C978">
        <v>40.15</v>
      </c>
      <c r="D978">
        <v>0</v>
      </c>
      <c r="E978" t="s">
        <v>11</v>
      </c>
      <c r="F978" t="s">
        <v>12</v>
      </c>
      <c r="G978" s="10">
        <v>7804.1605</v>
      </c>
    </row>
    <row r="979" spans="1:7" x14ac:dyDescent="0.25">
      <c r="A979">
        <v>26</v>
      </c>
      <c r="B979" t="s">
        <v>10</v>
      </c>
      <c r="C979">
        <v>29.15</v>
      </c>
      <c r="D979">
        <v>1</v>
      </c>
      <c r="E979" t="s">
        <v>11</v>
      </c>
      <c r="F979" t="s">
        <v>12</v>
      </c>
      <c r="G979" s="10">
        <v>2902.9065000000001</v>
      </c>
    </row>
    <row r="980" spans="1:7" x14ac:dyDescent="0.25">
      <c r="A980">
        <v>45</v>
      </c>
      <c r="B980" t="s">
        <v>7</v>
      </c>
      <c r="C980">
        <v>39.994999999999997</v>
      </c>
      <c r="D980">
        <v>3</v>
      </c>
      <c r="E980" t="s">
        <v>11</v>
      </c>
      <c r="F980" t="s">
        <v>14</v>
      </c>
      <c r="G980" s="10">
        <v>9704.6680500000002</v>
      </c>
    </row>
    <row r="981" spans="1:7" x14ac:dyDescent="0.25">
      <c r="A981">
        <v>36</v>
      </c>
      <c r="B981" t="s">
        <v>7</v>
      </c>
      <c r="C981">
        <v>29.92</v>
      </c>
      <c r="D981">
        <v>0</v>
      </c>
      <c r="E981" t="s">
        <v>11</v>
      </c>
      <c r="F981" t="s">
        <v>12</v>
      </c>
      <c r="G981" s="10">
        <v>4889.0367999999999</v>
      </c>
    </row>
    <row r="982" spans="1:7" x14ac:dyDescent="0.25">
      <c r="A982">
        <v>54</v>
      </c>
      <c r="B982" t="s">
        <v>10</v>
      </c>
      <c r="C982">
        <v>25.46</v>
      </c>
      <c r="D982">
        <v>1</v>
      </c>
      <c r="E982" t="s">
        <v>11</v>
      </c>
      <c r="F982" t="s">
        <v>14</v>
      </c>
      <c r="G982" s="10">
        <v>25517.11363</v>
      </c>
    </row>
    <row r="983" spans="1:7" x14ac:dyDescent="0.25">
      <c r="A983">
        <v>34</v>
      </c>
      <c r="B983" t="s">
        <v>10</v>
      </c>
      <c r="C983">
        <v>21.375</v>
      </c>
      <c r="D983">
        <v>0</v>
      </c>
      <c r="E983" t="s">
        <v>11</v>
      </c>
      <c r="F983" t="s">
        <v>14</v>
      </c>
      <c r="G983" s="10">
        <v>4500.33925</v>
      </c>
    </row>
    <row r="984" spans="1:7" x14ac:dyDescent="0.25">
      <c r="A984">
        <v>31</v>
      </c>
      <c r="B984" t="s">
        <v>10</v>
      </c>
      <c r="C984">
        <v>25.9</v>
      </c>
      <c r="D984">
        <v>3</v>
      </c>
      <c r="E984" t="s">
        <v>8</v>
      </c>
      <c r="F984" t="s">
        <v>9</v>
      </c>
      <c r="G984" s="10">
        <v>19199.944</v>
      </c>
    </row>
    <row r="985" spans="1:7" x14ac:dyDescent="0.25">
      <c r="A985">
        <v>27</v>
      </c>
      <c r="B985" t="s">
        <v>7</v>
      </c>
      <c r="C985">
        <v>30.59</v>
      </c>
      <c r="D985">
        <v>1</v>
      </c>
      <c r="E985" t="s">
        <v>11</v>
      </c>
      <c r="F985" t="s">
        <v>14</v>
      </c>
      <c r="G985" s="10">
        <v>16796.411940000002</v>
      </c>
    </row>
    <row r="986" spans="1:7" x14ac:dyDescent="0.25">
      <c r="A986">
        <v>20</v>
      </c>
      <c r="B986" t="s">
        <v>10</v>
      </c>
      <c r="C986">
        <v>30.114999999999998</v>
      </c>
      <c r="D986">
        <v>5</v>
      </c>
      <c r="E986" t="s">
        <v>11</v>
      </c>
      <c r="F986" t="s">
        <v>14</v>
      </c>
      <c r="G986" s="10">
        <v>4915.0598499999996</v>
      </c>
    </row>
    <row r="987" spans="1:7" x14ac:dyDescent="0.25">
      <c r="A987">
        <v>44</v>
      </c>
      <c r="B987" t="s">
        <v>7</v>
      </c>
      <c r="C987">
        <v>25.8</v>
      </c>
      <c r="D987">
        <v>1</v>
      </c>
      <c r="E987" t="s">
        <v>11</v>
      </c>
      <c r="F987" t="s">
        <v>9</v>
      </c>
      <c r="G987" s="10">
        <v>7624.63</v>
      </c>
    </row>
    <row r="988" spans="1:7" x14ac:dyDescent="0.25">
      <c r="A988">
        <v>43</v>
      </c>
      <c r="B988" t="s">
        <v>10</v>
      </c>
      <c r="C988">
        <v>30.114999999999998</v>
      </c>
      <c r="D988">
        <v>3</v>
      </c>
      <c r="E988" t="s">
        <v>11</v>
      </c>
      <c r="F988" t="s">
        <v>13</v>
      </c>
      <c r="G988" s="10">
        <v>8410.0468500000006</v>
      </c>
    </row>
    <row r="989" spans="1:7" x14ac:dyDescent="0.25">
      <c r="A989">
        <v>45</v>
      </c>
      <c r="B989" t="s">
        <v>7</v>
      </c>
      <c r="C989">
        <v>27.645</v>
      </c>
      <c r="D989">
        <v>1</v>
      </c>
      <c r="E989" t="s">
        <v>11</v>
      </c>
      <c r="F989" t="s">
        <v>13</v>
      </c>
      <c r="G989" s="10">
        <v>28340.188849999999</v>
      </c>
    </row>
    <row r="990" spans="1:7" x14ac:dyDescent="0.25">
      <c r="A990">
        <v>34</v>
      </c>
      <c r="B990" t="s">
        <v>10</v>
      </c>
      <c r="C990">
        <v>34.674999999999997</v>
      </c>
      <c r="D990">
        <v>0</v>
      </c>
      <c r="E990" t="s">
        <v>11</v>
      </c>
      <c r="F990" t="s">
        <v>14</v>
      </c>
      <c r="G990" s="10">
        <v>4518.8262500000001</v>
      </c>
    </row>
    <row r="991" spans="1:7" x14ac:dyDescent="0.25">
      <c r="A991">
        <v>24</v>
      </c>
      <c r="B991" t="s">
        <v>7</v>
      </c>
      <c r="C991">
        <v>20.52</v>
      </c>
      <c r="D991">
        <v>0</v>
      </c>
      <c r="E991" t="s">
        <v>8</v>
      </c>
      <c r="F991" t="s">
        <v>14</v>
      </c>
      <c r="G991" s="10">
        <v>14571.890799999999</v>
      </c>
    </row>
    <row r="992" spans="1:7" x14ac:dyDescent="0.25">
      <c r="A992">
        <v>26</v>
      </c>
      <c r="B992" t="s">
        <v>7</v>
      </c>
      <c r="C992">
        <v>19.8</v>
      </c>
      <c r="D992">
        <v>1</v>
      </c>
      <c r="E992" t="s">
        <v>11</v>
      </c>
      <c r="F992" t="s">
        <v>9</v>
      </c>
      <c r="G992" s="10">
        <v>3378.91</v>
      </c>
    </row>
    <row r="993" spans="1:7" x14ac:dyDescent="0.25">
      <c r="A993">
        <v>38</v>
      </c>
      <c r="B993" t="s">
        <v>7</v>
      </c>
      <c r="C993">
        <v>27.835000000000001</v>
      </c>
      <c r="D993">
        <v>2</v>
      </c>
      <c r="E993" t="s">
        <v>11</v>
      </c>
      <c r="F993" t="s">
        <v>14</v>
      </c>
      <c r="G993" s="10">
        <v>7144.86265</v>
      </c>
    </row>
    <row r="994" spans="1:7" x14ac:dyDescent="0.25">
      <c r="A994">
        <v>50</v>
      </c>
      <c r="B994" t="s">
        <v>7</v>
      </c>
      <c r="C994">
        <v>31.6</v>
      </c>
      <c r="D994">
        <v>2</v>
      </c>
      <c r="E994" t="s">
        <v>11</v>
      </c>
      <c r="F994" t="s">
        <v>9</v>
      </c>
      <c r="G994" s="10">
        <v>10118.424000000001</v>
      </c>
    </row>
    <row r="995" spans="1:7" x14ac:dyDescent="0.25">
      <c r="A995">
        <v>38</v>
      </c>
      <c r="B995" t="s">
        <v>10</v>
      </c>
      <c r="C995">
        <v>28.27</v>
      </c>
      <c r="D995">
        <v>1</v>
      </c>
      <c r="E995" t="s">
        <v>11</v>
      </c>
      <c r="F995" t="s">
        <v>12</v>
      </c>
      <c r="G995" s="10">
        <v>5484.4673000000003</v>
      </c>
    </row>
    <row r="996" spans="1:7" x14ac:dyDescent="0.25">
      <c r="A996">
        <v>27</v>
      </c>
      <c r="B996" t="s">
        <v>7</v>
      </c>
      <c r="C996">
        <v>20.045000000000002</v>
      </c>
      <c r="D996">
        <v>3</v>
      </c>
      <c r="E996" t="s">
        <v>8</v>
      </c>
      <c r="F996" t="s">
        <v>13</v>
      </c>
      <c r="G996" s="10">
        <v>16420.494549999999</v>
      </c>
    </row>
    <row r="997" spans="1:7" x14ac:dyDescent="0.25">
      <c r="A997">
        <v>39</v>
      </c>
      <c r="B997" t="s">
        <v>7</v>
      </c>
      <c r="C997">
        <v>23.274999999999999</v>
      </c>
      <c r="D997">
        <v>3</v>
      </c>
      <c r="E997" t="s">
        <v>11</v>
      </c>
      <c r="F997" t="s">
        <v>14</v>
      </c>
      <c r="G997" s="10">
        <v>7986.4752500000004</v>
      </c>
    </row>
    <row r="998" spans="1:7" x14ac:dyDescent="0.25">
      <c r="A998">
        <v>39</v>
      </c>
      <c r="B998" t="s">
        <v>7</v>
      </c>
      <c r="C998">
        <v>34.1</v>
      </c>
      <c r="D998">
        <v>3</v>
      </c>
      <c r="E998" t="s">
        <v>11</v>
      </c>
      <c r="F998" t="s">
        <v>9</v>
      </c>
      <c r="G998" s="10">
        <v>7418.5219999999999</v>
      </c>
    </row>
    <row r="999" spans="1:7" x14ac:dyDescent="0.25">
      <c r="A999">
        <v>63</v>
      </c>
      <c r="B999" t="s">
        <v>7</v>
      </c>
      <c r="C999">
        <v>36.85</v>
      </c>
      <c r="D999">
        <v>0</v>
      </c>
      <c r="E999" t="s">
        <v>11</v>
      </c>
      <c r="F999" t="s">
        <v>12</v>
      </c>
      <c r="G999" s="10">
        <v>13887.968500000001</v>
      </c>
    </row>
    <row r="1000" spans="1:7" x14ac:dyDescent="0.25">
      <c r="A1000">
        <v>33</v>
      </c>
      <c r="B1000" t="s">
        <v>7</v>
      </c>
      <c r="C1000">
        <v>36.29</v>
      </c>
      <c r="D1000">
        <v>3</v>
      </c>
      <c r="E1000" t="s">
        <v>11</v>
      </c>
      <c r="F1000" t="s">
        <v>14</v>
      </c>
      <c r="G1000" s="10">
        <v>6551.7501000000002</v>
      </c>
    </row>
    <row r="1001" spans="1:7" x14ac:dyDescent="0.25">
      <c r="A1001">
        <v>36</v>
      </c>
      <c r="B1001" t="s">
        <v>7</v>
      </c>
      <c r="C1001">
        <v>26.885000000000002</v>
      </c>
      <c r="D1001">
        <v>0</v>
      </c>
      <c r="E1001" t="s">
        <v>11</v>
      </c>
      <c r="F1001" t="s">
        <v>13</v>
      </c>
      <c r="G1001" s="10">
        <v>5267.8181500000001</v>
      </c>
    </row>
    <row r="1002" spans="1:7" x14ac:dyDescent="0.25">
      <c r="A1002">
        <v>30</v>
      </c>
      <c r="B1002" t="s">
        <v>10</v>
      </c>
      <c r="C1002">
        <v>22.99</v>
      </c>
      <c r="D1002">
        <v>2</v>
      </c>
      <c r="E1002" t="s">
        <v>8</v>
      </c>
      <c r="F1002" t="s">
        <v>13</v>
      </c>
      <c r="G1002" s="10">
        <v>17361.766100000001</v>
      </c>
    </row>
    <row r="1003" spans="1:7" x14ac:dyDescent="0.25">
      <c r="A1003">
        <v>24</v>
      </c>
      <c r="B1003" t="s">
        <v>10</v>
      </c>
      <c r="C1003">
        <v>32.700000000000003</v>
      </c>
      <c r="D1003">
        <v>0</v>
      </c>
      <c r="E1003" t="s">
        <v>8</v>
      </c>
      <c r="F1003" t="s">
        <v>9</v>
      </c>
      <c r="G1003" s="10">
        <v>34472.841</v>
      </c>
    </row>
    <row r="1004" spans="1:7" x14ac:dyDescent="0.25">
      <c r="A1004">
        <v>24</v>
      </c>
      <c r="B1004" t="s">
        <v>10</v>
      </c>
      <c r="C1004">
        <v>25.8</v>
      </c>
      <c r="D1004">
        <v>0</v>
      </c>
      <c r="E1004" t="s">
        <v>11</v>
      </c>
      <c r="F1004" t="s">
        <v>9</v>
      </c>
      <c r="G1004" s="10">
        <v>1972.95</v>
      </c>
    </row>
    <row r="1005" spans="1:7" x14ac:dyDescent="0.25">
      <c r="A1005">
        <v>48</v>
      </c>
      <c r="B1005" t="s">
        <v>10</v>
      </c>
      <c r="C1005">
        <v>29.6</v>
      </c>
      <c r="D1005">
        <v>0</v>
      </c>
      <c r="E1005" t="s">
        <v>11</v>
      </c>
      <c r="F1005" t="s">
        <v>9</v>
      </c>
      <c r="G1005" s="10">
        <v>21232.182260000001</v>
      </c>
    </row>
    <row r="1006" spans="1:7" x14ac:dyDescent="0.25">
      <c r="A1006">
        <v>47</v>
      </c>
      <c r="B1006" t="s">
        <v>10</v>
      </c>
      <c r="C1006">
        <v>19.190000000000001</v>
      </c>
      <c r="D1006">
        <v>1</v>
      </c>
      <c r="E1006" t="s">
        <v>11</v>
      </c>
      <c r="F1006" t="s">
        <v>14</v>
      </c>
      <c r="G1006" s="10">
        <v>8627.5411000000004</v>
      </c>
    </row>
    <row r="1007" spans="1:7" x14ac:dyDescent="0.25">
      <c r="A1007">
        <v>29</v>
      </c>
      <c r="B1007" t="s">
        <v>10</v>
      </c>
      <c r="C1007">
        <v>31.73</v>
      </c>
      <c r="D1007">
        <v>2</v>
      </c>
      <c r="E1007" t="s">
        <v>11</v>
      </c>
      <c r="F1007" t="s">
        <v>13</v>
      </c>
      <c r="G1007" s="10">
        <v>4433.3877000000002</v>
      </c>
    </row>
    <row r="1008" spans="1:7" x14ac:dyDescent="0.25">
      <c r="A1008">
        <v>28</v>
      </c>
      <c r="B1008" t="s">
        <v>10</v>
      </c>
      <c r="C1008">
        <v>29.26</v>
      </c>
      <c r="D1008">
        <v>2</v>
      </c>
      <c r="E1008" t="s">
        <v>11</v>
      </c>
      <c r="F1008" t="s">
        <v>14</v>
      </c>
      <c r="G1008" s="10">
        <v>4438.2633999999998</v>
      </c>
    </row>
    <row r="1009" spans="1:7" x14ac:dyDescent="0.25">
      <c r="A1009">
        <v>47</v>
      </c>
      <c r="B1009" t="s">
        <v>10</v>
      </c>
      <c r="C1009">
        <v>28.215</v>
      </c>
      <c r="D1009">
        <v>3</v>
      </c>
      <c r="E1009" t="s">
        <v>8</v>
      </c>
      <c r="F1009" t="s">
        <v>13</v>
      </c>
      <c r="G1009" s="10">
        <v>24915.220850000002</v>
      </c>
    </row>
    <row r="1010" spans="1:7" x14ac:dyDescent="0.25">
      <c r="A1010">
        <v>25</v>
      </c>
      <c r="B1010" t="s">
        <v>10</v>
      </c>
      <c r="C1010">
        <v>24.984999999999999</v>
      </c>
      <c r="D1010">
        <v>2</v>
      </c>
      <c r="E1010" t="s">
        <v>11</v>
      </c>
      <c r="F1010" t="s">
        <v>14</v>
      </c>
      <c r="G1010" s="10">
        <v>23241.47453</v>
      </c>
    </row>
    <row r="1011" spans="1:7" x14ac:dyDescent="0.25">
      <c r="A1011">
        <v>51</v>
      </c>
      <c r="B1011" t="s">
        <v>10</v>
      </c>
      <c r="C1011">
        <v>27.74</v>
      </c>
      <c r="D1011">
        <v>1</v>
      </c>
      <c r="E1011" t="s">
        <v>11</v>
      </c>
      <c r="F1011" t="s">
        <v>14</v>
      </c>
      <c r="G1011" s="10">
        <v>9957.7216000000008</v>
      </c>
    </row>
    <row r="1012" spans="1:7" x14ac:dyDescent="0.25">
      <c r="A1012">
        <v>48</v>
      </c>
      <c r="B1012" t="s">
        <v>7</v>
      </c>
      <c r="C1012">
        <v>22.8</v>
      </c>
      <c r="D1012">
        <v>0</v>
      </c>
      <c r="E1012" t="s">
        <v>11</v>
      </c>
      <c r="F1012" t="s">
        <v>9</v>
      </c>
      <c r="G1012" s="10">
        <v>8269.0439999999999</v>
      </c>
    </row>
    <row r="1013" spans="1:7" x14ac:dyDescent="0.25">
      <c r="A1013">
        <v>43</v>
      </c>
      <c r="B1013" t="s">
        <v>10</v>
      </c>
      <c r="C1013">
        <v>20.13</v>
      </c>
      <c r="D1013">
        <v>2</v>
      </c>
      <c r="E1013" t="s">
        <v>8</v>
      </c>
      <c r="F1013" t="s">
        <v>12</v>
      </c>
      <c r="G1013" s="10">
        <v>18767.737700000001</v>
      </c>
    </row>
    <row r="1014" spans="1:7" x14ac:dyDescent="0.25">
      <c r="A1014">
        <v>61</v>
      </c>
      <c r="B1014" t="s">
        <v>7</v>
      </c>
      <c r="C1014">
        <v>33.33</v>
      </c>
      <c r="D1014">
        <v>4</v>
      </c>
      <c r="E1014" t="s">
        <v>11</v>
      </c>
      <c r="F1014" t="s">
        <v>12</v>
      </c>
      <c r="G1014" s="10">
        <v>36580.282160000002</v>
      </c>
    </row>
    <row r="1015" spans="1:7" x14ac:dyDescent="0.25">
      <c r="A1015">
        <v>48</v>
      </c>
      <c r="B1015" t="s">
        <v>10</v>
      </c>
      <c r="C1015">
        <v>32.299999999999997</v>
      </c>
      <c r="D1015">
        <v>1</v>
      </c>
      <c r="E1015" t="s">
        <v>11</v>
      </c>
      <c r="F1015" t="s">
        <v>13</v>
      </c>
      <c r="G1015" s="10">
        <v>8765.2489999999998</v>
      </c>
    </row>
    <row r="1016" spans="1:7" x14ac:dyDescent="0.25">
      <c r="A1016">
        <v>38</v>
      </c>
      <c r="B1016" t="s">
        <v>7</v>
      </c>
      <c r="C1016">
        <v>27.6</v>
      </c>
      <c r="D1016">
        <v>0</v>
      </c>
      <c r="E1016" t="s">
        <v>11</v>
      </c>
      <c r="F1016" t="s">
        <v>9</v>
      </c>
      <c r="G1016" s="10">
        <v>5383.5360000000001</v>
      </c>
    </row>
    <row r="1017" spans="1:7" x14ac:dyDescent="0.25">
      <c r="A1017">
        <v>59</v>
      </c>
      <c r="B1017" t="s">
        <v>10</v>
      </c>
      <c r="C1017">
        <v>25.46</v>
      </c>
      <c r="D1017">
        <v>0</v>
      </c>
      <c r="E1017" t="s">
        <v>11</v>
      </c>
      <c r="F1017" t="s">
        <v>13</v>
      </c>
      <c r="G1017" s="10">
        <v>12124.992399999999</v>
      </c>
    </row>
    <row r="1018" spans="1:7" x14ac:dyDescent="0.25">
      <c r="A1018">
        <v>19</v>
      </c>
      <c r="B1018" t="s">
        <v>7</v>
      </c>
      <c r="C1018">
        <v>24.605</v>
      </c>
      <c r="D1018">
        <v>1</v>
      </c>
      <c r="E1018" t="s">
        <v>11</v>
      </c>
      <c r="F1018" t="s">
        <v>13</v>
      </c>
      <c r="G1018" s="10">
        <v>2709.24395</v>
      </c>
    </row>
    <row r="1019" spans="1:7" x14ac:dyDescent="0.25">
      <c r="A1019">
        <v>26</v>
      </c>
      <c r="B1019" t="s">
        <v>7</v>
      </c>
      <c r="C1019">
        <v>34.200000000000003</v>
      </c>
      <c r="D1019">
        <v>2</v>
      </c>
      <c r="E1019" t="s">
        <v>11</v>
      </c>
      <c r="F1019" t="s">
        <v>9</v>
      </c>
      <c r="G1019" s="10">
        <v>3987.9259999999999</v>
      </c>
    </row>
    <row r="1020" spans="1:7" x14ac:dyDescent="0.25">
      <c r="A1020">
        <v>54</v>
      </c>
      <c r="B1020" t="s">
        <v>7</v>
      </c>
      <c r="C1020">
        <v>35.814999999999998</v>
      </c>
      <c r="D1020">
        <v>3</v>
      </c>
      <c r="E1020" t="s">
        <v>11</v>
      </c>
      <c r="F1020" t="s">
        <v>13</v>
      </c>
      <c r="G1020" s="10">
        <v>12495.290849999999</v>
      </c>
    </row>
    <row r="1021" spans="1:7" x14ac:dyDescent="0.25">
      <c r="A1021">
        <v>21</v>
      </c>
      <c r="B1021" t="s">
        <v>7</v>
      </c>
      <c r="C1021">
        <v>32.68</v>
      </c>
      <c r="D1021">
        <v>2</v>
      </c>
      <c r="E1021" t="s">
        <v>11</v>
      </c>
      <c r="F1021" t="s">
        <v>13</v>
      </c>
      <c r="G1021" s="10">
        <v>26018.950519999999</v>
      </c>
    </row>
    <row r="1022" spans="1:7" x14ac:dyDescent="0.25">
      <c r="A1022">
        <v>51</v>
      </c>
      <c r="B1022" t="s">
        <v>10</v>
      </c>
      <c r="C1022">
        <v>37</v>
      </c>
      <c r="D1022">
        <v>0</v>
      </c>
      <c r="E1022" t="s">
        <v>11</v>
      </c>
      <c r="F1022" t="s">
        <v>9</v>
      </c>
      <c r="G1022" s="10">
        <v>8798.5930000000008</v>
      </c>
    </row>
    <row r="1023" spans="1:7" x14ac:dyDescent="0.25">
      <c r="A1023">
        <v>22</v>
      </c>
      <c r="B1023" t="s">
        <v>7</v>
      </c>
      <c r="C1023">
        <v>31.02</v>
      </c>
      <c r="D1023">
        <v>3</v>
      </c>
      <c r="E1023" t="s">
        <v>8</v>
      </c>
      <c r="F1023" t="s">
        <v>12</v>
      </c>
      <c r="G1023" s="10">
        <v>35595.589800000002</v>
      </c>
    </row>
    <row r="1024" spans="1:7" x14ac:dyDescent="0.25">
      <c r="A1024">
        <v>47</v>
      </c>
      <c r="B1024" t="s">
        <v>10</v>
      </c>
      <c r="C1024">
        <v>36.08</v>
      </c>
      <c r="D1024">
        <v>1</v>
      </c>
      <c r="E1024" t="s">
        <v>8</v>
      </c>
      <c r="F1024" t="s">
        <v>12</v>
      </c>
      <c r="G1024" s="10">
        <v>42211.138200000001</v>
      </c>
    </row>
    <row r="1025" spans="1:7" x14ac:dyDescent="0.25">
      <c r="A1025">
        <v>18</v>
      </c>
      <c r="B1025" t="s">
        <v>10</v>
      </c>
      <c r="C1025">
        <v>23.32</v>
      </c>
      <c r="D1025">
        <v>1</v>
      </c>
      <c r="E1025" t="s">
        <v>11</v>
      </c>
      <c r="F1025" t="s">
        <v>12</v>
      </c>
      <c r="G1025" s="10">
        <v>1711.0268000000001</v>
      </c>
    </row>
    <row r="1026" spans="1:7" x14ac:dyDescent="0.25">
      <c r="A1026">
        <v>47</v>
      </c>
      <c r="B1026" t="s">
        <v>7</v>
      </c>
      <c r="C1026">
        <v>45.32</v>
      </c>
      <c r="D1026">
        <v>1</v>
      </c>
      <c r="E1026" t="s">
        <v>11</v>
      </c>
      <c r="F1026" t="s">
        <v>12</v>
      </c>
      <c r="G1026" s="10">
        <v>8569.8618000000006</v>
      </c>
    </row>
    <row r="1027" spans="1:7" x14ac:dyDescent="0.25">
      <c r="A1027">
        <v>21</v>
      </c>
      <c r="B1027" t="s">
        <v>7</v>
      </c>
      <c r="C1027">
        <v>34.6</v>
      </c>
      <c r="D1027">
        <v>0</v>
      </c>
      <c r="E1027" t="s">
        <v>11</v>
      </c>
      <c r="F1027" t="s">
        <v>9</v>
      </c>
      <c r="G1027" s="10">
        <v>2020.1769999999999</v>
      </c>
    </row>
    <row r="1028" spans="1:7" x14ac:dyDescent="0.25">
      <c r="A1028">
        <v>19</v>
      </c>
      <c r="B1028" t="s">
        <v>10</v>
      </c>
      <c r="C1028">
        <v>26.03</v>
      </c>
      <c r="D1028">
        <v>1</v>
      </c>
      <c r="E1028" t="s">
        <v>8</v>
      </c>
      <c r="F1028" t="s">
        <v>13</v>
      </c>
      <c r="G1028" s="10">
        <v>16450.894700000001</v>
      </c>
    </row>
    <row r="1029" spans="1:7" x14ac:dyDescent="0.25">
      <c r="A1029">
        <v>23</v>
      </c>
      <c r="B1029" t="s">
        <v>10</v>
      </c>
      <c r="C1029">
        <v>18.715</v>
      </c>
      <c r="D1029">
        <v>0</v>
      </c>
      <c r="E1029" t="s">
        <v>11</v>
      </c>
      <c r="F1029" t="s">
        <v>13</v>
      </c>
      <c r="G1029" s="10">
        <v>21595.382290000001</v>
      </c>
    </row>
    <row r="1030" spans="1:7" x14ac:dyDescent="0.25">
      <c r="A1030">
        <v>54</v>
      </c>
      <c r="B1030" t="s">
        <v>10</v>
      </c>
      <c r="C1030">
        <v>31.6</v>
      </c>
      <c r="D1030">
        <v>0</v>
      </c>
      <c r="E1030" t="s">
        <v>11</v>
      </c>
      <c r="F1030" t="s">
        <v>9</v>
      </c>
      <c r="G1030" s="10">
        <v>9850.4320000000007</v>
      </c>
    </row>
    <row r="1031" spans="1:7" x14ac:dyDescent="0.25">
      <c r="A1031">
        <v>37</v>
      </c>
      <c r="B1031" t="s">
        <v>7</v>
      </c>
      <c r="C1031">
        <v>17.29</v>
      </c>
      <c r="D1031">
        <v>2</v>
      </c>
      <c r="E1031" t="s">
        <v>11</v>
      </c>
      <c r="F1031" t="s">
        <v>14</v>
      </c>
      <c r="G1031" s="10">
        <v>6877.9800999999998</v>
      </c>
    </row>
    <row r="1032" spans="1:7" x14ac:dyDescent="0.25">
      <c r="A1032">
        <v>46</v>
      </c>
      <c r="B1032" t="s">
        <v>7</v>
      </c>
      <c r="C1032">
        <v>23.655000000000001</v>
      </c>
      <c r="D1032">
        <v>1</v>
      </c>
      <c r="E1032" t="s">
        <v>8</v>
      </c>
      <c r="F1032" t="s">
        <v>13</v>
      </c>
      <c r="G1032" s="10">
        <v>21677.283449999999</v>
      </c>
    </row>
    <row r="1033" spans="1:7" x14ac:dyDescent="0.25">
      <c r="A1033">
        <v>55</v>
      </c>
      <c r="B1033" t="s">
        <v>7</v>
      </c>
      <c r="C1033">
        <v>35.200000000000003</v>
      </c>
      <c r="D1033">
        <v>0</v>
      </c>
      <c r="E1033" t="s">
        <v>8</v>
      </c>
      <c r="F1033" t="s">
        <v>12</v>
      </c>
      <c r="G1033" s="10">
        <v>44423.803</v>
      </c>
    </row>
    <row r="1034" spans="1:7" x14ac:dyDescent="0.25">
      <c r="A1034">
        <v>30</v>
      </c>
      <c r="B1034" t="s">
        <v>7</v>
      </c>
      <c r="C1034">
        <v>27.93</v>
      </c>
      <c r="D1034">
        <v>0</v>
      </c>
      <c r="E1034" t="s">
        <v>11</v>
      </c>
      <c r="F1034" t="s">
        <v>14</v>
      </c>
      <c r="G1034" s="10">
        <v>4137.5227000000004</v>
      </c>
    </row>
    <row r="1035" spans="1:7" x14ac:dyDescent="0.25">
      <c r="A1035">
        <v>18</v>
      </c>
      <c r="B1035" t="s">
        <v>10</v>
      </c>
      <c r="C1035">
        <v>21.565000000000001</v>
      </c>
      <c r="D1035">
        <v>0</v>
      </c>
      <c r="E1035" t="s">
        <v>8</v>
      </c>
      <c r="F1035" t="s">
        <v>14</v>
      </c>
      <c r="G1035" s="10">
        <v>13747.87235</v>
      </c>
    </row>
    <row r="1036" spans="1:7" x14ac:dyDescent="0.25">
      <c r="A1036">
        <v>61</v>
      </c>
      <c r="B1036" t="s">
        <v>10</v>
      </c>
      <c r="C1036">
        <v>38.380000000000003</v>
      </c>
      <c r="D1036">
        <v>0</v>
      </c>
      <c r="E1036" t="s">
        <v>11</v>
      </c>
      <c r="F1036" t="s">
        <v>13</v>
      </c>
      <c r="G1036" s="10">
        <v>12950.0712</v>
      </c>
    </row>
    <row r="1037" spans="1:7" x14ac:dyDescent="0.25">
      <c r="A1037">
        <v>54</v>
      </c>
      <c r="B1037" t="s">
        <v>7</v>
      </c>
      <c r="C1037">
        <v>23</v>
      </c>
      <c r="D1037">
        <v>3</v>
      </c>
      <c r="E1037" t="s">
        <v>11</v>
      </c>
      <c r="F1037" t="s">
        <v>9</v>
      </c>
      <c r="G1037" s="10">
        <v>12094.477999999999</v>
      </c>
    </row>
    <row r="1038" spans="1:7" x14ac:dyDescent="0.25">
      <c r="A1038">
        <v>22</v>
      </c>
      <c r="B1038" t="s">
        <v>10</v>
      </c>
      <c r="C1038">
        <v>37.07</v>
      </c>
      <c r="D1038">
        <v>2</v>
      </c>
      <c r="E1038" t="s">
        <v>8</v>
      </c>
      <c r="F1038" t="s">
        <v>12</v>
      </c>
      <c r="G1038" s="10">
        <v>37484.4493</v>
      </c>
    </row>
    <row r="1039" spans="1:7" x14ac:dyDescent="0.25">
      <c r="A1039">
        <v>45</v>
      </c>
      <c r="B1039" t="s">
        <v>7</v>
      </c>
      <c r="C1039">
        <v>30.495000000000001</v>
      </c>
      <c r="D1039">
        <v>1</v>
      </c>
      <c r="E1039" t="s">
        <v>8</v>
      </c>
      <c r="F1039" t="s">
        <v>13</v>
      </c>
      <c r="G1039" s="10">
        <v>39725.518049999999</v>
      </c>
    </row>
    <row r="1040" spans="1:7" x14ac:dyDescent="0.25">
      <c r="A1040">
        <v>22</v>
      </c>
      <c r="B1040" t="s">
        <v>10</v>
      </c>
      <c r="C1040">
        <v>28.88</v>
      </c>
      <c r="D1040">
        <v>0</v>
      </c>
      <c r="E1040" t="s">
        <v>11</v>
      </c>
      <c r="F1040" t="s">
        <v>14</v>
      </c>
      <c r="G1040" s="10">
        <v>2250.8352</v>
      </c>
    </row>
    <row r="1041" spans="1:7" x14ac:dyDescent="0.25">
      <c r="A1041">
        <v>19</v>
      </c>
      <c r="B1041" t="s">
        <v>10</v>
      </c>
      <c r="C1041">
        <v>27.265000000000001</v>
      </c>
      <c r="D1041">
        <v>2</v>
      </c>
      <c r="E1041" t="s">
        <v>11</v>
      </c>
      <c r="F1041" t="s">
        <v>13</v>
      </c>
      <c r="G1041" s="10">
        <v>22493.659640000002</v>
      </c>
    </row>
    <row r="1042" spans="1:7" x14ac:dyDescent="0.25">
      <c r="A1042">
        <v>35</v>
      </c>
      <c r="B1042" t="s">
        <v>7</v>
      </c>
      <c r="C1042">
        <v>28.024999999999999</v>
      </c>
      <c r="D1042">
        <v>0</v>
      </c>
      <c r="E1042" t="s">
        <v>8</v>
      </c>
      <c r="F1042" t="s">
        <v>13</v>
      </c>
      <c r="G1042" s="10">
        <v>20234.854749999999</v>
      </c>
    </row>
    <row r="1043" spans="1:7" x14ac:dyDescent="0.25">
      <c r="A1043">
        <v>18</v>
      </c>
      <c r="B1043" t="s">
        <v>10</v>
      </c>
      <c r="C1043">
        <v>23.085000000000001</v>
      </c>
      <c r="D1043">
        <v>0</v>
      </c>
      <c r="E1043" t="s">
        <v>11</v>
      </c>
      <c r="F1043" t="s">
        <v>14</v>
      </c>
      <c r="G1043" s="10">
        <v>1704.7001499999999</v>
      </c>
    </row>
    <row r="1044" spans="1:7" x14ac:dyDescent="0.25">
      <c r="A1044">
        <v>20</v>
      </c>
      <c r="B1044" t="s">
        <v>10</v>
      </c>
      <c r="C1044">
        <v>30.684999999999999</v>
      </c>
      <c r="D1044">
        <v>0</v>
      </c>
      <c r="E1044" t="s">
        <v>8</v>
      </c>
      <c r="F1044" t="s">
        <v>14</v>
      </c>
      <c r="G1044" s="10">
        <v>33475.817150000003</v>
      </c>
    </row>
    <row r="1045" spans="1:7" x14ac:dyDescent="0.25">
      <c r="A1045">
        <v>28</v>
      </c>
      <c r="B1045" t="s">
        <v>7</v>
      </c>
      <c r="C1045">
        <v>25.8</v>
      </c>
      <c r="D1045">
        <v>0</v>
      </c>
      <c r="E1045" t="s">
        <v>11</v>
      </c>
      <c r="F1045" t="s">
        <v>9</v>
      </c>
      <c r="G1045" s="10">
        <v>3161.4540000000002</v>
      </c>
    </row>
    <row r="1046" spans="1:7" x14ac:dyDescent="0.25">
      <c r="A1046">
        <v>55</v>
      </c>
      <c r="B1046" t="s">
        <v>10</v>
      </c>
      <c r="C1046">
        <v>35.244999999999997</v>
      </c>
      <c r="D1046">
        <v>1</v>
      </c>
      <c r="E1046" t="s">
        <v>11</v>
      </c>
      <c r="F1046" t="s">
        <v>14</v>
      </c>
      <c r="G1046" s="10">
        <v>11394.065549999999</v>
      </c>
    </row>
    <row r="1047" spans="1:7" x14ac:dyDescent="0.25">
      <c r="A1047">
        <v>43</v>
      </c>
      <c r="B1047" t="s">
        <v>7</v>
      </c>
      <c r="C1047">
        <v>24.7</v>
      </c>
      <c r="D1047">
        <v>2</v>
      </c>
      <c r="E1047" t="s">
        <v>8</v>
      </c>
      <c r="F1047" t="s">
        <v>13</v>
      </c>
      <c r="G1047" s="10">
        <v>21880.82</v>
      </c>
    </row>
    <row r="1048" spans="1:7" x14ac:dyDescent="0.25">
      <c r="A1048">
        <v>43</v>
      </c>
      <c r="B1048" t="s">
        <v>7</v>
      </c>
      <c r="C1048">
        <v>25.08</v>
      </c>
      <c r="D1048">
        <v>0</v>
      </c>
      <c r="E1048" t="s">
        <v>11</v>
      </c>
      <c r="F1048" t="s">
        <v>14</v>
      </c>
      <c r="G1048" s="10">
        <v>7325.0482000000002</v>
      </c>
    </row>
    <row r="1049" spans="1:7" x14ac:dyDescent="0.25">
      <c r="A1049">
        <v>22</v>
      </c>
      <c r="B1049" t="s">
        <v>10</v>
      </c>
      <c r="C1049">
        <v>52.58</v>
      </c>
      <c r="D1049">
        <v>1</v>
      </c>
      <c r="E1049" t="s">
        <v>8</v>
      </c>
      <c r="F1049" t="s">
        <v>12</v>
      </c>
      <c r="G1049" s="10">
        <v>44501.398200000003</v>
      </c>
    </row>
    <row r="1050" spans="1:7" x14ac:dyDescent="0.25">
      <c r="A1050">
        <v>25</v>
      </c>
      <c r="B1050" t="s">
        <v>7</v>
      </c>
      <c r="C1050">
        <v>22.515000000000001</v>
      </c>
      <c r="D1050">
        <v>1</v>
      </c>
      <c r="E1050" t="s">
        <v>11</v>
      </c>
      <c r="F1050" t="s">
        <v>13</v>
      </c>
      <c r="G1050" s="10">
        <v>3594.17085</v>
      </c>
    </row>
    <row r="1051" spans="1:7" x14ac:dyDescent="0.25">
      <c r="A1051">
        <v>49</v>
      </c>
      <c r="B1051" t="s">
        <v>10</v>
      </c>
      <c r="C1051">
        <v>30.9</v>
      </c>
      <c r="D1051">
        <v>0</v>
      </c>
      <c r="E1051" t="s">
        <v>8</v>
      </c>
      <c r="F1051" t="s">
        <v>9</v>
      </c>
      <c r="G1051" s="10">
        <v>39727.614000000001</v>
      </c>
    </row>
    <row r="1052" spans="1:7" x14ac:dyDescent="0.25">
      <c r="A1052">
        <v>44</v>
      </c>
      <c r="B1052" t="s">
        <v>7</v>
      </c>
      <c r="C1052">
        <v>36.954999999999998</v>
      </c>
      <c r="D1052">
        <v>1</v>
      </c>
      <c r="E1052" t="s">
        <v>11</v>
      </c>
      <c r="F1052" t="s">
        <v>13</v>
      </c>
      <c r="G1052" s="10">
        <v>8023.1354499999998</v>
      </c>
    </row>
    <row r="1053" spans="1:7" x14ac:dyDescent="0.25">
      <c r="A1053">
        <v>64</v>
      </c>
      <c r="B1053" t="s">
        <v>10</v>
      </c>
      <c r="C1053">
        <v>26.41</v>
      </c>
      <c r="D1053">
        <v>0</v>
      </c>
      <c r="E1053" t="s">
        <v>11</v>
      </c>
      <c r="F1053" t="s">
        <v>14</v>
      </c>
      <c r="G1053" s="10">
        <v>14394.5579</v>
      </c>
    </row>
    <row r="1054" spans="1:7" x14ac:dyDescent="0.25">
      <c r="A1054">
        <v>49</v>
      </c>
      <c r="B1054" t="s">
        <v>10</v>
      </c>
      <c r="C1054">
        <v>29.83</v>
      </c>
      <c r="D1054">
        <v>1</v>
      </c>
      <c r="E1054" t="s">
        <v>11</v>
      </c>
      <c r="F1054" t="s">
        <v>14</v>
      </c>
      <c r="G1054" s="10">
        <v>9288.0267000000003</v>
      </c>
    </row>
    <row r="1055" spans="1:7" x14ac:dyDescent="0.25">
      <c r="A1055">
        <v>47</v>
      </c>
      <c r="B1055" t="s">
        <v>10</v>
      </c>
      <c r="C1055">
        <v>29.8</v>
      </c>
      <c r="D1055">
        <v>3</v>
      </c>
      <c r="E1055" t="s">
        <v>8</v>
      </c>
      <c r="F1055" t="s">
        <v>9</v>
      </c>
      <c r="G1055" s="10">
        <v>25309.489000000001</v>
      </c>
    </row>
    <row r="1056" spans="1:7" x14ac:dyDescent="0.25">
      <c r="A1056">
        <v>27</v>
      </c>
      <c r="B1056" t="s">
        <v>7</v>
      </c>
      <c r="C1056">
        <v>21.47</v>
      </c>
      <c r="D1056">
        <v>0</v>
      </c>
      <c r="E1056" t="s">
        <v>11</v>
      </c>
      <c r="F1056" t="s">
        <v>13</v>
      </c>
      <c r="G1056" s="10">
        <v>3353.4703</v>
      </c>
    </row>
    <row r="1057" spans="1:7" x14ac:dyDescent="0.25">
      <c r="A1057">
        <v>55</v>
      </c>
      <c r="B1057" t="s">
        <v>10</v>
      </c>
      <c r="C1057">
        <v>27.645</v>
      </c>
      <c r="D1057">
        <v>0</v>
      </c>
      <c r="E1057" t="s">
        <v>11</v>
      </c>
      <c r="F1057" t="s">
        <v>13</v>
      </c>
      <c r="G1057" s="10">
        <v>10594.501550000001</v>
      </c>
    </row>
    <row r="1058" spans="1:7" x14ac:dyDescent="0.25">
      <c r="A1058">
        <v>48</v>
      </c>
      <c r="B1058" t="s">
        <v>7</v>
      </c>
      <c r="C1058">
        <v>28.9</v>
      </c>
      <c r="D1058">
        <v>0</v>
      </c>
      <c r="E1058" t="s">
        <v>11</v>
      </c>
      <c r="F1058" t="s">
        <v>9</v>
      </c>
      <c r="G1058" s="10">
        <v>8277.5229999999992</v>
      </c>
    </row>
    <row r="1059" spans="1:7" x14ac:dyDescent="0.25">
      <c r="A1059">
        <v>45</v>
      </c>
      <c r="B1059" t="s">
        <v>7</v>
      </c>
      <c r="C1059">
        <v>31.79</v>
      </c>
      <c r="D1059">
        <v>0</v>
      </c>
      <c r="E1059" t="s">
        <v>11</v>
      </c>
      <c r="F1059" t="s">
        <v>12</v>
      </c>
      <c r="G1059" s="10">
        <v>17929.303370000001</v>
      </c>
    </row>
    <row r="1060" spans="1:7" x14ac:dyDescent="0.25">
      <c r="A1060">
        <v>24</v>
      </c>
      <c r="B1060" t="s">
        <v>7</v>
      </c>
      <c r="C1060">
        <v>39.49</v>
      </c>
      <c r="D1060">
        <v>0</v>
      </c>
      <c r="E1060" t="s">
        <v>11</v>
      </c>
      <c r="F1060" t="s">
        <v>12</v>
      </c>
      <c r="G1060" s="10">
        <v>2480.9791</v>
      </c>
    </row>
    <row r="1061" spans="1:7" x14ac:dyDescent="0.25">
      <c r="A1061">
        <v>32</v>
      </c>
      <c r="B1061" t="s">
        <v>10</v>
      </c>
      <c r="C1061">
        <v>33.82</v>
      </c>
      <c r="D1061">
        <v>1</v>
      </c>
      <c r="E1061" t="s">
        <v>11</v>
      </c>
      <c r="F1061" t="s">
        <v>13</v>
      </c>
      <c r="G1061" s="10">
        <v>4462.7218000000003</v>
      </c>
    </row>
    <row r="1062" spans="1:7" x14ac:dyDescent="0.25">
      <c r="A1062">
        <v>24</v>
      </c>
      <c r="B1062" t="s">
        <v>10</v>
      </c>
      <c r="C1062">
        <v>32.01</v>
      </c>
      <c r="D1062">
        <v>0</v>
      </c>
      <c r="E1062" t="s">
        <v>11</v>
      </c>
      <c r="F1062" t="s">
        <v>12</v>
      </c>
      <c r="G1062" s="10">
        <v>1981.5818999999999</v>
      </c>
    </row>
    <row r="1063" spans="1:7" x14ac:dyDescent="0.25">
      <c r="A1063">
        <v>57</v>
      </c>
      <c r="B1063" t="s">
        <v>10</v>
      </c>
      <c r="C1063">
        <v>27.94</v>
      </c>
      <c r="D1063">
        <v>1</v>
      </c>
      <c r="E1063" t="s">
        <v>11</v>
      </c>
      <c r="F1063" t="s">
        <v>12</v>
      </c>
      <c r="G1063" s="10">
        <v>11554.223599999999</v>
      </c>
    </row>
    <row r="1064" spans="1:7" x14ac:dyDescent="0.25">
      <c r="A1064">
        <v>59</v>
      </c>
      <c r="B1064" t="s">
        <v>10</v>
      </c>
      <c r="C1064">
        <v>41.14</v>
      </c>
      <c r="D1064">
        <v>1</v>
      </c>
      <c r="E1064" t="s">
        <v>8</v>
      </c>
      <c r="F1064" t="s">
        <v>12</v>
      </c>
      <c r="G1064" s="10">
        <v>48970.247600000002</v>
      </c>
    </row>
    <row r="1065" spans="1:7" x14ac:dyDescent="0.25">
      <c r="A1065">
        <v>36</v>
      </c>
      <c r="B1065" t="s">
        <v>10</v>
      </c>
      <c r="C1065">
        <v>28.594999999999999</v>
      </c>
      <c r="D1065">
        <v>3</v>
      </c>
      <c r="E1065" t="s">
        <v>11</v>
      </c>
      <c r="F1065" t="s">
        <v>13</v>
      </c>
      <c r="G1065" s="10">
        <v>6548.1950500000003</v>
      </c>
    </row>
    <row r="1066" spans="1:7" x14ac:dyDescent="0.25">
      <c r="A1066">
        <v>29</v>
      </c>
      <c r="B1066" t="s">
        <v>7</v>
      </c>
      <c r="C1066">
        <v>25.6</v>
      </c>
      <c r="D1066">
        <v>4</v>
      </c>
      <c r="E1066" t="s">
        <v>11</v>
      </c>
      <c r="F1066" t="s">
        <v>9</v>
      </c>
      <c r="G1066" s="10">
        <v>5708.8670000000002</v>
      </c>
    </row>
    <row r="1067" spans="1:7" x14ac:dyDescent="0.25">
      <c r="A1067">
        <v>42</v>
      </c>
      <c r="B1067" t="s">
        <v>7</v>
      </c>
      <c r="C1067">
        <v>25.3</v>
      </c>
      <c r="D1067">
        <v>1</v>
      </c>
      <c r="E1067" t="s">
        <v>11</v>
      </c>
      <c r="F1067" t="s">
        <v>9</v>
      </c>
      <c r="G1067" s="10">
        <v>7045.4989999999998</v>
      </c>
    </row>
    <row r="1068" spans="1:7" x14ac:dyDescent="0.25">
      <c r="A1068">
        <v>48</v>
      </c>
      <c r="B1068" t="s">
        <v>10</v>
      </c>
      <c r="C1068">
        <v>37.29</v>
      </c>
      <c r="D1068">
        <v>2</v>
      </c>
      <c r="E1068" t="s">
        <v>11</v>
      </c>
      <c r="F1068" t="s">
        <v>12</v>
      </c>
      <c r="G1068" s="10">
        <v>8978.1851000000006</v>
      </c>
    </row>
    <row r="1069" spans="1:7" x14ac:dyDescent="0.25">
      <c r="A1069">
        <v>39</v>
      </c>
      <c r="B1069" t="s">
        <v>10</v>
      </c>
      <c r="C1069">
        <v>42.655000000000001</v>
      </c>
      <c r="D1069">
        <v>0</v>
      </c>
      <c r="E1069" t="s">
        <v>11</v>
      </c>
      <c r="F1069" t="s">
        <v>14</v>
      </c>
      <c r="G1069" s="10">
        <v>5757.41345</v>
      </c>
    </row>
    <row r="1070" spans="1:7" x14ac:dyDescent="0.25">
      <c r="A1070">
        <v>63</v>
      </c>
      <c r="B1070" t="s">
        <v>10</v>
      </c>
      <c r="C1070">
        <v>21.66</v>
      </c>
      <c r="D1070">
        <v>1</v>
      </c>
      <c r="E1070" t="s">
        <v>11</v>
      </c>
      <c r="F1070" t="s">
        <v>13</v>
      </c>
      <c r="G1070" s="10">
        <v>14349.8544</v>
      </c>
    </row>
    <row r="1071" spans="1:7" x14ac:dyDescent="0.25">
      <c r="A1071">
        <v>54</v>
      </c>
      <c r="B1071" t="s">
        <v>7</v>
      </c>
      <c r="C1071">
        <v>31.9</v>
      </c>
      <c r="D1071">
        <v>1</v>
      </c>
      <c r="E1071" t="s">
        <v>11</v>
      </c>
      <c r="F1071" t="s">
        <v>12</v>
      </c>
      <c r="G1071" s="10">
        <v>10928.849</v>
      </c>
    </row>
    <row r="1072" spans="1:7" x14ac:dyDescent="0.25">
      <c r="A1072">
        <v>37</v>
      </c>
      <c r="B1072" t="s">
        <v>10</v>
      </c>
      <c r="C1072">
        <v>37.07</v>
      </c>
      <c r="D1072">
        <v>1</v>
      </c>
      <c r="E1072" t="s">
        <v>8</v>
      </c>
      <c r="F1072" t="s">
        <v>12</v>
      </c>
      <c r="G1072" s="10">
        <v>39871.704299999998</v>
      </c>
    </row>
    <row r="1073" spans="1:7" x14ac:dyDescent="0.25">
      <c r="A1073">
        <v>63</v>
      </c>
      <c r="B1073" t="s">
        <v>10</v>
      </c>
      <c r="C1073">
        <v>31.445</v>
      </c>
      <c r="D1073">
        <v>0</v>
      </c>
      <c r="E1073" t="s">
        <v>11</v>
      </c>
      <c r="F1073" t="s">
        <v>14</v>
      </c>
      <c r="G1073" s="10">
        <v>13974.455550000001</v>
      </c>
    </row>
    <row r="1074" spans="1:7" x14ac:dyDescent="0.25">
      <c r="A1074">
        <v>21</v>
      </c>
      <c r="B1074" t="s">
        <v>10</v>
      </c>
      <c r="C1074">
        <v>31.254999999999999</v>
      </c>
      <c r="D1074">
        <v>0</v>
      </c>
      <c r="E1074" t="s">
        <v>11</v>
      </c>
      <c r="F1074" t="s">
        <v>13</v>
      </c>
      <c r="G1074" s="10">
        <v>1909.52745</v>
      </c>
    </row>
    <row r="1075" spans="1:7" x14ac:dyDescent="0.25">
      <c r="A1075">
        <v>54</v>
      </c>
      <c r="B1075" t="s">
        <v>7</v>
      </c>
      <c r="C1075">
        <v>28.88</v>
      </c>
      <c r="D1075">
        <v>2</v>
      </c>
      <c r="E1075" t="s">
        <v>11</v>
      </c>
      <c r="F1075" t="s">
        <v>14</v>
      </c>
      <c r="G1075" s="10">
        <v>12096.6512</v>
      </c>
    </row>
    <row r="1076" spans="1:7" x14ac:dyDescent="0.25">
      <c r="A1076">
        <v>60</v>
      </c>
      <c r="B1076" t="s">
        <v>7</v>
      </c>
      <c r="C1076">
        <v>18.335000000000001</v>
      </c>
      <c r="D1076">
        <v>0</v>
      </c>
      <c r="E1076" t="s">
        <v>11</v>
      </c>
      <c r="F1076" t="s">
        <v>14</v>
      </c>
      <c r="G1076" s="10">
        <v>13204.28565</v>
      </c>
    </row>
    <row r="1077" spans="1:7" x14ac:dyDescent="0.25">
      <c r="A1077">
        <v>32</v>
      </c>
      <c r="B1077" t="s">
        <v>7</v>
      </c>
      <c r="C1077">
        <v>29.59</v>
      </c>
      <c r="D1077">
        <v>1</v>
      </c>
      <c r="E1077" t="s">
        <v>11</v>
      </c>
      <c r="F1077" t="s">
        <v>12</v>
      </c>
      <c r="G1077" s="10">
        <v>4562.8420999999998</v>
      </c>
    </row>
    <row r="1078" spans="1:7" x14ac:dyDescent="0.25">
      <c r="A1078">
        <v>47</v>
      </c>
      <c r="B1078" t="s">
        <v>7</v>
      </c>
      <c r="C1078">
        <v>32</v>
      </c>
      <c r="D1078">
        <v>1</v>
      </c>
      <c r="E1078" t="s">
        <v>11</v>
      </c>
      <c r="F1078" t="s">
        <v>9</v>
      </c>
      <c r="G1078" s="10">
        <v>8551.3469999999998</v>
      </c>
    </row>
    <row r="1079" spans="1:7" x14ac:dyDescent="0.25">
      <c r="A1079">
        <v>21</v>
      </c>
      <c r="B1079" t="s">
        <v>10</v>
      </c>
      <c r="C1079">
        <v>26.03</v>
      </c>
      <c r="D1079">
        <v>0</v>
      </c>
      <c r="E1079" t="s">
        <v>11</v>
      </c>
      <c r="F1079" t="s">
        <v>14</v>
      </c>
      <c r="G1079" s="10">
        <v>2102.2647000000002</v>
      </c>
    </row>
    <row r="1080" spans="1:7" x14ac:dyDescent="0.25">
      <c r="A1080">
        <v>28</v>
      </c>
      <c r="B1080" t="s">
        <v>10</v>
      </c>
      <c r="C1080">
        <v>31.68</v>
      </c>
      <c r="D1080">
        <v>0</v>
      </c>
      <c r="E1080" t="s">
        <v>8</v>
      </c>
      <c r="F1080" t="s">
        <v>12</v>
      </c>
      <c r="G1080" s="10">
        <v>34672.147199999999</v>
      </c>
    </row>
    <row r="1081" spans="1:7" x14ac:dyDescent="0.25">
      <c r="A1081">
        <v>63</v>
      </c>
      <c r="B1081" t="s">
        <v>10</v>
      </c>
      <c r="C1081">
        <v>33.659999999999997</v>
      </c>
      <c r="D1081">
        <v>3</v>
      </c>
      <c r="E1081" t="s">
        <v>11</v>
      </c>
      <c r="F1081" t="s">
        <v>12</v>
      </c>
      <c r="G1081" s="10">
        <v>15161.5344</v>
      </c>
    </row>
    <row r="1082" spans="1:7" x14ac:dyDescent="0.25">
      <c r="A1082">
        <v>18</v>
      </c>
      <c r="B1082" t="s">
        <v>10</v>
      </c>
      <c r="C1082">
        <v>21.78</v>
      </c>
      <c r="D1082">
        <v>2</v>
      </c>
      <c r="E1082" t="s">
        <v>11</v>
      </c>
      <c r="F1082" t="s">
        <v>12</v>
      </c>
      <c r="G1082" s="10">
        <v>11884.048580000001</v>
      </c>
    </row>
    <row r="1083" spans="1:7" x14ac:dyDescent="0.25">
      <c r="A1083">
        <v>32</v>
      </c>
      <c r="B1083" t="s">
        <v>10</v>
      </c>
      <c r="C1083">
        <v>27.835000000000001</v>
      </c>
      <c r="D1083">
        <v>1</v>
      </c>
      <c r="E1083" t="s">
        <v>11</v>
      </c>
      <c r="F1083" t="s">
        <v>13</v>
      </c>
      <c r="G1083" s="10">
        <v>4454.40265</v>
      </c>
    </row>
    <row r="1084" spans="1:7" x14ac:dyDescent="0.25">
      <c r="A1084">
        <v>38</v>
      </c>
      <c r="B1084" t="s">
        <v>10</v>
      </c>
      <c r="C1084">
        <v>19.95</v>
      </c>
      <c r="D1084">
        <v>1</v>
      </c>
      <c r="E1084" t="s">
        <v>11</v>
      </c>
      <c r="F1084" t="s">
        <v>13</v>
      </c>
      <c r="G1084" s="10">
        <v>5855.9025000000001</v>
      </c>
    </row>
    <row r="1085" spans="1:7" x14ac:dyDescent="0.25">
      <c r="A1085">
        <v>32</v>
      </c>
      <c r="B1085" t="s">
        <v>10</v>
      </c>
      <c r="C1085">
        <v>31.5</v>
      </c>
      <c r="D1085">
        <v>1</v>
      </c>
      <c r="E1085" t="s">
        <v>11</v>
      </c>
      <c r="F1085" t="s">
        <v>9</v>
      </c>
      <c r="G1085" s="10">
        <v>4076.4969999999998</v>
      </c>
    </row>
    <row r="1086" spans="1:7" x14ac:dyDescent="0.25">
      <c r="A1086">
        <v>62</v>
      </c>
      <c r="B1086" t="s">
        <v>7</v>
      </c>
      <c r="C1086">
        <v>30.495000000000001</v>
      </c>
      <c r="D1086">
        <v>2</v>
      </c>
      <c r="E1086" t="s">
        <v>11</v>
      </c>
      <c r="F1086" t="s">
        <v>13</v>
      </c>
      <c r="G1086" s="10">
        <v>15019.760050000001</v>
      </c>
    </row>
    <row r="1087" spans="1:7" x14ac:dyDescent="0.25">
      <c r="A1087">
        <v>39</v>
      </c>
      <c r="B1087" t="s">
        <v>7</v>
      </c>
      <c r="C1087">
        <v>18.3</v>
      </c>
      <c r="D1087">
        <v>5</v>
      </c>
      <c r="E1087" t="s">
        <v>8</v>
      </c>
      <c r="F1087" t="s">
        <v>9</v>
      </c>
      <c r="G1087" s="10">
        <v>19023.259999999998</v>
      </c>
    </row>
    <row r="1088" spans="1:7" x14ac:dyDescent="0.25">
      <c r="A1088">
        <v>55</v>
      </c>
      <c r="B1088" t="s">
        <v>10</v>
      </c>
      <c r="C1088">
        <v>28.975000000000001</v>
      </c>
      <c r="D1088">
        <v>0</v>
      </c>
      <c r="E1088" t="s">
        <v>11</v>
      </c>
      <c r="F1088" t="s">
        <v>14</v>
      </c>
      <c r="G1088" s="10">
        <v>10796.35025</v>
      </c>
    </row>
    <row r="1089" spans="1:7" x14ac:dyDescent="0.25">
      <c r="A1089">
        <v>57</v>
      </c>
      <c r="B1089" t="s">
        <v>10</v>
      </c>
      <c r="C1089">
        <v>31.54</v>
      </c>
      <c r="D1089">
        <v>0</v>
      </c>
      <c r="E1089" t="s">
        <v>11</v>
      </c>
      <c r="F1089" t="s">
        <v>13</v>
      </c>
      <c r="G1089" s="10">
        <v>11353.2276</v>
      </c>
    </row>
    <row r="1090" spans="1:7" x14ac:dyDescent="0.25">
      <c r="A1090">
        <v>52</v>
      </c>
      <c r="B1090" t="s">
        <v>10</v>
      </c>
      <c r="C1090">
        <v>47.74</v>
      </c>
      <c r="D1090">
        <v>1</v>
      </c>
      <c r="E1090" t="s">
        <v>11</v>
      </c>
      <c r="F1090" t="s">
        <v>12</v>
      </c>
      <c r="G1090" s="10">
        <v>9748.9105999999992</v>
      </c>
    </row>
    <row r="1091" spans="1:7" x14ac:dyDescent="0.25">
      <c r="A1091">
        <v>56</v>
      </c>
      <c r="B1091" t="s">
        <v>10</v>
      </c>
      <c r="C1091">
        <v>22.1</v>
      </c>
      <c r="D1091">
        <v>0</v>
      </c>
      <c r="E1091" t="s">
        <v>11</v>
      </c>
      <c r="F1091" t="s">
        <v>9</v>
      </c>
      <c r="G1091" s="10">
        <v>10577.087</v>
      </c>
    </row>
    <row r="1092" spans="1:7" x14ac:dyDescent="0.25">
      <c r="A1092">
        <v>47</v>
      </c>
      <c r="B1092" t="s">
        <v>10</v>
      </c>
      <c r="C1092">
        <v>36.19</v>
      </c>
      <c r="D1092">
        <v>0</v>
      </c>
      <c r="E1092" t="s">
        <v>8</v>
      </c>
      <c r="F1092" t="s">
        <v>12</v>
      </c>
      <c r="G1092" s="10">
        <v>41676.081100000003</v>
      </c>
    </row>
    <row r="1093" spans="1:7" x14ac:dyDescent="0.25">
      <c r="A1093">
        <v>55</v>
      </c>
      <c r="B1093" t="s">
        <v>7</v>
      </c>
      <c r="C1093">
        <v>29.83</v>
      </c>
      <c r="D1093">
        <v>0</v>
      </c>
      <c r="E1093" t="s">
        <v>11</v>
      </c>
      <c r="F1093" t="s">
        <v>14</v>
      </c>
      <c r="G1093" s="10">
        <v>11286.538699999999</v>
      </c>
    </row>
    <row r="1094" spans="1:7" x14ac:dyDescent="0.25">
      <c r="A1094">
        <v>23</v>
      </c>
      <c r="B1094" t="s">
        <v>10</v>
      </c>
      <c r="C1094">
        <v>32.700000000000003</v>
      </c>
      <c r="D1094">
        <v>3</v>
      </c>
      <c r="E1094" t="s">
        <v>11</v>
      </c>
      <c r="F1094" t="s">
        <v>9</v>
      </c>
      <c r="G1094" s="10">
        <v>3591.48</v>
      </c>
    </row>
    <row r="1095" spans="1:7" x14ac:dyDescent="0.25">
      <c r="A1095">
        <v>22</v>
      </c>
      <c r="B1095" t="s">
        <v>7</v>
      </c>
      <c r="C1095">
        <v>30.4</v>
      </c>
      <c r="D1095">
        <v>0</v>
      </c>
      <c r="E1095" t="s">
        <v>8</v>
      </c>
      <c r="F1095" t="s">
        <v>13</v>
      </c>
      <c r="G1095" s="10">
        <v>33907.548000000003</v>
      </c>
    </row>
    <row r="1096" spans="1:7" x14ac:dyDescent="0.25">
      <c r="A1096">
        <v>50</v>
      </c>
      <c r="B1096" t="s">
        <v>7</v>
      </c>
      <c r="C1096">
        <v>33.700000000000003</v>
      </c>
      <c r="D1096">
        <v>4</v>
      </c>
      <c r="E1096" t="s">
        <v>11</v>
      </c>
      <c r="F1096" t="s">
        <v>9</v>
      </c>
      <c r="G1096" s="10">
        <v>11299.343000000001</v>
      </c>
    </row>
    <row r="1097" spans="1:7" x14ac:dyDescent="0.25">
      <c r="A1097">
        <v>18</v>
      </c>
      <c r="B1097" t="s">
        <v>7</v>
      </c>
      <c r="C1097">
        <v>31.35</v>
      </c>
      <c r="D1097">
        <v>4</v>
      </c>
      <c r="E1097" t="s">
        <v>11</v>
      </c>
      <c r="F1097" t="s">
        <v>14</v>
      </c>
      <c r="G1097" s="10">
        <v>4561.1885000000002</v>
      </c>
    </row>
    <row r="1098" spans="1:7" x14ac:dyDescent="0.25">
      <c r="A1098">
        <v>51</v>
      </c>
      <c r="B1098" t="s">
        <v>7</v>
      </c>
      <c r="C1098">
        <v>34.96</v>
      </c>
      <c r="D1098">
        <v>2</v>
      </c>
      <c r="E1098" t="s">
        <v>8</v>
      </c>
      <c r="F1098" t="s">
        <v>14</v>
      </c>
      <c r="G1098" s="10">
        <v>44641.197399999997</v>
      </c>
    </row>
    <row r="1099" spans="1:7" x14ac:dyDescent="0.25">
      <c r="A1099">
        <v>22</v>
      </c>
      <c r="B1099" t="s">
        <v>10</v>
      </c>
      <c r="C1099">
        <v>33.770000000000003</v>
      </c>
      <c r="D1099">
        <v>0</v>
      </c>
      <c r="E1099" t="s">
        <v>11</v>
      </c>
      <c r="F1099" t="s">
        <v>12</v>
      </c>
      <c r="G1099" s="10">
        <v>1674.6323</v>
      </c>
    </row>
    <row r="1100" spans="1:7" x14ac:dyDescent="0.25">
      <c r="A1100">
        <v>52</v>
      </c>
      <c r="B1100" t="s">
        <v>7</v>
      </c>
      <c r="C1100">
        <v>30.875</v>
      </c>
      <c r="D1100">
        <v>0</v>
      </c>
      <c r="E1100" t="s">
        <v>11</v>
      </c>
      <c r="F1100" t="s">
        <v>14</v>
      </c>
      <c r="G1100" s="10">
        <v>23045.566159999998</v>
      </c>
    </row>
    <row r="1101" spans="1:7" x14ac:dyDescent="0.25">
      <c r="A1101">
        <v>25</v>
      </c>
      <c r="B1101" t="s">
        <v>7</v>
      </c>
      <c r="C1101">
        <v>33.99</v>
      </c>
      <c r="D1101">
        <v>1</v>
      </c>
      <c r="E1101" t="s">
        <v>11</v>
      </c>
      <c r="F1101" t="s">
        <v>12</v>
      </c>
      <c r="G1101" s="10">
        <v>3227.1210999999998</v>
      </c>
    </row>
    <row r="1102" spans="1:7" x14ac:dyDescent="0.25">
      <c r="A1102">
        <v>33</v>
      </c>
      <c r="B1102" t="s">
        <v>7</v>
      </c>
      <c r="C1102">
        <v>19.094999999999999</v>
      </c>
      <c r="D1102">
        <v>2</v>
      </c>
      <c r="E1102" t="s">
        <v>8</v>
      </c>
      <c r="F1102" t="s">
        <v>14</v>
      </c>
      <c r="G1102" s="10">
        <v>16776.304049999999</v>
      </c>
    </row>
    <row r="1103" spans="1:7" x14ac:dyDescent="0.25">
      <c r="A1103">
        <v>53</v>
      </c>
      <c r="B1103" t="s">
        <v>10</v>
      </c>
      <c r="C1103">
        <v>28.6</v>
      </c>
      <c r="D1103">
        <v>3</v>
      </c>
      <c r="E1103" t="s">
        <v>11</v>
      </c>
      <c r="F1103" t="s">
        <v>9</v>
      </c>
      <c r="G1103" s="10">
        <v>11253.421</v>
      </c>
    </row>
    <row r="1104" spans="1:7" x14ac:dyDescent="0.25">
      <c r="A1104">
        <v>29</v>
      </c>
      <c r="B1104" t="s">
        <v>10</v>
      </c>
      <c r="C1104">
        <v>38.94</v>
      </c>
      <c r="D1104">
        <v>1</v>
      </c>
      <c r="E1104" t="s">
        <v>11</v>
      </c>
      <c r="F1104" t="s">
        <v>12</v>
      </c>
      <c r="G1104" s="10">
        <v>3471.4096</v>
      </c>
    </row>
    <row r="1105" spans="1:7" x14ac:dyDescent="0.25">
      <c r="A1105">
        <v>58</v>
      </c>
      <c r="B1105" t="s">
        <v>10</v>
      </c>
      <c r="C1105">
        <v>36.08</v>
      </c>
      <c r="D1105">
        <v>0</v>
      </c>
      <c r="E1105" t="s">
        <v>11</v>
      </c>
      <c r="F1105" t="s">
        <v>12</v>
      </c>
      <c r="G1105" s="10">
        <v>11363.2832</v>
      </c>
    </row>
    <row r="1106" spans="1:7" x14ac:dyDescent="0.25">
      <c r="A1106">
        <v>37</v>
      </c>
      <c r="B1106" t="s">
        <v>10</v>
      </c>
      <c r="C1106">
        <v>29.8</v>
      </c>
      <c r="D1106">
        <v>0</v>
      </c>
      <c r="E1106" t="s">
        <v>11</v>
      </c>
      <c r="F1106" t="s">
        <v>9</v>
      </c>
      <c r="G1106" s="10">
        <v>20420.604650000001</v>
      </c>
    </row>
    <row r="1107" spans="1:7" x14ac:dyDescent="0.25">
      <c r="A1107">
        <v>54</v>
      </c>
      <c r="B1107" t="s">
        <v>7</v>
      </c>
      <c r="C1107">
        <v>31.24</v>
      </c>
      <c r="D1107">
        <v>0</v>
      </c>
      <c r="E1107" t="s">
        <v>11</v>
      </c>
      <c r="F1107" t="s">
        <v>12</v>
      </c>
      <c r="G1107" s="10">
        <v>10338.9316</v>
      </c>
    </row>
    <row r="1108" spans="1:7" x14ac:dyDescent="0.25">
      <c r="A1108">
        <v>49</v>
      </c>
      <c r="B1108" t="s">
        <v>7</v>
      </c>
      <c r="C1108">
        <v>29.925000000000001</v>
      </c>
      <c r="D1108">
        <v>0</v>
      </c>
      <c r="E1108" t="s">
        <v>11</v>
      </c>
      <c r="F1108" t="s">
        <v>13</v>
      </c>
      <c r="G1108" s="10">
        <v>8988.1587500000005</v>
      </c>
    </row>
    <row r="1109" spans="1:7" x14ac:dyDescent="0.25">
      <c r="A1109">
        <v>50</v>
      </c>
      <c r="B1109" t="s">
        <v>7</v>
      </c>
      <c r="C1109">
        <v>26.22</v>
      </c>
      <c r="D1109">
        <v>2</v>
      </c>
      <c r="E1109" t="s">
        <v>11</v>
      </c>
      <c r="F1109" t="s">
        <v>13</v>
      </c>
      <c r="G1109" s="10">
        <v>10493.9458</v>
      </c>
    </row>
    <row r="1110" spans="1:7" x14ac:dyDescent="0.25">
      <c r="A1110">
        <v>26</v>
      </c>
      <c r="B1110" t="s">
        <v>10</v>
      </c>
      <c r="C1110">
        <v>30</v>
      </c>
      <c r="D1110">
        <v>1</v>
      </c>
      <c r="E1110" t="s">
        <v>11</v>
      </c>
      <c r="F1110" t="s">
        <v>9</v>
      </c>
      <c r="G1110" s="10">
        <v>2904.0880000000002</v>
      </c>
    </row>
    <row r="1111" spans="1:7" x14ac:dyDescent="0.25">
      <c r="A1111">
        <v>45</v>
      </c>
      <c r="B1111" t="s">
        <v>10</v>
      </c>
      <c r="C1111">
        <v>20.350000000000001</v>
      </c>
      <c r="D1111">
        <v>3</v>
      </c>
      <c r="E1111" t="s">
        <v>11</v>
      </c>
      <c r="F1111" t="s">
        <v>12</v>
      </c>
      <c r="G1111" s="10">
        <v>8605.3615000000009</v>
      </c>
    </row>
    <row r="1112" spans="1:7" x14ac:dyDescent="0.25">
      <c r="A1112">
        <v>54</v>
      </c>
      <c r="B1112" t="s">
        <v>7</v>
      </c>
      <c r="C1112">
        <v>32.299999999999997</v>
      </c>
      <c r="D1112">
        <v>1</v>
      </c>
      <c r="E1112" t="s">
        <v>11</v>
      </c>
      <c r="F1112" t="s">
        <v>14</v>
      </c>
      <c r="G1112" s="10">
        <v>11512.405000000001</v>
      </c>
    </row>
    <row r="1113" spans="1:7" x14ac:dyDescent="0.25">
      <c r="A1113">
        <v>38</v>
      </c>
      <c r="B1113" t="s">
        <v>10</v>
      </c>
      <c r="C1113">
        <v>38.39</v>
      </c>
      <c r="D1113">
        <v>3</v>
      </c>
      <c r="E1113" t="s">
        <v>8</v>
      </c>
      <c r="F1113" t="s">
        <v>12</v>
      </c>
      <c r="G1113" s="10">
        <v>41949.244100000004</v>
      </c>
    </row>
    <row r="1114" spans="1:7" x14ac:dyDescent="0.25">
      <c r="A1114">
        <v>48</v>
      </c>
      <c r="B1114" t="s">
        <v>7</v>
      </c>
      <c r="C1114">
        <v>25.85</v>
      </c>
      <c r="D1114">
        <v>3</v>
      </c>
      <c r="E1114" t="s">
        <v>8</v>
      </c>
      <c r="F1114" t="s">
        <v>12</v>
      </c>
      <c r="G1114" s="10">
        <v>24180.933499999999</v>
      </c>
    </row>
    <row r="1115" spans="1:7" x14ac:dyDescent="0.25">
      <c r="A1115">
        <v>28</v>
      </c>
      <c r="B1115" t="s">
        <v>7</v>
      </c>
      <c r="C1115">
        <v>26.315000000000001</v>
      </c>
      <c r="D1115">
        <v>3</v>
      </c>
      <c r="E1115" t="s">
        <v>11</v>
      </c>
      <c r="F1115" t="s">
        <v>13</v>
      </c>
      <c r="G1115" s="10">
        <v>5312.1698500000002</v>
      </c>
    </row>
    <row r="1116" spans="1:7" x14ac:dyDescent="0.25">
      <c r="A1116">
        <v>23</v>
      </c>
      <c r="B1116" t="s">
        <v>10</v>
      </c>
      <c r="C1116">
        <v>24.51</v>
      </c>
      <c r="D1116">
        <v>0</v>
      </c>
      <c r="E1116" t="s">
        <v>11</v>
      </c>
      <c r="F1116" t="s">
        <v>14</v>
      </c>
      <c r="G1116" s="10">
        <v>2396.0958999999998</v>
      </c>
    </row>
    <row r="1117" spans="1:7" x14ac:dyDescent="0.25">
      <c r="A1117">
        <v>55</v>
      </c>
      <c r="B1117" t="s">
        <v>10</v>
      </c>
      <c r="C1117">
        <v>32.67</v>
      </c>
      <c r="D1117">
        <v>1</v>
      </c>
      <c r="E1117" t="s">
        <v>11</v>
      </c>
      <c r="F1117" t="s">
        <v>12</v>
      </c>
      <c r="G1117" s="10">
        <v>10807.4863</v>
      </c>
    </row>
    <row r="1118" spans="1:7" x14ac:dyDescent="0.25">
      <c r="A1118">
        <v>41</v>
      </c>
      <c r="B1118" t="s">
        <v>10</v>
      </c>
      <c r="C1118">
        <v>29.64</v>
      </c>
      <c r="D1118">
        <v>5</v>
      </c>
      <c r="E1118" t="s">
        <v>11</v>
      </c>
      <c r="F1118" t="s">
        <v>14</v>
      </c>
      <c r="G1118" s="10">
        <v>9222.4025999999994</v>
      </c>
    </row>
    <row r="1119" spans="1:7" x14ac:dyDescent="0.25">
      <c r="A1119">
        <v>25</v>
      </c>
      <c r="B1119" t="s">
        <v>10</v>
      </c>
      <c r="C1119">
        <v>33.33</v>
      </c>
      <c r="D1119">
        <v>2</v>
      </c>
      <c r="E1119" t="s">
        <v>8</v>
      </c>
      <c r="F1119" t="s">
        <v>12</v>
      </c>
      <c r="G1119" s="10">
        <v>36124.573700000001</v>
      </c>
    </row>
    <row r="1120" spans="1:7" x14ac:dyDescent="0.25">
      <c r="A1120">
        <v>33</v>
      </c>
      <c r="B1120" t="s">
        <v>10</v>
      </c>
      <c r="C1120">
        <v>35.75</v>
      </c>
      <c r="D1120">
        <v>1</v>
      </c>
      <c r="E1120" t="s">
        <v>8</v>
      </c>
      <c r="F1120" t="s">
        <v>12</v>
      </c>
      <c r="G1120" s="10">
        <v>38282.749499999998</v>
      </c>
    </row>
    <row r="1121" spans="1:7" x14ac:dyDescent="0.25">
      <c r="A1121">
        <v>30</v>
      </c>
      <c r="B1121" t="s">
        <v>7</v>
      </c>
      <c r="C1121">
        <v>19.95</v>
      </c>
      <c r="D1121">
        <v>3</v>
      </c>
      <c r="E1121" t="s">
        <v>11</v>
      </c>
      <c r="F1121" t="s">
        <v>13</v>
      </c>
      <c r="G1121" s="10">
        <v>5693.4305000000004</v>
      </c>
    </row>
    <row r="1122" spans="1:7" x14ac:dyDescent="0.25">
      <c r="A1122">
        <v>23</v>
      </c>
      <c r="B1122" t="s">
        <v>7</v>
      </c>
      <c r="C1122">
        <v>31.4</v>
      </c>
      <c r="D1122">
        <v>0</v>
      </c>
      <c r="E1122" t="s">
        <v>8</v>
      </c>
      <c r="F1122" t="s">
        <v>9</v>
      </c>
      <c r="G1122" s="10">
        <v>34166.273000000001</v>
      </c>
    </row>
    <row r="1123" spans="1:7" x14ac:dyDescent="0.25">
      <c r="A1123">
        <v>46</v>
      </c>
      <c r="B1123" t="s">
        <v>10</v>
      </c>
      <c r="C1123">
        <v>38.17</v>
      </c>
      <c r="D1123">
        <v>2</v>
      </c>
      <c r="E1123" t="s">
        <v>11</v>
      </c>
      <c r="F1123" t="s">
        <v>12</v>
      </c>
      <c r="G1123" s="10">
        <v>8347.1643000000004</v>
      </c>
    </row>
    <row r="1124" spans="1:7" x14ac:dyDescent="0.25">
      <c r="A1124">
        <v>53</v>
      </c>
      <c r="B1124" t="s">
        <v>7</v>
      </c>
      <c r="C1124">
        <v>36.86</v>
      </c>
      <c r="D1124">
        <v>3</v>
      </c>
      <c r="E1124" t="s">
        <v>8</v>
      </c>
      <c r="F1124" t="s">
        <v>13</v>
      </c>
      <c r="G1124" s="10">
        <v>46661.4424</v>
      </c>
    </row>
    <row r="1125" spans="1:7" x14ac:dyDescent="0.25">
      <c r="A1125">
        <v>27</v>
      </c>
      <c r="B1125" t="s">
        <v>7</v>
      </c>
      <c r="C1125">
        <v>32.395000000000003</v>
      </c>
      <c r="D1125">
        <v>1</v>
      </c>
      <c r="E1125" t="s">
        <v>11</v>
      </c>
      <c r="F1125" t="s">
        <v>14</v>
      </c>
      <c r="G1125" s="10">
        <v>18903.491409999999</v>
      </c>
    </row>
    <row r="1126" spans="1:7" x14ac:dyDescent="0.25">
      <c r="A1126">
        <v>23</v>
      </c>
      <c r="B1126" t="s">
        <v>7</v>
      </c>
      <c r="C1126">
        <v>42.75</v>
      </c>
      <c r="D1126">
        <v>1</v>
      </c>
      <c r="E1126" t="s">
        <v>8</v>
      </c>
      <c r="F1126" t="s">
        <v>14</v>
      </c>
      <c r="G1126" s="10">
        <v>40904.199500000002</v>
      </c>
    </row>
    <row r="1127" spans="1:7" x14ac:dyDescent="0.25">
      <c r="A1127">
        <v>63</v>
      </c>
      <c r="B1127" t="s">
        <v>7</v>
      </c>
      <c r="C1127">
        <v>25.08</v>
      </c>
      <c r="D1127">
        <v>0</v>
      </c>
      <c r="E1127" t="s">
        <v>11</v>
      </c>
      <c r="F1127" t="s">
        <v>13</v>
      </c>
      <c r="G1127" s="10">
        <v>14254.608200000001</v>
      </c>
    </row>
    <row r="1128" spans="1:7" x14ac:dyDescent="0.25">
      <c r="A1128">
        <v>55</v>
      </c>
      <c r="B1128" t="s">
        <v>10</v>
      </c>
      <c r="C1128">
        <v>29.9</v>
      </c>
      <c r="D1128">
        <v>0</v>
      </c>
      <c r="E1128" t="s">
        <v>11</v>
      </c>
      <c r="F1128" t="s">
        <v>9</v>
      </c>
      <c r="G1128" s="10">
        <v>10214.636</v>
      </c>
    </row>
    <row r="1129" spans="1:7" x14ac:dyDescent="0.25">
      <c r="A1129">
        <v>35</v>
      </c>
      <c r="B1129" t="s">
        <v>7</v>
      </c>
      <c r="C1129">
        <v>35.86</v>
      </c>
      <c r="D1129">
        <v>2</v>
      </c>
      <c r="E1129" t="s">
        <v>11</v>
      </c>
      <c r="F1129" t="s">
        <v>12</v>
      </c>
      <c r="G1129" s="10">
        <v>5836.5204000000003</v>
      </c>
    </row>
    <row r="1130" spans="1:7" x14ac:dyDescent="0.25">
      <c r="A1130">
        <v>34</v>
      </c>
      <c r="B1130" t="s">
        <v>10</v>
      </c>
      <c r="C1130">
        <v>32.799999999999997</v>
      </c>
      <c r="D1130">
        <v>1</v>
      </c>
      <c r="E1130" t="s">
        <v>11</v>
      </c>
      <c r="F1130" t="s">
        <v>9</v>
      </c>
      <c r="G1130" s="10">
        <v>14358.364369999999</v>
      </c>
    </row>
    <row r="1131" spans="1:7" x14ac:dyDescent="0.25">
      <c r="A1131">
        <v>19</v>
      </c>
      <c r="B1131" t="s">
        <v>7</v>
      </c>
      <c r="C1131">
        <v>18.600000000000001</v>
      </c>
      <c r="D1131">
        <v>0</v>
      </c>
      <c r="E1131" t="s">
        <v>11</v>
      </c>
      <c r="F1131" t="s">
        <v>9</v>
      </c>
      <c r="G1131" s="10">
        <v>1728.8969999999999</v>
      </c>
    </row>
    <row r="1132" spans="1:7" x14ac:dyDescent="0.25">
      <c r="A1132">
        <v>39</v>
      </c>
      <c r="B1132" t="s">
        <v>7</v>
      </c>
      <c r="C1132">
        <v>23.87</v>
      </c>
      <c r="D1132">
        <v>5</v>
      </c>
      <c r="E1132" t="s">
        <v>11</v>
      </c>
      <c r="F1132" t="s">
        <v>12</v>
      </c>
      <c r="G1132" s="10">
        <v>8582.3022999999994</v>
      </c>
    </row>
    <row r="1133" spans="1:7" x14ac:dyDescent="0.25">
      <c r="A1133">
        <v>27</v>
      </c>
      <c r="B1133" t="s">
        <v>10</v>
      </c>
      <c r="C1133">
        <v>45.9</v>
      </c>
      <c r="D1133">
        <v>2</v>
      </c>
      <c r="E1133" t="s">
        <v>11</v>
      </c>
      <c r="F1133" t="s">
        <v>9</v>
      </c>
      <c r="G1133" s="10">
        <v>3693.4279999999999</v>
      </c>
    </row>
    <row r="1134" spans="1:7" x14ac:dyDescent="0.25">
      <c r="A1134">
        <v>57</v>
      </c>
      <c r="B1134" t="s">
        <v>10</v>
      </c>
      <c r="C1134">
        <v>40.28</v>
      </c>
      <c r="D1134">
        <v>0</v>
      </c>
      <c r="E1134" t="s">
        <v>11</v>
      </c>
      <c r="F1134" t="s">
        <v>14</v>
      </c>
      <c r="G1134" s="10">
        <v>20709.020339999999</v>
      </c>
    </row>
    <row r="1135" spans="1:7" x14ac:dyDescent="0.25">
      <c r="A1135">
        <v>52</v>
      </c>
      <c r="B1135" t="s">
        <v>7</v>
      </c>
      <c r="C1135">
        <v>18.335000000000001</v>
      </c>
      <c r="D1135">
        <v>0</v>
      </c>
      <c r="E1135" t="s">
        <v>11</v>
      </c>
      <c r="F1135" t="s">
        <v>13</v>
      </c>
      <c r="G1135" s="10">
        <v>9991.0376500000002</v>
      </c>
    </row>
    <row r="1136" spans="1:7" x14ac:dyDescent="0.25">
      <c r="A1136">
        <v>28</v>
      </c>
      <c r="B1136" t="s">
        <v>10</v>
      </c>
      <c r="C1136">
        <v>33.82</v>
      </c>
      <c r="D1136">
        <v>0</v>
      </c>
      <c r="E1136" t="s">
        <v>11</v>
      </c>
      <c r="F1136" t="s">
        <v>13</v>
      </c>
      <c r="G1136" s="10">
        <v>19673.335729999999</v>
      </c>
    </row>
    <row r="1137" spans="1:7" x14ac:dyDescent="0.25">
      <c r="A1137">
        <v>50</v>
      </c>
      <c r="B1137" t="s">
        <v>7</v>
      </c>
      <c r="C1137">
        <v>28.12</v>
      </c>
      <c r="D1137">
        <v>3</v>
      </c>
      <c r="E1137" t="s">
        <v>11</v>
      </c>
      <c r="F1137" t="s">
        <v>13</v>
      </c>
      <c r="G1137" s="10">
        <v>11085.586799999999</v>
      </c>
    </row>
    <row r="1138" spans="1:7" x14ac:dyDescent="0.25">
      <c r="A1138">
        <v>44</v>
      </c>
      <c r="B1138" t="s">
        <v>7</v>
      </c>
      <c r="C1138">
        <v>25</v>
      </c>
      <c r="D1138">
        <v>1</v>
      </c>
      <c r="E1138" t="s">
        <v>11</v>
      </c>
      <c r="F1138" t="s">
        <v>9</v>
      </c>
      <c r="G1138" s="10">
        <v>7623.518</v>
      </c>
    </row>
    <row r="1139" spans="1:7" x14ac:dyDescent="0.25">
      <c r="A1139">
        <v>26</v>
      </c>
      <c r="B1139" t="s">
        <v>7</v>
      </c>
      <c r="C1139">
        <v>22.23</v>
      </c>
      <c r="D1139">
        <v>0</v>
      </c>
      <c r="E1139" t="s">
        <v>11</v>
      </c>
      <c r="F1139" t="s">
        <v>13</v>
      </c>
      <c r="G1139" s="10">
        <v>3176.2876999999999</v>
      </c>
    </row>
    <row r="1140" spans="1:7" x14ac:dyDescent="0.25">
      <c r="A1140">
        <v>33</v>
      </c>
      <c r="B1140" t="s">
        <v>10</v>
      </c>
      <c r="C1140">
        <v>30.25</v>
      </c>
      <c r="D1140">
        <v>0</v>
      </c>
      <c r="E1140" t="s">
        <v>11</v>
      </c>
      <c r="F1140" t="s">
        <v>12</v>
      </c>
      <c r="G1140" s="10">
        <v>3704.3544999999999</v>
      </c>
    </row>
    <row r="1141" spans="1:7" x14ac:dyDescent="0.25">
      <c r="A1141">
        <v>19</v>
      </c>
      <c r="B1141" t="s">
        <v>7</v>
      </c>
      <c r="C1141">
        <v>32.49</v>
      </c>
      <c r="D1141">
        <v>0</v>
      </c>
      <c r="E1141" t="s">
        <v>8</v>
      </c>
      <c r="F1141" t="s">
        <v>13</v>
      </c>
      <c r="G1141" s="10">
        <v>36898.733079999998</v>
      </c>
    </row>
    <row r="1142" spans="1:7" x14ac:dyDescent="0.25">
      <c r="A1142">
        <v>50</v>
      </c>
      <c r="B1142" t="s">
        <v>10</v>
      </c>
      <c r="C1142">
        <v>37.07</v>
      </c>
      <c r="D1142">
        <v>1</v>
      </c>
      <c r="E1142" t="s">
        <v>11</v>
      </c>
      <c r="F1142" t="s">
        <v>12</v>
      </c>
      <c r="G1142" s="10">
        <v>9048.0272999999997</v>
      </c>
    </row>
    <row r="1143" spans="1:7" x14ac:dyDescent="0.25">
      <c r="A1143">
        <v>41</v>
      </c>
      <c r="B1143" t="s">
        <v>7</v>
      </c>
      <c r="C1143">
        <v>32.6</v>
      </c>
      <c r="D1143">
        <v>3</v>
      </c>
      <c r="E1143" t="s">
        <v>11</v>
      </c>
      <c r="F1143" t="s">
        <v>9</v>
      </c>
      <c r="G1143" s="10">
        <v>7954.5169999999998</v>
      </c>
    </row>
    <row r="1144" spans="1:7" x14ac:dyDescent="0.25">
      <c r="A1144">
        <v>52</v>
      </c>
      <c r="B1144" t="s">
        <v>7</v>
      </c>
      <c r="C1144">
        <v>24.86</v>
      </c>
      <c r="D1144">
        <v>0</v>
      </c>
      <c r="E1144" t="s">
        <v>11</v>
      </c>
      <c r="F1144" t="s">
        <v>12</v>
      </c>
      <c r="G1144" s="10">
        <v>27117.993780000001</v>
      </c>
    </row>
    <row r="1145" spans="1:7" x14ac:dyDescent="0.25">
      <c r="A1145">
        <v>39</v>
      </c>
      <c r="B1145" t="s">
        <v>10</v>
      </c>
      <c r="C1145">
        <v>32.340000000000003</v>
      </c>
      <c r="D1145">
        <v>2</v>
      </c>
      <c r="E1145" t="s">
        <v>11</v>
      </c>
      <c r="F1145" t="s">
        <v>12</v>
      </c>
      <c r="G1145" s="10">
        <v>6338.0756000000001</v>
      </c>
    </row>
    <row r="1146" spans="1:7" x14ac:dyDescent="0.25">
      <c r="A1146">
        <v>50</v>
      </c>
      <c r="B1146" t="s">
        <v>10</v>
      </c>
      <c r="C1146">
        <v>32.299999999999997</v>
      </c>
      <c r="D1146">
        <v>2</v>
      </c>
      <c r="E1146" t="s">
        <v>11</v>
      </c>
      <c r="F1146" t="s">
        <v>9</v>
      </c>
      <c r="G1146" s="10">
        <v>9630.3970000000008</v>
      </c>
    </row>
    <row r="1147" spans="1:7" x14ac:dyDescent="0.25">
      <c r="A1147">
        <v>52</v>
      </c>
      <c r="B1147" t="s">
        <v>10</v>
      </c>
      <c r="C1147">
        <v>32.774999999999999</v>
      </c>
      <c r="D1147">
        <v>3</v>
      </c>
      <c r="E1147" t="s">
        <v>11</v>
      </c>
      <c r="F1147" t="s">
        <v>13</v>
      </c>
      <c r="G1147" s="10">
        <v>11289.10925</v>
      </c>
    </row>
    <row r="1148" spans="1:7" x14ac:dyDescent="0.25">
      <c r="A1148">
        <v>60</v>
      </c>
      <c r="B1148" t="s">
        <v>10</v>
      </c>
      <c r="C1148">
        <v>32.799999999999997</v>
      </c>
      <c r="D1148">
        <v>0</v>
      </c>
      <c r="E1148" t="s">
        <v>8</v>
      </c>
      <c r="F1148" t="s">
        <v>9</v>
      </c>
      <c r="G1148" s="10">
        <v>52590.829389999999</v>
      </c>
    </row>
    <row r="1149" spans="1:7" x14ac:dyDescent="0.25">
      <c r="A1149">
        <v>20</v>
      </c>
      <c r="B1149" t="s">
        <v>7</v>
      </c>
      <c r="C1149">
        <v>31.92</v>
      </c>
      <c r="D1149">
        <v>0</v>
      </c>
      <c r="E1149" t="s">
        <v>11</v>
      </c>
      <c r="F1149" t="s">
        <v>13</v>
      </c>
      <c r="G1149" s="10">
        <v>2261.5688</v>
      </c>
    </row>
    <row r="1150" spans="1:7" x14ac:dyDescent="0.25">
      <c r="A1150">
        <v>55</v>
      </c>
      <c r="B1150" t="s">
        <v>10</v>
      </c>
      <c r="C1150">
        <v>21.5</v>
      </c>
      <c r="D1150">
        <v>1</v>
      </c>
      <c r="E1150" t="s">
        <v>11</v>
      </c>
      <c r="F1150" t="s">
        <v>9</v>
      </c>
      <c r="G1150" s="10">
        <v>10791.96</v>
      </c>
    </row>
    <row r="1151" spans="1:7" x14ac:dyDescent="0.25">
      <c r="A1151">
        <v>42</v>
      </c>
      <c r="B1151" t="s">
        <v>10</v>
      </c>
      <c r="C1151">
        <v>34.1</v>
      </c>
      <c r="D1151">
        <v>0</v>
      </c>
      <c r="E1151" t="s">
        <v>11</v>
      </c>
      <c r="F1151" t="s">
        <v>9</v>
      </c>
      <c r="G1151" s="10">
        <v>5979.7309999999998</v>
      </c>
    </row>
    <row r="1152" spans="1:7" x14ac:dyDescent="0.25">
      <c r="A1152">
        <v>18</v>
      </c>
      <c r="B1152" t="s">
        <v>7</v>
      </c>
      <c r="C1152">
        <v>30.305</v>
      </c>
      <c r="D1152">
        <v>0</v>
      </c>
      <c r="E1152" t="s">
        <v>11</v>
      </c>
      <c r="F1152" t="s">
        <v>14</v>
      </c>
      <c r="G1152" s="10">
        <v>2203.7359499999998</v>
      </c>
    </row>
    <row r="1153" spans="1:7" x14ac:dyDescent="0.25">
      <c r="A1153">
        <v>58</v>
      </c>
      <c r="B1153" t="s">
        <v>7</v>
      </c>
      <c r="C1153">
        <v>36.479999999999997</v>
      </c>
      <c r="D1153">
        <v>0</v>
      </c>
      <c r="E1153" t="s">
        <v>11</v>
      </c>
      <c r="F1153" t="s">
        <v>13</v>
      </c>
      <c r="G1153" s="10">
        <v>12235.8392</v>
      </c>
    </row>
    <row r="1154" spans="1:7" x14ac:dyDescent="0.25">
      <c r="A1154">
        <v>43</v>
      </c>
      <c r="B1154" t="s">
        <v>7</v>
      </c>
      <c r="C1154">
        <v>32.56</v>
      </c>
      <c r="D1154">
        <v>3</v>
      </c>
      <c r="E1154" t="s">
        <v>8</v>
      </c>
      <c r="F1154" t="s">
        <v>12</v>
      </c>
      <c r="G1154" s="10">
        <v>40941.285400000001</v>
      </c>
    </row>
    <row r="1155" spans="1:7" x14ac:dyDescent="0.25">
      <c r="A1155">
        <v>35</v>
      </c>
      <c r="B1155" t="s">
        <v>7</v>
      </c>
      <c r="C1155">
        <v>35.814999999999998</v>
      </c>
      <c r="D1155">
        <v>1</v>
      </c>
      <c r="E1155" t="s">
        <v>11</v>
      </c>
      <c r="F1155" t="s">
        <v>13</v>
      </c>
      <c r="G1155" s="10">
        <v>5630.4578499999998</v>
      </c>
    </row>
    <row r="1156" spans="1:7" x14ac:dyDescent="0.25">
      <c r="A1156">
        <v>48</v>
      </c>
      <c r="B1156" t="s">
        <v>7</v>
      </c>
      <c r="C1156">
        <v>27.93</v>
      </c>
      <c r="D1156">
        <v>4</v>
      </c>
      <c r="E1156" t="s">
        <v>11</v>
      </c>
      <c r="F1156" t="s">
        <v>13</v>
      </c>
      <c r="G1156" s="10">
        <v>11015.1747</v>
      </c>
    </row>
    <row r="1157" spans="1:7" x14ac:dyDescent="0.25">
      <c r="A1157">
        <v>36</v>
      </c>
      <c r="B1157" t="s">
        <v>7</v>
      </c>
      <c r="C1157">
        <v>22.135000000000002</v>
      </c>
      <c r="D1157">
        <v>3</v>
      </c>
      <c r="E1157" t="s">
        <v>11</v>
      </c>
      <c r="F1157" t="s">
        <v>14</v>
      </c>
      <c r="G1157" s="10">
        <v>7228.2156500000001</v>
      </c>
    </row>
    <row r="1158" spans="1:7" x14ac:dyDescent="0.25">
      <c r="A1158">
        <v>19</v>
      </c>
      <c r="B1158" t="s">
        <v>10</v>
      </c>
      <c r="C1158">
        <v>44.88</v>
      </c>
      <c r="D1158">
        <v>0</v>
      </c>
      <c r="E1158" t="s">
        <v>8</v>
      </c>
      <c r="F1158" t="s">
        <v>12</v>
      </c>
      <c r="G1158" s="10">
        <v>39722.746200000001</v>
      </c>
    </row>
    <row r="1159" spans="1:7" x14ac:dyDescent="0.25">
      <c r="A1159">
        <v>23</v>
      </c>
      <c r="B1159" t="s">
        <v>7</v>
      </c>
      <c r="C1159">
        <v>23.18</v>
      </c>
      <c r="D1159">
        <v>2</v>
      </c>
      <c r="E1159" t="s">
        <v>11</v>
      </c>
      <c r="F1159" t="s">
        <v>13</v>
      </c>
      <c r="G1159" s="10">
        <v>14426.073850000001</v>
      </c>
    </row>
    <row r="1160" spans="1:7" x14ac:dyDescent="0.25">
      <c r="A1160">
        <v>20</v>
      </c>
      <c r="B1160" t="s">
        <v>7</v>
      </c>
      <c r="C1160">
        <v>30.59</v>
      </c>
      <c r="D1160">
        <v>0</v>
      </c>
      <c r="E1160" t="s">
        <v>11</v>
      </c>
      <c r="F1160" t="s">
        <v>14</v>
      </c>
      <c r="G1160" s="10">
        <v>2459.7201</v>
      </c>
    </row>
    <row r="1161" spans="1:7" x14ac:dyDescent="0.25">
      <c r="A1161">
        <v>32</v>
      </c>
      <c r="B1161" t="s">
        <v>7</v>
      </c>
      <c r="C1161">
        <v>41.1</v>
      </c>
      <c r="D1161">
        <v>0</v>
      </c>
      <c r="E1161" t="s">
        <v>11</v>
      </c>
      <c r="F1161" t="s">
        <v>9</v>
      </c>
      <c r="G1161" s="10">
        <v>3989.8409999999999</v>
      </c>
    </row>
    <row r="1162" spans="1:7" x14ac:dyDescent="0.25">
      <c r="A1162">
        <v>43</v>
      </c>
      <c r="B1162" t="s">
        <v>7</v>
      </c>
      <c r="C1162">
        <v>34.58</v>
      </c>
      <c r="D1162">
        <v>1</v>
      </c>
      <c r="E1162" t="s">
        <v>11</v>
      </c>
      <c r="F1162" t="s">
        <v>13</v>
      </c>
      <c r="G1162" s="10">
        <v>7727.2532000000001</v>
      </c>
    </row>
    <row r="1163" spans="1:7" x14ac:dyDescent="0.25">
      <c r="A1163">
        <v>34</v>
      </c>
      <c r="B1163" t="s">
        <v>10</v>
      </c>
      <c r="C1163">
        <v>42.13</v>
      </c>
      <c r="D1163">
        <v>2</v>
      </c>
      <c r="E1163" t="s">
        <v>11</v>
      </c>
      <c r="F1163" t="s">
        <v>12</v>
      </c>
      <c r="G1163" s="10">
        <v>5124.1886999999997</v>
      </c>
    </row>
    <row r="1164" spans="1:7" x14ac:dyDescent="0.25">
      <c r="A1164">
        <v>30</v>
      </c>
      <c r="B1164" t="s">
        <v>10</v>
      </c>
      <c r="C1164">
        <v>38.83</v>
      </c>
      <c r="D1164">
        <v>1</v>
      </c>
      <c r="E1164" t="s">
        <v>11</v>
      </c>
      <c r="F1164" t="s">
        <v>12</v>
      </c>
      <c r="G1164" s="10">
        <v>18963.171920000001</v>
      </c>
    </row>
    <row r="1165" spans="1:7" x14ac:dyDescent="0.25">
      <c r="A1165">
        <v>18</v>
      </c>
      <c r="B1165" t="s">
        <v>7</v>
      </c>
      <c r="C1165">
        <v>28.215</v>
      </c>
      <c r="D1165">
        <v>0</v>
      </c>
      <c r="E1165" t="s">
        <v>11</v>
      </c>
      <c r="F1165" t="s">
        <v>14</v>
      </c>
      <c r="G1165" s="10">
        <v>2200.8308499999998</v>
      </c>
    </row>
    <row r="1166" spans="1:7" x14ac:dyDescent="0.25">
      <c r="A1166">
        <v>41</v>
      </c>
      <c r="B1166" t="s">
        <v>7</v>
      </c>
      <c r="C1166">
        <v>28.31</v>
      </c>
      <c r="D1166">
        <v>1</v>
      </c>
      <c r="E1166" t="s">
        <v>11</v>
      </c>
      <c r="F1166" t="s">
        <v>13</v>
      </c>
      <c r="G1166" s="10">
        <v>7153.5538999999999</v>
      </c>
    </row>
    <row r="1167" spans="1:7" x14ac:dyDescent="0.25">
      <c r="A1167">
        <v>35</v>
      </c>
      <c r="B1167" t="s">
        <v>7</v>
      </c>
      <c r="C1167">
        <v>26.125</v>
      </c>
      <c r="D1167">
        <v>0</v>
      </c>
      <c r="E1167" t="s">
        <v>11</v>
      </c>
      <c r="F1167" t="s">
        <v>14</v>
      </c>
      <c r="G1167" s="10">
        <v>5227.9887500000004</v>
      </c>
    </row>
    <row r="1168" spans="1:7" x14ac:dyDescent="0.25">
      <c r="A1168">
        <v>57</v>
      </c>
      <c r="B1168" t="s">
        <v>10</v>
      </c>
      <c r="C1168">
        <v>40.369999999999997</v>
      </c>
      <c r="D1168">
        <v>0</v>
      </c>
      <c r="E1168" t="s">
        <v>11</v>
      </c>
      <c r="F1168" t="s">
        <v>12</v>
      </c>
      <c r="G1168" s="10">
        <v>10982.5013</v>
      </c>
    </row>
    <row r="1169" spans="1:7" x14ac:dyDescent="0.25">
      <c r="A1169">
        <v>29</v>
      </c>
      <c r="B1169" t="s">
        <v>7</v>
      </c>
      <c r="C1169">
        <v>24.6</v>
      </c>
      <c r="D1169">
        <v>2</v>
      </c>
      <c r="E1169" t="s">
        <v>11</v>
      </c>
      <c r="F1169" t="s">
        <v>9</v>
      </c>
      <c r="G1169" s="10">
        <v>4529.4769999999999</v>
      </c>
    </row>
    <row r="1170" spans="1:7" x14ac:dyDescent="0.25">
      <c r="A1170">
        <v>32</v>
      </c>
      <c r="B1170" t="s">
        <v>10</v>
      </c>
      <c r="C1170">
        <v>35.200000000000003</v>
      </c>
      <c r="D1170">
        <v>2</v>
      </c>
      <c r="E1170" t="s">
        <v>11</v>
      </c>
      <c r="F1170" t="s">
        <v>9</v>
      </c>
      <c r="G1170" s="10">
        <v>4670.6400000000003</v>
      </c>
    </row>
    <row r="1171" spans="1:7" x14ac:dyDescent="0.25">
      <c r="A1171">
        <v>37</v>
      </c>
      <c r="B1171" t="s">
        <v>7</v>
      </c>
      <c r="C1171">
        <v>34.104999999999997</v>
      </c>
      <c r="D1171">
        <v>1</v>
      </c>
      <c r="E1171" t="s">
        <v>11</v>
      </c>
      <c r="F1171" t="s">
        <v>13</v>
      </c>
      <c r="G1171" s="10">
        <v>6112.3529500000004</v>
      </c>
    </row>
    <row r="1172" spans="1:7" x14ac:dyDescent="0.25">
      <c r="A1172">
        <v>18</v>
      </c>
      <c r="B1172" t="s">
        <v>10</v>
      </c>
      <c r="C1172">
        <v>27.36</v>
      </c>
      <c r="D1172">
        <v>1</v>
      </c>
      <c r="E1172" t="s">
        <v>8</v>
      </c>
      <c r="F1172" t="s">
        <v>14</v>
      </c>
      <c r="G1172" s="10">
        <v>17178.682400000002</v>
      </c>
    </row>
    <row r="1173" spans="1:7" x14ac:dyDescent="0.25">
      <c r="A1173">
        <v>43</v>
      </c>
      <c r="B1173" t="s">
        <v>7</v>
      </c>
      <c r="C1173">
        <v>26.7</v>
      </c>
      <c r="D1173">
        <v>2</v>
      </c>
      <c r="E1173" t="s">
        <v>8</v>
      </c>
      <c r="F1173" t="s">
        <v>9</v>
      </c>
      <c r="G1173" s="10">
        <v>22478.6</v>
      </c>
    </row>
    <row r="1174" spans="1:7" x14ac:dyDescent="0.25">
      <c r="A1174">
        <v>56</v>
      </c>
      <c r="B1174" t="s">
        <v>7</v>
      </c>
      <c r="C1174">
        <v>41.91</v>
      </c>
      <c r="D1174">
        <v>0</v>
      </c>
      <c r="E1174" t="s">
        <v>11</v>
      </c>
      <c r="F1174" t="s">
        <v>12</v>
      </c>
      <c r="G1174" s="10">
        <v>11093.6229</v>
      </c>
    </row>
    <row r="1175" spans="1:7" x14ac:dyDescent="0.25">
      <c r="A1175">
        <v>38</v>
      </c>
      <c r="B1175" t="s">
        <v>10</v>
      </c>
      <c r="C1175">
        <v>29.26</v>
      </c>
      <c r="D1175">
        <v>2</v>
      </c>
      <c r="E1175" t="s">
        <v>11</v>
      </c>
      <c r="F1175" t="s">
        <v>13</v>
      </c>
      <c r="G1175" s="10">
        <v>6457.8433999999997</v>
      </c>
    </row>
    <row r="1176" spans="1:7" x14ac:dyDescent="0.25">
      <c r="A1176">
        <v>29</v>
      </c>
      <c r="B1176" t="s">
        <v>10</v>
      </c>
      <c r="C1176">
        <v>32.11</v>
      </c>
      <c r="D1176">
        <v>2</v>
      </c>
      <c r="E1176" t="s">
        <v>11</v>
      </c>
      <c r="F1176" t="s">
        <v>13</v>
      </c>
      <c r="G1176" s="10">
        <v>4433.9159</v>
      </c>
    </row>
    <row r="1177" spans="1:7" x14ac:dyDescent="0.25">
      <c r="A1177">
        <v>22</v>
      </c>
      <c r="B1177" t="s">
        <v>7</v>
      </c>
      <c r="C1177">
        <v>27.1</v>
      </c>
      <c r="D1177">
        <v>0</v>
      </c>
      <c r="E1177" t="s">
        <v>11</v>
      </c>
      <c r="F1177" t="s">
        <v>9</v>
      </c>
      <c r="G1177" s="10">
        <v>2154.3609999999999</v>
      </c>
    </row>
    <row r="1178" spans="1:7" x14ac:dyDescent="0.25">
      <c r="A1178">
        <v>52</v>
      </c>
      <c r="B1178" t="s">
        <v>7</v>
      </c>
      <c r="C1178">
        <v>24.13</v>
      </c>
      <c r="D1178">
        <v>1</v>
      </c>
      <c r="E1178" t="s">
        <v>8</v>
      </c>
      <c r="F1178" t="s">
        <v>13</v>
      </c>
      <c r="G1178" s="10">
        <v>23887.662700000001</v>
      </c>
    </row>
    <row r="1179" spans="1:7" x14ac:dyDescent="0.25">
      <c r="A1179">
        <v>40</v>
      </c>
      <c r="B1179" t="s">
        <v>7</v>
      </c>
      <c r="C1179">
        <v>27.4</v>
      </c>
      <c r="D1179">
        <v>1</v>
      </c>
      <c r="E1179" t="s">
        <v>11</v>
      </c>
      <c r="F1179" t="s">
        <v>9</v>
      </c>
      <c r="G1179" s="10">
        <v>6496.8860000000004</v>
      </c>
    </row>
    <row r="1180" spans="1:7" x14ac:dyDescent="0.25">
      <c r="A1180">
        <v>23</v>
      </c>
      <c r="B1180" t="s">
        <v>7</v>
      </c>
      <c r="C1180">
        <v>34.865000000000002</v>
      </c>
      <c r="D1180">
        <v>0</v>
      </c>
      <c r="E1180" t="s">
        <v>11</v>
      </c>
      <c r="F1180" t="s">
        <v>14</v>
      </c>
      <c r="G1180" s="10">
        <v>2899.4893499999998</v>
      </c>
    </row>
    <row r="1181" spans="1:7" x14ac:dyDescent="0.25">
      <c r="A1181">
        <v>31</v>
      </c>
      <c r="B1181" t="s">
        <v>10</v>
      </c>
      <c r="C1181">
        <v>29.81</v>
      </c>
      <c r="D1181">
        <v>0</v>
      </c>
      <c r="E1181" t="s">
        <v>8</v>
      </c>
      <c r="F1181" t="s">
        <v>12</v>
      </c>
      <c r="G1181" s="10">
        <v>19350.368900000001</v>
      </c>
    </row>
    <row r="1182" spans="1:7" x14ac:dyDescent="0.25">
      <c r="A1182">
        <v>42</v>
      </c>
      <c r="B1182" t="s">
        <v>7</v>
      </c>
      <c r="C1182">
        <v>41.325000000000003</v>
      </c>
      <c r="D1182">
        <v>1</v>
      </c>
      <c r="E1182" t="s">
        <v>11</v>
      </c>
      <c r="F1182" t="s">
        <v>14</v>
      </c>
      <c r="G1182" s="10">
        <v>7650.7737500000003</v>
      </c>
    </row>
    <row r="1183" spans="1:7" x14ac:dyDescent="0.25">
      <c r="A1183">
        <v>24</v>
      </c>
      <c r="B1183" t="s">
        <v>7</v>
      </c>
      <c r="C1183">
        <v>29.925000000000001</v>
      </c>
      <c r="D1183">
        <v>0</v>
      </c>
      <c r="E1183" t="s">
        <v>11</v>
      </c>
      <c r="F1183" t="s">
        <v>13</v>
      </c>
      <c r="G1183" s="10">
        <v>2850.6837500000001</v>
      </c>
    </row>
    <row r="1184" spans="1:7" x14ac:dyDescent="0.25">
      <c r="A1184">
        <v>25</v>
      </c>
      <c r="B1184" t="s">
        <v>7</v>
      </c>
      <c r="C1184">
        <v>30.3</v>
      </c>
      <c r="D1184">
        <v>0</v>
      </c>
      <c r="E1184" t="s">
        <v>11</v>
      </c>
      <c r="F1184" t="s">
        <v>9</v>
      </c>
      <c r="G1184" s="10">
        <v>2632.9920000000002</v>
      </c>
    </row>
    <row r="1185" spans="1:7" x14ac:dyDescent="0.25">
      <c r="A1185">
        <v>48</v>
      </c>
      <c r="B1185" t="s">
        <v>7</v>
      </c>
      <c r="C1185">
        <v>27.36</v>
      </c>
      <c r="D1185">
        <v>1</v>
      </c>
      <c r="E1185" t="s">
        <v>11</v>
      </c>
      <c r="F1185" t="s">
        <v>14</v>
      </c>
      <c r="G1185" s="10">
        <v>9447.3824000000004</v>
      </c>
    </row>
    <row r="1186" spans="1:7" x14ac:dyDescent="0.25">
      <c r="A1186">
        <v>23</v>
      </c>
      <c r="B1186" t="s">
        <v>7</v>
      </c>
      <c r="C1186">
        <v>28.49</v>
      </c>
      <c r="D1186">
        <v>1</v>
      </c>
      <c r="E1186" t="s">
        <v>8</v>
      </c>
      <c r="F1186" t="s">
        <v>12</v>
      </c>
      <c r="G1186" s="10">
        <v>18328.238099999999</v>
      </c>
    </row>
    <row r="1187" spans="1:7" x14ac:dyDescent="0.25">
      <c r="A1187">
        <v>45</v>
      </c>
      <c r="B1187" t="s">
        <v>10</v>
      </c>
      <c r="C1187">
        <v>23.56</v>
      </c>
      <c r="D1187">
        <v>2</v>
      </c>
      <c r="E1187" t="s">
        <v>11</v>
      </c>
      <c r="F1187" t="s">
        <v>14</v>
      </c>
      <c r="G1187" s="10">
        <v>8603.8233999999993</v>
      </c>
    </row>
    <row r="1188" spans="1:7" x14ac:dyDescent="0.25">
      <c r="A1188">
        <v>20</v>
      </c>
      <c r="B1188" t="s">
        <v>10</v>
      </c>
      <c r="C1188">
        <v>35.625</v>
      </c>
      <c r="D1188">
        <v>3</v>
      </c>
      <c r="E1188" t="s">
        <v>8</v>
      </c>
      <c r="F1188" t="s">
        <v>13</v>
      </c>
      <c r="G1188" s="10">
        <v>37465.34375</v>
      </c>
    </row>
    <row r="1189" spans="1:7" x14ac:dyDescent="0.25">
      <c r="A1189">
        <v>62</v>
      </c>
      <c r="B1189" t="s">
        <v>7</v>
      </c>
      <c r="C1189">
        <v>32.68</v>
      </c>
      <c r="D1189">
        <v>0</v>
      </c>
      <c r="E1189" t="s">
        <v>11</v>
      </c>
      <c r="F1189" t="s">
        <v>13</v>
      </c>
      <c r="G1189" s="10">
        <v>13844.797200000001</v>
      </c>
    </row>
    <row r="1190" spans="1:7" x14ac:dyDescent="0.25">
      <c r="A1190">
        <v>43</v>
      </c>
      <c r="B1190" t="s">
        <v>7</v>
      </c>
      <c r="C1190">
        <v>25.27</v>
      </c>
      <c r="D1190">
        <v>1</v>
      </c>
      <c r="E1190" t="s">
        <v>8</v>
      </c>
      <c r="F1190" t="s">
        <v>14</v>
      </c>
      <c r="G1190" s="10">
        <v>21771.3423</v>
      </c>
    </row>
    <row r="1191" spans="1:7" x14ac:dyDescent="0.25">
      <c r="A1191">
        <v>23</v>
      </c>
      <c r="B1191" t="s">
        <v>7</v>
      </c>
      <c r="C1191">
        <v>28</v>
      </c>
      <c r="D1191">
        <v>0</v>
      </c>
      <c r="E1191" t="s">
        <v>11</v>
      </c>
      <c r="F1191" t="s">
        <v>9</v>
      </c>
      <c r="G1191" s="10">
        <v>13126.677449999999</v>
      </c>
    </row>
    <row r="1192" spans="1:7" x14ac:dyDescent="0.25">
      <c r="A1192">
        <v>31</v>
      </c>
      <c r="B1192" t="s">
        <v>7</v>
      </c>
      <c r="C1192">
        <v>32.774999999999999</v>
      </c>
      <c r="D1192">
        <v>2</v>
      </c>
      <c r="E1192" t="s">
        <v>11</v>
      </c>
      <c r="F1192" t="s">
        <v>13</v>
      </c>
      <c r="G1192" s="10">
        <v>5327.4002499999997</v>
      </c>
    </row>
    <row r="1193" spans="1:7" x14ac:dyDescent="0.25">
      <c r="A1193">
        <v>41</v>
      </c>
      <c r="B1193" t="s">
        <v>7</v>
      </c>
      <c r="C1193">
        <v>21.754999999999999</v>
      </c>
      <c r="D1193">
        <v>1</v>
      </c>
      <c r="E1193" t="s">
        <v>11</v>
      </c>
      <c r="F1193" t="s">
        <v>14</v>
      </c>
      <c r="G1193" s="10">
        <v>13725.47184</v>
      </c>
    </row>
    <row r="1194" spans="1:7" x14ac:dyDescent="0.25">
      <c r="A1194">
        <v>58</v>
      </c>
      <c r="B1194" t="s">
        <v>7</v>
      </c>
      <c r="C1194">
        <v>32.395000000000003</v>
      </c>
      <c r="D1194">
        <v>1</v>
      </c>
      <c r="E1194" t="s">
        <v>11</v>
      </c>
      <c r="F1194" t="s">
        <v>14</v>
      </c>
      <c r="G1194" s="10">
        <v>13019.161050000001</v>
      </c>
    </row>
    <row r="1195" spans="1:7" x14ac:dyDescent="0.25">
      <c r="A1195">
        <v>48</v>
      </c>
      <c r="B1195" t="s">
        <v>7</v>
      </c>
      <c r="C1195">
        <v>36.575000000000003</v>
      </c>
      <c r="D1195">
        <v>0</v>
      </c>
      <c r="E1195" t="s">
        <v>11</v>
      </c>
      <c r="F1195" t="s">
        <v>13</v>
      </c>
      <c r="G1195" s="10">
        <v>8671.1912499999999</v>
      </c>
    </row>
    <row r="1196" spans="1:7" x14ac:dyDescent="0.25">
      <c r="A1196">
        <v>31</v>
      </c>
      <c r="B1196" t="s">
        <v>7</v>
      </c>
      <c r="C1196">
        <v>21.754999999999999</v>
      </c>
      <c r="D1196">
        <v>0</v>
      </c>
      <c r="E1196" t="s">
        <v>11</v>
      </c>
      <c r="F1196" t="s">
        <v>13</v>
      </c>
      <c r="G1196" s="10">
        <v>4134.0824499999999</v>
      </c>
    </row>
    <row r="1197" spans="1:7" x14ac:dyDescent="0.25">
      <c r="A1197">
        <v>19</v>
      </c>
      <c r="B1197" t="s">
        <v>7</v>
      </c>
      <c r="C1197">
        <v>27.93</v>
      </c>
      <c r="D1197">
        <v>3</v>
      </c>
      <c r="E1197" t="s">
        <v>11</v>
      </c>
      <c r="F1197" t="s">
        <v>13</v>
      </c>
      <c r="G1197" s="10">
        <v>18838.703659999999</v>
      </c>
    </row>
    <row r="1198" spans="1:7" x14ac:dyDescent="0.25">
      <c r="A1198">
        <v>19</v>
      </c>
      <c r="B1198" t="s">
        <v>7</v>
      </c>
      <c r="C1198">
        <v>30.02</v>
      </c>
      <c r="D1198">
        <v>0</v>
      </c>
      <c r="E1198" t="s">
        <v>8</v>
      </c>
      <c r="F1198" t="s">
        <v>13</v>
      </c>
      <c r="G1198" s="10">
        <v>33307.550799999997</v>
      </c>
    </row>
    <row r="1199" spans="1:7" x14ac:dyDescent="0.25">
      <c r="A1199">
        <v>41</v>
      </c>
      <c r="B1199" t="s">
        <v>10</v>
      </c>
      <c r="C1199">
        <v>33.549999999999997</v>
      </c>
      <c r="D1199">
        <v>0</v>
      </c>
      <c r="E1199" t="s">
        <v>11</v>
      </c>
      <c r="F1199" t="s">
        <v>12</v>
      </c>
      <c r="G1199" s="10">
        <v>5699.8374999999996</v>
      </c>
    </row>
    <row r="1200" spans="1:7" x14ac:dyDescent="0.25">
      <c r="A1200">
        <v>40</v>
      </c>
      <c r="B1200" t="s">
        <v>10</v>
      </c>
      <c r="C1200">
        <v>29.355</v>
      </c>
      <c r="D1200">
        <v>1</v>
      </c>
      <c r="E1200" t="s">
        <v>11</v>
      </c>
      <c r="F1200" t="s">
        <v>13</v>
      </c>
      <c r="G1200" s="10">
        <v>6393.6034499999996</v>
      </c>
    </row>
    <row r="1201" spans="1:7" x14ac:dyDescent="0.25">
      <c r="A1201">
        <v>31</v>
      </c>
      <c r="B1201" t="s">
        <v>7</v>
      </c>
      <c r="C1201">
        <v>25.8</v>
      </c>
      <c r="D1201">
        <v>2</v>
      </c>
      <c r="E1201" t="s">
        <v>11</v>
      </c>
      <c r="F1201" t="s">
        <v>9</v>
      </c>
      <c r="G1201" s="10">
        <v>4934.7049999999999</v>
      </c>
    </row>
    <row r="1202" spans="1:7" x14ac:dyDescent="0.25">
      <c r="A1202">
        <v>37</v>
      </c>
      <c r="B1202" t="s">
        <v>10</v>
      </c>
      <c r="C1202">
        <v>24.32</v>
      </c>
      <c r="D1202">
        <v>2</v>
      </c>
      <c r="E1202" t="s">
        <v>11</v>
      </c>
      <c r="F1202" t="s">
        <v>13</v>
      </c>
      <c r="G1202" s="10">
        <v>6198.7518</v>
      </c>
    </row>
    <row r="1203" spans="1:7" x14ac:dyDescent="0.25">
      <c r="A1203">
        <v>46</v>
      </c>
      <c r="B1203" t="s">
        <v>10</v>
      </c>
      <c r="C1203">
        <v>40.375</v>
      </c>
      <c r="D1203">
        <v>2</v>
      </c>
      <c r="E1203" t="s">
        <v>11</v>
      </c>
      <c r="F1203" t="s">
        <v>13</v>
      </c>
      <c r="G1203" s="10">
        <v>8733.2292500000003</v>
      </c>
    </row>
    <row r="1204" spans="1:7" x14ac:dyDescent="0.25">
      <c r="A1204">
        <v>22</v>
      </c>
      <c r="B1204" t="s">
        <v>10</v>
      </c>
      <c r="C1204">
        <v>32.11</v>
      </c>
      <c r="D1204">
        <v>0</v>
      </c>
      <c r="E1204" t="s">
        <v>11</v>
      </c>
      <c r="F1204" t="s">
        <v>13</v>
      </c>
      <c r="G1204" s="10">
        <v>2055.3249000000001</v>
      </c>
    </row>
    <row r="1205" spans="1:7" x14ac:dyDescent="0.25">
      <c r="A1205">
        <v>51</v>
      </c>
      <c r="B1205" t="s">
        <v>10</v>
      </c>
      <c r="C1205">
        <v>32.299999999999997</v>
      </c>
      <c r="D1205">
        <v>1</v>
      </c>
      <c r="E1205" t="s">
        <v>11</v>
      </c>
      <c r="F1205" t="s">
        <v>14</v>
      </c>
      <c r="G1205" s="10">
        <v>9964.06</v>
      </c>
    </row>
    <row r="1206" spans="1:7" x14ac:dyDescent="0.25">
      <c r="A1206">
        <v>18</v>
      </c>
      <c r="B1206" t="s">
        <v>7</v>
      </c>
      <c r="C1206">
        <v>27.28</v>
      </c>
      <c r="D1206">
        <v>3</v>
      </c>
      <c r="E1206" t="s">
        <v>8</v>
      </c>
      <c r="F1206" t="s">
        <v>12</v>
      </c>
      <c r="G1206" s="10">
        <v>18223.4512</v>
      </c>
    </row>
    <row r="1207" spans="1:7" x14ac:dyDescent="0.25">
      <c r="A1207">
        <v>35</v>
      </c>
      <c r="B1207" t="s">
        <v>10</v>
      </c>
      <c r="C1207">
        <v>17.86</v>
      </c>
      <c r="D1207">
        <v>1</v>
      </c>
      <c r="E1207" t="s">
        <v>11</v>
      </c>
      <c r="F1207" t="s">
        <v>13</v>
      </c>
      <c r="G1207" s="10">
        <v>5116.5003999999999</v>
      </c>
    </row>
    <row r="1208" spans="1:7" x14ac:dyDescent="0.25">
      <c r="A1208">
        <v>59</v>
      </c>
      <c r="B1208" t="s">
        <v>7</v>
      </c>
      <c r="C1208">
        <v>34.799999999999997</v>
      </c>
      <c r="D1208">
        <v>2</v>
      </c>
      <c r="E1208" t="s">
        <v>11</v>
      </c>
      <c r="F1208" t="s">
        <v>9</v>
      </c>
      <c r="G1208" s="10">
        <v>36910.608030000003</v>
      </c>
    </row>
    <row r="1209" spans="1:7" x14ac:dyDescent="0.25">
      <c r="A1209">
        <v>36</v>
      </c>
      <c r="B1209" t="s">
        <v>10</v>
      </c>
      <c r="C1209">
        <v>33.4</v>
      </c>
      <c r="D1209">
        <v>2</v>
      </c>
      <c r="E1209" t="s">
        <v>8</v>
      </c>
      <c r="F1209" t="s">
        <v>9</v>
      </c>
      <c r="G1209" s="10">
        <v>38415.474000000002</v>
      </c>
    </row>
    <row r="1210" spans="1:7" x14ac:dyDescent="0.25">
      <c r="A1210">
        <v>37</v>
      </c>
      <c r="B1210" t="s">
        <v>7</v>
      </c>
      <c r="C1210">
        <v>25.555</v>
      </c>
      <c r="D1210">
        <v>1</v>
      </c>
      <c r="E1210" t="s">
        <v>8</v>
      </c>
      <c r="F1210" t="s">
        <v>14</v>
      </c>
      <c r="G1210" s="10">
        <v>20296.863450000001</v>
      </c>
    </row>
    <row r="1211" spans="1:7" x14ac:dyDescent="0.25">
      <c r="A1211">
        <v>59</v>
      </c>
      <c r="B1211" t="s">
        <v>10</v>
      </c>
      <c r="C1211">
        <v>37.1</v>
      </c>
      <c r="D1211">
        <v>1</v>
      </c>
      <c r="E1211" t="s">
        <v>11</v>
      </c>
      <c r="F1211" t="s">
        <v>9</v>
      </c>
      <c r="G1211" s="10">
        <v>12347.172</v>
      </c>
    </row>
    <row r="1212" spans="1:7" x14ac:dyDescent="0.25">
      <c r="A1212">
        <v>36</v>
      </c>
      <c r="B1212" t="s">
        <v>10</v>
      </c>
      <c r="C1212">
        <v>30.875</v>
      </c>
      <c r="D1212">
        <v>1</v>
      </c>
      <c r="E1212" t="s">
        <v>11</v>
      </c>
      <c r="F1212" t="s">
        <v>13</v>
      </c>
      <c r="G1212" s="10">
        <v>5373.3642499999996</v>
      </c>
    </row>
    <row r="1213" spans="1:7" x14ac:dyDescent="0.25">
      <c r="A1213">
        <v>39</v>
      </c>
      <c r="B1213" t="s">
        <v>10</v>
      </c>
      <c r="C1213">
        <v>34.1</v>
      </c>
      <c r="D1213">
        <v>2</v>
      </c>
      <c r="E1213" t="s">
        <v>11</v>
      </c>
      <c r="F1213" t="s">
        <v>12</v>
      </c>
      <c r="G1213" s="10">
        <v>23563.016179999999</v>
      </c>
    </row>
    <row r="1214" spans="1:7" x14ac:dyDescent="0.25">
      <c r="A1214">
        <v>18</v>
      </c>
      <c r="B1214" t="s">
        <v>10</v>
      </c>
      <c r="C1214">
        <v>21.47</v>
      </c>
      <c r="D1214">
        <v>0</v>
      </c>
      <c r="E1214" t="s">
        <v>11</v>
      </c>
      <c r="F1214" t="s">
        <v>14</v>
      </c>
      <c r="G1214" s="10">
        <v>1702.4553000000001</v>
      </c>
    </row>
    <row r="1215" spans="1:7" x14ac:dyDescent="0.25">
      <c r="A1215">
        <v>52</v>
      </c>
      <c r="B1215" t="s">
        <v>7</v>
      </c>
      <c r="C1215">
        <v>33.299999999999997</v>
      </c>
      <c r="D1215">
        <v>2</v>
      </c>
      <c r="E1215" t="s">
        <v>11</v>
      </c>
      <c r="F1215" t="s">
        <v>9</v>
      </c>
      <c r="G1215" s="10">
        <v>10806.839</v>
      </c>
    </row>
    <row r="1216" spans="1:7" x14ac:dyDescent="0.25">
      <c r="A1216">
        <v>27</v>
      </c>
      <c r="B1216" t="s">
        <v>7</v>
      </c>
      <c r="C1216">
        <v>31.254999999999999</v>
      </c>
      <c r="D1216">
        <v>1</v>
      </c>
      <c r="E1216" t="s">
        <v>11</v>
      </c>
      <c r="F1216" t="s">
        <v>13</v>
      </c>
      <c r="G1216" s="10">
        <v>3956.0714499999999</v>
      </c>
    </row>
    <row r="1217" spans="1:7" x14ac:dyDescent="0.25">
      <c r="A1217">
        <v>18</v>
      </c>
      <c r="B1217" t="s">
        <v>10</v>
      </c>
      <c r="C1217">
        <v>39.14</v>
      </c>
      <c r="D1217">
        <v>0</v>
      </c>
      <c r="E1217" t="s">
        <v>11</v>
      </c>
      <c r="F1217" t="s">
        <v>14</v>
      </c>
      <c r="G1217" s="10">
        <v>12890.057650000001</v>
      </c>
    </row>
    <row r="1218" spans="1:7" x14ac:dyDescent="0.25">
      <c r="A1218">
        <v>40</v>
      </c>
      <c r="B1218" t="s">
        <v>10</v>
      </c>
      <c r="C1218">
        <v>25.08</v>
      </c>
      <c r="D1218">
        <v>0</v>
      </c>
      <c r="E1218" t="s">
        <v>11</v>
      </c>
      <c r="F1218" t="s">
        <v>12</v>
      </c>
      <c r="G1218" s="10">
        <v>5415.6611999999996</v>
      </c>
    </row>
    <row r="1219" spans="1:7" x14ac:dyDescent="0.25">
      <c r="A1219">
        <v>29</v>
      </c>
      <c r="B1219" t="s">
        <v>10</v>
      </c>
      <c r="C1219">
        <v>37.29</v>
      </c>
      <c r="D1219">
        <v>2</v>
      </c>
      <c r="E1219" t="s">
        <v>11</v>
      </c>
      <c r="F1219" t="s">
        <v>12</v>
      </c>
      <c r="G1219" s="10">
        <v>4058.1161000000002</v>
      </c>
    </row>
    <row r="1220" spans="1:7" x14ac:dyDescent="0.25">
      <c r="A1220">
        <v>46</v>
      </c>
      <c r="B1220" t="s">
        <v>7</v>
      </c>
      <c r="C1220">
        <v>34.6</v>
      </c>
      <c r="D1220">
        <v>1</v>
      </c>
      <c r="E1220" t="s">
        <v>8</v>
      </c>
      <c r="F1220" t="s">
        <v>9</v>
      </c>
      <c r="G1220" s="10">
        <v>41661.601999999999</v>
      </c>
    </row>
    <row r="1221" spans="1:7" x14ac:dyDescent="0.25">
      <c r="A1221">
        <v>38</v>
      </c>
      <c r="B1221" t="s">
        <v>7</v>
      </c>
      <c r="C1221">
        <v>30.21</v>
      </c>
      <c r="D1221">
        <v>3</v>
      </c>
      <c r="E1221" t="s">
        <v>11</v>
      </c>
      <c r="F1221" t="s">
        <v>13</v>
      </c>
      <c r="G1221" s="10">
        <v>7537.1638999999996</v>
      </c>
    </row>
    <row r="1222" spans="1:7" x14ac:dyDescent="0.25">
      <c r="A1222">
        <v>30</v>
      </c>
      <c r="B1222" t="s">
        <v>7</v>
      </c>
      <c r="C1222">
        <v>21.945</v>
      </c>
      <c r="D1222">
        <v>1</v>
      </c>
      <c r="E1222" t="s">
        <v>11</v>
      </c>
      <c r="F1222" t="s">
        <v>14</v>
      </c>
      <c r="G1222" s="10">
        <v>4718.2035500000002</v>
      </c>
    </row>
    <row r="1223" spans="1:7" x14ac:dyDescent="0.25">
      <c r="A1223">
        <v>40</v>
      </c>
      <c r="B1223" t="s">
        <v>10</v>
      </c>
      <c r="C1223">
        <v>24.97</v>
      </c>
      <c r="D1223">
        <v>2</v>
      </c>
      <c r="E1223" t="s">
        <v>11</v>
      </c>
      <c r="F1223" t="s">
        <v>12</v>
      </c>
      <c r="G1223" s="10">
        <v>6593.5083000000004</v>
      </c>
    </row>
    <row r="1224" spans="1:7" x14ac:dyDescent="0.25">
      <c r="A1224">
        <v>50</v>
      </c>
      <c r="B1224" t="s">
        <v>10</v>
      </c>
      <c r="C1224">
        <v>25.3</v>
      </c>
      <c r="D1224">
        <v>0</v>
      </c>
      <c r="E1224" t="s">
        <v>11</v>
      </c>
      <c r="F1224" t="s">
        <v>12</v>
      </c>
      <c r="G1224" s="10">
        <v>8442.6669999999995</v>
      </c>
    </row>
    <row r="1225" spans="1:7" x14ac:dyDescent="0.25">
      <c r="A1225">
        <v>20</v>
      </c>
      <c r="B1225" t="s">
        <v>7</v>
      </c>
      <c r="C1225">
        <v>24.42</v>
      </c>
      <c r="D1225">
        <v>0</v>
      </c>
      <c r="E1225" t="s">
        <v>8</v>
      </c>
      <c r="F1225" t="s">
        <v>12</v>
      </c>
      <c r="G1225" s="10">
        <v>26125.674770000001</v>
      </c>
    </row>
    <row r="1226" spans="1:7" x14ac:dyDescent="0.25">
      <c r="A1226">
        <v>41</v>
      </c>
      <c r="B1226" t="s">
        <v>10</v>
      </c>
      <c r="C1226">
        <v>23.94</v>
      </c>
      <c r="D1226">
        <v>1</v>
      </c>
      <c r="E1226" t="s">
        <v>11</v>
      </c>
      <c r="F1226" t="s">
        <v>14</v>
      </c>
      <c r="G1226" s="10">
        <v>6858.4795999999997</v>
      </c>
    </row>
    <row r="1227" spans="1:7" x14ac:dyDescent="0.25">
      <c r="A1227">
        <v>33</v>
      </c>
      <c r="B1227" t="s">
        <v>7</v>
      </c>
      <c r="C1227">
        <v>39.82</v>
      </c>
      <c r="D1227">
        <v>1</v>
      </c>
      <c r="E1227" t="s">
        <v>11</v>
      </c>
      <c r="F1227" t="s">
        <v>12</v>
      </c>
      <c r="G1227" s="10">
        <v>4795.6567999999997</v>
      </c>
    </row>
    <row r="1228" spans="1:7" x14ac:dyDescent="0.25">
      <c r="A1228">
        <v>38</v>
      </c>
      <c r="B1228" t="s">
        <v>10</v>
      </c>
      <c r="C1228">
        <v>16.815000000000001</v>
      </c>
      <c r="D1228">
        <v>2</v>
      </c>
      <c r="E1228" t="s">
        <v>11</v>
      </c>
      <c r="F1228" t="s">
        <v>14</v>
      </c>
      <c r="G1228" s="10">
        <v>6640.5448500000002</v>
      </c>
    </row>
    <row r="1229" spans="1:7" x14ac:dyDescent="0.25">
      <c r="A1229">
        <v>42</v>
      </c>
      <c r="B1229" t="s">
        <v>10</v>
      </c>
      <c r="C1229">
        <v>37.18</v>
      </c>
      <c r="D1229">
        <v>2</v>
      </c>
      <c r="E1229" t="s">
        <v>11</v>
      </c>
      <c r="F1229" t="s">
        <v>12</v>
      </c>
      <c r="G1229" s="10">
        <v>7162.0122000000001</v>
      </c>
    </row>
    <row r="1230" spans="1:7" x14ac:dyDescent="0.25">
      <c r="A1230">
        <v>56</v>
      </c>
      <c r="B1230" t="s">
        <v>10</v>
      </c>
      <c r="C1230">
        <v>34.43</v>
      </c>
      <c r="D1230">
        <v>0</v>
      </c>
      <c r="E1230" t="s">
        <v>11</v>
      </c>
      <c r="F1230" t="s">
        <v>12</v>
      </c>
      <c r="G1230" s="10">
        <v>10594.225700000001</v>
      </c>
    </row>
    <row r="1231" spans="1:7" x14ac:dyDescent="0.25">
      <c r="A1231">
        <v>58</v>
      </c>
      <c r="B1231" t="s">
        <v>10</v>
      </c>
      <c r="C1231">
        <v>30.305</v>
      </c>
      <c r="D1231">
        <v>0</v>
      </c>
      <c r="E1231" t="s">
        <v>11</v>
      </c>
      <c r="F1231" t="s">
        <v>14</v>
      </c>
      <c r="G1231" s="10">
        <v>11938.255950000001</v>
      </c>
    </row>
    <row r="1232" spans="1:7" x14ac:dyDescent="0.25">
      <c r="A1232">
        <v>52</v>
      </c>
      <c r="B1232" t="s">
        <v>10</v>
      </c>
      <c r="C1232">
        <v>34.484999999999999</v>
      </c>
      <c r="D1232">
        <v>3</v>
      </c>
      <c r="E1232" t="s">
        <v>8</v>
      </c>
      <c r="F1232" t="s">
        <v>13</v>
      </c>
      <c r="G1232" s="10">
        <v>60021.398970000002</v>
      </c>
    </row>
    <row r="1233" spans="1:7" x14ac:dyDescent="0.25">
      <c r="A1233">
        <v>20</v>
      </c>
      <c r="B1233" t="s">
        <v>7</v>
      </c>
      <c r="C1233">
        <v>21.8</v>
      </c>
      <c r="D1233">
        <v>0</v>
      </c>
      <c r="E1233" t="s">
        <v>8</v>
      </c>
      <c r="F1233" t="s">
        <v>9</v>
      </c>
      <c r="G1233" s="10">
        <v>20167.336029999999</v>
      </c>
    </row>
    <row r="1234" spans="1:7" x14ac:dyDescent="0.25">
      <c r="A1234">
        <v>54</v>
      </c>
      <c r="B1234" t="s">
        <v>7</v>
      </c>
      <c r="C1234">
        <v>24.605</v>
      </c>
      <c r="D1234">
        <v>3</v>
      </c>
      <c r="E1234" t="s">
        <v>11</v>
      </c>
      <c r="F1234" t="s">
        <v>13</v>
      </c>
      <c r="G1234" s="10">
        <v>12479.70895</v>
      </c>
    </row>
    <row r="1235" spans="1:7" x14ac:dyDescent="0.25">
      <c r="A1235">
        <v>58</v>
      </c>
      <c r="B1235" t="s">
        <v>10</v>
      </c>
      <c r="C1235">
        <v>23.3</v>
      </c>
      <c r="D1235">
        <v>0</v>
      </c>
      <c r="E1235" t="s">
        <v>11</v>
      </c>
      <c r="F1235" t="s">
        <v>9</v>
      </c>
      <c r="G1235" s="10">
        <v>11345.519</v>
      </c>
    </row>
    <row r="1236" spans="1:7" x14ac:dyDescent="0.25">
      <c r="A1236">
        <v>45</v>
      </c>
      <c r="B1236" t="s">
        <v>7</v>
      </c>
      <c r="C1236">
        <v>27.83</v>
      </c>
      <c r="D1236">
        <v>2</v>
      </c>
      <c r="E1236" t="s">
        <v>11</v>
      </c>
      <c r="F1236" t="s">
        <v>12</v>
      </c>
      <c r="G1236" s="10">
        <v>8515.7587000000003</v>
      </c>
    </row>
    <row r="1237" spans="1:7" x14ac:dyDescent="0.25">
      <c r="A1237">
        <v>26</v>
      </c>
      <c r="B1237" t="s">
        <v>10</v>
      </c>
      <c r="C1237">
        <v>31.065000000000001</v>
      </c>
      <c r="D1237">
        <v>0</v>
      </c>
      <c r="E1237" t="s">
        <v>11</v>
      </c>
      <c r="F1237" t="s">
        <v>13</v>
      </c>
      <c r="G1237" s="10">
        <v>2699.56835</v>
      </c>
    </row>
    <row r="1238" spans="1:7" x14ac:dyDescent="0.25">
      <c r="A1238">
        <v>63</v>
      </c>
      <c r="B1238" t="s">
        <v>7</v>
      </c>
      <c r="C1238">
        <v>21.66</v>
      </c>
      <c r="D1238">
        <v>0</v>
      </c>
      <c r="E1238" t="s">
        <v>11</v>
      </c>
      <c r="F1238" t="s">
        <v>14</v>
      </c>
      <c r="G1238" s="10">
        <v>14449.8544</v>
      </c>
    </row>
    <row r="1239" spans="1:7" x14ac:dyDescent="0.25">
      <c r="A1239">
        <v>58</v>
      </c>
      <c r="B1239" t="s">
        <v>7</v>
      </c>
      <c r="C1239">
        <v>28.215</v>
      </c>
      <c r="D1239">
        <v>0</v>
      </c>
      <c r="E1239" t="s">
        <v>11</v>
      </c>
      <c r="F1239" t="s">
        <v>13</v>
      </c>
      <c r="G1239" s="10">
        <v>12224.350850000001</v>
      </c>
    </row>
    <row r="1240" spans="1:7" x14ac:dyDescent="0.25">
      <c r="A1240">
        <v>37</v>
      </c>
      <c r="B1240" t="s">
        <v>10</v>
      </c>
      <c r="C1240">
        <v>22.704999999999998</v>
      </c>
      <c r="D1240">
        <v>3</v>
      </c>
      <c r="E1240" t="s">
        <v>11</v>
      </c>
      <c r="F1240" t="s">
        <v>14</v>
      </c>
      <c r="G1240" s="10">
        <v>6985.50695</v>
      </c>
    </row>
    <row r="1241" spans="1:7" x14ac:dyDescent="0.25">
      <c r="A1241">
        <v>25</v>
      </c>
      <c r="B1241" t="s">
        <v>7</v>
      </c>
      <c r="C1241">
        <v>42.13</v>
      </c>
      <c r="D1241">
        <v>1</v>
      </c>
      <c r="E1241" t="s">
        <v>11</v>
      </c>
      <c r="F1241" t="s">
        <v>12</v>
      </c>
      <c r="G1241" s="10">
        <v>3238.4357</v>
      </c>
    </row>
    <row r="1242" spans="1:7" x14ac:dyDescent="0.25">
      <c r="A1242">
        <v>52</v>
      </c>
      <c r="B1242" t="s">
        <v>10</v>
      </c>
      <c r="C1242">
        <v>41.8</v>
      </c>
      <c r="D1242">
        <v>2</v>
      </c>
      <c r="E1242" t="s">
        <v>8</v>
      </c>
      <c r="F1242" t="s">
        <v>12</v>
      </c>
      <c r="G1242" s="10">
        <v>47269.853999999999</v>
      </c>
    </row>
    <row r="1243" spans="1:7" x14ac:dyDescent="0.25">
      <c r="A1243">
        <v>64</v>
      </c>
      <c r="B1243" t="s">
        <v>10</v>
      </c>
      <c r="C1243">
        <v>36.96</v>
      </c>
      <c r="D1243">
        <v>2</v>
      </c>
      <c r="E1243" t="s">
        <v>8</v>
      </c>
      <c r="F1243" t="s">
        <v>12</v>
      </c>
      <c r="G1243" s="10">
        <v>49577.662400000001</v>
      </c>
    </row>
    <row r="1244" spans="1:7" x14ac:dyDescent="0.25">
      <c r="A1244">
        <v>22</v>
      </c>
      <c r="B1244" t="s">
        <v>7</v>
      </c>
      <c r="C1244">
        <v>21.28</v>
      </c>
      <c r="D1244">
        <v>3</v>
      </c>
      <c r="E1244" t="s">
        <v>11</v>
      </c>
      <c r="F1244" t="s">
        <v>13</v>
      </c>
      <c r="G1244" s="10">
        <v>4296.2712000000001</v>
      </c>
    </row>
    <row r="1245" spans="1:7" x14ac:dyDescent="0.25">
      <c r="A1245">
        <v>28</v>
      </c>
      <c r="B1245" t="s">
        <v>7</v>
      </c>
      <c r="C1245">
        <v>33.11</v>
      </c>
      <c r="D1245">
        <v>0</v>
      </c>
      <c r="E1245" t="s">
        <v>11</v>
      </c>
      <c r="F1245" t="s">
        <v>12</v>
      </c>
      <c r="G1245" s="10">
        <v>3171.6149</v>
      </c>
    </row>
    <row r="1246" spans="1:7" x14ac:dyDescent="0.25">
      <c r="A1246">
        <v>18</v>
      </c>
      <c r="B1246" t="s">
        <v>10</v>
      </c>
      <c r="C1246">
        <v>33.33</v>
      </c>
      <c r="D1246">
        <v>0</v>
      </c>
      <c r="E1246" t="s">
        <v>11</v>
      </c>
      <c r="F1246" t="s">
        <v>12</v>
      </c>
      <c r="G1246" s="10">
        <v>1135.9407000000001</v>
      </c>
    </row>
    <row r="1247" spans="1:7" x14ac:dyDescent="0.25">
      <c r="A1247">
        <v>28</v>
      </c>
      <c r="B1247" t="s">
        <v>10</v>
      </c>
      <c r="C1247">
        <v>24.3</v>
      </c>
      <c r="D1247">
        <v>5</v>
      </c>
      <c r="E1247" t="s">
        <v>11</v>
      </c>
      <c r="F1247" t="s">
        <v>9</v>
      </c>
      <c r="G1247" s="10">
        <v>5615.3689999999997</v>
      </c>
    </row>
    <row r="1248" spans="1:7" x14ac:dyDescent="0.25">
      <c r="A1248">
        <v>45</v>
      </c>
      <c r="B1248" t="s">
        <v>7</v>
      </c>
      <c r="C1248">
        <v>25.7</v>
      </c>
      <c r="D1248">
        <v>3</v>
      </c>
      <c r="E1248" t="s">
        <v>11</v>
      </c>
      <c r="F1248" t="s">
        <v>9</v>
      </c>
      <c r="G1248" s="10">
        <v>9101.7980000000007</v>
      </c>
    </row>
    <row r="1249" spans="1:7" x14ac:dyDescent="0.25">
      <c r="A1249">
        <v>33</v>
      </c>
      <c r="B1249" t="s">
        <v>10</v>
      </c>
      <c r="C1249">
        <v>29.4</v>
      </c>
      <c r="D1249">
        <v>4</v>
      </c>
      <c r="E1249" t="s">
        <v>11</v>
      </c>
      <c r="F1249" t="s">
        <v>9</v>
      </c>
      <c r="G1249" s="10">
        <v>6059.1729999999998</v>
      </c>
    </row>
    <row r="1250" spans="1:7" x14ac:dyDescent="0.25">
      <c r="A1250">
        <v>18</v>
      </c>
      <c r="B1250" t="s">
        <v>7</v>
      </c>
      <c r="C1250">
        <v>39.82</v>
      </c>
      <c r="D1250">
        <v>0</v>
      </c>
      <c r="E1250" t="s">
        <v>11</v>
      </c>
      <c r="F1250" t="s">
        <v>12</v>
      </c>
      <c r="G1250" s="10">
        <v>1633.9618</v>
      </c>
    </row>
    <row r="1251" spans="1:7" x14ac:dyDescent="0.25">
      <c r="A1251">
        <v>32</v>
      </c>
      <c r="B1251" t="s">
        <v>10</v>
      </c>
      <c r="C1251">
        <v>33.630000000000003</v>
      </c>
      <c r="D1251">
        <v>1</v>
      </c>
      <c r="E1251" t="s">
        <v>8</v>
      </c>
      <c r="F1251" t="s">
        <v>14</v>
      </c>
      <c r="G1251" s="10">
        <v>37607.527699999999</v>
      </c>
    </row>
    <row r="1252" spans="1:7" x14ac:dyDescent="0.25">
      <c r="A1252">
        <v>24</v>
      </c>
      <c r="B1252" t="s">
        <v>10</v>
      </c>
      <c r="C1252">
        <v>29.83</v>
      </c>
      <c r="D1252">
        <v>0</v>
      </c>
      <c r="E1252" t="s">
        <v>8</v>
      </c>
      <c r="F1252" t="s">
        <v>14</v>
      </c>
      <c r="G1252" s="10">
        <v>18648.421699999999</v>
      </c>
    </row>
    <row r="1253" spans="1:7" x14ac:dyDescent="0.25">
      <c r="A1253">
        <v>19</v>
      </c>
      <c r="B1253" t="s">
        <v>10</v>
      </c>
      <c r="C1253">
        <v>19.8</v>
      </c>
      <c r="D1253">
        <v>0</v>
      </c>
      <c r="E1253" t="s">
        <v>11</v>
      </c>
      <c r="F1253" t="s">
        <v>9</v>
      </c>
      <c r="G1253" s="10">
        <v>1241.5650000000001</v>
      </c>
    </row>
    <row r="1254" spans="1:7" x14ac:dyDescent="0.25">
      <c r="A1254">
        <v>20</v>
      </c>
      <c r="B1254" t="s">
        <v>10</v>
      </c>
      <c r="C1254">
        <v>27.3</v>
      </c>
      <c r="D1254">
        <v>0</v>
      </c>
      <c r="E1254" t="s">
        <v>8</v>
      </c>
      <c r="F1254" t="s">
        <v>9</v>
      </c>
      <c r="G1254" s="10">
        <v>16232.847</v>
      </c>
    </row>
    <row r="1255" spans="1:7" x14ac:dyDescent="0.25">
      <c r="A1255">
        <v>40</v>
      </c>
      <c r="B1255" t="s">
        <v>7</v>
      </c>
      <c r="C1255">
        <v>29.3</v>
      </c>
      <c r="D1255">
        <v>4</v>
      </c>
      <c r="E1255" t="s">
        <v>11</v>
      </c>
      <c r="F1255" t="s">
        <v>9</v>
      </c>
      <c r="G1255" s="10">
        <v>15828.82173</v>
      </c>
    </row>
    <row r="1256" spans="1:7" x14ac:dyDescent="0.25">
      <c r="A1256">
        <v>34</v>
      </c>
      <c r="B1256" t="s">
        <v>7</v>
      </c>
      <c r="C1256">
        <v>27.72</v>
      </c>
      <c r="D1256">
        <v>0</v>
      </c>
      <c r="E1256" t="s">
        <v>11</v>
      </c>
      <c r="F1256" t="s">
        <v>12</v>
      </c>
      <c r="G1256" s="10">
        <v>4415.1588000000002</v>
      </c>
    </row>
    <row r="1257" spans="1:7" x14ac:dyDescent="0.25">
      <c r="A1257">
        <v>42</v>
      </c>
      <c r="B1257" t="s">
        <v>7</v>
      </c>
      <c r="C1257">
        <v>37.9</v>
      </c>
      <c r="D1257">
        <v>0</v>
      </c>
      <c r="E1257" t="s">
        <v>11</v>
      </c>
      <c r="F1257" t="s">
        <v>9</v>
      </c>
      <c r="G1257" s="10">
        <v>6474.0129999999999</v>
      </c>
    </row>
    <row r="1258" spans="1:7" x14ac:dyDescent="0.25">
      <c r="A1258">
        <v>51</v>
      </c>
      <c r="B1258" t="s">
        <v>7</v>
      </c>
      <c r="C1258">
        <v>36.384999999999998</v>
      </c>
      <c r="D1258">
        <v>3</v>
      </c>
      <c r="E1258" t="s">
        <v>11</v>
      </c>
      <c r="F1258" t="s">
        <v>13</v>
      </c>
      <c r="G1258" s="10">
        <v>11436.738149999999</v>
      </c>
    </row>
    <row r="1259" spans="1:7" x14ac:dyDescent="0.25">
      <c r="A1259">
        <v>54</v>
      </c>
      <c r="B1259" t="s">
        <v>7</v>
      </c>
      <c r="C1259">
        <v>27.645</v>
      </c>
      <c r="D1259">
        <v>1</v>
      </c>
      <c r="E1259" t="s">
        <v>11</v>
      </c>
      <c r="F1259" t="s">
        <v>13</v>
      </c>
      <c r="G1259" s="10">
        <v>11305.93455</v>
      </c>
    </row>
    <row r="1260" spans="1:7" x14ac:dyDescent="0.25">
      <c r="A1260">
        <v>55</v>
      </c>
      <c r="B1260" t="s">
        <v>10</v>
      </c>
      <c r="C1260">
        <v>37.715000000000003</v>
      </c>
      <c r="D1260">
        <v>3</v>
      </c>
      <c r="E1260" t="s">
        <v>11</v>
      </c>
      <c r="F1260" t="s">
        <v>13</v>
      </c>
      <c r="G1260" s="10">
        <v>30063.580549999999</v>
      </c>
    </row>
    <row r="1261" spans="1:7" x14ac:dyDescent="0.25">
      <c r="A1261">
        <v>52</v>
      </c>
      <c r="B1261" t="s">
        <v>7</v>
      </c>
      <c r="C1261">
        <v>23.18</v>
      </c>
      <c r="D1261">
        <v>0</v>
      </c>
      <c r="E1261" t="s">
        <v>11</v>
      </c>
      <c r="F1261" t="s">
        <v>14</v>
      </c>
      <c r="G1261" s="10">
        <v>10197.772199999999</v>
      </c>
    </row>
    <row r="1262" spans="1:7" x14ac:dyDescent="0.25">
      <c r="A1262">
        <v>32</v>
      </c>
      <c r="B1262" t="s">
        <v>7</v>
      </c>
      <c r="C1262">
        <v>20.52</v>
      </c>
      <c r="D1262">
        <v>0</v>
      </c>
      <c r="E1262" t="s">
        <v>11</v>
      </c>
      <c r="F1262" t="s">
        <v>14</v>
      </c>
      <c r="G1262" s="10">
        <v>4544.2348000000002</v>
      </c>
    </row>
    <row r="1263" spans="1:7" x14ac:dyDescent="0.25">
      <c r="A1263">
        <v>28</v>
      </c>
      <c r="B1263" t="s">
        <v>10</v>
      </c>
      <c r="C1263">
        <v>37.1</v>
      </c>
      <c r="D1263">
        <v>1</v>
      </c>
      <c r="E1263" t="s">
        <v>11</v>
      </c>
      <c r="F1263" t="s">
        <v>9</v>
      </c>
      <c r="G1263" s="10">
        <v>3277.1610000000001</v>
      </c>
    </row>
    <row r="1264" spans="1:7" x14ac:dyDescent="0.25">
      <c r="A1264">
        <v>41</v>
      </c>
      <c r="B1264" t="s">
        <v>7</v>
      </c>
      <c r="C1264">
        <v>28.05</v>
      </c>
      <c r="D1264">
        <v>1</v>
      </c>
      <c r="E1264" t="s">
        <v>11</v>
      </c>
      <c r="F1264" t="s">
        <v>12</v>
      </c>
      <c r="G1264" s="10">
        <v>6770.1925000000001</v>
      </c>
    </row>
    <row r="1265" spans="1:7" x14ac:dyDescent="0.25">
      <c r="A1265">
        <v>43</v>
      </c>
      <c r="B1265" t="s">
        <v>7</v>
      </c>
      <c r="C1265">
        <v>29.9</v>
      </c>
      <c r="D1265">
        <v>1</v>
      </c>
      <c r="E1265" t="s">
        <v>11</v>
      </c>
      <c r="F1265" t="s">
        <v>9</v>
      </c>
      <c r="G1265" s="10">
        <v>7337.7479999999996</v>
      </c>
    </row>
    <row r="1266" spans="1:7" x14ac:dyDescent="0.25">
      <c r="A1266">
        <v>49</v>
      </c>
      <c r="B1266" t="s">
        <v>7</v>
      </c>
      <c r="C1266">
        <v>33.344999999999999</v>
      </c>
      <c r="D1266">
        <v>2</v>
      </c>
      <c r="E1266" t="s">
        <v>11</v>
      </c>
      <c r="F1266" t="s">
        <v>14</v>
      </c>
      <c r="G1266" s="10">
        <v>10370.912549999999</v>
      </c>
    </row>
    <row r="1267" spans="1:7" x14ac:dyDescent="0.25">
      <c r="A1267">
        <v>64</v>
      </c>
      <c r="B1267" t="s">
        <v>10</v>
      </c>
      <c r="C1267">
        <v>23.76</v>
      </c>
      <c r="D1267">
        <v>0</v>
      </c>
      <c r="E1267" t="s">
        <v>8</v>
      </c>
      <c r="F1267" t="s">
        <v>12</v>
      </c>
      <c r="G1267" s="10">
        <v>26926.5144</v>
      </c>
    </row>
    <row r="1268" spans="1:7" x14ac:dyDescent="0.25">
      <c r="A1268">
        <v>55</v>
      </c>
      <c r="B1268" t="s">
        <v>7</v>
      </c>
      <c r="C1268">
        <v>30.5</v>
      </c>
      <c r="D1268">
        <v>0</v>
      </c>
      <c r="E1268" t="s">
        <v>11</v>
      </c>
      <c r="F1268" t="s">
        <v>9</v>
      </c>
      <c r="G1268" s="10">
        <v>10704.47</v>
      </c>
    </row>
    <row r="1269" spans="1:7" x14ac:dyDescent="0.25">
      <c r="A1269">
        <v>24</v>
      </c>
      <c r="B1269" t="s">
        <v>10</v>
      </c>
      <c r="C1269">
        <v>31.065000000000001</v>
      </c>
      <c r="D1269">
        <v>0</v>
      </c>
      <c r="E1269" t="s">
        <v>8</v>
      </c>
      <c r="F1269" t="s">
        <v>14</v>
      </c>
      <c r="G1269" s="10">
        <v>34254.053350000002</v>
      </c>
    </row>
    <row r="1270" spans="1:7" x14ac:dyDescent="0.25">
      <c r="A1270">
        <v>20</v>
      </c>
      <c r="B1270" t="s">
        <v>7</v>
      </c>
      <c r="C1270">
        <v>33.299999999999997</v>
      </c>
      <c r="D1270">
        <v>0</v>
      </c>
      <c r="E1270" t="s">
        <v>11</v>
      </c>
      <c r="F1270" t="s">
        <v>9</v>
      </c>
      <c r="G1270" s="10">
        <v>1880.4870000000001</v>
      </c>
    </row>
    <row r="1271" spans="1:7" x14ac:dyDescent="0.25">
      <c r="A1271">
        <v>45</v>
      </c>
      <c r="B1271" t="s">
        <v>10</v>
      </c>
      <c r="C1271">
        <v>27.5</v>
      </c>
      <c r="D1271">
        <v>3</v>
      </c>
      <c r="E1271" t="s">
        <v>11</v>
      </c>
      <c r="F1271" t="s">
        <v>9</v>
      </c>
      <c r="G1271" s="10">
        <v>8615.2999999999993</v>
      </c>
    </row>
    <row r="1272" spans="1:7" x14ac:dyDescent="0.25">
      <c r="A1272">
        <v>26</v>
      </c>
      <c r="B1272" t="s">
        <v>10</v>
      </c>
      <c r="C1272">
        <v>33.914999999999999</v>
      </c>
      <c r="D1272">
        <v>1</v>
      </c>
      <c r="E1272" t="s">
        <v>11</v>
      </c>
      <c r="F1272" t="s">
        <v>13</v>
      </c>
      <c r="G1272" s="10">
        <v>3292.5298499999999</v>
      </c>
    </row>
    <row r="1273" spans="1:7" x14ac:dyDescent="0.25">
      <c r="A1273">
        <v>25</v>
      </c>
      <c r="B1273" t="s">
        <v>7</v>
      </c>
      <c r="C1273">
        <v>34.484999999999999</v>
      </c>
      <c r="D1273">
        <v>0</v>
      </c>
      <c r="E1273" t="s">
        <v>11</v>
      </c>
      <c r="F1273" t="s">
        <v>13</v>
      </c>
      <c r="G1273" s="10">
        <v>3021.80915</v>
      </c>
    </row>
    <row r="1274" spans="1:7" x14ac:dyDescent="0.25">
      <c r="A1274">
        <v>43</v>
      </c>
      <c r="B1274" t="s">
        <v>10</v>
      </c>
      <c r="C1274">
        <v>25.52</v>
      </c>
      <c r="D1274">
        <v>5</v>
      </c>
      <c r="E1274" t="s">
        <v>11</v>
      </c>
      <c r="F1274" t="s">
        <v>12</v>
      </c>
      <c r="G1274" s="10">
        <v>14478.33015</v>
      </c>
    </row>
    <row r="1275" spans="1:7" x14ac:dyDescent="0.25">
      <c r="A1275">
        <v>35</v>
      </c>
      <c r="B1275" t="s">
        <v>10</v>
      </c>
      <c r="C1275">
        <v>27.61</v>
      </c>
      <c r="D1275">
        <v>1</v>
      </c>
      <c r="E1275" t="s">
        <v>11</v>
      </c>
      <c r="F1275" t="s">
        <v>12</v>
      </c>
      <c r="G1275" s="10">
        <v>4747.0528999999997</v>
      </c>
    </row>
    <row r="1276" spans="1:7" x14ac:dyDescent="0.25">
      <c r="A1276">
        <v>26</v>
      </c>
      <c r="B1276" t="s">
        <v>10</v>
      </c>
      <c r="C1276">
        <v>27.06</v>
      </c>
      <c r="D1276">
        <v>0</v>
      </c>
      <c r="E1276" t="s">
        <v>8</v>
      </c>
      <c r="F1276" t="s">
        <v>12</v>
      </c>
      <c r="G1276" s="10">
        <v>17043.341400000001</v>
      </c>
    </row>
    <row r="1277" spans="1:7" x14ac:dyDescent="0.25">
      <c r="A1277">
        <v>57</v>
      </c>
      <c r="B1277" t="s">
        <v>10</v>
      </c>
      <c r="C1277">
        <v>23.7</v>
      </c>
      <c r="D1277">
        <v>0</v>
      </c>
      <c r="E1277" t="s">
        <v>11</v>
      </c>
      <c r="F1277" t="s">
        <v>9</v>
      </c>
      <c r="G1277" s="10">
        <v>10959.33</v>
      </c>
    </row>
    <row r="1278" spans="1:7" x14ac:dyDescent="0.25">
      <c r="A1278">
        <v>22</v>
      </c>
      <c r="B1278" t="s">
        <v>7</v>
      </c>
      <c r="C1278">
        <v>30.4</v>
      </c>
      <c r="D1278">
        <v>0</v>
      </c>
      <c r="E1278" t="s">
        <v>11</v>
      </c>
      <c r="F1278" t="s">
        <v>14</v>
      </c>
      <c r="G1278" s="10">
        <v>2741.9479999999999</v>
      </c>
    </row>
    <row r="1279" spans="1:7" x14ac:dyDescent="0.25">
      <c r="A1279">
        <v>32</v>
      </c>
      <c r="B1279" t="s">
        <v>7</v>
      </c>
      <c r="C1279">
        <v>29.734999999999999</v>
      </c>
      <c r="D1279">
        <v>0</v>
      </c>
      <c r="E1279" t="s">
        <v>11</v>
      </c>
      <c r="F1279" t="s">
        <v>13</v>
      </c>
      <c r="G1279" s="10">
        <v>4357.0436499999996</v>
      </c>
    </row>
    <row r="1280" spans="1:7" x14ac:dyDescent="0.25">
      <c r="A1280">
        <v>39</v>
      </c>
      <c r="B1280" t="s">
        <v>10</v>
      </c>
      <c r="C1280">
        <v>29.925000000000001</v>
      </c>
      <c r="D1280">
        <v>1</v>
      </c>
      <c r="E1280" t="s">
        <v>8</v>
      </c>
      <c r="F1280" t="s">
        <v>14</v>
      </c>
      <c r="G1280" s="10">
        <v>22462.043750000001</v>
      </c>
    </row>
    <row r="1281" spans="1:7" x14ac:dyDescent="0.25">
      <c r="A1281">
        <v>25</v>
      </c>
      <c r="B1281" t="s">
        <v>7</v>
      </c>
      <c r="C1281">
        <v>26.79</v>
      </c>
      <c r="D1281">
        <v>2</v>
      </c>
      <c r="E1281" t="s">
        <v>11</v>
      </c>
      <c r="F1281" t="s">
        <v>13</v>
      </c>
      <c r="G1281" s="10">
        <v>4189.1130999999996</v>
      </c>
    </row>
    <row r="1282" spans="1:7" x14ac:dyDescent="0.25">
      <c r="A1282">
        <v>48</v>
      </c>
      <c r="B1282" t="s">
        <v>7</v>
      </c>
      <c r="C1282">
        <v>33.33</v>
      </c>
      <c r="D1282">
        <v>0</v>
      </c>
      <c r="E1282" t="s">
        <v>11</v>
      </c>
      <c r="F1282" t="s">
        <v>12</v>
      </c>
      <c r="G1282" s="10">
        <v>8283.6807000000008</v>
      </c>
    </row>
    <row r="1283" spans="1:7" x14ac:dyDescent="0.25">
      <c r="A1283">
        <v>47</v>
      </c>
      <c r="B1283" t="s">
        <v>7</v>
      </c>
      <c r="C1283">
        <v>27.645</v>
      </c>
      <c r="D1283">
        <v>2</v>
      </c>
      <c r="E1283" t="s">
        <v>8</v>
      </c>
      <c r="F1283" t="s">
        <v>13</v>
      </c>
      <c r="G1283" s="10">
        <v>24535.698550000001</v>
      </c>
    </row>
    <row r="1284" spans="1:7" x14ac:dyDescent="0.25">
      <c r="A1284">
        <v>18</v>
      </c>
      <c r="B1284" t="s">
        <v>7</v>
      </c>
      <c r="C1284">
        <v>21.66</v>
      </c>
      <c r="D1284">
        <v>0</v>
      </c>
      <c r="E1284" t="s">
        <v>8</v>
      </c>
      <c r="F1284" t="s">
        <v>14</v>
      </c>
      <c r="G1284" s="10">
        <v>14283.4594</v>
      </c>
    </row>
    <row r="1285" spans="1:7" x14ac:dyDescent="0.25">
      <c r="A1285">
        <v>18</v>
      </c>
      <c r="B1285" t="s">
        <v>10</v>
      </c>
      <c r="C1285">
        <v>30.03</v>
      </c>
      <c r="D1285">
        <v>1</v>
      </c>
      <c r="E1285" t="s">
        <v>11</v>
      </c>
      <c r="F1285" t="s">
        <v>12</v>
      </c>
      <c r="G1285" s="10">
        <v>1720.3536999999999</v>
      </c>
    </row>
    <row r="1286" spans="1:7" x14ac:dyDescent="0.25">
      <c r="A1286">
        <v>61</v>
      </c>
      <c r="B1286" t="s">
        <v>10</v>
      </c>
      <c r="C1286">
        <v>36.299999999999997</v>
      </c>
      <c r="D1286">
        <v>1</v>
      </c>
      <c r="E1286" t="s">
        <v>8</v>
      </c>
      <c r="F1286" t="s">
        <v>9</v>
      </c>
      <c r="G1286" s="10">
        <v>47403.88</v>
      </c>
    </row>
    <row r="1287" spans="1:7" x14ac:dyDescent="0.25">
      <c r="A1287">
        <v>47</v>
      </c>
      <c r="B1287" t="s">
        <v>7</v>
      </c>
      <c r="C1287">
        <v>24.32</v>
      </c>
      <c r="D1287">
        <v>0</v>
      </c>
      <c r="E1287" t="s">
        <v>11</v>
      </c>
      <c r="F1287" t="s">
        <v>14</v>
      </c>
      <c r="G1287" s="10">
        <v>8534.6718000000001</v>
      </c>
    </row>
    <row r="1288" spans="1:7" x14ac:dyDescent="0.25">
      <c r="A1288">
        <v>28</v>
      </c>
      <c r="B1288" t="s">
        <v>7</v>
      </c>
      <c r="C1288">
        <v>17.29</v>
      </c>
      <c r="D1288">
        <v>0</v>
      </c>
      <c r="E1288" t="s">
        <v>11</v>
      </c>
      <c r="F1288" t="s">
        <v>14</v>
      </c>
      <c r="G1288" s="10">
        <v>3732.6251000000002</v>
      </c>
    </row>
    <row r="1289" spans="1:7" x14ac:dyDescent="0.25">
      <c r="A1289">
        <v>36</v>
      </c>
      <c r="B1289" t="s">
        <v>7</v>
      </c>
      <c r="C1289">
        <v>25.9</v>
      </c>
      <c r="D1289">
        <v>1</v>
      </c>
      <c r="E1289" t="s">
        <v>11</v>
      </c>
      <c r="F1289" t="s">
        <v>9</v>
      </c>
      <c r="G1289" s="10">
        <v>5472.4489999999996</v>
      </c>
    </row>
    <row r="1290" spans="1:7" x14ac:dyDescent="0.25">
      <c r="A1290">
        <v>20</v>
      </c>
      <c r="B1290" t="s">
        <v>10</v>
      </c>
      <c r="C1290">
        <v>39.4</v>
      </c>
      <c r="D1290">
        <v>2</v>
      </c>
      <c r="E1290" t="s">
        <v>8</v>
      </c>
      <c r="F1290" t="s">
        <v>9</v>
      </c>
      <c r="G1290" s="10">
        <v>38344.565999999999</v>
      </c>
    </row>
    <row r="1291" spans="1:7" x14ac:dyDescent="0.25">
      <c r="A1291">
        <v>44</v>
      </c>
      <c r="B1291" t="s">
        <v>10</v>
      </c>
      <c r="C1291">
        <v>34.32</v>
      </c>
      <c r="D1291">
        <v>1</v>
      </c>
      <c r="E1291" t="s">
        <v>11</v>
      </c>
      <c r="F1291" t="s">
        <v>12</v>
      </c>
      <c r="G1291" s="10">
        <v>7147.4727999999996</v>
      </c>
    </row>
    <row r="1292" spans="1:7" x14ac:dyDescent="0.25">
      <c r="A1292">
        <v>38</v>
      </c>
      <c r="B1292" t="s">
        <v>7</v>
      </c>
      <c r="C1292">
        <v>19.95</v>
      </c>
      <c r="D1292">
        <v>2</v>
      </c>
      <c r="E1292" t="s">
        <v>11</v>
      </c>
      <c r="F1292" t="s">
        <v>14</v>
      </c>
      <c r="G1292" s="10">
        <v>7133.9025000000001</v>
      </c>
    </row>
    <row r="1293" spans="1:7" x14ac:dyDescent="0.25">
      <c r="A1293">
        <v>19</v>
      </c>
      <c r="B1293" t="s">
        <v>10</v>
      </c>
      <c r="C1293">
        <v>34.9</v>
      </c>
      <c r="D1293">
        <v>0</v>
      </c>
      <c r="E1293" t="s">
        <v>8</v>
      </c>
      <c r="F1293" t="s">
        <v>9</v>
      </c>
      <c r="G1293" s="10">
        <v>34828.654000000002</v>
      </c>
    </row>
    <row r="1294" spans="1:7" x14ac:dyDescent="0.25">
      <c r="A1294">
        <v>21</v>
      </c>
      <c r="B1294" t="s">
        <v>10</v>
      </c>
      <c r="C1294">
        <v>23.21</v>
      </c>
      <c r="D1294">
        <v>0</v>
      </c>
      <c r="E1294" t="s">
        <v>11</v>
      </c>
      <c r="F1294" t="s">
        <v>12</v>
      </c>
      <c r="G1294" s="10">
        <v>1515.3449000000001</v>
      </c>
    </row>
    <row r="1295" spans="1:7" x14ac:dyDescent="0.25">
      <c r="A1295">
        <v>46</v>
      </c>
      <c r="B1295" t="s">
        <v>10</v>
      </c>
      <c r="C1295">
        <v>25.745000000000001</v>
      </c>
      <c r="D1295">
        <v>3</v>
      </c>
      <c r="E1295" t="s">
        <v>11</v>
      </c>
      <c r="F1295" t="s">
        <v>13</v>
      </c>
      <c r="G1295" s="10">
        <v>9301.8935500000007</v>
      </c>
    </row>
    <row r="1296" spans="1:7" x14ac:dyDescent="0.25">
      <c r="A1296">
        <v>58</v>
      </c>
      <c r="B1296" t="s">
        <v>10</v>
      </c>
      <c r="C1296">
        <v>25.175000000000001</v>
      </c>
      <c r="D1296">
        <v>0</v>
      </c>
      <c r="E1296" t="s">
        <v>11</v>
      </c>
      <c r="F1296" t="s">
        <v>14</v>
      </c>
      <c r="G1296" s="10">
        <v>11931.125249999999</v>
      </c>
    </row>
    <row r="1297" spans="1:7" x14ac:dyDescent="0.25">
      <c r="A1297">
        <v>20</v>
      </c>
      <c r="B1297" t="s">
        <v>10</v>
      </c>
      <c r="C1297">
        <v>22</v>
      </c>
      <c r="D1297">
        <v>1</v>
      </c>
      <c r="E1297" t="s">
        <v>11</v>
      </c>
      <c r="F1297" t="s">
        <v>9</v>
      </c>
      <c r="G1297" s="10">
        <v>1964.78</v>
      </c>
    </row>
    <row r="1298" spans="1:7" x14ac:dyDescent="0.25">
      <c r="A1298">
        <v>18</v>
      </c>
      <c r="B1298" t="s">
        <v>10</v>
      </c>
      <c r="C1298">
        <v>26.125</v>
      </c>
      <c r="D1298">
        <v>0</v>
      </c>
      <c r="E1298" t="s">
        <v>11</v>
      </c>
      <c r="F1298" t="s">
        <v>14</v>
      </c>
      <c r="G1298" s="10">
        <v>1708.9257500000001</v>
      </c>
    </row>
    <row r="1299" spans="1:7" x14ac:dyDescent="0.25">
      <c r="A1299">
        <v>28</v>
      </c>
      <c r="B1299" t="s">
        <v>7</v>
      </c>
      <c r="C1299">
        <v>26.51</v>
      </c>
      <c r="D1299">
        <v>2</v>
      </c>
      <c r="E1299" t="s">
        <v>11</v>
      </c>
      <c r="F1299" t="s">
        <v>12</v>
      </c>
      <c r="G1299" s="10">
        <v>4340.4408999999996</v>
      </c>
    </row>
    <row r="1300" spans="1:7" x14ac:dyDescent="0.25">
      <c r="A1300">
        <v>33</v>
      </c>
      <c r="B1300" t="s">
        <v>10</v>
      </c>
      <c r="C1300">
        <v>27.454999999999998</v>
      </c>
      <c r="D1300">
        <v>2</v>
      </c>
      <c r="E1300" t="s">
        <v>11</v>
      </c>
      <c r="F1300" t="s">
        <v>13</v>
      </c>
      <c r="G1300" s="10">
        <v>5261.4694499999996</v>
      </c>
    </row>
    <row r="1301" spans="1:7" x14ac:dyDescent="0.25">
      <c r="A1301">
        <v>19</v>
      </c>
      <c r="B1301" t="s">
        <v>7</v>
      </c>
      <c r="C1301">
        <v>25.745000000000001</v>
      </c>
      <c r="D1301">
        <v>1</v>
      </c>
      <c r="E1301" t="s">
        <v>11</v>
      </c>
      <c r="F1301" t="s">
        <v>13</v>
      </c>
      <c r="G1301" s="10">
        <v>2710.8285500000002</v>
      </c>
    </row>
    <row r="1302" spans="1:7" x14ac:dyDescent="0.25">
      <c r="A1302">
        <v>45</v>
      </c>
      <c r="B1302" t="s">
        <v>10</v>
      </c>
      <c r="C1302">
        <v>30.36</v>
      </c>
      <c r="D1302">
        <v>0</v>
      </c>
      <c r="E1302" t="s">
        <v>8</v>
      </c>
      <c r="F1302" t="s">
        <v>12</v>
      </c>
      <c r="G1302" s="10">
        <v>62592.873090000001</v>
      </c>
    </row>
    <row r="1303" spans="1:7" x14ac:dyDescent="0.25">
      <c r="A1303">
        <v>62</v>
      </c>
      <c r="B1303" t="s">
        <v>10</v>
      </c>
      <c r="C1303">
        <v>30.875</v>
      </c>
      <c r="D1303">
        <v>3</v>
      </c>
      <c r="E1303" t="s">
        <v>8</v>
      </c>
      <c r="F1303" t="s">
        <v>13</v>
      </c>
      <c r="G1303" s="10">
        <v>46718.163249999998</v>
      </c>
    </row>
    <row r="1304" spans="1:7" x14ac:dyDescent="0.25">
      <c r="A1304">
        <v>25</v>
      </c>
      <c r="B1304" t="s">
        <v>7</v>
      </c>
      <c r="C1304">
        <v>20.8</v>
      </c>
      <c r="D1304">
        <v>1</v>
      </c>
      <c r="E1304" t="s">
        <v>11</v>
      </c>
      <c r="F1304" t="s">
        <v>9</v>
      </c>
      <c r="G1304" s="10">
        <v>3208.7869999999998</v>
      </c>
    </row>
    <row r="1305" spans="1:7" x14ac:dyDescent="0.25">
      <c r="A1305">
        <v>43</v>
      </c>
      <c r="B1305" t="s">
        <v>10</v>
      </c>
      <c r="C1305">
        <v>27.8</v>
      </c>
      <c r="D1305">
        <v>0</v>
      </c>
      <c r="E1305" t="s">
        <v>8</v>
      </c>
      <c r="F1305" t="s">
        <v>9</v>
      </c>
      <c r="G1305" s="10">
        <v>37829.724199999997</v>
      </c>
    </row>
    <row r="1306" spans="1:7" x14ac:dyDescent="0.25">
      <c r="A1306">
        <v>42</v>
      </c>
      <c r="B1306" t="s">
        <v>10</v>
      </c>
      <c r="C1306">
        <v>24.605</v>
      </c>
      <c r="D1306">
        <v>2</v>
      </c>
      <c r="E1306" t="s">
        <v>8</v>
      </c>
      <c r="F1306" t="s">
        <v>14</v>
      </c>
      <c r="G1306" s="10">
        <v>21259.377949999998</v>
      </c>
    </row>
    <row r="1307" spans="1:7" x14ac:dyDescent="0.25">
      <c r="A1307">
        <v>24</v>
      </c>
      <c r="B1307" t="s">
        <v>7</v>
      </c>
      <c r="C1307">
        <v>27.72</v>
      </c>
      <c r="D1307">
        <v>0</v>
      </c>
      <c r="E1307" t="s">
        <v>11</v>
      </c>
      <c r="F1307" t="s">
        <v>12</v>
      </c>
      <c r="G1307" s="10">
        <v>2464.6188000000002</v>
      </c>
    </row>
    <row r="1308" spans="1:7" x14ac:dyDescent="0.25">
      <c r="A1308">
        <v>29</v>
      </c>
      <c r="B1308" t="s">
        <v>7</v>
      </c>
      <c r="C1308">
        <v>21.85</v>
      </c>
      <c r="D1308">
        <v>0</v>
      </c>
      <c r="E1308" t="s">
        <v>8</v>
      </c>
      <c r="F1308" t="s">
        <v>14</v>
      </c>
      <c r="G1308" s="10">
        <v>16115.3045</v>
      </c>
    </row>
    <row r="1309" spans="1:7" x14ac:dyDescent="0.25">
      <c r="A1309">
        <v>32</v>
      </c>
      <c r="B1309" t="s">
        <v>10</v>
      </c>
      <c r="C1309">
        <v>28.12</v>
      </c>
      <c r="D1309">
        <v>4</v>
      </c>
      <c r="E1309" t="s">
        <v>8</v>
      </c>
      <c r="F1309" t="s">
        <v>13</v>
      </c>
      <c r="G1309" s="10">
        <v>21472.478800000001</v>
      </c>
    </row>
    <row r="1310" spans="1:7" x14ac:dyDescent="0.25">
      <c r="A1310">
        <v>25</v>
      </c>
      <c r="B1310" t="s">
        <v>7</v>
      </c>
      <c r="C1310">
        <v>30.2</v>
      </c>
      <c r="D1310">
        <v>0</v>
      </c>
      <c r="E1310" t="s">
        <v>8</v>
      </c>
      <c r="F1310" t="s">
        <v>9</v>
      </c>
      <c r="G1310" s="10">
        <v>33900.652999999998</v>
      </c>
    </row>
    <row r="1311" spans="1:7" x14ac:dyDescent="0.25">
      <c r="A1311">
        <v>41</v>
      </c>
      <c r="B1311" t="s">
        <v>10</v>
      </c>
      <c r="C1311">
        <v>32.200000000000003</v>
      </c>
      <c r="D1311">
        <v>2</v>
      </c>
      <c r="E1311" t="s">
        <v>11</v>
      </c>
      <c r="F1311" t="s">
        <v>9</v>
      </c>
      <c r="G1311" s="10">
        <v>6875.9610000000002</v>
      </c>
    </row>
    <row r="1312" spans="1:7" x14ac:dyDescent="0.25">
      <c r="A1312">
        <v>42</v>
      </c>
      <c r="B1312" t="s">
        <v>10</v>
      </c>
      <c r="C1312">
        <v>26.315000000000001</v>
      </c>
      <c r="D1312">
        <v>1</v>
      </c>
      <c r="E1312" t="s">
        <v>11</v>
      </c>
      <c r="F1312" t="s">
        <v>13</v>
      </c>
      <c r="G1312" s="10">
        <v>6940.90985</v>
      </c>
    </row>
    <row r="1313" spans="1:7" x14ac:dyDescent="0.25">
      <c r="A1313">
        <v>33</v>
      </c>
      <c r="B1313" t="s">
        <v>7</v>
      </c>
      <c r="C1313">
        <v>26.695</v>
      </c>
      <c r="D1313">
        <v>0</v>
      </c>
      <c r="E1313" t="s">
        <v>11</v>
      </c>
      <c r="F1313" t="s">
        <v>13</v>
      </c>
      <c r="G1313" s="10">
        <v>4571.4130500000001</v>
      </c>
    </row>
    <row r="1314" spans="1:7" x14ac:dyDescent="0.25">
      <c r="A1314">
        <v>34</v>
      </c>
      <c r="B1314" t="s">
        <v>10</v>
      </c>
      <c r="C1314">
        <v>42.9</v>
      </c>
      <c r="D1314">
        <v>1</v>
      </c>
      <c r="E1314" t="s">
        <v>11</v>
      </c>
      <c r="F1314" t="s">
        <v>9</v>
      </c>
      <c r="G1314" s="10">
        <v>4536.259</v>
      </c>
    </row>
    <row r="1315" spans="1:7" x14ac:dyDescent="0.25">
      <c r="A1315">
        <v>19</v>
      </c>
      <c r="B1315" t="s">
        <v>7</v>
      </c>
      <c r="C1315">
        <v>34.700000000000003</v>
      </c>
      <c r="D1315">
        <v>2</v>
      </c>
      <c r="E1315" t="s">
        <v>8</v>
      </c>
      <c r="F1315" t="s">
        <v>9</v>
      </c>
      <c r="G1315" s="10">
        <v>36397.576000000001</v>
      </c>
    </row>
    <row r="1316" spans="1:7" x14ac:dyDescent="0.25">
      <c r="A1316">
        <v>30</v>
      </c>
      <c r="B1316" t="s">
        <v>7</v>
      </c>
      <c r="C1316">
        <v>23.655000000000001</v>
      </c>
      <c r="D1316">
        <v>3</v>
      </c>
      <c r="E1316" t="s">
        <v>8</v>
      </c>
      <c r="F1316" t="s">
        <v>13</v>
      </c>
      <c r="G1316" s="10">
        <v>18765.87545</v>
      </c>
    </row>
    <row r="1317" spans="1:7" x14ac:dyDescent="0.25">
      <c r="A1317">
        <v>18</v>
      </c>
      <c r="B1317" t="s">
        <v>10</v>
      </c>
      <c r="C1317">
        <v>28.31</v>
      </c>
      <c r="D1317">
        <v>1</v>
      </c>
      <c r="E1317" t="s">
        <v>11</v>
      </c>
      <c r="F1317" t="s">
        <v>14</v>
      </c>
      <c r="G1317" s="10">
        <v>11272.331389999999</v>
      </c>
    </row>
    <row r="1318" spans="1:7" x14ac:dyDescent="0.25">
      <c r="A1318">
        <v>19</v>
      </c>
      <c r="B1318" t="s">
        <v>7</v>
      </c>
      <c r="C1318">
        <v>20.6</v>
      </c>
      <c r="D1318">
        <v>0</v>
      </c>
      <c r="E1318" t="s">
        <v>11</v>
      </c>
      <c r="F1318" t="s">
        <v>9</v>
      </c>
      <c r="G1318" s="10">
        <v>1731.6769999999999</v>
      </c>
    </row>
    <row r="1319" spans="1:7" x14ac:dyDescent="0.25">
      <c r="A1319">
        <v>18</v>
      </c>
      <c r="B1319" t="s">
        <v>10</v>
      </c>
      <c r="C1319">
        <v>53.13</v>
      </c>
      <c r="D1319">
        <v>0</v>
      </c>
      <c r="E1319" t="s">
        <v>11</v>
      </c>
      <c r="F1319" t="s">
        <v>12</v>
      </c>
      <c r="G1319" s="10">
        <v>1163.4627</v>
      </c>
    </row>
    <row r="1320" spans="1:7" x14ac:dyDescent="0.25">
      <c r="A1320">
        <v>35</v>
      </c>
      <c r="B1320" t="s">
        <v>10</v>
      </c>
      <c r="C1320">
        <v>39.71</v>
      </c>
      <c r="D1320">
        <v>4</v>
      </c>
      <c r="E1320" t="s">
        <v>11</v>
      </c>
      <c r="F1320" t="s">
        <v>14</v>
      </c>
      <c r="G1320" s="10">
        <v>19496.71917</v>
      </c>
    </row>
    <row r="1321" spans="1:7" x14ac:dyDescent="0.25">
      <c r="A1321">
        <v>39</v>
      </c>
      <c r="B1321" t="s">
        <v>7</v>
      </c>
      <c r="C1321">
        <v>26.315000000000001</v>
      </c>
      <c r="D1321">
        <v>2</v>
      </c>
      <c r="E1321" t="s">
        <v>11</v>
      </c>
      <c r="F1321" t="s">
        <v>13</v>
      </c>
      <c r="G1321" s="10">
        <v>7201.7008500000002</v>
      </c>
    </row>
    <row r="1322" spans="1:7" x14ac:dyDescent="0.25">
      <c r="A1322">
        <v>31</v>
      </c>
      <c r="B1322" t="s">
        <v>10</v>
      </c>
      <c r="C1322">
        <v>31.065000000000001</v>
      </c>
      <c r="D1322">
        <v>3</v>
      </c>
      <c r="E1322" t="s">
        <v>11</v>
      </c>
      <c r="F1322" t="s">
        <v>13</v>
      </c>
      <c r="G1322" s="10">
        <v>5425.0233500000004</v>
      </c>
    </row>
    <row r="1323" spans="1:7" x14ac:dyDescent="0.25">
      <c r="A1323">
        <v>62</v>
      </c>
      <c r="B1323" t="s">
        <v>10</v>
      </c>
      <c r="C1323">
        <v>26.695</v>
      </c>
      <c r="D1323">
        <v>0</v>
      </c>
      <c r="E1323" t="s">
        <v>8</v>
      </c>
      <c r="F1323" t="s">
        <v>14</v>
      </c>
      <c r="G1323" s="10">
        <v>28101.333050000001</v>
      </c>
    </row>
    <row r="1324" spans="1:7" x14ac:dyDescent="0.25">
      <c r="A1324">
        <v>62</v>
      </c>
      <c r="B1324" t="s">
        <v>10</v>
      </c>
      <c r="C1324">
        <v>38.83</v>
      </c>
      <c r="D1324">
        <v>0</v>
      </c>
      <c r="E1324" t="s">
        <v>11</v>
      </c>
      <c r="F1324" t="s">
        <v>12</v>
      </c>
      <c r="G1324" s="10">
        <v>12981.3457</v>
      </c>
    </row>
    <row r="1325" spans="1:7" x14ac:dyDescent="0.25">
      <c r="A1325">
        <v>42</v>
      </c>
      <c r="B1325" t="s">
        <v>7</v>
      </c>
      <c r="C1325">
        <v>40.369999999999997</v>
      </c>
      <c r="D1325">
        <v>2</v>
      </c>
      <c r="E1325" t="s">
        <v>8</v>
      </c>
      <c r="F1325" t="s">
        <v>12</v>
      </c>
      <c r="G1325" s="10">
        <v>43896.376300000004</v>
      </c>
    </row>
    <row r="1326" spans="1:7" x14ac:dyDescent="0.25">
      <c r="A1326">
        <v>31</v>
      </c>
      <c r="B1326" t="s">
        <v>10</v>
      </c>
      <c r="C1326">
        <v>25.934999999999999</v>
      </c>
      <c r="D1326">
        <v>1</v>
      </c>
      <c r="E1326" t="s">
        <v>11</v>
      </c>
      <c r="F1326" t="s">
        <v>13</v>
      </c>
      <c r="G1326" s="10">
        <v>4239.8926499999998</v>
      </c>
    </row>
    <row r="1327" spans="1:7" x14ac:dyDescent="0.25">
      <c r="A1327">
        <v>61</v>
      </c>
      <c r="B1327" t="s">
        <v>10</v>
      </c>
      <c r="C1327">
        <v>33.534999999999997</v>
      </c>
      <c r="D1327">
        <v>0</v>
      </c>
      <c r="E1327" t="s">
        <v>11</v>
      </c>
      <c r="F1327" t="s">
        <v>14</v>
      </c>
      <c r="G1327" s="10">
        <v>13143.336649999999</v>
      </c>
    </row>
    <row r="1328" spans="1:7" x14ac:dyDescent="0.25">
      <c r="A1328">
        <v>42</v>
      </c>
      <c r="B1328" t="s">
        <v>7</v>
      </c>
      <c r="C1328">
        <v>32.869999999999997</v>
      </c>
      <c r="D1328">
        <v>0</v>
      </c>
      <c r="E1328" t="s">
        <v>11</v>
      </c>
      <c r="F1328" t="s">
        <v>14</v>
      </c>
      <c r="G1328" s="10">
        <v>7050.0213000000003</v>
      </c>
    </row>
    <row r="1329" spans="1:7" x14ac:dyDescent="0.25">
      <c r="A1329">
        <v>51</v>
      </c>
      <c r="B1329" t="s">
        <v>10</v>
      </c>
      <c r="C1329">
        <v>30.03</v>
      </c>
      <c r="D1329">
        <v>1</v>
      </c>
      <c r="E1329" t="s">
        <v>11</v>
      </c>
      <c r="F1329" t="s">
        <v>12</v>
      </c>
      <c r="G1329" s="10">
        <v>9377.9046999999991</v>
      </c>
    </row>
    <row r="1330" spans="1:7" x14ac:dyDescent="0.25">
      <c r="A1330">
        <v>23</v>
      </c>
      <c r="B1330" t="s">
        <v>7</v>
      </c>
      <c r="C1330">
        <v>24.225000000000001</v>
      </c>
      <c r="D1330">
        <v>2</v>
      </c>
      <c r="E1330" t="s">
        <v>11</v>
      </c>
      <c r="F1330" t="s">
        <v>14</v>
      </c>
      <c r="G1330" s="10">
        <v>22395.74424</v>
      </c>
    </row>
    <row r="1331" spans="1:7" x14ac:dyDescent="0.25">
      <c r="A1331">
        <v>52</v>
      </c>
      <c r="B1331" t="s">
        <v>10</v>
      </c>
      <c r="C1331">
        <v>38.6</v>
      </c>
      <c r="D1331">
        <v>2</v>
      </c>
      <c r="E1331" t="s">
        <v>11</v>
      </c>
      <c r="F1331" t="s">
        <v>9</v>
      </c>
      <c r="G1331" s="10">
        <v>10325.206</v>
      </c>
    </row>
    <row r="1332" spans="1:7" x14ac:dyDescent="0.25">
      <c r="A1332">
        <v>57</v>
      </c>
      <c r="B1332" t="s">
        <v>7</v>
      </c>
      <c r="C1332">
        <v>25.74</v>
      </c>
      <c r="D1332">
        <v>2</v>
      </c>
      <c r="E1332" t="s">
        <v>11</v>
      </c>
      <c r="F1332" t="s">
        <v>12</v>
      </c>
      <c r="G1332" s="10">
        <v>12629.1656</v>
      </c>
    </row>
    <row r="1333" spans="1:7" x14ac:dyDescent="0.25">
      <c r="A1333">
        <v>23</v>
      </c>
      <c r="B1333" t="s">
        <v>7</v>
      </c>
      <c r="C1333">
        <v>33.4</v>
      </c>
      <c r="D1333">
        <v>0</v>
      </c>
      <c r="E1333" t="s">
        <v>11</v>
      </c>
      <c r="F1333" t="s">
        <v>9</v>
      </c>
      <c r="G1333" s="10">
        <v>10795.937330000001</v>
      </c>
    </row>
    <row r="1334" spans="1:7" x14ac:dyDescent="0.25">
      <c r="A1334">
        <v>52</v>
      </c>
      <c r="B1334" t="s">
        <v>7</v>
      </c>
      <c r="C1334">
        <v>44.7</v>
      </c>
      <c r="D1334">
        <v>3</v>
      </c>
      <c r="E1334" t="s">
        <v>11</v>
      </c>
      <c r="F1334" t="s">
        <v>9</v>
      </c>
      <c r="G1334" s="10">
        <v>11411.684999999999</v>
      </c>
    </row>
    <row r="1335" spans="1:7" x14ac:dyDescent="0.25">
      <c r="A1335">
        <v>50</v>
      </c>
      <c r="B1335" t="s">
        <v>10</v>
      </c>
      <c r="C1335">
        <v>30.97</v>
      </c>
      <c r="D1335">
        <v>3</v>
      </c>
      <c r="E1335" t="s">
        <v>11</v>
      </c>
      <c r="F1335" t="s">
        <v>13</v>
      </c>
      <c r="G1335" s="10">
        <v>10600.5483</v>
      </c>
    </row>
    <row r="1336" spans="1:7" x14ac:dyDescent="0.25">
      <c r="A1336">
        <v>18</v>
      </c>
      <c r="B1336" t="s">
        <v>7</v>
      </c>
      <c r="C1336">
        <v>31.92</v>
      </c>
      <c r="D1336">
        <v>0</v>
      </c>
      <c r="E1336" t="s">
        <v>11</v>
      </c>
      <c r="F1336" t="s">
        <v>14</v>
      </c>
      <c r="G1336" s="10">
        <v>2205.9807999999998</v>
      </c>
    </row>
    <row r="1337" spans="1:7" x14ac:dyDescent="0.25">
      <c r="A1337">
        <v>18</v>
      </c>
      <c r="B1337" t="s">
        <v>7</v>
      </c>
      <c r="C1337">
        <v>36.85</v>
      </c>
      <c r="D1337">
        <v>0</v>
      </c>
      <c r="E1337" t="s">
        <v>11</v>
      </c>
      <c r="F1337" t="s">
        <v>12</v>
      </c>
      <c r="G1337" s="10">
        <v>1629.8335</v>
      </c>
    </row>
    <row r="1338" spans="1:7" x14ac:dyDescent="0.25">
      <c r="A1338">
        <v>21</v>
      </c>
      <c r="B1338" t="s">
        <v>7</v>
      </c>
      <c r="C1338">
        <v>25.8</v>
      </c>
      <c r="D1338">
        <v>0</v>
      </c>
      <c r="E1338" t="s">
        <v>11</v>
      </c>
      <c r="F1338" t="s">
        <v>9</v>
      </c>
      <c r="G1338" s="10">
        <v>2007.9449999999999</v>
      </c>
    </row>
    <row r="1339" spans="1:7" x14ac:dyDescent="0.25">
      <c r="A1339">
        <v>61</v>
      </c>
      <c r="B1339" t="s">
        <v>7</v>
      </c>
      <c r="C1339">
        <v>29.07</v>
      </c>
      <c r="D1339">
        <v>0</v>
      </c>
      <c r="E1339" t="s">
        <v>8</v>
      </c>
      <c r="F1339" t="s">
        <v>13</v>
      </c>
      <c r="G1339" s="10">
        <v>29141.3603</v>
      </c>
    </row>
  </sheetData>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0EEBE-2DB3-46A8-96AC-1ADC30F8708E}">
  <dimension ref="C2:H14"/>
  <sheetViews>
    <sheetView workbookViewId="0">
      <selection activeCell="H4" sqref="H4"/>
    </sheetView>
  </sheetViews>
  <sheetFormatPr defaultRowHeight="15" x14ac:dyDescent="0.25"/>
  <cols>
    <col min="2" max="2" width="14" bestFit="1" customWidth="1"/>
    <col min="3" max="3" width="12.85546875" bestFit="1" customWidth="1"/>
    <col min="4" max="4" width="12" bestFit="1" customWidth="1"/>
    <col min="7" max="7" width="21.85546875" bestFit="1" customWidth="1"/>
    <col min="8" max="8" width="11.140625" customWidth="1"/>
  </cols>
  <sheetData>
    <row r="2" spans="3:8" x14ac:dyDescent="0.25">
      <c r="C2" s="2" t="s">
        <v>20</v>
      </c>
      <c r="D2" s="2"/>
      <c r="G2" s="2" t="s">
        <v>21</v>
      </c>
      <c r="H2" s="2"/>
    </row>
    <row r="3" spans="3:8" x14ac:dyDescent="0.25">
      <c r="C3" s="4" t="s">
        <v>15</v>
      </c>
      <c r="D3" s="4" t="s">
        <v>16</v>
      </c>
      <c r="G3" s="4" t="s">
        <v>15</v>
      </c>
      <c r="H3" s="4" t="s">
        <v>16</v>
      </c>
    </row>
    <row r="4" spans="3:8" x14ac:dyDescent="0.25">
      <c r="C4" s="3" t="s">
        <v>17</v>
      </c>
      <c r="D4" s="5">
        <f>AVERAGE(insurance!A2:A1339)</f>
        <v>39.207025411061288</v>
      </c>
      <c r="G4" s="3" t="s">
        <v>17</v>
      </c>
      <c r="H4" s="5">
        <f>AVERAGE(insurance!G2:G1339)</f>
        <v>13270.422265141257</v>
      </c>
    </row>
    <row r="5" spans="3:8" x14ac:dyDescent="0.25">
      <c r="C5" s="3" t="s">
        <v>18</v>
      </c>
      <c r="D5" s="5">
        <f>MEDIAN(insurance!A2:A1339)</f>
        <v>39</v>
      </c>
      <c r="G5" s="3" t="s">
        <v>18</v>
      </c>
      <c r="H5" s="5">
        <f>MEDIAN(insurance!G2:G1339)</f>
        <v>9382.0329999999994</v>
      </c>
    </row>
    <row r="6" spans="3:8" x14ac:dyDescent="0.25">
      <c r="C6" s="3" t="s">
        <v>19</v>
      </c>
      <c r="D6" s="5">
        <f>STDEV(insurance!A2:A1339)</f>
        <v>14.049960379216154</v>
      </c>
      <c r="G6" s="3" t="s">
        <v>19</v>
      </c>
      <c r="H6" s="5">
        <f>STDEV(insurance!G2:G1339)</f>
        <v>12110.01123669401</v>
      </c>
    </row>
    <row r="10" spans="3:8" x14ac:dyDescent="0.25">
      <c r="C10" s="2" t="s">
        <v>22</v>
      </c>
      <c r="D10" s="2"/>
    </row>
    <row r="11" spans="3:8" x14ac:dyDescent="0.25">
      <c r="C11" s="4" t="s">
        <v>15</v>
      </c>
      <c r="D11" s="4" t="s">
        <v>16</v>
      </c>
    </row>
    <row r="12" spans="3:8" x14ac:dyDescent="0.25">
      <c r="C12" s="3" t="s">
        <v>17</v>
      </c>
      <c r="D12" s="5">
        <f>AVERAGE(insurance!C2:C1339)</f>
        <v>30.663396860986538</v>
      </c>
    </row>
    <row r="13" spans="3:8" x14ac:dyDescent="0.25">
      <c r="C13" s="3" t="s">
        <v>18</v>
      </c>
      <c r="D13" s="5">
        <f>MEDIAN(insurance!C2:C1339)</f>
        <v>30.4</v>
      </c>
    </row>
    <row r="14" spans="3:8" x14ac:dyDescent="0.25">
      <c r="C14" s="3" t="s">
        <v>19</v>
      </c>
      <c r="D14" s="5">
        <f>_xlfn.STDEV.S(insurance!C2:C1339)</f>
        <v>6.0981869116789778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3D9E-38AE-4876-ABA9-103EAA715067}">
  <dimension ref="A2:N22"/>
  <sheetViews>
    <sheetView workbookViewId="0">
      <selection activeCell="F3" sqref="F3"/>
    </sheetView>
  </sheetViews>
  <sheetFormatPr defaultRowHeight="15" x14ac:dyDescent="0.25"/>
  <cols>
    <col min="1" max="1" width="11.28515625" bestFit="1" customWidth="1"/>
    <col min="2" max="2" width="18" bestFit="1" customWidth="1"/>
    <col min="3" max="3" width="14.5703125" bestFit="1" customWidth="1"/>
    <col min="6" max="6" width="10.7109375" bestFit="1" customWidth="1"/>
  </cols>
  <sheetData>
    <row r="2" spans="1:14" x14ac:dyDescent="0.25">
      <c r="F2" s="7" t="s">
        <v>25</v>
      </c>
      <c r="G2" s="7"/>
      <c r="H2" s="7"/>
      <c r="I2" s="7"/>
    </row>
    <row r="3" spans="1:14" x14ac:dyDescent="0.25">
      <c r="A3" s="6" t="s">
        <v>1</v>
      </c>
      <c r="B3" t="s">
        <v>24</v>
      </c>
      <c r="C3" t="s">
        <v>30</v>
      </c>
      <c r="F3" s="48">
        <f>AVERAGEIF(insurance!B2:B1339,"male",insurance!G2:G1339)</f>
        <v>13956.751177721886</v>
      </c>
      <c r="K3" s="9" t="s">
        <v>27</v>
      </c>
      <c r="L3" s="9"/>
      <c r="M3" s="9"/>
      <c r="N3" s="9"/>
    </row>
    <row r="4" spans="1:14" x14ac:dyDescent="0.25">
      <c r="A4" t="s">
        <v>7</v>
      </c>
      <c r="B4" s="10">
        <v>12569.578843835339</v>
      </c>
      <c r="C4">
        <v>30.377749244713023</v>
      </c>
    </row>
    <row r="5" spans="1:14" x14ac:dyDescent="0.25">
      <c r="A5" t="s">
        <v>10</v>
      </c>
      <c r="B5" s="10">
        <v>13956.751177721886</v>
      </c>
      <c r="C5">
        <v>30.943128698224832</v>
      </c>
      <c r="F5" s="7" t="s">
        <v>26</v>
      </c>
      <c r="G5" s="7"/>
      <c r="H5" s="7"/>
      <c r="I5" s="7"/>
    </row>
    <row r="6" spans="1:14" x14ac:dyDescent="0.25">
      <c r="A6" t="s">
        <v>23</v>
      </c>
      <c r="B6" s="10">
        <v>13270.422265141258</v>
      </c>
      <c r="C6">
        <v>30.663396860986584</v>
      </c>
      <c r="F6" s="48">
        <f>AVERAGEIF(insurance!B2:B1339,"female",insurance!G2:G1339)</f>
        <v>12569.578843835339</v>
      </c>
    </row>
    <row r="8" spans="1:14" x14ac:dyDescent="0.25">
      <c r="F8" s="7" t="s">
        <v>28</v>
      </c>
      <c r="G8" s="7"/>
      <c r="H8" s="7"/>
    </row>
    <row r="9" spans="1:14" x14ac:dyDescent="0.25">
      <c r="F9" s="45">
        <f>AVERAGEIF(insurance!B2:B1339,"male",insurance!C2:C1339)</f>
        <v>30.943128698224832</v>
      </c>
    </row>
    <row r="11" spans="1:14" x14ac:dyDescent="0.25">
      <c r="F11" s="7" t="s">
        <v>29</v>
      </c>
      <c r="G11" s="7"/>
      <c r="H11" s="7"/>
    </row>
    <row r="12" spans="1:14" x14ac:dyDescent="0.25">
      <c r="F12" s="45">
        <f>AVERAGEIF(insurance!B2:B1339,"female",insurance!C2:C1339)</f>
        <v>30.377749244713023</v>
      </c>
    </row>
    <row r="15" spans="1:14" x14ac:dyDescent="0.25">
      <c r="F15" s="8" t="s">
        <v>31</v>
      </c>
      <c r="G15" s="14" t="s">
        <v>32</v>
      </c>
      <c r="H15" s="14"/>
      <c r="I15" s="14"/>
      <c r="J15" s="14"/>
      <c r="K15" s="14"/>
      <c r="L15" s="14"/>
    </row>
    <row r="22" spans="2:2" x14ac:dyDescent="0.25">
      <c r="B22" s="44" t="s">
        <v>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2D5E6-1FE6-4CD9-8C50-49EF6EA00344}">
  <dimension ref="C2:S19"/>
  <sheetViews>
    <sheetView workbookViewId="0">
      <selection activeCell="G10" sqref="G10"/>
    </sheetView>
  </sheetViews>
  <sheetFormatPr defaultRowHeight="15" x14ac:dyDescent="0.25"/>
  <cols>
    <col min="3" max="3" width="11.28515625" bestFit="1" customWidth="1"/>
    <col min="4" max="4" width="18" bestFit="1" customWidth="1"/>
  </cols>
  <sheetData>
    <row r="2" spans="3:19" x14ac:dyDescent="0.25">
      <c r="C2" s="11" t="s">
        <v>33</v>
      </c>
      <c r="D2" s="11"/>
      <c r="E2" s="11"/>
      <c r="F2" s="11"/>
      <c r="G2" s="11"/>
      <c r="H2" s="11"/>
      <c r="I2" s="11"/>
      <c r="J2" s="7"/>
    </row>
    <row r="4" spans="3:19" x14ac:dyDescent="0.25">
      <c r="C4" s="12" t="s">
        <v>34</v>
      </c>
      <c r="D4" s="13"/>
      <c r="E4" s="13"/>
    </row>
    <row r="5" spans="3:19" x14ac:dyDescent="0.25">
      <c r="C5">
        <f>AVERAGEIFS(insurance!G2:G1339,insurance!E2:E1339,"yes")</f>
        <v>32050.231831532848</v>
      </c>
    </row>
    <row r="7" spans="3:19" x14ac:dyDescent="0.25">
      <c r="C7" s="12" t="s">
        <v>35</v>
      </c>
      <c r="D7" s="12"/>
      <c r="E7" s="12"/>
      <c r="F7" s="7"/>
      <c r="G7" s="7"/>
    </row>
    <row r="8" spans="3:19" x14ac:dyDescent="0.25">
      <c r="C8">
        <f>AVERAGEIFS(insurance!G2:G1339,insurance!E2:E1339,"no")</f>
        <v>8434.2682978561988</v>
      </c>
    </row>
    <row r="10" spans="3:19" x14ac:dyDescent="0.25">
      <c r="C10" s="6" t="s">
        <v>4</v>
      </c>
      <c r="D10" t="s">
        <v>24</v>
      </c>
    </row>
    <row r="11" spans="3:19" x14ac:dyDescent="0.25">
      <c r="C11" t="s">
        <v>11</v>
      </c>
      <c r="D11" s="10">
        <v>8434.2682978561988</v>
      </c>
      <c r="R11" s="46" t="s">
        <v>94</v>
      </c>
      <c r="S11" s="46"/>
    </row>
    <row r="12" spans="3:19" x14ac:dyDescent="0.25">
      <c r="C12" t="s">
        <v>8</v>
      </c>
      <c r="D12" s="10">
        <v>32050.231831532848</v>
      </c>
    </row>
    <row r="13" spans="3:19" x14ac:dyDescent="0.25">
      <c r="C13" t="s">
        <v>23</v>
      </c>
      <c r="D13" s="10">
        <v>13270.422265141251</v>
      </c>
    </row>
    <row r="18" spans="3:8" x14ac:dyDescent="0.25">
      <c r="C18" s="17" t="s">
        <v>36</v>
      </c>
      <c r="D18" s="15" t="s">
        <v>37</v>
      </c>
      <c r="E18" s="16"/>
      <c r="F18" s="16"/>
      <c r="G18" s="16"/>
      <c r="H18" s="16"/>
    </row>
    <row r="19" spans="3:8" x14ac:dyDescent="0.25">
      <c r="D19" s="15" t="s">
        <v>38</v>
      </c>
      <c r="E19" s="15"/>
      <c r="F19" s="16"/>
      <c r="G19" s="16"/>
      <c r="H19" s="16"/>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7B1CC-9742-4322-B5B0-A8D1B653553B}">
  <dimension ref="A2:S20"/>
  <sheetViews>
    <sheetView workbookViewId="0">
      <selection activeCell="L9" sqref="L9"/>
    </sheetView>
  </sheetViews>
  <sheetFormatPr defaultRowHeight="15" x14ac:dyDescent="0.25"/>
  <cols>
    <col min="10" max="10" width="10.140625" customWidth="1"/>
    <col min="11" max="11" width="12.140625" customWidth="1"/>
  </cols>
  <sheetData>
    <row r="2" spans="1:19" x14ac:dyDescent="0.25">
      <c r="C2" s="18" t="s">
        <v>39</v>
      </c>
      <c r="D2" s="18"/>
      <c r="E2" s="18"/>
      <c r="F2" s="18"/>
      <c r="G2" s="18"/>
      <c r="H2" s="18"/>
      <c r="I2" s="18"/>
      <c r="J2" s="18"/>
      <c r="K2" s="7"/>
    </row>
    <row r="4" spans="1:19" x14ac:dyDescent="0.25">
      <c r="B4" s="21" t="s">
        <v>44</v>
      </c>
      <c r="C4">
        <f>CORREL(insurance!D2:D1339,insurance!G2:G1339)</f>
        <v>6.7998226847905102E-2</v>
      </c>
    </row>
    <row r="5" spans="1:19" x14ac:dyDescent="0.25">
      <c r="K5" s="1" t="s">
        <v>43</v>
      </c>
      <c r="L5" s="1"/>
      <c r="M5" s="1"/>
      <c r="N5" s="1"/>
      <c r="O5" s="1"/>
      <c r="P5" s="1"/>
      <c r="Q5" s="49" t="s">
        <v>85</v>
      </c>
      <c r="R5" s="49"/>
      <c r="S5" s="49"/>
    </row>
    <row r="6" spans="1:19" x14ac:dyDescent="0.25">
      <c r="C6" s="19" t="s">
        <v>40</v>
      </c>
      <c r="D6" s="19"/>
    </row>
    <row r="7" spans="1:19" x14ac:dyDescent="0.25">
      <c r="K7" s="50" t="s">
        <v>42</v>
      </c>
      <c r="L7" s="50" t="s">
        <v>41</v>
      </c>
    </row>
    <row r="8" spans="1:19" x14ac:dyDescent="0.25">
      <c r="K8" s="5">
        <v>0</v>
      </c>
      <c r="L8" s="5">
        <f>AVERAGEIF(insurance!D2:D1339,0,insurance!G2:G1339)</f>
        <v>12365.975601635882</v>
      </c>
    </row>
    <row r="9" spans="1:19" x14ac:dyDescent="0.25">
      <c r="A9" s="7" t="s">
        <v>40</v>
      </c>
      <c r="K9" s="5">
        <v>1</v>
      </c>
      <c r="L9" s="5">
        <f>AVERAGEIF(insurance!D2:D1339,1,insurance!G2:G1339)</f>
        <v>12731.171831635793</v>
      </c>
    </row>
    <row r="10" spans="1:19" x14ac:dyDescent="0.25">
      <c r="K10" s="5">
        <v>2</v>
      </c>
      <c r="L10" s="5">
        <f>AVERAGEIF(insurance!D2:D1339,2,insurance!G2:G1339)</f>
        <v>15073.563733958328</v>
      </c>
    </row>
    <row r="11" spans="1:19" x14ac:dyDescent="0.25">
      <c r="K11" s="5">
        <v>3</v>
      </c>
      <c r="L11" s="5">
        <f>AVERAGEIF(insurance!D2:D1339,3,insurance!G2:G1339)</f>
        <v>15355.31836681528</v>
      </c>
    </row>
    <row r="12" spans="1:19" x14ac:dyDescent="0.25">
      <c r="K12" s="5">
        <v>4</v>
      </c>
      <c r="L12" s="5">
        <f>AVERAGEIF(insurance!D2:D1339,4,insurance!G2:G1339)</f>
        <v>13850.656311199999</v>
      </c>
    </row>
    <row r="13" spans="1:19" x14ac:dyDescent="0.25">
      <c r="K13" s="5">
        <v>5</v>
      </c>
      <c r="L13" s="5">
        <f>AVERAGEIF(insurance!D2:D1339,5,insurance!G2:G1339)</f>
        <v>8786.0352472222221</v>
      </c>
    </row>
    <row r="19" spans="11:17" x14ac:dyDescent="0.25">
      <c r="K19" s="7" t="s">
        <v>31</v>
      </c>
    </row>
    <row r="20" spans="11:17" x14ac:dyDescent="0.25">
      <c r="K20" s="22" t="s">
        <v>45</v>
      </c>
      <c r="L20" s="22"/>
      <c r="M20" s="22"/>
      <c r="N20" s="22"/>
      <c r="O20" s="22"/>
      <c r="P20" s="22"/>
      <c r="Q20" s="2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C4543-6FDF-4DC5-BAA6-7ED09C8CD4C2}">
  <dimension ref="B2:C2"/>
  <sheetViews>
    <sheetView workbookViewId="0">
      <selection activeCell="F4" sqref="F4"/>
    </sheetView>
  </sheetViews>
  <sheetFormatPr defaultRowHeight="15" x14ac:dyDescent="0.25"/>
  <sheetData>
    <row r="2" spans="2:3" x14ac:dyDescent="0.25">
      <c r="B2" s="7" t="s">
        <v>59</v>
      </c>
      <c r="C2" s="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4DAC-1C1A-4206-A8B3-890368DC619F}">
  <dimension ref="B1:Q1339"/>
  <sheetViews>
    <sheetView workbookViewId="0">
      <selection activeCell="D11" sqref="D11"/>
    </sheetView>
  </sheetViews>
  <sheetFormatPr defaultRowHeight="15" x14ac:dyDescent="0.25"/>
  <cols>
    <col min="4" max="4" width="12.28515625" customWidth="1"/>
    <col min="5" max="5" width="13.140625" bestFit="1" customWidth="1"/>
    <col min="6" max="6" width="12.42578125" bestFit="1" customWidth="1"/>
    <col min="8" max="8" width="11.140625" bestFit="1" customWidth="1"/>
    <col min="16" max="16" width="10.7109375" bestFit="1" customWidth="1"/>
    <col min="17" max="17" width="16.42578125" bestFit="1" customWidth="1"/>
  </cols>
  <sheetData>
    <row r="1" spans="2:17" x14ac:dyDescent="0.25">
      <c r="J1" s="23" t="s">
        <v>0</v>
      </c>
      <c r="K1" s="24" t="s">
        <v>1</v>
      </c>
      <c r="L1" s="24" t="s">
        <v>2</v>
      </c>
      <c r="M1" s="24" t="s">
        <v>3</v>
      </c>
      <c r="N1" s="24" t="s">
        <v>4</v>
      </c>
      <c r="O1" s="24" t="s">
        <v>5</v>
      </c>
      <c r="P1" s="31" t="s">
        <v>6</v>
      </c>
      <c r="Q1" s="34" t="s">
        <v>105</v>
      </c>
    </row>
    <row r="2" spans="2:17" x14ac:dyDescent="0.25">
      <c r="B2">
        <f>MIN(insurance!C2:C1339)</f>
        <v>15.96</v>
      </c>
      <c r="C2" t="s">
        <v>60</v>
      </c>
      <c r="E2" s="35" t="s">
        <v>63</v>
      </c>
      <c r="F2" s="35" t="s">
        <v>64</v>
      </c>
      <c r="H2" t="str">
        <f>VLOOKUP(insurance!C2,E2:F6,2,TRUE)</f>
        <v>overweight</v>
      </c>
      <c r="J2" s="25">
        <v>19</v>
      </c>
      <c r="K2" s="26" t="s">
        <v>7</v>
      </c>
      <c r="L2" s="26">
        <v>27.9</v>
      </c>
      <c r="M2" s="26">
        <v>0</v>
      </c>
      <c r="N2" s="26" t="s">
        <v>8</v>
      </c>
      <c r="O2" s="26" t="s">
        <v>9</v>
      </c>
      <c r="P2" s="32">
        <v>16884.923999999999</v>
      </c>
      <c r="Q2" t="str">
        <f>VLOOKUP(insurance!C2,$E$2:$F$6,2,TRUE)</f>
        <v>overweight</v>
      </c>
    </row>
    <row r="3" spans="2:17" x14ac:dyDescent="0.25">
      <c r="B3">
        <f>MAX(insurance!C2:C1339)</f>
        <v>53.13</v>
      </c>
      <c r="C3" t="s">
        <v>61</v>
      </c>
      <c r="E3" s="5">
        <v>0</v>
      </c>
      <c r="F3" s="3" t="s">
        <v>66</v>
      </c>
      <c r="J3" s="27">
        <v>18</v>
      </c>
      <c r="K3" s="28" t="s">
        <v>10</v>
      </c>
      <c r="L3" s="28">
        <v>33.770000000000003</v>
      </c>
      <c r="M3" s="28">
        <v>1</v>
      </c>
      <c r="N3" s="28" t="s">
        <v>11</v>
      </c>
      <c r="O3" s="28" t="s">
        <v>12</v>
      </c>
      <c r="P3" s="33">
        <v>1725.5523000000001</v>
      </c>
      <c r="Q3" t="str">
        <f>VLOOKUP(insurance!C3,$E$2:$F$6,2,TRUE)</f>
        <v>obese</v>
      </c>
    </row>
    <row r="4" spans="2:17" x14ac:dyDescent="0.25">
      <c r="B4">
        <f>(B3-B2)/5</f>
        <v>7.4340000000000002</v>
      </c>
      <c r="C4" t="s">
        <v>62</v>
      </c>
      <c r="D4" s="46" t="s">
        <v>97</v>
      </c>
      <c r="E4" s="5">
        <v>18.5</v>
      </c>
      <c r="F4" s="3" t="s">
        <v>67</v>
      </c>
      <c r="J4" s="25">
        <v>28</v>
      </c>
      <c r="K4" s="26" t="s">
        <v>10</v>
      </c>
      <c r="L4" s="26">
        <v>33</v>
      </c>
      <c r="M4" s="26">
        <v>3</v>
      </c>
      <c r="N4" s="26" t="s">
        <v>11</v>
      </c>
      <c r="O4" s="26" t="s">
        <v>12</v>
      </c>
      <c r="P4" s="32">
        <v>4449.4620000000004</v>
      </c>
      <c r="Q4" t="str">
        <f>VLOOKUP(insurance!C4,$E$2:$F$6,2,TRUE)</f>
        <v>obese</v>
      </c>
    </row>
    <row r="5" spans="2:17" x14ac:dyDescent="0.25">
      <c r="E5" s="5">
        <v>25</v>
      </c>
      <c r="F5" s="3" t="s">
        <v>65</v>
      </c>
      <c r="J5" s="27">
        <v>33</v>
      </c>
      <c r="K5" s="28" t="s">
        <v>10</v>
      </c>
      <c r="L5" s="28">
        <v>22.704999999999998</v>
      </c>
      <c r="M5" s="28">
        <v>0</v>
      </c>
      <c r="N5" s="28" t="s">
        <v>11</v>
      </c>
      <c r="O5" s="28" t="s">
        <v>13</v>
      </c>
      <c r="P5" s="33">
        <v>21984.47061</v>
      </c>
      <c r="Q5" t="str">
        <f>VLOOKUP(insurance!C5,$E$2:$F$6,2,TRUE)</f>
        <v>normal</v>
      </c>
    </row>
    <row r="6" spans="2:17" x14ac:dyDescent="0.25">
      <c r="E6" s="5">
        <v>30</v>
      </c>
      <c r="F6" s="3" t="s">
        <v>68</v>
      </c>
      <c r="J6" s="25">
        <v>32</v>
      </c>
      <c r="K6" s="26" t="s">
        <v>10</v>
      </c>
      <c r="L6" s="26">
        <v>28.88</v>
      </c>
      <c r="M6" s="26">
        <v>0</v>
      </c>
      <c r="N6" s="26" t="s">
        <v>11</v>
      </c>
      <c r="O6" s="26" t="s">
        <v>13</v>
      </c>
      <c r="P6" s="32">
        <v>3866.8552</v>
      </c>
      <c r="Q6" t="str">
        <f>VLOOKUP(insurance!C6,$E$2:$F$6,2,TRUE)</f>
        <v>overweight</v>
      </c>
    </row>
    <row r="7" spans="2:17" x14ac:dyDescent="0.25">
      <c r="J7" s="27">
        <v>31</v>
      </c>
      <c r="K7" s="28" t="s">
        <v>7</v>
      </c>
      <c r="L7" s="28">
        <v>25.74</v>
      </c>
      <c r="M7" s="28">
        <v>0</v>
      </c>
      <c r="N7" s="28" t="s">
        <v>11</v>
      </c>
      <c r="O7" s="28" t="s">
        <v>12</v>
      </c>
      <c r="P7" s="33">
        <v>3756.6215999999999</v>
      </c>
      <c r="Q7" t="str">
        <f>VLOOKUP(insurance!C7,$E$2:$F$6,2,TRUE)</f>
        <v>overweight</v>
      </c>
    </row>
    <row r="8" spans="2:17" x14ac:dyDescent="0.25">
      <c r="J8" s="25">
        <v>46</v>
      </c>
      <c r="K8" s="26" t="s">
        <v>7</v>
      </c>
      <c r="L8" s="26">
        <v>33.44</v>
      </c>
      <c r="M8" s="26">
        <v>1</v>
      </c>
      <c r="N8" s="26" t="s">
        <v>11</v>
      </c>
      <c r="O8" s="26" t="s">
        <v>12</v>
      </c>
      <c r="P8" s="32">
        <v>8240.5895999999993</v>
      </c>
      <c r="Q8" t="str">
        <f>VLOOKUP(insurance!C8,$E$2:$F$6,2,TRUE)</f>
        <v>obese</v>
      </c>
    </row>
    <row r="9" spans="2:17" x14ac:dyDescent="0.25">
      <c r="D9" s="7" t="s">
        <v>69</v>
      </c>
      <c r="E9" s="7"/>
      <c r="F9" s="7"/>
      <c r="G9" s="7"/>
      <c r="H9" s="7"/>
      <c r="J9" s="27">
        <v>37</v>
      </c>
      <c r="K9" s="28" t="s">
        <v>7</v>
      </c>
      <c r="L9" s="28">
        <v>27.74</v>
      </c>
      <c r="M9" s="28">
        <v>3</v>
      </c>
      <c r="N9" s="28" t="s">
        <v>11</v>
      </c>
      <c r="O9" s="28" t="s">
        <v>13</v>
      </c>
      <c r="P9" s="33">
        <v>7281.5056000000004</v>
      </c>
      <c r="Q9" t="str">
        <f>VLOOKUP(insurance!C9,$E$2:$F$6,2,TRUE)</f>
        <v>overweight</v>
      </c>
    </row>
    <row r="10" spans="2:17" x14ac:dyDescent="0.25">
      <c r="J10" s="25">
        <v>37</v>
      </c>
      <c r="K10" s="26" t="s">
        <v>10</v>
      </c>
      <c r="L10" s="26">
        <v>29.83</v>
      </c>
      <c r="M10" s="26">
        <v>2</v>
      </c>
      <c r="N10" s="26" t="s">
        <v>11</v>
      </c>
      <c r="O10" s="26" t="s">
        <v>14</v>
      </c>
      <c r="P10" s="32">
        <v>6406.4107000000004</v>
      </c>
      <c r="Q10" t="str">
        <f>VLOOKUP(insurance!C10,$E$2:$F$6,2,TRUE)</f>
        <v>overweight</v>
      </c>
    </row>
    <row r="11" spans="2:17" x14ac:dyDescent="0.25">
      <c r="D11" s="42" t="s">
        <v>70</v>
      </c>
      <c r="E11" s="42" t="s">
        <v>73</v>
      </c>
      <c r="J11" s="27">
        <v>60</v>
      </c>
      <c r="K11" s="28" t="s">
        <v>7</v>
      </c>
      <c r="L11" s="28">
        <v>25.84</v>
      </c>
      <c r="M11" s="28">
        <v>0</v>
      </c>
      <c r="N11" s="28" t="s">
        <v>11</v>
      </c>
      <c r="O11" s="28" t="s">
        <v>13</v>
      </c>
      <c r="P11" s="33">
        <v>28923.136920000001</v>
      </c>
      <c r="Q11" t="str">
        <f>VLOOKUP(insurance!C11,$E$2:$F$6,2,TRUE)</f>
        <v>overweight</v>
      </c>
    </row>
    <row r="12" spans="2:17" x14ac:dyDescent="0.25">
      <c r="D12" s="5" t="s">
        <v>71</v>
      </c>
      <c r="E12" s="5">
        <f>COUNTIFS($Q$2:$Q$1339,"Underweight")</f>
        <v>20</v>
      </c>
      <c r="J12" s="25">
        <v>25</v>
      </c>
      <c r="K12" s="26" t="s">
        <v>10</v>
      </c>
      <c r="L12" s="26">
        <v>26.22</v>
      </c>
      <c r="M12" s="26">
        <v>0</v>
      </c>
      <c r="N12" s="26" t="s">
        <v>11</v>
      </c>
      <c r="O12" s="26" t="s">
        <v>14</v>
      </c>
      <c r="P12" s="32">
        <v>2721.3208</v>
      </c>
      <c r="Q12" t="str">
        <f>VLOOKUP(insurance!C12,$E$2:$F$6,2,TRUE)</f>
        <v>overweight</v>
      </c>
    </row>
    <row r="13" spans="2:17" x14ac:dyDescent="0.25">
      <c r="D13" s="5" t="s">
        <v>72</v>
      </c>
      <c r="E13" s="5">
        <f>COUNTIFS($Q$2:$Q$1339,"Normal")</f>
        <v>225</v>
      </c>
      <c r="J13" s="27">
        <v>62</v>
      </c>
      <c r="K13" s="28" t="s">
        <v>7</v>
      </c>
      <c r="L13" s="28">
        <v>26.29</v>
      </c>
      <c r="M13" s="28">
        <v>0</v>
      </c>
      <c r="N13" s="28" t="s">
        <v>8</v>
      </c>
      <c r="O13" s="28" t="s">
        <v>12</v>
      </c>
      <c r="P13" s="33">
        <v>27808.7251</v>
      </c>
      <c r="Q13" t="str">
        <f>VLOOKUP(insurance!C13,$E$2:$F$6,2,TRUE)</f>
        <v>overweight</v>
      </c>
    </row>
    <row r="14" spans="2:17" x14ac:dyDescent="0.25">
      <c r="D14" s="5" t="s">
        <v>65</v>
      </c>
      <c r="E14" s="5">
        <f>COUNTIFS($Q$2:$Q$1339,"overweight")</f>
        <v>386</v>
      </c>
      <c r="J14" s="25">
        <v>23</v>
      </c>
      <c r="K14" s="26" t="s">
        <v>10</v>
      </c>
      <c r="L14" s="26">
        <v>34.4</v>
      </c>
      <c r="M14" s="26">
        <v>0</v>
      </c>
      <c r="N14" s="26" t="s">
        <v>11</v>
      </c>
      <c r="O14" s="26" t="s">
        <v>9</v>
      </c>
      <c r="P14" s="32">
        <v>1826.8430000000001</v>
      </c>
      <c r="Q14" t="str">
        <f>VLOOKUP(insurance!C14,$E$2:$F$6,2,TRUE)</f>
        <v>obese</v>
      </c>
    </row>
    <row r="15" spans="2:17" x14ac:dyDescent="0.25">
      <c r="D15" s="5" t="s">
        <v>68</v>
      </c>
      <c r="E15" s="5">
        <f>COUNTIFS($Q$2:$Q$1339,"obese")</f>
        <v>707</v>
      </c>
      <c r="J15" s="27">
        <v>56</v>
      </c>
      <c r="K15" s="28" t="s">
        <v>7</v>
      </c>
      <c r="L15" s="28">
        <v>39.82</v>
      </c>
      <c r="M15" s="28">
        <v>0</v>
      </c>
      <c r="N15" s="28" t="s">
        <v>11</v>
      </c>
      <c r="O15" s="28" t="s">
        <v>12</v>
      </c>
      <c r="P15" s="33">
        <v>11090.7178</v>
      </c>
      <c r="Q15" t="str">
        <f>VLOOKUP(insurance!C15,$E$2:$F$6,2,TRUE)</f>
        <v>obese</v>
      </c>
    </row>
    <row r="16" spans="2:17" x14ac:dyDescent="0.25">
      <c r="J16" s="25">
        <v>27</v>
      </c>
      <c r="K16" s="26" t="s">
        <v>10</v>
      </c>
      <c r="L16" s="26">
        <v>42.13</v>
      </c>
      <c r="M16" s="26">
        <v>0</v>
      </c>
      <c r="N16" s="26" t="s">
        <v>8</v>
      </c>
      <c r="O16" s="26" t="s">
        <v>12</v>
      </c>
      <c r="P16" s="32">
        <v>39611.757700000002</v>
      </c>
      <c r="Q16" t="str">
        <f>VLOOKUP(insurance!C16,$E$2:$F$6,2,TRUE)</f>
        <v>obese</v>
      </c>
    </row>
    <row r="17" spans="7:17" x14ac:dyDescent="0.25">
      <c r="J17" s="27">
        <v>19</v>
      </c>
      <c r="K17" s="28" t="s">
        <v>10</v>
      </c>
      <c r="L17" s="28">
        <v>24.6</v>
      </c>
      <c r="M17" s="28">
        <v>1</v>
      </c>
      <c r="N17" s="28" t="s">
        <v>11</v>
      </c>
      <c r="O17" s="28" t="s">
        <v>9</v>
      </c>
      <c r="P17" s="33">
        <v>1837.2370000000001</v>
      </c>
      <c r="Q17" t="str">
        <f>VLOOKUP(insurance!C17,$E$2:$F$6,2,TRUE)</f>
        <v>normal</v>
      </c>
    </row>
    <row r="18" spans="7:17" x14ac:dyDescent="0.25">
      <c r="J18" s="25">
        <v>52</v>
      </c>
      <c r="K18" s="26" t="s">
        <v>7</v>
      </c>
      <c r="L18" s="26">
        <v>30.78</v>
      </c>
      <c r="M18" s="26">
        <v>1</v>
      </c>
      <c r="N18" s="26" t="s">
        <v>11</v>
      </c>
      <c r="O18" s="26" t="s">
        <v>14</v>
      </c>
      <c r="P18" s="32">
        <v>10797.3362</v>
      </c>
      <c r="Q18" t="str">
        <f>VLOOKUP(insurance!C18,$E$2:$F$6,2,TRUE)</f>
        <v>obese</v>
      </c>
    </row>
    <row r="19" spans="7:17" x14ac:dyDescent="0.25">
      <c r="J19" s="27">
        <v>23</v>
      </c>
      <c r="K19" s="28" t="s">
        <v>10</v>
      </c>
      <c r="L19" s="28">
        <v>23.844999999999999</v>
      </c>
      <c r="M19" s="28">
        <v>0</v>
      </c>
      <c r="N19" s="28" t="s">
        <v>11</v>
      </c>
      <c r="O19" s="28" t="s">
        <v>14</v>
      </c>
      <c r="P19" s="33">
        <v>2395.17155</v>
      </c>
      <c r="Q19" t="str">
        <f>VLOOKUP(insurance!C19,$E$2:$F$6,2,TRUE)</f>
        <v>normal</v>
      </c>
    </row>
    <row r="20" spans="7:17" x14ac:dyDescent="0.25">
      <c r="J20" s="25">
        <v>56</v>
      </c>
      <c r="K20" s="26" t="s">
        <v>10</v>
      </c>
      <c r="L20" s="26">
        <v>40.299999999999997</v>
      </c>
      <c r="M20" s="26">
        <v>0</v>
      </c>
      <c r="N20" s="26" t="s">
        <v>11</v>
      </c>
      <c r="O20" s="26" t="s">
        <v>9</v>
      </c>
      <c r="P20" s="32">
        <v>10602.385</v>
      </c>
      <c r="Q20" t="str">
        <f>VLOOKUP(insurance!C20,$E$2:$F$6,2,TRUE)</f>
        <v>obese</v>
      </c>
    </row>
    <row r="21" spans="7:17" x14ac:dyDescent="0.25">
      <c r="J21" s="27">
        <v>30</v>
      </c>
      <c r="K21" s="28" t="s">
        <v>10</v>
      </c>
      <c r="L21" s="28">
        <v>35.299999999999997</v>
      </c>
      <c r="M21" s="28">
        <v>0</v>
      </c>
      <c r="N21" s="28" t="s">
        <v>8</v>
      </c>
      <c r="O21" s="28" t="s">
        <v>9</v>
      </c>
      <c r="P21" s="33">
        <v>36837.466999999997</v>
      </c>
      <c r="Q21" t="str">
        <f>VLOOKUP(insurance!C21,$E$2:$F$6,2,TRUE)</f>
        <v>obese</v>
      </c>
    </row>
    <row r="22" spans="7:17" x14ac:dyDescent="0.25">
      <c r="J22" s="25">
        <v>60</v>
      </c>
      <c r="K22" s="26" t="s">
        <v>7</v>
      </c>
      <c r="L22" s="26">
        <v>36.005000000000003</v>
      </c>
      <c r="M22" s="26">
        <v>0</v>
      </c>
      <c r="N22" s="26" t="s">
        <v>11</v>
      </c>
      <c r="O22" s="26" t="s">
        <v>14</v>
      </c>
      <c r="P22" s="32">
        <v>13228.846949999999</v>
      </c>
      <c r="Q22" t="str">
        <f>VLOOKUP(insurance!C22,$E$2:$F$6,2,TRUE)</f>
        <v>obese</v>
      </c>
    </row>
    <row r="23" spans="7:17" x14ac:dyDescent="0.25">
      <c r="G23" s="46" t="s">
        <v>94</v>
      </c>
      <c r="H23" s="46"/>
      <c r="J23" s="27">
        <v>30</v>
      </c>
      <c r="K23" s="28" t="s">
        <v>7</v>
      </c>
      <c r="L23" s="28">
        <v>32.4</v>
      </c>
      <c r="M23" s="28">
        <v>1</v>
      </c>
      <c r="N23" s="28" t="s">
        <v>11</v>
      </c>
      <c r="O23" s="28" t="s">
        <v>9</v>
      </c>
      <c r="P23" s="33">
        <v>4149.7359999999999</v>
      </c>
      <c r="Q23" t="str">
        <f>VLOOKUP(insurance!C23,$E$2:$F$6,2,TRUE)</f>
        <v>obese</v>
      </c>
    </row>
    <row r="24" spans="7:17" x14ac:dyDescent="0.25">
      <c r="J24" s="25">
        <v>18</v>
      </c>
      <c r="K24" s="26" t="s">
        <v>10</v>
      </c>
      <c r="L24" s="26">
        <v>34.1</v>
      </c>
      <c r="M24" s="26">
        <v>0</v>
      </c>
      <c r="N24" s="26" t="s">
        <v>11</v>
      </c>
      <c r="O24" s="26" t="s">
        <v>12</v>
      </c>
      <c r="P24" s="32">
        <v>1137.011</v>
      </c>
      <c r="Q24" t="str">
        <f>VLOOKUP(insurance!C24,$E$2:$F$6,2,TRUE)</f>
        <v>obese</v>
      </c>
    </row>
    <row r="25" spans="7:17" x14ac:dyDescent="0.25">
      <c r="J25" s="27">
        <v>34</v>
      </c>
      <c r="K25" s="28" t="s">
        <v>7</v>
      </c>
      <c r="L25" s="28">
        <v>31.92</v>
      </c>
      <c r="M25" s="28">
        <v>1</v>
      </c>
      <c r="N25" s="28" t="s">
        <v>8</v>
      </c>
      <c r="O25" s="28" t="s">
        <v>14</v>
      </c>
      <c r="P25" s="33">
        <v>37701.876799999998</v>
      </c>
      <c r="Q25" t="str">
        <f>VLOOKUP(insurance!C25,$E$2:$F$6,2,TRUE)</f>
        <v>obese</v>
      </c>
    </row>
    <row r="26" spans="7:17" x14ac:dyDescent="0.25">
      <c r="J26" s="25">
        <v>37</v>
      </c>
      <c r="K26" s="26" t="s">
        <v>10</v>
      </c>
      <c r="L26" s="26">
        <v>28.024999999999999</v>
      </c>
      <c r="M26" s="26">
        <v>2</v>
      </c>
      <c r="N26" s="26" t="s">
        <v>11</v>
      </c>
      <c r="O26" s="26" t="s">
        <v>13</v>
      </c>
      <c r="P26" s="32">
        <v>6203.90175</v>
      </c>
      <c r="Q26" t="str">
        <f>VLOOKUP(insurance!C26,$E$2:$F$6,2,TRUE)</f>
        <v>overweight</v>
      </c>
    </row>
    <row r="27" spans="7:17" x14ac:dyDescent="0.25">
      <c r="J27" s="27">
        <v>59</v>
      </c>
      <c r="K27" s="28" t="s">
        <v>7</v>
      </c>
      <c r="L27" s="28">
        <v>27.72</v>
      </c>
      <c r="M27" s="28">
        <v>3</v>
      </c>
      <c r="N27" s="28" t="s">
        <v>11</v>
      </c>
      <c r="O27" s="28" t="s">
        <v>12</v>
      </c>
      <c r="P27" s="33">
        <v>14001.1338</v>
      </c>
      <c r="Q27" t="str">
        <f>VLOOKUP(insurance!C27,$E$2:$F$6,2,TRUE)</f>
        <v>overweight</v>
      </c>
    </row>
    <row r="28" spans="7:17" x14ac:dyDescent="0.25">
      <c r="J28" s="25">
        <v>63</v>
      </c>
      <c r="K28" s="26" t="s">
        <v>7</v>
      </c>
      <c r="L28" s="26">
        <v>23.085000000000001</v>
      </c>
      <c r="M28" s="26">
        <v>0</v>
      </c>
      <c r="N28" s="26" t="s">
        <v>11</v>
      </c>
      <c r="O28" s="26" t="s">
        <v>14</v>
      </c>
      <c r="P28" s="32">
        <v>14451.835150000001</v>
      </c>
      <c r="Q28" t="str">
        <f>VLOOKUP(insurance!C28,$E$2:$F$6,2,TRUE)</f>
        <v>normal</v>
      </c>
    </row>
    <row r="29" spans="7:17" x14ac:dyDescent="0.25">
      <c r="J29" s="27">
        <v>55</v>
      </c>
      <c r="K29" s="28" t="s">
        <v>7</v>
      </c>
      <c r="L29" s="28">
        <v>32.774999999999999</v>
      </c>
      <c r="M29" s="28">
        <v>2</v>
      </c>
      <c r="N29" s="28" t="s">
        <v>11</v>
      </c>
      <c r="O29" s="28" t="s">
        <v>13</v>
      </c>
      <c r="P29" s="33">
        <v>12268.632250000001</v>
      </c>
      <c r="Q29" t="str">
        <f>VLOOKUP(insurance!C29,$E$2:$F$6,2,TRUE)</f>
        <v>obese</v>
      </c>
    </row>
    <row r="30" spans="7:17" x14ac:dyDescent="0.25">
      <c r="J30" s="25">
        <v>23</v>
      </c>
      <c r="K30" s="26" t="s">
        <v>10</v>
      </c>
      <c r="L30" s="26">
        <v>17.385000000000002</v>
      </c>
      <c r="M30" s="26">
        <v>1</v>
      </c>
      <c r="N30" s="26" t="s">
        <v>11</v>
      </c>
      <c r="O30" s="26" t="s">
        <v>13</v>
      </c>
      <c r="P30" s="32">
        <v>2775.1921499999999</v>
      </c>
      <c r="Q30" t="str">
        <f>VLOOKUP(insurance!C30,$E$2:$F$6,2,TRUE)</f>
        <v>underweight</v>
      </c>
    </row>
    <row r="31" spans="7:17" x14ac:dyDescent="0.25">
      <c r="J31" s="27">
        <v>31</v>
      </c>
      <c r="K31" s="28" t="s">
        <v>10</v>
      </c>
      <c r="L31" s="28">
        <v>36.299999999999997</v>
      </c>
      <c r="M31" s="28">
        <v>2</v>
      </c>
      <c r="N31" s="28" t="s">
        <v>8</v>
      </c>
      <c r="O31" s="28" t="s">
        <v>9</v>
      </c>
      <c r="P31" s="33">
        <v>38711</v>
      </c>
      <c r="Q31" t="str">
        <f>VLOOKUP(insurance!C31,$E$2:$F$6,2,TRUE)</f>
        <v>obese</v>
      </c>
    </row>
    <row r="32" spans="7:17" x14ac:dyDescent="0.25">
      <c r="J32" s="25">
        <v>22</v>
      </c>
      <c r="K32" s="26" t="s">
        <v>10</v>
      </c>
      <c r="L32" s="26">
        <v>35.6</v>
      </c>
      <c r="M32" s="26">
        <v>0</v>
      </c>
      <c r="N32" s="26" t="s">
        <v>8</v>
      </c>
      <c r="O32" s="26" t="s">
        <v>9</v>
      </c>
      <c r="P32" s="32">
        <v>35585.576000000001</v>
      </c>
      <c r="Q32" t="str">
        <f>VLOOKUP(insurance!C32,$E$2:$F$6,2,TRUE)</f>
        <v>obese</v>
      </c>
    </row>
    <row r="33" spans="10:17" x14ac:dyDescent="0.25">
      <c r="J33" s="27">
        <v>18</v>
      </c>
      <c r="K33" s="28" t="s">
        <v>7</v>
      </c>
      <c r="L33" s="28">
        <v>26.315000000000001</v>
      </c>
      <c r="M33" s="28">
        <v>0</v>
      </c>
      <c r="N33" s="28" t="s">
        <v>11</v>
      </c>
      <c r="O33" s="28" t="s">
        <v>14</v>
      </c>
      <c r="P33" s="33">
        <v>2198.1898500000002</v>
      </c>
      <c r="Q33" t="str">
        <f>VLOOKUP(insurance!C33,$E$2:$F$6,2,TRUE)</f>
        <v>overweight</v>
      </c>
    </row>
    <row r="34" spans="10:17" x14ac:dyDescent="0.25">
      <c r="J34" s="25">
        <v>19</v>
      </c>
      <c r="K34" s="26" t="s">
        <v>7</v>
      </c>
      <c r="L34" s="26">
        <v>28.6</v>
      </c>
      <c r="M34" s="26">
        <v>5</v>
      </c>
      <c r="N34" s="26" t="s">
        <v>11</v>
      </c>
      <c r="O34" s="26" t="s">
        <v>9</v>
      </c>
      <c r="P34" s="32">
        <v>4687.7969999999996</v>
      </c>
      <c r="Q34" t="str">
        <f>VLOOKUP(insurance!C34,$E$2:$F$6,2,TRUE)</f>
        <v>overweight</v>
      </c>
    </row>
    <row r="35" spans="10:17" x14ac:dyDescent="0.25">
      <c r="J35" s="27">
        <v>63</v>
      </c>
      <c r="K35" s="28" t="s">
        <v>10</v>
      </c>
      <c r="L35" s="28">
        <v>28.31</v>
      </c>
      <c r="M35" s="28">
        <v>0</v>
      </c>
      <c r="N35" s="28" t="s">
        <v>11</v>
      </c>
      <c r="O35" s="28" t="s">
        <v>13</v>
      </c>
      <c r="P35" s="33">
        <v>13770.097900000001</v>
      </c>
      <c r="Q35" t="str">
        <f>VLOOKUP(insurance!C35,$E$2:$F$6,2,TRUE)</f>
        <v>overweight</v>
      </c>
    </row>
    <row r="36" spans="10:17" x14ac:dyDescent="0.25">
      <c r="J36" s="25">
        <v>28</v>
      </c>
      <c r="K36" s="26" t="s">
        <v>10</v>
      </c>
      <c r="L36" s="26">
        <v>36.4</v>
      </c>
      <c r="M36" s="26">
        <v>1</v>
      </c>
      <c r="N36" s="26" t="s">
        <v>8</v>
      </c>
      <c r="O36" s="26" t="s">
        <v>9</v>
      </c>
      <c r="P36" s="32">
        <v>51194.559139999998</v>
      </c>
      <c r="Q36" t="str">
        <f>VLOOKUP(insurance!C36,$E$2:$F$6,2,TRUE)</f>
        <v>obese</v>
      </c>
    </row>
    <row r="37" spans="10:17" x14ac:dyDescent="0.25">
      <c r="J37" s="27">
        <v>19</v>
      </c>
      <c r="K37" s="28" t="s">
        <v>10</v>
      </c>
      <c r="L37" s="28">
        <v>20.425000000000001</v>
      </c>
      <c r="M37" s="28">
        <v>0</v>
      </c>
      <c r="N37" s="28" t="s">
        <v>11</v>
      </c>
      <c r="O37" s="28" t="s">
        <v>13</v>
      </c>
      <c r="P37" s="33">
        <v>1625.4337499999999</v>
      </c>
      <c r="Q37" t="str">
        <f>VLOOKUP(insurance!C37,$E$2:$F$6,2,TRUE)</f>
        <v>normal</v>
      </c>
    </row>
    <row r="38" spans="10:17" x14ac:dyDescent="0.25">
      <c r="J38" s="25">
        <v>62</v>
      </c>
      <c r="K38" s="26" t="s">
        <v>7</v>
      </c>
      <c r="L38" s="26">
        <v>32.965000000000003</v>
      </c>
      <c r="M38" s="26">
        <v>3</v>
      </c>
      <c r="N38" s="26" t="s">
        <v>11</v>
      </c>
      <c r="O38" s="26" t="s">
        <v>13</v>
      </c>
      <c r="P38" s="32">
        <v>15612.19335</v>
      </c>
      <c r="Q38" t="str">
        <f>VLOOKUP(insurance!C38,$E$2:$F$6,2,TRUE)</f>
        <v>obese</v>
      </c>
    </row>
    <row r="39" spans="10:17" x14ac:dyDescent="0.25">
      <c r="J39" s="27">
        <v>26</v>
      </c>
      <c r="K39" s="28" t="s">
        <v>10</v>
      </c>
      <c r="L39" s="28">
        <v>20.8</v>
      </c>
      <c r="M39" s="28">
        <v>0</v>
      </c>
      <c r="N39" s="28" t="s">
        <v>11</v>
      </c>
      <c r="O39" s="28" t="s">
        <v>9</v>
      </c>
      <c r="P39" s="33">
        <v>2302.3000000000002</v>
      </c>
      <c r="Q39" t="str">
        <f>VLOOKUP(insurance!C39,$E$2:$F$6,2,TRUE)</f>
        <v>normal</v>
      </c>
    </row>
    <row r="40" spans="10:17" x14ac:dyDescent="0.25">
      <c r="J40" s="25">
        <v>35</v>
      </c>
      <c r="K40" s="26" t="s">
        <v>10</v>
      </c>
      <c r="L40" s="26">
        <v>36.67</v>
      </c>
      <c r="M40" s="26">
        <v>1</v>
      </c>
      <c r="N40" s="26" t="s">
        <v>8</v>
      </c>
      <c r="O40" s="26" t="s">
        <v>14</v>
      </c>
      <c r="P40" s="32">
        <v>39774.276299999998</v>
      </c>
      <c r="Q40" t="str">
        <f>VLOOKUP(insurance!C40,$E$2:$F$6,2,TRUE)</f>
        <v>obese</v>
      </c>
    </row>
    <row r="41" spans="10:17" x14ac:dyDescent="0.25">
      <c r="J41" s="27">
        <v>60</v>
      </c>
      <c r="K41" s="28" t="s">
        <v>10</v>
      </c>
      <c r="L41" s="28">
        <v>39.9</v>
      </c>
      <c r="M41" s="28">
        <v>0</v>
      </c>
      <c r="N41" s="28" t="s">
        <v>8</v>
      </c>
      <c r="O41" s="28" t="s">
        <v>9</v>
      </c>
      <c r="P41" s="33">
        <v>48173.360999999997</v>
      </c>
      <c r="Q41" t="str">
        <f>VLOOKUP(insurance!C41,$E$2:$F$6,2,TRUE)</f>
        <v>obese</v>
      </c>
    </row>
    <row r="42" spans="10:17" x14ac:dyDescent="0.25">
      <c r="J42" s="25">
        <v>24</v>
      </c>
      <c r="K42" s="26" t="s">
        <v>7</v>
      </c>
      <c r="L42" s="26">
        <v>26.6</v>
      </c>
      <c r="M42" s="26">
        <v>0</v>
      </c>
      <c r="N42" s="26" t="s">
        <v>11</v>
      </c>
      <c r="O42" s="26" t="s">
        <v>14</v>
      </c>
      <c r="P42" s="32">
        <v>3046.0619999999999</v>
      </c>
      <c r="Q42" t="str">
        <f>VLOOKUP(insurance!C42,$E$2:$F$6,2,TRUE)</f>
        <v>overweight</v>
      </c>
    </row>
    <row r="43" spans="10:17" x14ac:dyDescent="0.25">
      <c r="J43" s="27">
        <v>31</v>
      </c>
      <c r="K43" s="28" t="s">
        <v>7</v>
      </c>
      <c r="L43" s="28">
        <v>36.630000000000003</v>
      </c>
      <c r="M43" s="28">
        <v>2</v>
      </c>
      <c r="N43" s="28" t="s">
        <v>11</v>
      </c>
      <c r="O43" s="28" t="s">
        <v>12</v>
      </c>
      <c r="P43" s="33">
        <v>4949.7587000000003</v>
      </c>
      <c r="Q43" t="str">
        <f>VLOOKUP(insurance!C43,$E$2:$F$6,2,TRUE)</f>
        <v>obese</v>
      </c>
    </row>
    <row r="44" spans="10:17" x14ac:dyDescent="0.25">
      <c r="J44" s="25">
        <v>41</v>
      </c>
      <c r="K44" s="26" t="s">
        <v>10</v>
      </c>
      <c r="L44" s="26">
        <v>21.78</v>
      </c>
      <c r="M44" s="26">
        <v>1</v>
      </c>
      <c r="N44" s="26" t="s">
        <v>11</v>
      </c>
      <c r="O44" s="26" t="s">
        <v>12</v>
      </c>
      <c r="P44" s="32">
        <v>6272.4772000000003</v>
      </c>
      <c r="Q44" t="str">
        <f>VLOOKUP(insurance!C44,$E$2:$F$6,2,TRUE)</f>
        <v>normal</v>
      </c>
    </row>
    <row r="45" spans="10:17" x14ac:dyDescent="0.25">
      <c r="J45" s="27">
        <v>37</v>
      </c>
      <c r="K45" s="28" t="s">
        <v>7</v>
      </c>
      <c r="L45" s="28">
        <v>30.8</v>
      </c>
      <c r="M45" s="28">
        <v>2</v>
      </c>
      <c r="N45" s="28" t="s">
        <v>11</v>
      </c>
      <c r="O45" s="28" t="s">
        <v>12</v>
      </c>
      <c r="P45" s="33">
        <v>6313.759</v>
      </c>
      <c r="Q45" t="str">
        <f>VLOOKUP(insurance!C45,$E$2:$F$6,2,TRUE)</f>
        <v>obese</v>
      </c>
    </row>
    <row r="46" spans="10:17" x14ac:dyDescent="0.25">
      <c r="J46" s="25">
        <v>38</v>
      </c>
      <c r="K46" s="26" t="s">
        <v>10</v>
      </c>
      <c r="L46" s="26">
        <v>37.049999999999997</v>
      </c>
      <c r="M46" s="26">
        <v>1</v>
      </c>
      <c r="N46" s="26" t="s">
        <v>11</v>
      </c>
      <c r="O46" s="26" t="s">
        <v>14</v>
      </c>
      <c r="P46" s="32">
        <v>6079.6715000000004</v>
      </c>
      <c r="Q46" t="str">
        <f>VLOOKUP(insurance!C46,$E$2:$F$6,2,TRUE)</f>
        <v>obese</v>
      </c>
    </row>
    <row r="47" spans="10:17" x14ac:dyDescent="0.25">
      <c r="J47" s="27">
        <v>55</v>
      </c>
      <c r="K47" s="28" t="s">
        <v>10</v>
      </c>
      <c r="L47" s="28">
        <v>37.299999999999997</v>
      </c>
      <c r="M47" s="28">
        <v>0</v>
      </c>
      <c r="N47" s="28" t="s">
        <v>11</v>
      </c>
      <c r="O47" s="28" t="s">
        <v>9</v>
      </c>
      <c r="P47" s="33">
        <v>20630.283510000001</v>
      </c>
      <c r="Q47" t="str">
        <f>VLOOKUP(insurance!C47,$E$2:$F$6,2,TRUE)</f>
        <v>obese</v>
      </c>
    </row>
    <row r="48" spans="10:17" x14ac:dyDescent="0.25">
      <c r="J48" s="25">
        <v>18</v>
      </c>
      <c r="K48" s="26" t="s">
        <v>7</v>
      </c>
      <c r="L48" s="26">
        <v>38.664999999999999</v>
      </c>
      <c r="M48" s="26">
        <v>2</v>
      </c>
      <c r="N48" s="26" t="s">
        <v>11</v>
      </c>
      <c r="O48" s="26" t="s">
        <v>14</v>
      </c>
      <c r="P48" s="32">
        <v>3393.35635</v>
      </c>
      <c r="Q48" t="str">
        <f>VLOOKUP(insurance!C48,$E$2:$F$6,2,TRUE)</f>
        <v>obese</v>
      </c>
    </row>
    <row r="49" spans="10:17" x14ac:dyDescent="0.25">
      <c r="J49" s="27">
        <v>28</v>
      </c>
      <c r="K49" s="28" t="s">
        <v>7</v>
      </c>
      <c r="L49" s="28">
        <v>34.770000000000003</v>
      </c>
      <c r="M49" s="28">
        <v>0</v>
      </c>
      <c r="N49" s="28" t="s">
        <v>11</v>
      </c>
      <c r="O49" s="28" t="s">
        <v>13</v>
      </c>
      <c r="P49" s="33">
        <v>3556.9223000000002</v>
      </c>
      <c r="Q49" t="str">
        <f>VLOOKUP(insurance!C49,$E$2:$F$6,2,TRUE)</f>
        <v>obese</v>
      </c>
    </row>
    <row r="50" spans="10:17" x14ac:dyDescent="0.25">
      <c r="J50" s="25">
        <v>60</v>
      </c>
      <c r="K50" s="26" t="s">
        <v>7</v>
      </c>
      <c r="L50" s="26">
        <v>24.53</v>
      </c>
      <c r="M50" s="26">
        <v>0</v>
      </c>
      <c r="N50" s="26" t="s">
        <v>11</v>
      </c>
      <c r="O50" s="26" t="s">
        <v>12</v>
      </c>
      <c r="P50" s="32">
        <v>12629.896699999999</v>
      </c>
      <c r="Q50" t="str">
        <f>VLOOKUP(insurance!C50,$E$2:$F$6,2,TRUE)</f>
        <v>normal</v>
      </c>
    </row>
    <row r="51" spans="10:17" x14ac:dyDescent="0.25">
      <c r="J51" s="27">
        <v>36</v>
      </c>
      <c r="K51" s="28" t="s">
        <v>10</v>
      </c>
      <c r="L51" s="28">
        <v>35.200000000000003</v>
      </c>
      <c r="M51" s="28">
        <v>1</v>
      </c>
      <c r="N51" s="28" t="s">
        <v>8</v>
      </c>
      <c r="O51" s="28" t="s">
        <v>12</v>
      </c>
      <c r="P51" s="33">
        <v>38709.175999999999</v>
      </c>
      <c r="Q51" t="str">
        <f>VLOOKUP(insurance!C51,$E$2:$F$6,2,TRUE)</f>
        <v>obese</v>
      </c>
    </row>
    <row r="52" spans="10:17" x14ac:dyDescent="0.25">
      <c r="J52" s="25">
        <v>18</v>
      </c>
      <c r="K52" s="26" t="s">
        <v>7</v>
      </c>
      <c r="L52" s="26">
        <v>35.625</v>
      </c>
      <c r="M52" s="26">
        <v>0</v>
      </c>
      <c r="N52" s="26" t="s">
        <v>11</v>
      </c>
      <c r="O52" s="26" t="s">
        <v>14</v>
      </c>
      <c r="P52" s="32">
        <v>2211.1307499999998</v>
      </c>
      <c r="Q52" t="str">
        <f>VLOOKUP(insurance!C52,$E$2:$F$6,2,TRUE)</f>
        <v>obese</v>
      </c>
    </row>
    <row r="53" spans="10:17" x14ac:dyDescent="0.25">
      <c r="J53" s="27">
        <v>21</v>
      </c>
      <c r="K53" s="28" t="s">
        <v>7</v>
      </c>
      <c r="L53" s="28">
        <v>33.630000000000003</v>
      </c>
      <c r="M53" s="28">
        <v>2</v>
      </c>
      <c r="N53" s="28" t="s">
        <v>11</v>
      </c>
      <c r="O53" s="28" t="s">
        <v>13</v>
      </c>
      <c r="P53" s="33">
        <v>3579.8287</v>
      </c>
      <c r="Q53" t="str">
        <f>VLOOKUP(insurance!C53,$E$2:$F$6,2,TRUE)</f>
        <v>obese</v>
      </c>
    </row>
    <row r="54" spans="10:17" x14ac:dyDescent="0.25">
      <c r="J54" s="25">
        <v>48</v>
      </c>
      <c r="K54" s="26" t="s">
        <v>10</v>
      </c>
      <c r="L54" s="26">
        <v>28</v>
      </c>
      <c r="M54" s="26">
        <v>1</v>
      </c>
      <c r="N54" s="26" t="s">
        <v>8</v>
      </c>
      <c r="O54" s="26" t="s">
        <v>9</v>
      </c>
      <c r="P54" s="32">
        <v>23568.272000000001</v>
      </c>
      <c r="Q54" t="str">
        <f>VLOOKUP(insurance!C54,$E$2:$F$6,2,TRUE)</f>
        <v>overweight</v>
      </c>
    </row>
    <row r="55" spans="10:17" x14ac:dyDescent="0.25">
      <c r="J55" s="27">
        <v>36</v>
      </c>
      <c r="K55" s="28" t="s">
        <v>10</v>
      </c>
      <c r="L55" s="28">
        <v>34.43</v>
      </c>
      <c r="M55" s="28">
        <v>0</v>
      </c>
      <c r="N55" s="28" t="s">
        <v>8</v>
      </c>
      <c r="O55" s="28" t="s">
        <v>12</v>
      </c>
      <c r="P55" s="33">
        <v>37742.575700000001</v>
      </c>
      <c r="Q55" t="str">
        <f>VLOOKUP(insurance!C55,$E$2:$F$6,2,TRUE)</f>
        <v>obese</v>
      </c>
    </row>
    <row r="56" spans="10:17" x14ac:dyDescent="0.25">
      <c r="J56" s="25">
        <v>40</v>
      </c>
      <c r="K56" s="26" t="s">
        <v>7</v>
      </c>
      <c r="L56" s="26">
        <v>28.69</v>
      </c>
      <c r="M56" s="26">
        <v>3</v>
      </c>
      <c r="N56" s="26" t="s">
        <v>11</v>
      </c>
      <c r="O56" s="26" t="s">
        <v>13</v>
      </c>
      <c r="P56" s="32">
        <v>8059.6791000000003</v>
      </c>
      <c r="Q56" t="str">
        <f>VLOOKUP(insurance!C56,$E$2:$F$6,2,TRUE)</f>
        <v>overweight</v>
      </c>
    </row>
    <row r="57" spans="10:17" x14ac:dyDescent="0.25">
      <c r="J57" s="27">
        <v>58</v>
      </c>
      <c r="K57" s="28" t="s">
        <v>10</v>
      </c>
      <c r="L57" s="28">
        <v>36.954999999999998</v>
      </c>
      <c r="M57" s="28">
        <v>2</v>
      </c>
      <c r="N57" s="28" t="s">
        <v>8</v>
      </c>
      <c r="O57" s="28" t="s">
        <v>13</v>
      </c>
      <c r="P57" s="33">
        <v>47496.494449999998</v>
      </c>
      <c r="Q57" t="str">
        <f>VLOOKUP(insurance!C57,$E$2:$F$6,2,TRUE)</f>
        <v>obese</v>
      </c>
    </row>
    <row r="58" spans="10:17" x14ac:dyDescent="0.25">
      <c r="J58" s="25">
        <v>58</v>
      </c>
      <c r="K58" s="26" t="s">
        <v>7</v>
      </c>
      <c r="L58" s="26">
        <v>31.824999999999999</v>
      </c>
      <c r="M58" s="26">
        <v>2</v>
      </c>
      <c r="N58" s="26" t="s">
        <v>11</v>
      </c>
      <c r="O58" s="26" t="s">
        <v>14</v>
      </c>
      <c r="P58" s="32">
        <v>13607.36875</v>
      </c>
      <c r="Q58" t="str">
        <f>VLOOKUP(insurance!C58,$E$2:$F$6,2,TRUE)</f>
        <v>obese</v>
      </c>
    </row>
    <row r="59" spans="10:17" x14ac:dyDescent="0.25">
      <c r="J59" s="27">
        <v>18</v>
      </c>
      <c r="K59" s="28" t="s">
        <v>10</v>
      </c>
      <c r="L59" s="28">
        <v>31.68</v>
      </c>
      <c r="M59" s="28">
        <v>2</v>
      </c>
      <c r="N59" s="28" t="s">
        <v>8</v>
      </c>
      <c r="O59" s="28" t="s">
        <v>12</v>
      </c>
      <c r="P59" s="33">
        <v>34303.167200000004</v>
      </c>
      <c r="Q59" t="str">
        <f>VLOOKUP(insurance!C59,$E$2:$F$6,2,TRUE)</f>
        <v>obese</v>
      </c>
    </row>
    <row r="60" spans="10:17" x14ac:dyDescent="0.25">
      <c r="J60" s="25">
        <v>53</v>
      </c>
      <c r="K60" s="26" t="s">
        <v>7</v>
      </c>
      <c r="L60" s="26">
        <v>22.88</v>
      </c>
      <c r="M60" s="26">
        <v>1</v>
      </c>
      <c r="N60" s="26" t="s">
        <v>8</v>
      </c>
      <c r="O60" s="26" t="s">
        <v>12</v>
      </c>
      <c r="P60" s="32">
        <v>23244.790199999999</v>
      </c>
      <c r="Q60" t="str">
        <f>VLOOKUP(insurance!C60,$E$2:$F$6,2,TRUE)</f>
        <v>normal</v>
      </c>
    </row>
    <row r="61" spans="10:17" x14ac:dyDescent="0.25">
      <c r="J61" s="27">
        <v>34</v>
      </c>
      <c r="K61" s="28" t="s">
        <v>7</v>
      </c>
      <c r="L61" s="28">
        <v>37.335000000000001</v>
      </c>
      <c r="M61" s="28">
        <v>2</v>
      </c>
      <c r="N61" s="28" t="s">
        <v>11</v>
      </c>
      <c r="O61" s="28" t="s">
        <v>13</v>
      </c>
      <c r="P61" s="33">
        <v>5989.5236500000001</v>
      </c>
      <c r="Q61" t="str">
        <f>VLOOKUP(insurance!C61,$E$2:$F$6,2,TRUE)</f>
        <v>obese</v>
      </c>
    </row>
    <row r="62" spans="10:17" x14ac:dyDescent="0.25">
      <c r="J62" s="25">
        <v>43</v>
      </c>
      <c r="K62" s="26" t="s">
        <v>10</v>
      </c>
      <c r="L62" s="26">
        <v>27.36</v>
      </c>
      <c r="M62" s="26">
        <v>3</v>
      </c>
      <c r="N62" s="26" t="s">
        <v>11</v>
      </c>
      <c r="O62" s="26" t="s">
        <v>14</v>
      </c>
      <c r="P62" s="32">
        <v>8606.2173999999995</v>
      </c>
      <c r="Q62" t="str">
        <f>VLOOKUP(insurance!C62,$E$2:$F$6,2,TRUE)</f>
        <v>overweight</v>
      </c>
    </row>
    <row r="63" spans="10:17" x14ac:dyDescent="0.25">
      <c r="J63" s="27">
        <v>25</v>
      </c>
      <c r="K63" s="28" t="s">
        <v>10</v>
      </c>
      <c r="L63" s="28">
        <v>33.659999999999997</v>
      </c>
      <c r="M63" s="28">
        <v>4</v>
      </c>
      <c r="N63" s="28" t="s">
        <v>11</v>
      </c>
      <c r="O63" s="28" t="s">
        <v>12</v>
      </c>
      <c r="P63" s="33">
        <v>4504.6624000000002</v>
      </c>
      <c r="Q63" t="str">
        <f>VLOOKUP(insurance!C63,$E$2:$F$6,2,TRUE)</f>
        <v>obese</v>
      </c>
    </row>
    <row r="64" spans="10:17" x14ac:dyDescent="0.25">
      <c r="J64" s="25">
        <v>64</v>
      </c>
      <c r="K64" s="26" t="s">
        <v>10</v>
      </c>
      <c r="L64" s="26">
        <v>24.7</v>
      </c>
      <c r="M64" s="26">
        <v>1</v>
      </c>
      <c r="N64" s="26" t="s">
        <v>11</v>
      </c>
      <c r="O64" s="26" t="s">
        <v>13</v>
      </c>
      <c r="P64" s="32">
        <v>30166.618170000002</v>
      </c>
      <c r="Q64" t="str">
        <f>VLOOKUP(insurance!C64,$E$2:$F$6,2,TRUE)</f>
        <v>normal</v>
      </c>
    </row>
    <row r="65" spans="10:17" x14ac:dyDescent="0.25">
      <c r="J65" s="27">
        <v>28</v>
      </c>
      <c r="K65" s="28" t="s">
        <v>7</v>
      </c>
      <c r="L65" s="28">
        <v>25.934999999999999</v>
      </c>
      <c r="M65" s="28">
        <v>1</v>
      </c>
      <c r="N65" s="28" t="s">
        <v>11</v>
      </c>
      <c r="O65" s="28" t="s">
        <v>13</v>
      </c>
      <c r="P65" s="33">
        <v>4133.6416499999996</v>
      </c>
      <c r="Q65" t="str">
        <f>VLOOKUP(insurance!C65,$E$2:$F$6,2,TRUE)</f>
        <v>overweight</v>
      </c>
    </row>
    <row r="66" spans="10:17" x14ac:dyDescent="0.25">
      <c r="J66" s="25">
        <v>20</v>
      </c>
      <c r="K66" s="26" t="s">
        <v>7</v>
      </c>
      <c r="L66" s="26">
        <v>22.42</v>
      </c>
      <c r="M66" s="26">
        <v>0</v>
      </c>
      <c r="N66" s="26" t="s">
        <v>8</v>
      </c>
      <c r="O66" s="26" t="s">
        <v>13</v>
      </c>
      <c r="P66" s="32">
        <v>14711.7438</v>
      </c>
      <c r="Q66" t="str">
        <f>VLOOKUP(insurance!C66,$E$2:$F$6,2,TRUE)</f>
        <v>normal</v>
      </c>
    </row>
    <row r="67" spans="10:17" x14ac:dyDescent="0.25">
      <c r="J67" s="27">
        <v>19</v>
      </c>
      <c r="K67" s="28" t="s">
        <v>7</v>
      </c>
      <c r="L67" s="28">
        <v>28.9</v>
      </c>
      <c r="M67" s="28">
        <v>0</v>
      </c>
      <c r="N67" s="28" t="s">
        <v>11</v>
      </c>
      <c r="O67" s="28" t="s">
        <v>9</v>
      </c>
      <c r="P67" s="33">
        <v>1743.2139999999999</v>
      </c>
      <c r="Q67" t="str">
        <f>VLOOKUP(insurance!C67,$E$2:$F$6,2,TRUE)</f>
        <v>overweight</v>
      </c>
    </row>
    <row r="68" spans="10:17" x14ac:dyDescent="0.25">
      <c r="J68" s="25">
        <v>61</v>
      </c>
      <c r="K68" s="26" t="s">
        <v>7</v>
      </c>
      <c r="L68" s="26">
        <v>39.1</v>
      </c>
      <c r="M68" s="26">
        <v>2</v>
      </c>
      <c r="N68" s="26" t="s">
        <v>11</v>
      </c>
      <c r="O68" s="26" t="s">
        <v>9</v>
      </c>
      <c r="P68" s="32">
        <v>14235.072</v>
      </c>
      <c r="Q68" t="str">
        <f>VLOOKUP(insurance!C68,$E$2:$F$6,2,TRUE)</f>
        <v>obese</v>
      </c>
    </row>
    <row r="69" spans="10:17" x14ac:dyDescent="0.25">
      <c r="J69" s="27">
        <v>40</v>
      </c>
      <c r="K69" s="28" t="s">
        <v>10</v>
      </c>
      <c r="L69" s="28">
        <v>26.315000000000001</v>
      </c>
      <c r="M69" s="28">
        <v>1</v>
      </c>
      <c r="N69" s="28" t="s">
        <v>11</v>
      </c>
      <c r="O69" s="28" t="s">
        <v>13</v>
      </c>
      <c r="P69" s="33">
        <v>6389.3778499999999</v>
      </c>
      <c r="Q69" t="str">
        <f>VLOOKUP(insurance!C69,$E$2:$F$6,2,TRUE)</f>
        <v>overweight</v>
      </c>
    </row>
    <row r="70" spans="10:17" x14ac:dyDescent="0.25">
      <c r="J70" s="25">
        <v>40</v>
      </c>
      <c r="K70" s="26" t="s">
        <v>7</v>
      </c>
      <c r="L70" s="26">
        <v>36.19</v>
      </c>
      <c r="M70" s="26">
        <v>0</v>
      </c>
      <c r="N70" s="26" t="s">
        <v>11</v>
      </c>
      <c r="O70" s="26" t="s">
        <v>12</v>
      </c>
      <c r="P70" s="32">
        <v>5920.1040999999996</v>
      </c>
      <c r="Q70" t="str">
        <f>VLOOKUP(insurance!C70,$E$2:$F$6,2,TRUE)</f>
        <v>obese</v>
      </c>
    </row>
    <row r="71" spans="10:17" x14ac:dyDescent="0.25">
      <c r="J71" s="27">
        <v>28</v>
      </c>
      <c r="K71" s="28" t="s">
        <v>10</v>
      </c>
      <c r="L71" s="28">
        <v>23.98</v>
      </c>
      <c r="M71" s="28">
        <v>3</v>
      </c>
      <c r="N71" s="28" t="s">
        <v>8</v>
      </c>
      <c r="O71" s="28" t="s">
        <v>12</v>
      </c>
      <c r="P71" s="33">
        <v>17663.144199999999</v>
      </c>
      <c r="Q71" t="str">
        <f>VLOOKUP(insurance!C71,$E$2:$F$6,2,TRUE)</f>
        <v>normal</v>
      </c>
    </row>
    <row r="72" spans="10:17" x14ac:dyDescent="0.25">
      <c r="J72" s="25">
        <v>27</v>
      </c>
      <c r="K72" s="26" t="s">
        <v>7</v>
      </c>
      <c r="L72" s="26">
        <v>24.75</v>
      </c>
      <c r="M72" s="26">
        <v>0</v>
      </c>
      <c r="N72" s="26" t="s">
        <v>8</v>
      </c>
      <c r="O72" s="26" t="s">
        <v>12</v>
      </c>
      <c r="P72" s="32">
        <v>16577.779500000001</v>
      </c>
      <c r="Q72" t="str">
        <f>VLOOKUP(insurance!C72,$E$2:$F$6,2,TRUE)</f>
        <v>normal</v>
      </c>
    </row>
    <row r="73" spans="10:17" x14ac:dyDescent="0.25">
      <c r="J73" s="27">
        <v>31</v>
      </c>
      <c r="K73" s="28" t="s">
        <v>10</v>
      </c>
      <c r="L73" s="28">
        <v>28.5</v>
      </c>
      <c r="M73" s="28">
        <v>5</v>
      </c>
      <c r="N73" s="28" t="s">
        <v>11</v>
      </c>
      <c r="O73" s="28" t="s">
        <v>14</v>
      </c>
      <c r="P73" s="33">
        <v>6799.4579999999996</v>
      </c>
      <c r="Q73" t="str">
        <f>VLOOKUP(insurance!C73,$E$2:$F$6,2,TRUE)</f>
        <v>overweight</v>
      </c>
    </row>
    <row r="74" spans="10:17" x14ac:dyDescent="0.25">
      <c r="J74" s="25">
        <v>53</v>
      </c>
      <c r="K74" s="26" t="s">
        <v>7</v>
      </c>
      <c r="L74" s="26">
        <v>28.1</v>
      </c>
      <c r="M74" s="26">
        <v>3</v>
      </c>
      <c r="N74" s="26" t="s">
        <v>11</v>
      </c>
      <c r="O74" s="26" t="s">
        <v>9</v>
      </c>
      <c r="P74" s="32">
        <v>11741.726000000001</v>
      </c>
      <c r="Q74" t="str">
        <f>VLOOKUP(insurance!C74,$E$2:$F$6,2,TRUE)</f>
        <v>overweight</v>
      </c>
    </row>
    <row r="75" spans="10:17" x14ac:dyDescent="0.25">
      <c r="J75" s="27">
        <v>58</v>
      </c>
      <c r="K75" s="28" t="s">
        <v>10</v>
      </c>
      <c r="L75" s="28">
        <v>32.01</v>
      </c>
      <c r="M75" s="28">
        <v>1</v>
      </c>
      <c r="N75" s="28" t="s">
        <v>11</v>
      </c>
      <c r="O75" s="28" t="s">
        <v>12</v>
      </c>
      <c r="P75" s="33">
        <v>11946.625899999999</v>
      </c>
      <c r="Q75" t="str">
        <f>VLOOKUP(insurance!C75,$E$2:$F$6,2,TRUE)</f>
        <v>obese</v>
      </c>
    </row>
    <row r="76" spans="10:17" x14ac:dyDescent="0.25">
      <c r="J76" s="25">
        <v>44</v>
      </c>
      <c r="K76" s="26" t="s">
        <v>10</v>
      </c>
      <c r="L76" s="26">
        <v>27.4</v>
      </c>
      <c r="M76" s="26">
        <v>2</v>
      </c>
      <c r="N76" s="26" t="s">
        <v>11</v>
      </c>
      <c r="O76" s="26" t="s">
        <v>9</v>
      </c>
      <c r="P76" s="32">
        <v>7726.8540000000003</v>
      </c>
      <c r="Q76" t="str">
        <f>VLOOKUP(insurance!C76,$E$2:$F$6,2,TRUE)</f>
        <v>overweight</v>
      </c>
    </row>
    <row r="77" spans="10:17" x14ac:dyDescent="0.25">
      <c r="J77" s="27">
        <v>57</v>
      </c>
      <c r="K77" s="28" t="s">
        <v>10</v>
      </c>
      <c r="L77" s="28">
        <v>34.01</v>
      </c>
      <c r="M77" s="28">
        <v>0</v>
      </c>
      <c r="N77" s="28" t="s">
        <v>11</v>
      </c>
      <c r="O77" s="28" t="s">
        <v>13</v>
      </c>
      <c r="P77" s="33">
        <v>11356.660900000001</v>
      </c>
      <c r="Q77" t="str">
        <f>VLOOKUP(insurance!C77,$E$2:$F$6,2,TRUE)</f>
        <v>obese</v>
      </c>
    </row>
    <row r="78" spans="10:17" x14ac:dyDescent="0.25">
      <c r="J78" s="25">
        <v>29</v>
      </c>
      <c r="K78" s="26" t="s">
        <v>7</v>
      </c>
      <c r="L78" s="26">
        <v>29.59</v>
      </c>
      <c r="M78" s="26">
        <v>1</v>
      </c>
      <c r="N78" s="26" t="s">
        <v>11</v>
      </c>
      <c r="O78" s="26" t="s">
        <v>12</v>
      </c>
      <c r="P78" s="32">
        <v>3947.4131000000002</v>
      </c>
      <c r="Q78" t="str">
        <f>VLOOKUP(insurance!C78,$E$2:$F$6,2,TRUE)</f>
        <v>overweight</v>
      </c>
    </row>
    <row r="79" spans="10:17" x14ac:dyDescent="0.25">
      <c r="J79" s="27">
        <v>21</v>
      </c>
      <c r="K79" s="28" t="s">
        <v>10</v>
      </c>
      <c r="L79" s="28">
        <v>35.53</v>
      </c>
      <c r="M79" s="28">
        <v>0</v>
      </c>
      <c r="N79" s="28" t="s">
        <v>11</v>
      </c>
      <c r="O79" s="28" t="s">
        <v>12</v>
      </c>
      <c r="P79" s="33">
        <v>1532.4697000000001</v>
      </c>
      <c r="Q79" t="str">
        <f>VLOOKUP(insurance!C79,$E$2:$F$6,2,TRUE)</f>
        <v>obese</v>
      </c>
    </row>
    <row r="80" spans="10:17" x14ac:dyDescent="0.25">
      <c r="J80" s="25">
        <v>22</v>
      </c>
      <c r="K80" s="26" t="s">
        <v>7</v>
      </c>
      <c r="L80" s="26">
        <v>39.805</v>
      </c>
      <c r="M80" s="26">
        <v>0</v>
      </c>
      <c r="N80" s="26" t="s">
        <v>11</v>
      </c>
      <c r="O80" s="26" t="s">
        <v>14</v>
      </c>
      <c r="P80" s="32">
        <v>2755.0209500000001</v>
      </c>
      <c r="Q80" t="str">
        <f>VLOOKUP(insurance!C80,$E$2:$F$6,2,TRUE)</f>
        <v>obese</v>
      </c>
    </row>
    <row r="81" spans="10:17" x14ac:dyDescent="0.25">
      <c r="J81" s="27">
        <v>41</v>
      </c>
      <c r="K81" s="28" t="s">
        <v>7</v>
      </c>
      <c r="L81" s="28">
        <v>32.965000000000003</v>
      </c>
      <c r="M81" s="28">
        <v>0</v>
      </c>
      <c r="N81" s="28" t="s">
        <v>11</v>
      </c>
      <c r="O81" s="28" t="s">
        <v>13</v>
      </c>
      <c r="P81" s="33">
        <v>6571.0243499999997</v>
      </c>
      <c r="Q81" t="str">
        <f>VLOOKUP(insurance!C81,$E$2:$F$6,2,TRUE)</f>
        <v>obese</v>
      </c>
    </row>
    <row r="82" spans="10:17" x14ac:dyDescent="0.25">
      <c r="J82" s="25">
        <v>31</v>
      </c>
      <c r="K82" s="26" t="s">
        <v>10</v>
      </c>
      <c r="L82" s="26">
        <v>26.885000000000002</v>
      </c>
      <c r="M82" s="26">
        <v>1</v>
      </c>
      <c r="N82" s="26" t="s">
        <v>11</v>
      </c>
      <c r="O82" s="26" t="s">
        <v>14</v>
      </c>
      <c r="P82" s="32">
        <v>4441.2131499999996</v>
      </c>
      <c r="Q82" t="str">
        <f>VLOOKUP(insurance!C82,$E$2:$F$6,2,TRUE)</f>
        <v>overweight</v>
      </c>
    </row>
    <row r="83" spans="10:17" x14ac:dyDescent="0.25">
      <c r="J83" s="27">
        <v>45</v>
      </c>
      <c r="K83" s="28" t="s">
        <v>7</v>
      </c>
      <c r="L83" s="28">
        <v>38.284999999999997</v>
      </c>
      <c r="M83" s="28">
        <v>0</v>
      </c>
      <c r="N83" s="28" t="s">
        <v>11</v>
      </c>
      <c r="O83" s="28" t="s">
        <v>14</v>
      </c>
      <c r="P83" s="33">
        <v>7935.29115</v>
      </c>
      <c r="Q83" t="str">
        <f>VLOOKUP(insurance!C83,$E$2:$F$6,2,TRUE)</f>
        <v>obese</v>
      </c>
    </row>
    <row r="84" spans="10:17" x14ac:dyDescent="0.25">
      <c r="J84" s="25">
        <v>22</v>
      </c>
      <c r="K84" s="26" t="s">
        <v>10</v>
      </c>
      <c r="L84" s="26">
        <v>37.619999999999997</v>
      </c>
      <c r="M84" s="26">
        <v>1</v>
      </c>
      <c r="N84" s="26" t="s">
        <v>8</v>
      </c>
      <c r="O84" s="26" t="s">
        <v>12</v>
      </c>
      <c r="P84" s="32">
        <v>37165.163800000002</v>
      </c>
      <c r="Q84" t="str">
        <f>VLOOKUP(insurance!C84,$E$2:$F$6,2,TRUE)</f>
        <v>obese</v>
      </c>
    </row>
    <row r="85" spans="10:17" x14ac:dyDescent="0.25">
      <c r="J85" s="27">
        <v>48</v>
      </c>
      <c r="K85" s="28" t="s">
        <v>7</v>
      </c>
      <c r="L85" s="28">
        <v>41.23</v>
      </c>
      <c r="M85" s="28">
        <v>4</v>
      </c>
      <c r="N85" s="28" t="s">
        <v>11</v>
      </c>
      <c r="O85" s="28" t="s">
        <v>13</v>
      </c>
      <c r="P85" s="33">
        <v>11033.661700000001</v>
      </c>
      <c r="Q85" t="str">
        <f>VLOOKUP(insurance!C85,$E$2:$F$6,2,TRUE)</f>
        <v>obese</v>
      </c>
    </row>
    <row r="86" spans="10:17" x14ac:dyDescent="0.25">
      <c r="J86" s="25">
        <v>37</v>
      </c>
      <c r="K86" s="26" t="s">
        <v>7</v>
      </c>
      <c r="L86" s="26">
        <v>34.799999999999997</v>
      </c>
      <c r="M86" s="26">
        <v>2</v>
      </c>
      <c r="N86" s="26" t="s">
        <v>8</v>
      </c>
      <c r="O86" s="26" t="s">
        <v>9</v>
      </c>
      <c r="P86" s="32">
        <v>39836.519</v>
      </c>
      <c r="Q86" t="str">
        <f>VLOOKUP(insurance!C86,$E$2:$F$6,2,TRUE)</f>
        <v>obese</v>
      </c>
    </row>
    <row r="87" spans="10:17" x14ac:dyDescent="0.25">
      <c r="J87" s="27">
        <v>45</v>
      </c>
      <c r="K87" s="28" t="s">
        <v>10</v>
      </c>
      <c r="L87" s="28">
        <v>22.895</v>
      </c>
      <c r="M87" s="28">
        <v>2</v>
      </c>
      <c r="N87" s="28" t="s">
        <v>8</v>
      </c>
      <c r="O87" s="28" t="s">
        <v>13</v>
      </c>
      <c r="P87" s="33">
        <v>21098.554049999999</v>
      </c>
      <c r="Q87" t="str">
        <f>VLOOKUP(insurance!C87,$E$2:$F$6,2,TRUE)</f>
        <v>normal</v>
      </c>
    </row>
    <row r="88" spans="10:17" x14ac:dyDescent="0.25">
      <c r="J88" s="25">
        <v>57</v>
      </c>
      <c r="K88" s="26" t="s">
        <v>7</v>
      </c>
      <c r="L88" s="26">
        <v>31.16</v>
      </c>
      <c r="M88" s="26">
        <v>0</v>
      </c>
      <c r="N88" s="26" t="s">
        <v>8</v>
      </c>
      <c r="O88" s="26" t="s">
        <v>13</v>
      </c>
      <c r="P88" s="32">
        <v>43578.939400000003</v>
      </c>
      <c r="Q88" t="str">
        <f>VLOOKUP(insurance!C88,$E$2:$F$6,2,TRUE)</f>
        <v>obese</v>
      </c>
    </row>
    <row r="89" spans="10:17" x14ac:dyDescent="0.25">
      <c r="J89" s="27">
        <v>56</v>
      </c>
      <c r="K89" s="28" t="s">
        <v>7</v>
      </c>
      <c r="L89" s="28">
        <v>27.2</v>
      </c>
      <c r="M89" s="28">
        <v>0</v>
      </c>
      <c r="N89" s="28" t="s">
        <v>11</v>
      </c>
      <c r="O89" s="28" t="s">
        <v>9</v>
      </c>
      <c r="P89" s="33">
        <v>11073.175999999999</v>
      </c>
      <c r="Q89" t="str">
        <f>VLOOKUP(insurance!C89,$E$2:$F$6,2,TRUE)</f>
        <v>overweight</v>
      </c>
    </row>
    <row r="90" spans="10:17" x14ac:dyDescent="0.25">
      <c r="J90" s="25">
        <v>46</v>
      </c>
      <c r="K90" s="26" t="s">
        <v>7</v>
      </c>
      <c r="L90" s="26">
        <v>27.74</v>
      </c>
      <c r="M90" s="26">
        <v>0</v>
      </c>
      <c r="N90" s="26" t="s">
        <v>11</v>
      </c>
      <c r="O90" s="26" t="s">
        <v>13</v>
      </c>
      <c r="P90" s="32">
        <v>8026.6665999999996</v>
      </c>
      <c r="Q90" t="str">
        <f>VLOOKUP(insurance!C90,$E$2:$F$6,2,TRUE)</f>
        <v>overweight</v>
      </c>
    </row>
    <row r="91" spans="10:17" x14ac:dyDescent="0.25">
      <c r="J91" s="27">
        <v>55</v>
      </c>
      <c r="K91" s="28" t="s">
        <v>7</v>
      </c>
      <c r="L91" s="28">
        <v>26.98</v>
      </c>
      <c r="M91" s="28">
        <v>0</v>
      </c>
      <c r="N91" s="28" t="s">
        <v>11</v>
      </c>
      <c r="O91" s="28" t="s">
        <v>13</v>
      </c>
      <c r="P91" s="33">
        <v>11082.5772</v>
      </c>
      <c r="Q91" t="str">
        <f>VLOOKUP(insurance!C91,$E$2:$F$6,2,TRUE)</f>
        <v>overweight</v>
      </c>
    </row>
    <row r="92" spans="10:17" x14ac:dyDescent="0.25">
      <c r="J92" s="25">
        <v>21</v>
      </c>
      <c r="K92" s="26" t="s">
        <v>7</v>
      </c>
      <c r="L92" s="26">
        <v>39.49</v>
      </c>
      <c r="M92" s="26">
        <v>0</v>
      </c>
      <c r="N92" s="26" t="s">
        <v>11</v>
      </c>
      <c r="O92" s="26" t="s">
        <v>12</v>
      </c>
      <c r="P92" s="32">
        <v>2026.9740999999999</v>
      </c>
      <c r="Q92" t="str">
        <f>VLOOKUP(insurance!C92,$E$2:$F$6,2,TRUE)</f>
        <v>obese</v>
      </c>
    </row>
    <row r="93" spans="10:17" x14ac:dyDescent="0.25">
      <c r="J93" s="27">
        <v>53</v>
      </c>
      <c r="K93" s="28" t="s">
        <v>7</v>
      </c>
      <c r="L93" s="28">
        <v>24.795000000000002</v>
      </c>
      <c r="M93" s="28">
        <v>1</v>
      </c>
      <c r="N93" s="28" t="s">
        <v>11</v>
      </c>
      <c r="O93" s="28" t="s">
        <v>13</v>
      </c>
      <c r="P93" s="33">
        <v>10942.13205</v>
      </c>
      <c r="Q93" t="str">
        <f>VLOOKUP(insurance!C93,$E$2:$F$6,2,TRUE)</f>
        <v>normal</v>
      </c>
    </row>
    <row r="94" spans="10:17" x14ac:dyDescent="0.25">
      <c r="J94" s="25">
        <v>59</v>
      </c>
      <c r="K94" s="26" t="s">
        <v>10</v>
      </c>
      <c r="L94" s="26">
        <v>29.83</v>
      </c>
      <c r="M94" s="26">
        <v>3</v>
      </c>
      <c r="N94" s="26" t="s">
        <v>8</v>
      </c>
      <c r="O94" s="26" t="s">
        <v>14</v>
      </c>
      <c r="P94" s="32">
        <v>30184.936699999998</v>
      </c>
      <c r="Q94" t="str">
        <f>VLOOKUP(insurance!C94,$E$2:$F$6,2,TRUE)</f>
        <v>overweight</v>
      </c>
    </row>
    <row r="95" spans="10:17" x14ac:dyDescent="0.25">
      <c r="J95" s="27">
        <v>35</v>
      </c>
      <c r="K95" s="28" t="s">
        <v>10</v>
      </c>
      <c r="L95" s="28">
        <v>34.770000000000003</v>
      </c>
      <c r="M95" s="28">
        <v>2</v>
      </c>
      <c r="N95" s="28" t="s">
        <v>11</v>
      </c>
      <c r="O95" s="28" t="s">
        <v>13</v>
      </c>
      <c r="P95" s="33">
        <v>5729.0052999999998</v>
      </c>
      <c r="Q95" t="str">
        <f>VLOOKUP(insurance!C95,$E$2:$F$6,2,TRUE)</f>
        <v>obese</v>
      </c>
    </row>
    <row r="96" spans="10:17" x14ac:dyDescent="0.25">
      <c r="J96" s="25">
        <v>64</v>
      </c>
      <c r="K96" s="26" t="s">
        <v>7</v>
      </c>
      <c r="L96" s="26">
        <v>31.3</v>
      </c>
      <c r="M96" s="26">
        <v>2</v>
      </c>
      <c r="N96" s="26" t="s">
        <v>8</v>
      </c>
      <c r="O96" s="26" t="s">
        <v>9</v>
      </c>
      <c r="P96" s="32">
        <v>47291.055</v>
      </c>
      <c r="Q96" t="str">
        <f>VLOOKUP(insurance!C96,$E$2:$F$6,2,TRUE)</f>
        <v>obese</v>
      </c>
    </row>
    <row r="97" spans="10:17" x14ac:dyDescent="0.25">
      <c r="J97" s="27">
        <v>28</v>
      </c>
      <c r="K97" s="28" t="s">
        <v>7</v>
      </c>
      <c r="L97" s="28">
        <v>37.619999999999997</v>
      </c>
      <c r="M97" s="28">
        <v>1</v>
      </c>
      <c r="N97" s="28" t="s">
        <v>11</v>
      </c>
      <c r="O97" s="28" t="s">
        <v>12</v>
      </c>
      <c r="P97" s="33">
        <v>3766.8838000000001</v>
      </c>
      <c r="Q97" t="str">
        <f>VLOOKUP(insurance!C97,$E$2:$F$6,2,TRUE)</f>
        <v>obese</v>
      </c>
    </row>
    <row r="98" spans="10:17" x14ac:dyDescent="0.25">
      <c r="J98" s="25">
        <v>54</v>
      </c>
      <c r="K98" s="26" t="s">
        <v>7</v>
      </c>
      <c r="L98" s="26">
        <v>30.8</v>
      </c>
      <c r="M98" s="26">
        <v>3</v>
      </c>
      <c r="N98" s="26" t="s">
        <v>11</v>
      </c>
      <c r="O98" s="26" t="s">
        <v>9</v>
      </c>
      <c r="P98" s="32">
        <v>12105.32</v>
      </c>
      <c r="Q98" t="str">
        <f>VLOOKUP(insurance!C98,$E$2:$F$6,2,TRUE)</f>
        <v>obese</v>
      </c>
    </row>
    <row r="99" spans="10:17" x14ac:dyDescent="0.25">
      <c r="J99" s="27">
        <v>55</v>
      </c>
      <c r="K99" s="28" t="s">
        <v>10</v>
      </c>
      <c r="L99" s="28">
        <v>38.28</v>
      </c>
      <c r="M99" s="28">
        <v>0</v>
      </c>
      <c r="N99" s="28" t="s">
        <v>11</v>
      </c>
      <c r="O99" s="28" t="s">
        <v>12</v>
      </c>
      <c r="P99" s="33">
        <v>10226.2842</v>
      </c>
      <c r="Q99" t="str">
        <f>VLOOKUP(insurance!C99,$E$2:$F$6,2,TRUE)</f>
        <v>obese</v>
      </c>
    </row>
    <row r="100" spans="10:17" x14ac:dyDescent="0.25">
      <c r="J100" s="25">
        <v>56</v>
      </c>
      <c r="K100" s="26" t="s">
        <v>10</v>
      </c>
      <c r="L100" s="26">
        <v>19.95</v>
      </c>
      <c r="M100" s="26">
        <v>0</v>
      </c>
      <c r="N100" s="26" t="s">
        <v>8</v>
      </c>
      <c r="O100" s="26" t="s">
        <v>14</v>
      </c>
      <c r="P100" s="32">
        <v>22412.648499999999</v>
      </c>
      <c r="Q100" t="str">
        <f>VLOOKUP(insurance!C100,$E$2:$F$6,2,TRUE)</f>
        <v>normal</v>
      </c>
    </row>
    <row r="101" spans="10:17" x14ac:dyDescent="0.25">
      <c r="J101" s="27">
        <v>38</v>
      </c>
      <c r="K101" s="28" t="s">
        <v>10</v>
      </c>
      <c r="L101" s="28">
        <v>19.3</v>
      </c>
      <c r="M101" s="28">
        <v>0</v>
      </c>
      <c r="N101" s="28" t="s">
        <v>8</v>
      </c>
      <c r="O101" s="28" t="s">
        <v>9</v>
      </c>
      <c r="P101" s="33">
        <v>15820.699000000001</v>
      </c>
      <c r="Q101" t="str">
        <f>VLOOKUP(insurance!C101,$E$2:$F$6,2,TRUE)</f>
        <v>normal</v>
      </c>
    </row>
    <row r="102" spans="10:17" x14ac:dyDescent="0.25">
      <c r="J102" s="25">
        <v>41</v>
      </c>
      <c r="K102" s="26" t="s">
        <v>7</v>
      </c>
      <c r="L102" s="26">
        <v>31.6</v>
      </c>
      <c r="M102" s="26">
        <v>0</v>
      </c>
      <c r="N102" s="26" t="s">
        <v>11</v>
      </c>
      <c r="O102" s="26" t="s">
        <v>9</v>
      </c>
      <c r="P102" s="32">
        <v>6186.1270000000004</v>
      </c>
      <c r="Q102" t="str">
        <f>VLOOKUP(insurance!C102,$E$2:$F$6,2,TRUE)</f>
        <v>obese</v>
      </c>
    </row>
    <row r="103" spans="10:17" x14ac:dyDescent="0.25">
      <c r="J103" s="27">
        <v>30</v>
      </c>
      <c r="K103" s="28" t="s">
        <v>10</v>
      </c>
      <c r="L103" s="28">
        <v>25.46</v>
      </c>
      <c r="M103" s="28">
        <v>0</v>
      </c>
      <c r="N103" s="28" t="s">
        <v>11</v>
      </c>
      <c r="O103" s="28" t="s">
        <v>14</v>
      </c>
      <c r="P103" s="33">
        <v>3645.0893999999998</v>
      </c>
      <c r="Q103" t="str">
        <f>VLOOKUP(insurance!C103,$E$2:$F$6,2,TRUE)</f>
        <v>overweight</v>
      </c>
    </row>
    <row r="104" spans="10:17" x14ac:dyDescent="0.25">
      <c r="J104" s="25">
        <v>18</v>
      </c>
      <c r="K104" s="26" t="s">
        <v>7</v>
      </c>
      <c r="L104" s="26">
        <v>30.114999999999998</v>
      </c>
      <c r="M104" s="26">
        <v>0</v>
      </c>
      <c r="N104" s="26" t="s">
        <v>11</v>
      </c>
      <c r="O104" s="26" t="s">
        <v>14</v>
      </c>
      <c r="P104" s="32">
        <v>21344.846699999998</v>
      </c>
      <c r="Q104" t="str">
        <f>VLOOKUP(insurance!C104,$E$2:$F$6,2,TRUE)</f>
        <v>obese</v>
      </c>
    </row>
    <row r="105" spans="10:17" x14ac:dyDescent="0.25">
      <c r="J105" s="27">
        <v>61</v>
      </c>
      <c r="K105" s="28" t="s">
        <v>7</v>
      </c>
      <c r="L105" s="28">
        <v>29.92</v>
      </c>
      <c r="M105" s="28">
        <v>3</v>
      </c>
      <c r="N105" s="28" t="s">
        <v>8</v>
      </c>
      <c r="O105" s="28" t="s">
        <v>12</v>
      </c>
      <c r="P105" s="33">
        <v>30942.191800000001</v>
      </c>
      <c r="Q105" t="str">
        <f>VLOOKUP(insurance!C105,$E$2:$F$6,2,TRUE)</f>
        <v>overweight</v>
      </c>
    </row>
    <row r="106" spans="10:17" x14ac:dyDescent="0.25">
      <c r="J106" s="25">
        <v>34</v>
      </c>
      <c r="K106" s="26" t="s">
        <v>7</v>
      </c>
      <c r="L106" s="26">
        <v>27.5</v>
      </c>
      <c r="M106" s="26">
        <v>1</v>
      </c>
      <c r="N106" s="26" t="s">
        <v>11</v>
      </c>
      <c r="O106" s="26" t="s">
        <v>9</v>
      </c>
      <c r="P106" s="32">
        <v>5003.8530000000001</v>
      </c>
      <c r="Q106" t="str">
        <f>VLOOKUP(insurance!C106,$E$2:$F$6,2,TRUE)</f>
        <v>overweight</v>
      </c>
    </row>
    <row r="107" spans="10:17" x14ac:dyDescent="0.25">
      <c r="J107" s="27">
        <v>20</v>
      </c>
      <c r="K107" s="28" t="s">
        <v>10</v>
      </c>
      <c r="L107" s="28">
        <v>28.024999999999999</v>
      </c>
      <c r="M107" s="28">
        <v>1</v>
      </c>
      <c r="N107" s="28" t="s">
        <v>8</v>
      </c>
      <c r="O107" s="28" t="s">
        <v>13</v>
      </c>
      <c r="P107" s="33">
        <v>17560.37975</v>
      </c>
      <c r="Q107" t="str">
        <f>VLOOKUP(insurance!C107,$E$2:$F$6,2,TRUE)</f>
        <v>overweight</v>
      </c>
    </row>
    <row r="108" spans="10:17" x14ac:dyDescent="0.25">
      <c r="J108" s="25">
        <v>19</v>
      </c>
      <c r="K108" s="26" t="s">
        <v>7</v>
      </c>
      <c r="L108" s="26">
        <v>28.4</v>
      </c>
      <c r="M108" s="26">
        <v>1</v>
      </c>
      <c r="N108" s="26" t="s">
        <v>11</v>
      </c>
      <c r="O108" s="26" t="s">
        <v>9</v>
      </c>
      <c r="P108" s="32">
        <v>2331.5189999999998</v>
      </c>
      <c r="Q108" t="str">
        <f>VLOOKUP(insurance!C108,$E$2:$F$6,2,TRUE)</f>
        <v>overweight</v>
      </c>
    </row>
    <row r="109" spans="10:17" x14ac:dyDescent="0.25">
      <c r="J109" s="27">
        <v>26</v>
      </c>
      <c r="K109" s="28" t="s">
        <v>10</v>
      </c>
      <c r="L109" s="28">
        <v>30.875</v>
      </c>
      <c r="M109" s="28">
        <v>2</v>
      </c>
      <c r="N109" s="28" t="s">
        <v>11</v>
      </c>
      <c r="O109" s="28" t="s">
        <v>13</v>
      </c>
      <c r="P109" s="33">
        <v>3877.3042500000001</v>
      </c>
      <c r="Q109" t="str">
        <f>VLOOKUP(insurance!C109,$E$2:$F$6,2,TRUE)</f>
        <v>obese</v>
      </c>
    </row>
    <row r="110" spans="10:17" x14ac:dyDescent="0.25">
      <c r="J110" s="25">
        <v>29</v>
      </c>
      <c r="K110" s="26" t="s">
        <v>10</v>
      </c>
      <c r="L110" s="26">
        <v>27.94</v>
      </c>
      <c r="M110" s="26">
        <v>0</v>
      </c>
      <c r="N110" s="26" t="s">
        <v>11</v>
      </c>
      <c r="O110" s="26" t="s">
        <v>12</v>
      </c>
      <c r="P110" s="32">
        <v>2867.1196</v>
      </c>
      <c r="Q110" t="str">
        <f>VLOOKUP(insurance!C110,$E$2:$F$6,2,TRUE)</f>
        <v>overweight</v>
      </c>
    </row>
    <row r="111" spans="10:17" x14ac:dyDescent="0.25">
      <c r="J111" s="27">
        <v>63</v>
      </c>
      <c r="K111" s="28" t="s">
        <v>10</v>
      </c>
      <c r="L111" s="28">
        <v>35.090000000000003</v>
      </c>
      <c r="M111" s="28">
        <v>0</v>
      </c>
      <c r="N111" s="28" t="s">
        <v>8</v>
      </c>
      <c r="O111" s="28" t="s">
        <v>12</v>
      </c>
      <c r="P111" s="33">
        <v>47055.532099999997</v>
      </c>
      <c r="Q111" t="str">
        <f>VLOOKUP(insurance!C111,$E$2:$F$6,2,TRUE)</f>
        <v>obese</v>
      </c>
    </row>
    <row r="112" spans="10:17" x14ac:dyDescent="0.25">
      <c r="J112" s="25">
        <v>54</v>
      </c>
      <c r="K112" s="26" t="s">
        <v>10</v>
      </c>
      <c r="L112" s="26">
        <v>33.630000000000003</v>
      </c>
      <c r="M112" s="26">
        <v>1</v>
      </c>
      <c r="N112" s="26" t="s">
        <v>11</v>
      </c>
      <c r="O112" s="26" t="s">
        <v>13</v>
      </c>
      <c r="P112" s="32">
        <v>10825.253699999999</v>
      </c>
      <c r="Q112" t="str">
        <f>VLOOKUP(insurance!C112,$E$2:$F$6,2,TRUE)</f>
        <v>obese</v>
      </c>
    </row>
    <row r="113" spans="10:17" x14ac:dyDescent="0.25">
      <c r="J113" s="27">
        <v>55</v>
      </c>
      <c r="K113" s="28" t="s">
        <v>7</v>
      </c>
      <c r="L113" s="28">
        <v>29.7</v>
      </c>
      <c r="M113" s="28">
        <v>2</v>
      </c>
      <c r="N113" s="28" t="s">
        <v>11</v>
      </c>
      <c r="O113" s="28" t="s">
        <v>9</v>
      </c>
      <c r="P113" s="33">
        <v>11881.358</v>
      </c>
      <c r="Q113" t="str">
        <f>VLOOKUP(insurance!C113,$E$2:$F$6,2,TRUE)</f>
        <v>overweight</v>
      </c>
    </row>
    <row r="114" spans="10:17" x14ac:dyDescent="0.25">
      <c r="J114" s="25">
        <v>37</v>
      </c>
      <c r="K114" s="26" t="s">
        <v>10</v>
      </c>
      <c r="L114" s="26">
        <v>30.8</v>
      </c>
      <c r="M114" s="26">
        <v>0</v>
      </c>
      <c r="N114" s="26" t="s">
        <v>11</v>
      </c>
      <c r="O114" s="26" t="s">
        <v>9</v>
      </c>
      <c r="P114" s="32">
        <v>4646.759</v>
      </c>
      <c r="Q114" t="str">
        <f>VLOOKUP(insurance!C114,$E$2:$F$6,2,TRUE)</f>
        <v>obese</v>
      </c>
    </row>
    <row r="115" spans="10:17" x14ac:dyDescent="0.25">
      <c r="J115" s="27">
        <v>21</v>
      </c>
      <c r="K115" s="28" t="s">
        <v>7</v>
      </c>
      <c r="L115" s="28">
        <v>35.72</v>
      </c>
      <c r="M115" s="28">
        <v>0</v>
      </c>
      <c r="N115" s="28" t="s">
        <v>11</v>
      </c>
      <c r="O115" s="28" t="s">
        <v>13</v>
      </c>
      <c r="P115" s="33">
        <v>2404.7338</v>
      </c>
      <c r="Q115" t="str">
        <f>VLOOKUP(insurance!C115,$E$2:$F$6,2,TRUE)</f>
        <v>obese</v>
      </c>
    </row>
    <row r="116" spans="10:17" x14ac:dyDescent="0.25">
      <c r="J116" s="25">
        <v>52</v>
      </c>
      <c r="K116" s="26" t="s">
        <v>10</v>
      </c>
      <c r="L116" s="26">
        <v>32.204999999999998</v>
      </c>
      <c r="M116" s="26">
        <v>3</v>
      </c>
      <c r="N116" s="26" t="s">
        <v>11</v>
      </c>
      <c r="O116" s="26" t="s">
        <v>14</v>
      </c>
      <c r="P116" s="32">
        <v>11488.31695</v>
      </c>
      <c r="Q116" t="str">
        <f>VLOOKUP(insurance!C116,$E$2:$F$6,2,TRUE)</f>
        <v>obese</v>
      </c>
    </row>
    <row r="117" spans="10:17" x14ac:dyDescent="0.25">
      <c r="J117" s="27">
        <v>60</v>
      </c>
      <c r="K117" s="28" t="s">
        <v>10</v>
      </c>
      <c r="L117" s="28">
        <v>28.594999999999999</v>
      </c>
      <c r="M117" s="28">
        <v>0</v>
      </c>
      <c r="N117" s="28" t="s">
        <v>11</v>
      </c>
      <c r="O117" s="28" t="s">
        <v>14</v>
      </c>
      <c r="P117" s="33">
        <v>30259.995559999999</v>
      </c>
      <c r="Q117" t="str">
        <f>VLOOKUP(insurance!C117,$E$2:$F$6,2,TRUE)</f>
        <v>overweight</v>
      </c>
    </row>
    <row r="118" spans="10:17" x14ac:dyDescent="0.25">
      <c r="J118" s="25">
        <v>58</v>
      </c>
      <c r="K118" s="26" t="s">
        <v>10</v>
      </c>
      <c r="L118" s="26">
        <v>49.06</v>
      </c>
      <c r="M118" s="26">
        <v>0</v>
      </c>
      <c r="N118" s="26" t="s">
        <v>11</v>
      </c>
      <c r="O118" s="26" t="s">
        <v>12</v>
      </c>
      <c r="P118" s="32">
        <v>11381.3254</v>
      </c>
      <c r="Q118" t="str">
        <f>VLOOKUP(insurance!C118,$E$2:$F$6,2,TRUE)</f>
        <v>obese</v>
      </c>
    </row>
    <row r="119" spans="10:17" x14ac:dyDescent="0.25">
      <c r="J119" s="27">
        <v>29</v>
      </c>
      <c r="K119" s="28" t="s">
        <v>7</v>
      </c>
      <c r="L119" s="28">
        <v>27.94</v>
      </c>
      <c r="M119" s="28">
        <v>1</v>
      </c>
      <c r="N119" s="28" t="s">
        <v>8</v>
      </c>
      <c r="O119" s="28" t="s">
        <v>12</v>
      </c>
      <c r="P119" s="33">
        <v>19107.779600000002</v>
      </c>
      <c r="Q119" t="str">
        <f>VLOOKUP(insurance!C119,$E$2:$F$6,2,TRUE)</f>
        <v>overweight</v>
      </c>
    </row>
    <row r="120" spans="10:17" x14ac:dyDescent="0.25">
      <c r="J120" s="25">
        <v>49</v>
      </c>
      <c r="K120" s="26" t="s">
        <v>7</v>
      </c>
      <c r="L120" s="26">
        <v>27.17</v>
      </c>
      <c r="M120" s="26">
        <v>0</v>
      </c>
      <c r="N120" s="26" t="s">
        <v>11</v>
      </c>
      <c r="O120" s="26" t="s">
        <v>12</v>
      </c>
      <c r="P120" s="32">
        <v>8601.3292999999994</v>
      </c>
      <c r="Q120" t="str">
        <f>VLOOKUP(insurance!C120,$E$2:$F$6,2,TRUE)</f>
        <v>overweight</v>
      </c>
    </row>
    <row r="121" spans="10:17" x14ac:dyDescent="0.25">
      <c r="J121" s="27">
        <v>37</v>
      </c>
      <c r="K121" s="28" t="s">
        <v>7</v>
      </c>
      <c r="L121" s="28">
        <v>23.37</v>
      </c>
      <c r="M121" s="28">
        <v>2</v>
      </c>
      <c r="N121" s="28" t="s">
        <v>11</v>
      </c>
      <c r="O121" s="28" t="s">
        <v>13</v>
      </c>
      <c r="P121" s="33">
        <v>6686.4313000000002</v>
      </c>
      <c r="Q121" t="str">
        <f>VLOOKUP(insurance!C121,$E$2:$F$6,2,TRUE)</f>
        <v>normal</v>
      </c>
    </row>
    <row r="122" spans="10:17" x14ac:dyDescent="0.25">
      <c r="J122" s="25">
        <v>44</v>
      </c>
      <c r="K122" s="26" t="s">
        <v>10</v>
      </c>
      <c r="L122" s="26">
        <v>37.1</v>
      </c>
      <c r="M122" s="26">
        <v>2</v>
      </c>
      <c r="N122" s="26" t="s">
        <v>11</v>
      </c>
      <c r="O122" s="26" t="s">
        <v>9</v>
      </c>
      <c r="P122" s="32">
        <v>7740.3370000000004</v>
      </c>
      <c r="Q122" t="str">
        <f>VLOOKUP(insurance!C122,$E$2:$F$6,2,TRUE)</f>
        <v>obese</v>
      </c>
    </row>
    <row r="123" spans="10:17" x14ac:dyDescent="0.25">
      <c r="J123" s="27">
        <v>18</v>
      </c>
      <c r="K123" s="28" t="s">
        <v>10</v>
      </c>
      <c r="L123" s="28">
        <v>23.75</v>
      </c>
      <c r="M123" s="28">
        <v>0</v>
      </c>
      <c r="N123" s="28" t="s">
        <v>11</v>
      </c>
      <c r="O123" s="28" t="s">
        <v>14</v>
      </c>
      <c r="P123" s="33">
        <v>1705.6244999999999</v>
      </c>
      <c r="Q123" t="str">
        <f>VLOOKUP(insurance!C123,$E$2:$F$6,2,TRUE)</f>
        <v>normal</v>
      </c>
    </row>
    <row r="124" spans="10:17" x14ac:dyDescent="0.25">
      <c r="J124" s="25">
        <v>20</v>
      </c>
      <c r="K124" s="26" t="s">
        <v>7</v>
      </c>
      <c r="L124" s="26">
        <v>28.975000000000001</v>
      </c>
      <c r="M124" s="26">
        <v>0</v>
      </c>
      <c r="N124" s="26" t="s">
        <v>11</v>
      </c>
      <c r="O124" s="26" t="s">
        <v>13</v>
      </c>
      <c r="P124" s="32">
        <v>2257.47525</v>
      </c>
      <c r="Q124" t="str">
        <f>VLOOKUP(insurance!C124,$E$2:$F$6,2,TRUE)</f>
        <v>overweight</v>
      </c>
    </row>
    <row r="125" spans="10:17" x14ac:dyDescent="0.25">
      <c r="J125" s="27">
        <v>44</v>
      </c>
      <c r="K125" s="28" t="s">
        <v>10</v>
      </c>
      <c r="L125" s="28">
        <v>31.35</v>
      </c>
      <c r="M125" s="28">
        <v>1</v>
      </c>
      <c r="N125" s="28" t="s">
        <v>8</v>
      </c>
      <c r="O125" s="28" t="s">
        <v>14</v>
      </c>
      <c r="P125" s="33">
        <v>39556.494500000001</v>
      </c>
      <c r="Q125" t="str">
        <f>VLOOKUP(insurance!C125,$E$2:$F$6,2,TRUE)</f>
        <v>obese</v>
      </c>
    </row>
    <row r="126" spans="10:17" x14ac:dyDescent="0.25">
      <c r="J126" s="25">
        <v>47</v>
      </c>
      <c r="K126" s="26" t="s">
        <v>7</v>
      </c>
      <c r="L126" s="26">
        <v>33.914999999999999</v>
      </c>
      <c r="M126" s="26">
        <v>3</v>
      </c>
      <c r="N126" s="26" t="s">
        <v>11</v>
      </c>
      <c r="O126" s="26" t="s">
        <v>13</v>
      </c>
      <c r="P126" s="32">
        <v>10115.00885</v>
      </c>
      <c r="Q126" t="str">
        <f>VLOOKUP(insurance!C126,$E$2:$F$6,2,TRUE)</f>
        <v>obese</v>
      </c>
    </row>
    <row r="127" spans="10:17" x14ac:dyDescent="0.25">
      <c r="J127" s="27">
        <v>26</v>
      </c>
      <c r="K127" s="28" t="s">
        <v>7</v>
      </c>
      <c r="L127" s="28">
        <v>28.785</v>
      </c>
      <c r="M127" s="28">
        <v>0</v>
      </c>
      <c r="N127" s="28" t="s">
        <v>11</v>
      </c>
      <c r="O127" s="28" t="s">
        <v>14</v>
      </c>
      <c r="P127" s="33">
        <v>3385.3991500000002</v>
      </c>
      <c r="Q127" t="str">
        <f>VLOOKUP(insurance!C127,$E$2:$F$6,2,TRUE)</f>
        <v>overweight</v>
      </c>
    </row>
    <row r="128" spans="10:17" x14ac:dyDescent="0.25">
      <c r="J128" s="25">
        <v>19</v>
      </c>
      <c r="K128" s="26" t="s">
        <v>7</v>
      </c>
      <c r="L128" s="26">
        <v>28.3</v>
      </c>
      <c r="M128" s="26">
        <v>0</v>
      </c>
      <c r="N128" s="26" t="s">
        <v>8</v>
      </c>
      <c r="O128" s="26" t="s">
        <v>9</v>
      </c>
      <c r="P128" s="32">
        <v>17081.080000000002</v>
      </c>
      <c r="Q128" t="str">
        <f>VLOOKUP(insurance!C128,$E$2:$F$6,2,TRUE)</f>
        <v>overweight</v>
      </c>
    </row>
    <row r="129" spans="10:17" x14ac:dyDescent="0.25">
      <c r="J129" s="27">
        <v>52</v>
      </c>
      <c r="K129" s="28" t="s">
        <v>7</v>
      </c>
      <c r="L129" s="28">
        <v>37.4</v>
      </c>
      <c r="M129" s="28">
        <v>0</v>
      </c>
      <c r="N129" s="28" t="s">
        <v>11</v>
      </c>
      <c r="O129" s="28" t="s">
        <v>9</v>
      </c>
      <c r="P129" s="33">
        <v>9634.5380000000005</v>
      </c>
      <c r="Q129" t="str">
        <f>VLOOKUP(insurance!C129,$E$2:$F$6,2,TRUE)</f>
        <v>obese</v>
      </c>
    </row>
    <row r="130" spans="10:17" x14ac:dyDescent="0.25">
      <c r="J130" s="25">
        <v>32</v>
      </c>
      <c r="K130" s="26" t="s">
        <v>7</v>
      </c>
      <c r="L130" s="26">
        <v>17.765000000000001</v>
      </c>
      <c r="M130" s="26">
        <v>2</v>
      </c>
      <c r="N130" s="26" t="s">
        <v>8</v>
      </c>
      <c r="O130" s="26" t="s">
        <v>13</v>
      </c>
      <c r="P130" s="32">
        <v>32734.186300000001</v>
      </c>
      <c r="Q130" t="str">
        <f>VLOOKUP(insurance!C130,$E$2:$F$6,2,TRUE)</f>
        <v>underweight</v>
      </c>
    </row>
    <row r="131" spans="10:17" x14ac:dyDescent="0.25">
      <c r="J131" s="27">
        <v>38</v>
      </c>
      <c r="K131" s="28" t="s">
        <v>10</v>
      </c>
      <c r="L131" s="28">
        <v>34.700000000000003</v>
      </c>
      <c r="M131" s="28">
        <v>2</v>
      </c>
      <c r="N131" s="28" t="s">
        <v>11</v>
      </c>
      <c r="O131" s="28" t="s">
        <v>9</v>
      </c>
      <c r="P131" s="33">
        <v>6082.4049999999997</v>
      </c>
      <c r="Q131" t="str">
        <f>VLOOKUP(insurance!C131,$E$2:$F$6,2,TRUE)</f>
        <v>obese</v>
      </c>
    </row>
    <row r="132" spans="10:17" x14ac:dyDescent="0.25">
      <c r="J132" s="25">
        <v>59</v>
      </c>
      <c r="K132" s="26" t="s">
        <v>7</v>
      </c>
      <c r="L132" s="26">
        <v>26.504999999999999</v>
      </c>
      <c r="M132" s="26">
        <v>0</v>
      </c>
      <c r="N132" s="26" t="s">
        <v>11</v>
      </c>
      <c r="O132" s="26" t="s">
        <v>14</v>
      </c>
      <c r="P132" s="32">
        <v>12815.444949999999</v>
      </c>
      <c r="Q132" t="str">
        <f>VLOOKUP(insurance!C132,$E$2:$F$6,2,TRUE)</f>
        <v>overweight</v>
      </c>
    </row>
    <row r="133" spans="10:17" x14ac:dyDescent="0.25">
      <c r="J133" s="27">
        <v>61</v>
      </c>
      <c r="K133" s="28" t="s">
        <v>7</v>
      </c>
      <c r="L133" s="28">
        <v>22.04</v>
      </c>
      <c r="M133" s="28">
        <v>0</v>
      </c>
      <c r="N133" s="28" t="s">
        <v>11</v>
      </c>
      <c r="O133" s="28" t="s">
        <v>14</v>
      </c>
      <c r="P133" s="33">
        <v>13616.3586</v>
      </c>
      <c r="Q133" t="str">
        <f>VLOOKUP(insurance!C133,$E$2:$F$6,2,TRUE)</f>
        <v>normal</v>
      </c>
    </row>
    <row r="134" spans="10:17" x14ac:dyDescent="0.25">
      <c r="J134" s="25">
        <v>53</v>
      </c>
      <c r="K134" s="26" t="s">
        <v>7</v>
      </c>
      <c r="L134" s="26">
        <v>35.9</v>
      </c>
      <c r="M134" s="26">
        <v>2</v>
      </c>
      <c r="N134" s="26" t="s">
        <v>11</v>
      </c>
      <c r="O134" s="26" t="s">
        <v>9</v>
      </c>
      <c r="P134" s="32">
        <v>11163.567999999999</v>
      </c>
      <c r="Q134" t="str">
        <f>VLOOKUP(insurance!C134,$E$2:$F$6,2,TRUE)</f>
        <v>obese</v>
      </c>
    </row>
    <row r="135" spans="10:17" x14ac:dyDescent="0.25">
      <c r="J135" s="27">
        <v>19</v>
      </c>
      <c r="K135" s="28" t="s">
        <v>10</v>
      </c>
      <c r="L135" s="28">
        <v>25.555</v>
      </c>
      <c r="M135" s="28">
        <v>0</v>
      </c>
      <c r="N135" s="28" t="s">
        <v>11</v>
      </c>
      <c r="O135" s="28" t="s">
        <v>13</v>
      </c>
      <c r="P135" s="33">
        <v>1632.5644500000001</v>
      </c>
      <c r="Q135" t="str">
        <f>VLOOKUP(insurance!C135,$E$2:$F$6,2,TRUE)</f>
        <v>overweight</v>
      </c>
    </row>
    <row r="136" spans="10:17" x14ac:dyDescent="0.25">
      <c r="J136" s="25">
        <v>20</v>
      </c>
      <c r="K136" s="26" t="s">
        <v>7</v>
      </c>
      <c r="L136" s="26">
        <v>28.785</v>
      </c>
      <c r="M136" s="26">
        <v>0</v>
      </c>
      <c r="N136" s="26" t="s">
        <v>11</v>
      </c>
      <c r="O136" s="26" t="s">
        <v>14</v>
      </c>
      <c r="P136" s="32">
        <v>2457.2111500000001</v>
      </c>
      <c r="Q136" t="str">
        <f>VLOOKUP(insurance!C136,$E$2:$F$6,2,TRUE)</f>
        <v>overweight</v>
      </c>
    </row>
    <row r="137" spans="10:17" x14ac:dyDescent="0.25">
      <c r="J137" s="27">
        <v>22</v>
      </c>
      <c r="K137" s="28" t="s">
        <v>7</v>
      </c>
      <c r="L137" s="28">
        <v>28.05</v>
      </c>
      <c r="M137" s="28">
        <v>0</v>
      </c>
      <c r="N137" s="28" t="s">
        <v>11</v>
      </c>
      <c r="O137" s="28" t="s">
        <v>12</v>
      </c>
      <c r="P137" s="33">
        <v>2155.6815000000001</v>
      </c>
      <c r="Q137" t="str">
        <f>VLOOKUP(insurance!C137,$E$2:$F$6,2,TRUE)</f>
        <v>overweight</v>
      </c>
    </row>
    <row r="138" spans="10:17" x14ac:dyDescent="0.25">
      <c r="J138" s="25">
        <v>19</v>
      </c>
      <c r="K138" s="26" t="s">
        <v>10</v>
      </c>
      <c r="L138" s="26">
        <v>34.1</v>
      </c>
      <c r="M138" s="26">
        <v>0</v>
      </c>
      <c r="N138" s="26" t="s">
        <v>11</v>
      </c>
      <c r="O138" s="26" t="s">
        <v>9</v>
      </c>
      <c r="P138" s="32">
        <v>1261.442</v>
      </c>
      <c r="Q138" t="str">
        <f>VLOOKUP(insurance!C138,$E$2:$F$6,2,TRUE)</f>
        <v>obese</v>
      </c>
    </row>
    <row r="139" spans="10:17" x14ac:dyDescent="0.25">
      <c r="J139" s="27">
        <v>22</v>
      </c>
      <c r="K139" s="28" t="s">
        <v>10</v>
      </c>
      <c r="L139" s="28">
        <v>25.175000000000001</v>
      </c>
      <c r="M139" s="28">
        <v>0</v>
      </c>
      <c r="N139" s="28" t="s">
        <v>11</v>
      </c>
      <c r="O139" s="28" t="s">
        <v>13</v>
      </c>
      <c r="P139" s="33">
        <v>2045.68525</v>
      </c>
      <c r="Q139" t="str">
        <f>VLOOKUP(insurance!C139,$E$2:$F$6,2,TRUE)</f>
        <v>overweight</v>
      </c>
    </row>
    <row r="140" spans="10:17" x14ac:dyDescent="0.25">
      <c r="J140" s="25">
        <v>54</v>
      </c>
      <c r="K140" s="26" t="s">
        <v>7</v>
      </c>
      <c r="L140" s="26">
        <v>31.9</v>
      </c>
      <c r="M140" s="26">
        <v>3</v>
      </c>
      <c r="N140" s="26" t="s">
        <v>11</v>
      </c>
      <c r="O140" s="26" t="s">
        <v>12</v>
      </c>
      <c r="P140" s="32">
        <v>27322.73386</v>
      </c>
      <c r="Q140" t="str">
        <f>VLOOKUP(insurance!C140,$E$2:$F$6,2,TRUE)</f>
        <v>obese</v>
      </c>
    </row>
    <row r="141" spans="10:17" x14ac:dyDescent="0.25">
      <c r="J141" s="27">
        <v>22</v>
      </c>
      <c r="K141" s="28" t="s">
        <v>7</v>
      </c>
      <c r="L141" s="28">
        <v>36</v>
      </c>
      <c r="M141" s="28">
        <v>0</v>
      </c>
      <c r="N141" s="28" t="s">
        <v>11</v>
      </c>
      <c r="O141" s="28" t="s">
        <v>9</v>
      </c>
      <c r="P141" s="33">
        <v>2166.732</v>
      </c>
      <c r="Q141" t="str">
        <f>VLOOKUP(insurance!C141,$E$2:$F$6,2,TRUE)</f>
        <v>obese</v>
      </c>
    </row>
    <row r="142" spans="10:17" x14ac:dyDescent="0.25">
      <c r="J142" s="25">
        <v>34</v>
      </c>
      <c r="K142" s="26" t="s">
        <v>10</v>
      </c>
      <c r="L142" s="26">
        <v>22.42</v>
      </c>
      <c r="M142" s="26">
        <v>2</v>
      </c>
      <c r="N142" s="26" t="s">
        <v>11</v>
      </c>
      <c r="O142" s="26" t="s">
        <v>14</v>
      </c>
      <c r="P142" s="32">
        <v>27375.904780000001</v>
      </c>
      <c r="Q142" t="str">
        <f>VLOOKUP(insurance!C142,$E$2:$F$6,2,TRUE)</f>
        <v>normal</v>
      </c>
    </row>
    <row r="143" spans="10:17" x14ac:dyDescent="0.25">
      <c r="J143" s="27">
        <v>26</v>
      </c>
      <c r="K143" s="28" t="s">
        <v>10</v>
      </c>
      <c r="L143" s="28">
        <v>32.49</v>
      </c>
      <c r="M143" s="28">
        <v>1</v>
      </c>
      <c r="N143" s="28" t="s">
        <v>11</v>
      </c>
      <c r="O143" s="28" t="s">
        <v>14</v>
      </c>
      <c r="P143" s="33">
        <v>3490.5491000000002</v>
      </c>
      <c r="Q143" t="str">
        <f>VLOOKUP(insurance!C143,$E$2:$F$6,2,TRUE)</f>
        <v>obese</v>
      </c>
    </row>
    <row r="144" spans="10:17" x14ac:dyDescent="0.25">
      <c r="J144" s="25">
        <v>34</v>
      </c>
      <c r="K144" s="26" t="s">
        <v>10</v>
      </c>
      <c r="L144" s="26">
        <v>25.3</v>
      </c>
      <c r="M144" s="26">
        <v>2</v>
      </c>
      <c r="N144" s="26" t="s">
        <v>8</v>
      </c>
      <c r="O144" s="26" t="s">
        <v>12</v>
      </c>
      <c r="P144" s="32">
        <v>18972.494999999999</v>
      </c>
      <c r="Q144" t="str">
        <f>VLOOKUP(insurance!C144,$E$2:$F$6,2,TRUE)</f>
        <v>overweight</v>
      </c>
    </row>
    <row r="145" spans="10:17" x14ac:dyDescent="0.25">
      <c r="J145" s="27">
        <v>29</v>
      </c>
      <c r="K145" s="28" t="s">
        <v>10</v>
      </c>
      <c r="L145" s="28">
        <v>29.734999999999999</v>
      </c>
      <c r="M145" s="28">
        <v>2</v>
      </c>
      <c r="N145" s="28" t="s">
        <v>11</v>
      </c>
      <c r="O145" s="28" t="s">
        <v>13</v>
      </c>
      <c r="P145" s="33">
        <v>18157.876</v>
      </c>
      <c r="Q145" t="str">
        <f>VLOOKUP(insurance!C145,$E$2:$F$6,2,TRUE)</f>
        <v>overweight</v>
      </c>
    </row>
    <row r="146" spans="10:17" x14ac:dyDescent="0.25">
      <c r="J146" s="25">
        <v>30</v>
      </c>
      <c r="K146" s="26" t="s">
        <v>10</v>
      </c>
      <c r="L146" s="26">
        <v>28.69</v>
      </c>
      <c r="M146" s="26">
        <v>3</v>
      </c>
      <c r="N146" s="26" t="s">
        <v>8</v>
      </c>
      <c r="O146" s="26" t="s">
        <v>13</v>
      </c>
      <c r="P146" s="32">
        <v>20745.989099999999</v>
      </c>
      <c r="Q146" t="str">
        <f>VLOOKUP(insurance!C146,$E$2:$F$6,2,TRUE)</f>
        <v>overweight</v>
      </c>
    </row>
    <row r="147" spans="10:17" x14ac:dyDescent="0.25">
      <c r="J147" s="27">
        <v>29</v>
      </c>
      <c r="K147" s="28" t="s">
        <v>7</v>
      </c>
      <c r="L147" s="28">
        <v>38.83</v>
      </c>
      <c r="M147" s="28">
        <v>3</v>
      </c>
      <c r="N147" s="28" t="s">
        <v>11</v>
      </c>
      <c r="O147" s="28" t="s">
        <v>12</v>
      </c>
      <c r="P147" s="33">
        <v>5138.2566999999999</v>
      </c>
      <c r="Q147" t="str">
        <f>VLOOKUP(insurance!C147,$E$2:$F$6,2,TRUE)</f>
        <v>obese</v>
      </c>
    </row>
    <row r="148" spans="10:17" x14ac:dyDescent="0.25">
      <c r="J148" s="25">
        <v>46</v>
      </c>
      <c r="K148" s="26" t="s">
        <v>10</v>
      </c>
      <c r="L148" s="26">
        <v>30.495000000000001</v>
      </c>
      <c r="M148" s="26">
        <v>3</v>
      </c>
      <c r="N148" s="26" t="s">
        <v>8</v>
      </c>
      <c r="O148" s="26" t="s">
        <v>13</v>
      </c>
      <c r="P148" s="32">
        <v>40720.551050000002</v>
      </c>
      <c r="Q148" t="str">
        <f>VLOOKUP(insurance!C148,$E$2:$F$6,2,TRUE)</f>
        <v>obese</v>
      </c>
    </row>
    <row r="149" spans="10:17" x14ac:dyDescent="0.25">
      <c r="J149" s="27">
        <v>51</v>
      </c>
      <c r="K149" s="28" t="s">
        <v>7</v>
      </c>
      <c r="L149" s="28">
        <v>37.729999999999997</v>
      </c>
      <c r="M149" s="28">
        <v>1</v>
      </c>
      <c r="N149" s="28" t="s">
        <v>11</v>
      </c>
      <c r="O149" s="28" t="s">
        <v>12</v>
      </c>
      <c r="P149" s="33">
        <v>9877.6077000000005</v>
      </c>
      <c r="Q149" t="str">
        <f>VLOOKUP(insurance!C149,$E$2:$F$6,2,TRUE)</f>
        <v>obese</v>
      </c>
    </row>
    <row r="150" spans="10:17" x14ac:dyDescent="0.25">
      <c r="J150" s="25">
        <v>53</v>
      </c>
      <c r="K150" s="26" t="s">
        <v>7</v>
      </c>
      <c r="L150" s="26">
        <v>37.43</v>
      </c>
      <c r="M150" s="26">
        <v>1</v>
      </c>
      <c r="N150" s="26" t="s">
        <v>11</v>
      </c>
      <c r="O150" s="26" t="s">
        <v>13</v>
      </c>
      <c r="P150" s="32">
        <v>10959.6947</v>
      </c>
      <c r="Q150" t="str">
        <f>VLOOKUP(insurance!C150,$E$2:$F$6,2,TRUE)</f>
        <v>obese</v>
      </c>
    </row>
    <row r="151" spans="10:17" x14ac:dyDescent="0.25">
      <c r="J151" s="27">
        <v>19</v>
      </c>
      <c r="K151" s="28" t="s">
        <v>10</v>
      </c>
      <c r="L151" s="28">
        <v>28.4</v>
      </c>
      <c r="M151" s="28">
        <v>1</v>
      </c>
      <c r="N151" s="28" t="s">
        <v>11</v>
      </c>
      <c r="O151" s="28" t="s">
        <v>9</v>
      </c>
      <c r="P151" s="33">
        <v>1842.519</v>
      </c>
      <c r="Q151" t="str">
        <f>VLOOKUP(insurance!C151,$E$2:$F$6,2,TRUE)</f>
        <v>overweight</v>
      </c>
    </row>
    <row r="152" spans="10:17" x14ac:dyDescent="0.25">
      <c r="J152" s="25">
        <v>35</v>
      </c>
      <c r="K152" s="26" t="s">
        <v>10</v>
      </c>
      <c r="L152" s="26">
        <v>24.13</v>
      </c>
      <c r="M152" s="26">
        <v>1</v>
      </c>
      <c r="N152" s="26" t="s">
        <v>11</v>
      </c>
      <c r="O152" s="26" t="s">
        <v>13</v>
      </c>
      <c r="P152" s="32">
        <v>5125.2156999999997</v>
      </c>
      <c r="Q152" t="str">
        <f>VLOOKUP(insurance!C152,$E$2:$F$6,2,TRUE)</f>
        <v>normal</v>
      </c>
    </row>
    <row r="153" spans="10:17" x14ac:dyDescent="0.25">
      <c r="J153" s="27">
        <v>48</v>
      </c>
      <c r="K153" s="28" t="s">
        <v>10</v>
      </c>
      <c r="L153" s="28">
        <v>29.7</v>
      </c>
      <c r="M153" s="28">
        <v>0</v>
      </c>
      <c r="N153" s="28" t="s">
        <v>11</v>
      </c>
      <c r="O153" s="28" t="s">
        <v>12</v>
      </c>
      <c r="P153" s="33">
        <v>7789.6350000000002</v>
      </c>
      <c r="Q153" t="str">
        <f>VLOOKUP(insurance!C153,$E$2:$F$6,2,TRUE)</f>
        <v>overweight</v>
      </c>
    </row>
    <row r="154" spans="10:17" x14ac:dyDescent="0.25">
      <c r="J154" s="25">
        <v>32</v>
      </c>
      <c r="K154" s="26" t="s">
        <v>7</v>
      </c>
      <c r="L154" s="26">
        <v>37.145000000000003</v>
      </c>
      <c r="M154" s="26">
        <v>3</v>
      </c>
      <c r="N154" s="26" t="s">
        <v>11</v>
      </c>
      <c r="O154" s="26" t="s">
        <v>14</v>
      </c>
      <c r="P154" s="32">
        <v>6334.3435499999996</v>
      </c>
      <c r="Q154" t="str">
        <f>VLOOKUP(insurance!C154,$E$2:$F$6,2,TRUE)</f>
        <v>obese</v>
      </c>
    </row>
    <row r="155" spans="10:17" x14ac:dyDescent="0.25">
      <c r="J155" s="27">
        <v>42</v>
      </c>
      <c r="K155" s="28" t="s">
        <v>7</v>
      </c>
      <c r="L155" s="28">
        <v>23.37</v>
      </c>
      <c r="M155" s="28">
        <v>0</v>
      </c>
      <c r="N155" s="28" t="s">
        <v>8</v>
      </c>
      <c r="O155" s="28" t="s">
        <v>14</v>
      </c>
      <c r="P155" s="33">
        <v>19964.746299999999</v>
      </c>
      <c r="Q155" t="str">
        <f>VLOOKUP(insurance!C155,$E$2:$F$6,2,TRUE)</f>
        <v>normal</v>
      </c>
    </row>
    <row r="156" spans="10:17" x14ac:dyDescent="0.25">
      <c r="J156" s="25">
        <v>40</v>
      </c>
      <c r="K156" s="26" t="s">
        <v>7</v>
      </c>
      <c r="L156" s="26">
        <v>25.46</v>
      </c>
      <c r="M156" s="26">
        <v>1</v>
      </c>
      <c r="N156" s="26" t="s">
        <v>11</v>
      </c>
      <c r="O156" s="26" t="s">
        <v>14</v>
      </c>
      <c r="P156" s="32">
        <v>7077.1894000000002</v>
      </c>
      <c r="Q156" t="str">
        <f>VLOOKUP(insurance!C156,$E$2:$F$6,2,TRUE)</f>
        <v>overweight</v>
      </c>
    </row>
    <row r="157" spans="10:17" x14ac:dyDescent="0.25">
      <c r="J157" s="27">
        <v>44</v>
      </c>
      <c r="K157" s="28" t="s">
        <v>10</v>
      </c>
      <c r="L157" s="28">
        <v>39.520000000000003</v>
      </c>
      <c r="M157" s="28">
        <v>0</v>
      </c>
      <c r="N157" s="28" t="s">
        <v>11</v>
      </c>
      <c r="O157" s="28" t="s">
        <v>13</v>
      </c>
      <c r="P157" s="33">
        <v>6948.7007999999996</v>
      </c>
      <c r="Q157" t="str">
        <f>VLOOKUP(insurance!C157,$E$2:$F$6,2,TRUE)</f>
        <v>obese</v>
      </c>
    </row>
    <row r="158" spans="10:17" x14ac:dyDescent="0.25">
      <c r="J158" s="25">
        <v>48</v>
      </c>
      <c r="K158" s="26" t="s">
        <v>10</v>
      </c>
      <c r="L158" s="26">
        <v>24.42</v>
      </c>
      <c r="M158" s="26">
        <v>0</v>
      </c>
      <c r="N158" s="26" t="s">
        <v>8</v>
      </c>
      <c r="O158" s="26" t="s">
        <v>12</v>
      </c>
      <c r="P158" s="32">
        <v>21223.675800000001</v>
      </c>
      <c r="Q158" t="str">
        <f>VLOOKUP(insurance!C158,$E$2:$F$6,2,TRUE)</f>
        <v>normal</v>
      </c>
    </row>
    <row r="159" spans="10:17" x14ac:dyDescent="0.25">
      <c r="J159" s="27">
        <v>18</v>
      </c>
      <c r="K159" s="28" t="s">
        <v>10</v>
      </c>
      <c r="L159" s="28">
        <v>25.175000000000001</v>
      </c>
      <c r="M159" s="28">
        <v>0</v>
      </c>
      <c r="N159" s="28" t="s">
        <v>8</v>
      </c>
      <c r="O159" s="28" t="s">
        <v>14</v>
      </c>
      <c r="P159" s="33">
        <v>15518.180249999999</v>
      </c>
      <c r="Q159" t="str">
        <f>VLOOKUP(insurance!C159,$E$2:$F$6,2,TRUE)</f>
        <v>overweight</v>
      </c>
    </row>
    <row r="160" spans="10:17" x14ac:dyDescent="0.25">
      <c r="J160" s="25">
        <v>30</v>
      </c>
      <c r="K160" s="26" t="s">
        <v>10</v>
      </c>
      <c r="L160" s="26">
        <v>35.53</v>
      </c>
      <c r="M160" s="26">
        <v>0</v>
      </c>
      <c r="N160" s="26" t="s">
        <v>8</v>
      </c>
      <c r="O160" s="26" t="s">
        <v>12</v>
      </c>
      <c r="P160" s="32">
        <v>36950.256699999998</v>
      </c>
      <c r="Q160" t="str">
        <f>VLOOKUP(insurance!C160,$E$2:$F$6,2,TRUE)</f>
        <v>obese</v>
      </c>
    </row>
    <row r="161" spans="10:17" x14ac:dyDescent="0.25">
      <c r="J161" s="27">
        <v>50</v>
      </c>
      <c r="K161" s="28" t="s">
        <v>7</v>
      </c>
      <c r="L161" s="28">
        <v>27.83</v>
      </c>
      <c r="M161" s="28">
        <v>3</v>
      </c>
      <c r="N161" s="28" t="s">
        <v>11</v>
      </c>
      <c r="O161" s="28" t="s">
        <v>12</v>
      </c>
      <c r="P161" s="33">
        <v>19749.383379999999</v>
      </c>
      <c r="Q161" t="str">
        <f>VLOOKUP(insurance!C161,$E$2:$F$6,2,TRUE)</f>
        <v>overweight</v>
      </c>
    </row>
    <row r="162" spans="10:17" x14ac:dyDescent="0.25">
      <c r="J162" s="25">
        <v>42</v>
      </c>
      <c r="K162" s="26" t="s">
        <v>7</v>
      </c>
      <c r="L162" s="26">
        <v>26.6</v>
      </c>
      <c r="M162" s="26">
        <v>0</v>
      </c>
      <c r="N162" s="26" t="s">
        <v>8</v>
      </c>
      <c r="O162" s="26" t="s">
        <v>13</v>
      </c>
      <c r="P162" s="32">
        <v>21348.705999999998</v>
      </c>
      <c r="Q162" t="str">
        <f>VLOOKUP(insurance!C162,$E$2:$F$6,2,TRUE)</f>
        <v>overweight</v>
      </c>
    </row>
    <row r="163" spans="10:17" x14ac:dyDescent="0.25">
      <c r="J163" s="27">
        <v>18</v>
      </c>
      <c r="K163" s="28" t="s">
        <v>7</v>
      </c>
      <c r="L163" s="28">
        <v>36.85</v>
      </c>
      <c r="M163" s="28">
        <v>0</v>
      </c>
      <c r="N163" s="28" t="s">
        <v>8</v>
      </c>
      <c r="O163" s="28" t="s">
        <v>12</v>
      </c>
      <c r="P163" s="33">
        <v>36149.483500000002</v>
      </c>
      <c r="Q163" t="str">
        <f>VLOOKUP(insurance!C163,$E$2:$F$6,2,TRUE)</f>
        <v>obese</v>
      </c>
    </row>
    <row r="164" spans="10:17" x14ac:dyDescent="0.25">
      <c r="J164" s="25">
        <v>54</v>
      </c>
      <c r="K164" s="26" t="s">
        <v>10</v>
      </c>
      <c r="L164" s="26">
        <v>39.6</v>
      </c>
      <c r="M164" s="26">
        <v>1</v>
      </c>
      <c r="N164" s="26" t="s">
        <v>11</v>
      </c>
      <c r="O164" s="26" t="s">
        <v>9</v>
      </c>
      <c r="P164" s="32">
        <v>10450.552</v>
      </c>
      <c r="Q164" t="str">
        <f>VLOOKUP(insurance!C164,$E$2:$F$6,2,TRUE)</f>
        <v>obese</v>
      </c>
    </row>
    <row r="165" spans="10:17" x14ac:dyDescent="0.25">
      <c r="J165" s="27">
        <v>32</v>
      </c>
      <c r="K165" s="28" t="s">
        <v>7</v>
      </c>
      <c r="L165" s="28">
        <v>29.8</v>
      </c>
      <c r="M165" s="28">
        <v>2</v>
      </c>
      <c r="N165" s="28" t="s">
        <v>11</v>
      </c>
      <c r="O165" s="28" t="s">
        <v>9</v>
      </c>
      <c r="P165" s="33">
        <v>5152.134</v>
      </c>
      <c r="Q165" t="str">
        <f>VLOOKUP(insurance!C165,$E$2:$F$6,2,TRUE)</f>
        <v>overweight</v>
      </c>
    </row>
    <row r="166" spans="10:17" x14ac:dyDescent="0.25">
      <c r="J166" s="25">
        <v>37</v>
      </c>
      <c r="K166" s="26" t="s">
        <v>10</v>
      </c>
      <c r="L166" s="26">
        <v>29.64</v>
      </c>
      <c r="M166" s="26">
        <v>0</v>
      </c>
      <c r="N166" s="26" t="s">
        <v>11</v>
      </c>
      <c r="O166" s="26" t="s">
        <v>13</v>
      </c>
      <c r="P166" s="32">
        <v>5028.1466</v>
      </c>
      <c r="Q166" t="str">
        <f>VLOOKUP(insurance!C166,$E$2:$F$6,2,TRUE)</f>
        <v>overweight</v>
      </c>
    </row>
    <row r="167" spans="10:17" x14ac:dyDescent="0.25">
      <c r="J167" s="27">
        <v>47</v>
      </c>
      <c r="K167" s="28" t="s">
        <v>10</v>
      </c>
      <c r="L167" s="28">
        <v>28.215</v>
      </c>
      <c r="M167" s="28">
        <v>4</v>
      </c>
      <c r="N167" s="28" t="s">
        <v>11</v>
      </c>
      <c r="O167" s="28" t="s">
        <v>14</v>
      </c>
      <c r="P167" s="33">
        <v>10407.085849999999</v>
      </c>
      <c r="Q167" t="str">
        <f>VLOOKUP(insurance!C167,$E$2:$F$6,2,TRUE)</f>
        <v>overweight</v>
      </c>
    </row>
    <row r="168" spans="10:17" x14ac:dyDescent="0.25">
      <c r="J168" s="25">
        <v>20</v>
      </c>
      <c r="K168" s="26" t="s">
        <v>7</v>
      </c>
      <c r="L168" s="26">
        <v>37</v>
      </c>
      <c r="M168" s="26">
        <v>5</v>
      </c>
      <c r="N168" s="26" t="s">
        <v>11</v>
      </c>
      <c r="O168" s="26" t="s">
        <v>9</v>
      </c>
      <c r="P168" s="32">
        <v>4830.63</v>
      </c>
      <c r="Q168" t="str">
        <f>VLOOKUP(insurance!C168,$E$2:$F$6,2,TRUE)</f>
        <v>obese</v>
      </c>
    </row>
    <row r="169" spans="10:17" x14ac:dyDescent="0.25">
      <c r="J169" s="27">
        <v>32</v>
      </c>
      <c r="K169" s="28" t="s">
        <v>7</v>
      </c>
      <c r="L169" s="28">
        <v>33.155000000000001</v>
      </c>
      <c r="M169" s="28">
        <v>3</v>
      </c>
      <c r="N169" s="28" t="s">
        <v>11</v>
      </c>
      <c r="O169" s="28" t="s">
        <v>13</v>
      </c>
      <c r="P169" s="33">
        <v>6128.79745</v>
      </c>
      <c r="Q169" t="str">
        <f>VLOOKUP(insurance!C169,$E$2:$F$6,2,TRUE)</f>
        <v>obese</v>
      </c>
    </row>
    <row r="170" spans="10:17" x14ac:dyDescent="0.25">
      <c r="J170" s="25">
        <v>19</v>
      </c>
      <c r="K170" s="26" t="s">
        <v>7</v>
      </c>
      <c r="L170" s="26">
        <v>31.824999999999999</v>
      </c>
      <c r="M170" s="26">
        <v>1</v>
      </c>
      <c r="N170" s="26" t="s">
        <v>11</v>
      </c>
      <c r="O170" s="26" t="s">
        <v>13</v>
      </c>
      <c r="P170" s="32">
        <v>2719.2797500000001</v>
      </c>
      <c r="Q170" t="str">
        <f>VLOOKUP(insurance!C170,$E$2:$F$6,2,TRUE)</f>
        <v>obese</v>
      </c>
    </row>
    <row r="171" spans="10:17" x14ac:dyDescent="0.25">
      <c r="J171" s="27">
        <v>27</v>
      </c>
      <c r="K171" s="28" t="s">
        <v>10</v>
      </c>
      <c r="L171" s="28">
        <v>18.905000000000001</v>
      </c>
      <c r="M171" s="28">
        <v>3</v>
      </c>
      <c r="N171" s="28" t="s">
        <v>11</v>
      </c>
      <c r="O171" s="28" t="s">
        <v>14</v>
      </c>
      <c r="P171" s="33">
        <v>4827.9049500000001</v>
      </c>
      <c r="Q171" t="str">
        <f>VLOOKUP(insurance!C171,$E$2:$F$6,2,TRUE)</f>
        <v>normal</v>
      </c>
    </row>
    <row r="172" spans="10:17" x14ac:dyDescent="0.25">
      <c r="J172" s="25">
        <v>63</v>
      </c>
      <c r="K172" s="26" t="s">
        <v>10</v>
      </c>
      <c r="L172" s="26">
        <v>41.47</v>
      </c>
      <c r="M172" s="26">
        <v>0</v>
      </c>
      <c r="N172" s="26" t="s">
        <v>11</v>
      </c>
      <c r="O172" s="26" t="s">
        <v>12</v>
      </c>
      <c r="P172" s="32">
        <v>13405.390299999999</v>
      </c>
      <c r="Q172" t="str">
        <f>VLOOKUP(insurance!C172,$E$2:$F$6,2,TRUE)</f>
        <v>obese</v>
      </c>
    </row>
    <row r="173" spans="10:17" x14ac:dyDescent="0.25">
      <c r="J173" s="27">
        <v>49</v>
      </c>
      <c r="K173" s="28" t="s">
        <v>10</v>
      </c>
      <c r="L173" s="28">
        <v>30.3</v>
      </c>
      <c r="M173" s="28">
        <v>0</v>
      </c>
      <c r="N173" s="28" t="s">
        <v>11</v>
      </c>
      <c r="O173" s="28" t="s">
        <v>9</v>
      </c>
      <c r="P173" s="33">
        <v>8116.68</v>
      </c>
      <c r="Q173" t="str">
        <f>VLOOKUP(insurance!C173,$E$2:$F$6,2,TRUE)</f>
        <v>obese</v>
      </c>
    </row>
    <row r="174" spans="10:17" x14ac:dyDescent="0.25">
      <c r="J174" s="25">
        <v>18</v>
      </c>
      <c r="K174" s="26" t="s">
        <v>10</v>
      </c>
      <c r="L174" s="26">
        <v>15.96</v>
      </c>
      <c r="M174" s="26">
        <v>0</v>
      </c>
      <c r="N174" s="26" t="s">
        <v>11</v>
      </c>
      <c r="O174" s="26" t="s">
        <v>14</v>
      </c>
      <c r="P174" s="32">
        <v>1694.7963999999999</v>
      </c>
      <c r="Q174" t="str">
        <f>VLOOKUP(insurance!C174,$E$2:$F$6,2,TRUE)</f>
        <v>underweight</v>
      </c>
    </row>
    <row r="175" spans="10:17" x14ac:dyDescent="0.25">
      <c r="J175" s="27">
        <v>35</v>
      </c>
      <c r="K175" s="28" t="s">
        <v>7</v>
      </c>
      <c r="L175" s="28">
        <v>34.799999999999997</v>
      </c>
      <c r="M175" s="28">
        <v>1</v>
      </c>
      <c r="N175" s="28" t="s">
        <v>11</v>
      </c>
      <c r="O175" s="28" t="s">
        <v>9</v>
      </c>
      <c r="P175" s="33">
        <v>5246.0469999999996</v>
      </c>
      <c r="Q175" t="str">
        <f>VLOOKUP(insurance!C175,$E$2:$F$6,2,TRUE)</f>
        <v>obese</v>
      </c>
    </row>
    <row r="176" spans="10:17" x14ac:dyDescent="0.25">
      <c r="J176" s="25">
        <v>24</v>
      </c>
      <c r="K176" s="26" t="s">
        <v>7</v>
      </c>
      <c r="L176" s="26">
        <v>33.344999999999999</v>
      </c>
      <c r="M176" s="26">
        <v>0</v>
      </c>
      <c r="N176" s="26" t="s">
        <v>11</v>
      </c>
      <c r="O176" s="26" t="s">
        <v>13</v>
      </c>
      <c r="P176" s="32">
        <v>2855.4375500000001</v>
      </c>
      <c r="Q176" t="str">
        <f>VLOOKUP(insurance!C176,$E$2:$F$6,2,TRUE)</f>
        <v>obese</v>
      </c>
    </row>
    <row r="177" spans="10:17" x14ac:dyDescent="0.25">
      <c r="J177" s="27">
        <v>63</v>
      </c>
      <c r="K177" s="28" t="s">
        <v>7</v>
      </c>
      <c r="L177" s="28">
        <v>37.700000000000003</v>
      </c>
      <c r="M177" s="28">
        <v>0</v>
      </c>
      <c r="N177" s="28" t="s">
        <v>8</v>
      </c>
      <c r="O177" s="28" t="s">
        <v>9</v>
      </c>
      <c r="P177" s="33">
        <v>48824.45</v>
      </c>
      <c r="Q177" t="str">
        <f>VLOOKUP(insurance!C177,$E$2:$F$6,2,TRUE)</f>
        <v>obese</v>
      </c>
    </row>
    <row r="178" spans="10:17" x14ac:dyDescent="0.25">
      <c r="J178" s="25">
        <v>38</v>
      </c>
      <c r="K178" s="26" t="s">
        <v>10</v>
      </c>
      <c r="L178" s="26">
        <v>27.835000000000001</v>
      </c>
      <c r="M178" s="26">
        <v>2</v>
      </c>
      <c r="N178" s="26" t="s">
        <v>11</v>
      </c>
      <c r="O178" s="26" t="s">
        <v>13</v>
      </c>
      <c r="P178" s="32">
        <v>6455.86265</v>
      </c>
      <c r="Q178" t="str">
        <f>VLOOKUP(insurance!C178,$E$2:$F$6,2,TRUE)</f>
        <v>overweight</v>
      </c>
    </row>
    <row r="179" spans="10:17" x14ac:dyDescent="0.25">
      <c r="J179" s="27">
        <v>54</v>
      </c>
      <c r="K179" s="28" t="s">
        <v>10</v>
      </c>
      <c r="L179" s="28">
        <v>29.2</v>
      </c>
      <c r="M179" s="28">
        <v>1</v>
      </c>
      <c r="N179" s="28" t="s">
        <v>11</v>
      </c>
      <c r="O179" s="28" t="s">
        <v>9</v>
      </c>
      <c r="P179" s="33">
        <v>10436.096</v>
      </c>
      <c r="Q179" t="str">
        <f>VLOOKUP(insurance!C179,$E$2:$F$6,2,TRUE)</f>
        <v>overweight</v>
      </c>
    </row>
    <row r="180" spans="10:17" x14ac:dyDescent="0.25">
      <c r="J180" s="25">
        <v>46</v>
      </c>
      <c r="K180" s="26" t="s">
        <v>7</v>
      </c>
      <c r="L180" s="26">
        <v>28.9</v>
      </c>
      <c r="M180" s="26">
        <v>2</v>
      </c>
      <c r="N180" s="26" t="s">
        <v>11</v>
      </c>
      <c r="O180" s="26" t="s">
        <v>9</v>
      </c>
      <c r="P180" s="32">
        <v>8823.2790000000005</v>
      </c>
      <c r="Q180" t="str">
        <f>VLOOKUP(insurance!C180,$E$2:$F$6,2,TRUE)</f>
        <v>overweight</v>
      </c>
    </row>
    <row r="181" spans="10:17" x14ac:dyDescent="0.25">
      <c r="J181" s="27">
        <v>41</v>
      </c>
      <c r="K181" s="28" t="s">
        <v>7</v>
      </c>
      <c r="L181" s="28">
        <v>33.155000000000001</v>
      </c>
      <c r="M181" s="28">
        <v>3</v>
      </c>
      <c r="N181" s="28" t="s">
        <v>11</v>
      </c>
      <c r="O181" s="28" t="s">
        <v>14</v>
      </c>
      <c r="P181" s="33">
        <v>8538.28845</v>
      </c>
      <c r="Q181" t="str">
        <f>VLOOKUP(insurance!C181,$E$2:$F$6,2,TRUE)</f>
        <v>obese</v>
      </c>
    </row>
    <row r="182" spans="10:17" x14ac:dyDescent="0.25">
      <c r="J182" s="25">
        <v>58</v>
      </c>
      <c r="K182" s="26" t="s">
        <v>10</v>
      </c>
      <c r="L182" s="26">
        <v>28.594999999999999</v>
      </c>
      <c r="M182" s="26">
        <v>0</v>
      </c>
      <c r="N182" s="26" t="s">
        <v>11</v>
      </c>
      <c r="O182" s="26" t="s">
        <v>13</v>
      </c>
      <c r="P182" s="32">
        <v>11735.87905</v>
      </c>
      <c r="Q182" t="str">
        <f>VLOOKUP(insurance!C182,$E$2:$F$6,2,TRUE)</f>
        <v>overweight</v>
      </c>
    </row>
    <row r="183" spans="10:17" x14ac:dyDescent="0.25">
      <c r="J183" s="27">
        <v>18</v>
      </c>
      <c r="K183" s="28" t="s">
        <v>7</v>
      </c>
      <c r="L183" s="28">
        <v>38.28</v>
      </c>
      <c r="M183" s="28">
        <v>0</v>
      </c>
      <c r="N183" s="28" t="s">
        <v>11</v>
      </c>
      <c r="O183" s="28" t="s">
        <v>12</v>
      </c>
      <c r="P183" s="33">
        <v>1631.8212000000001</v>
      </c>
      <c r="Q183" t="str">
        <f>VLOOKUP(insurance!C183,$E$2:$F$6,2,TRUE)</f>
        <v>obese</v>
      </c>
    </row>
    <row r="184" spans="10:17" x14ac:dyDescent="0.25">
      <c r="J184" s="25">
        <v>22</v>
      </c>
      <c r="K184" s="26" t="s">
        <v>10</v>
      </c>
      <c r="L184" s="26">
        <v>19.95</v>
      </c>
      <c r="M184" s="26">
        <v>3</v>
      </c>
      <c r="N184" s="26" t="s">
        <v>11</v>
      </c>
      <c r="O184" s="26" t="s">
        <v>14</v>
      </c>
      <c r="P184" s="32">
        <v>4005.4225000000001</v>
      </c>
      <c r="Q184" t="str">
        <f>VLOOKUP(insurance!C184,$E$2:$F$6,2,TRUE)</f>
        <v>normal</v>
      </c>
    </row>
    <row r="185" spans="10:17" x14ac:dyDescent="0.25">
      <c r="J185" s="27">
        <v>44</v>
      </c>
      <c r="K185" s="28" t="s">
        <v>7</v>
      </c>
      <c r="L185" s="28">
        <v>26.41</v>
      </c>
      <c r="M185" s="28">
        <v>0</v>
      </c>
      <c r="N185" s="28" t="s">
        <v>11</v>
      </c>
      <c r="O185" s="28" t="s">
        <v>13</v>
      </c>
      <c r="P185" s="33">
        <v>7419.4778999999999</v>
      </c>
      <c r="Q185" t="str">
        <f>VLOOKUP(insurance!C185,$E$2:$F$6,2,TRUE)</f>
        <v>overweight</v>
      </c>
    </row>
    <row r="186" spans="10:17" x14ac:dyDescent="0.25">
      <c r="J186" s="25">
        <v>44</v>
      </c>
      <c r="K186" s="26" t="s">
        <v>10</v>
      </c>
      <c r="L186" s="26">
        <v>30.69</v>
      </c>
      <c r="M186" s="26">
        <v>2</v>
      </c>
      <c r="N186" s="26" t="s">
        <v>11</v>
      </c>
      <c r="O186" s="26" t="s">
        <v>12</v>
      </c>
      <c r="P186" s="32">
        <v>7731.4270999999999</v>
      </c>
      <c r="Q186" t="str">
        <f>VLOOKUP(insurance!C186,$E$2:$F$6,2,TRUE)</f>
        <v>obese</v>
      </c>
    </row>
    <row r="187" spans="10:17" x14ac:dyDescent="0.25">
      <c r="J187" s="27">
        <v>36</v>
      </c>
      <c r="K187" s="28" t="s">
        <v>10</v>
      </c>
      <c r="L187" s="28">
        <v>41.895000000000003</v>
      </c>
      <c r="M187" s="28">
        <v>3</v>
      </c>
      <c r="N187" s="28" t="s">
        <v>8</v>
      </c>
      <c r="O187" s="28" t="s">
        <v>14</v>
      </c>
      <c r="P187" s="33">
        <v>43753.337050000002</v>
      </c>
      <c r="Q187" t="str">
        <f>VLOOKUP(insurance!C187,$E$2:$F$6,2,TRUE)</f>
        <v>obese</v>
      </c>
    </row>
    <row r="188" spans="10:17" x14ac:dyDescent="0.25">
      <c r="J188" s="25">
        <v>26</v>
      </c>
      <c r="K188" s="26" t="s">
        <v>7</v>
      </c>
      <c r="L188" s="26">
        <v>29.92</v>
      </c>
      <c r="M188" s="26">
        <v>2</v>
      </c>
      <c r="N188" s="26" t="s">
        <v>11</v>
      </c>
      <c r="O188" s="26" t="s">
        <v>12</v>
      </c>
      <c r="P188" s="32">
        <v>3981.9767999999999</v>
      </c>
      <c r="Q188" t="str">
        <f>VLOOKUP(insurance!C188,$E$2:$F$6,2,TRUE)</f>
        <v>overweight</v>
      </c>
    </row>
    <row r="189" spans="10:17" x14ac:dyDescent="0.25">
      <c r="J189" s="27">
        <v>30</v>
      </c>
      <c r="K189" s="28" t="s">
        <v>7</v>
      </c>
      <c r="L189" s="28">
        <v>30.9</v>
      </c>
      <c r="M189" s="28">
        <v>3</v>
      </c>
      <c r="N189" s="28" t="s">
        <v>11</v>
      </c>
      <c r="O189" s="28" t="s">
        <v>9</v>
      </c>
      <c r="P189" s="33">
        <v>5325.6509999999998</v>
      </c>
      <c r="Q189" t="str">
        <f>VLOOKUP(insurance!C189,$E$2:$F$6,2,TRUE)</f>
        <v>obese</v>
      </c>
    </row>
    <row r="190" spans="10:17" x14ac:dyDescent="0.25">
      <c r="J190" s="25">
        <v>41</v>
      </c>
      <c r="K190" s="26" t="s">
        <v>7</v>
      </c>
      <c r="L190" s="26">
        <v>32.200000000000003</v>
      </c>
      <c r="M190" s="26">
        <v>1</v>
      </c>
      <c r="N190" s="26" t="s">
        <v>11</v>
      </c>
      <c r="O190" s="26" t="s">
        <v>9</v>
      </c>
      <c r="P190" s="32">
        <v>6775.9610000000002</v>
      </c>
      <c r="Q190" t="str">
        <f>VLOOKUP(insurance!C190,$E$2:$F$6,2,TRUE)</f>
        <v>obese</v>
      </c>
    </row>
    <row r="191" spans="10:17" x14ac:dyDescent="0.25">
      <c r="J191" s="27">
        <v>29</v>
      </c>
      <c r="K191" s="28" t="s">
        <v>7</v>
      </c>
      <c r="L191" s="28">
        <v>32.11</v>
      </c>
      <c r="M191" s="28">
        <v>2</v>
      </c>
      <c r="N191" s="28" t="s">
        <v>11</v>
      </c>
      <c r="O191" s="28" t="s">
        <v>13</v>
      </c>
      <c r="P191" s="33">
        <v>4922.9159</v>
      </c>
      <c r="Q191" t="str">
        <f>VLOOKUP(insurance!C191,$E$2:$F$6,2,TRUE)</f>
        <v>obese</v>
      </c>
    </row>
    <row r="192" spans="10:17" x14ac:dyDescent="0.25">
      <c r="J192" s="25">
        <v>61</v>
      </c>
      <c r="K192" s="26" t="s">
        <v>10</v>
      </c>
      <c r="L192" s="26">
        <v>31.57</v>
      </c>
      <c r="M192" s="26">
        <v>0</v>
      </c>
      <c r="N192" s="26" t="s">
        <v>11</v>
      </c>
      <c r="O192" s="26" t="s">
        <v>12</v>
      </c>
      <c r="P192" s="32">
        <v>12557.605299999999</v>
      </c>
      <c r="Q192" t="str">
        <f>VLOOKUP(insurance!C192,$E$2:$F$6,2,TRUE)</f>
        <v>obese</v>
      </c>
    </row>
    <row r="193" spans="10:17" x14ac:dyDescent="0.25">
      <c r="J193" s="27">
        <v>36</v>
      </c>
      <c r="K193" s="28" t="s">
        <v>7</v>
      </c>
      <c r="L193" s="28">
        <v>26.2</v>
      </c>
      <c r="M193" s="28">
        <v>0</v>
      </c>
      <c r="N193" s="28" t="s">
        <v>11</v>
      </c>
      <c r="O193" s="28" t="s">
        <v>9</v>
      </c>
      <c r="P193" s="33">
        <v>4883.866</v>
      </c>
      <c r="Q193" t="str">
        <f>VLOOKUP(insurance!C193,$E$2:$F$6,2,TRUE)</f>
        <v>overweight</v>
      </c>
    </row>
    <row r="194" spans="10:17" x14ac:dyDescent="0.25">
      <c r="J194" s="25">
        <v>25</v>
      </c>
      <c r="K194" s="26" t="s">
        <v>10</v>
      </c>
      <c r="L194" s="26">
        <v>25.74</v>
      </c>
      <c r="M194" s="26">
        <v>0</v>
      </c>
      <c r="N194" s="26" t="s">
        <v>11</v>
      </c>
      <c r="O194" s="26" t="s">
        <v>12</v>
      </c>
      <c r="P194" s="32">
        <v>2137.6536000000001</v>
      </c>
      <c r="Q194" t="str">
        <f>VLOOKUP(insurance!C194,$E$2:$F$6,2,TRUE)</f>
        <v>overweight</v>
      </c>
    </row>
    <row r="195" spans="10:17" x14ac:dyDescent="0.25">
      <c r="J195" s="27">
        <v>56</v>
      </c>
      <c r="K195" s="28" t="s">
        <v>7</v>
      </c>
      <c r="L195" s="28">
        <v>26.6</v>
      </c>
      <c r="M195" s="28">
        <v>1</v>
      </c>
      <c r="N195" s="28" t="s">
        <v>11</v>
      </c>
      <c r="O195" s="28" t="s">
        <v>13</v>
      </c>
      <c r="P195" s="33">
        <v>12044.342000000001</v>
      </c>
      <c r="Q195" t="str">
        <f>VLOOKUP(insurance!C195,$E$2:$F$6,2,TRUE)</f>
        <v>overweight</v>
      </c>
    </row>
    <row r="196" spans="10:17" x14ac:dyDescent="0.25">
      <c r="J196" s="25">
        <v>18</v>
      </c>
      <c r="K196" s="26" t="s">
        <v>10</v>
      </c>
      <c r="L196" s="26">
        <v>34.43</v>
      </c>
      <c r="M196" s="26">
        <v>0</v>
      </c>
      <c r="N196" s="26" t="s">
        <v>11</v>
      </c>
      <c r="O196" s="26" t="s">
        <v>12</v>
      </c>
      <c r="P196" s="32">
        <v>1137.4697000000001</v>
      </c>
      <c r="Q196" t="str">
        <f>VLOOKUP(insurance!C196,$E$2:$F$6,2,TRUE)</f>
        <v>obese</v>
      </c>
    </row>
    <row r="197" spans="10:17" x14ac:dyDescent="0.25">
      <c r="J197" s="27">
        <v>19</v>
      </c>
      <c r="K197" s="28" t="s">
        <v>10</v>
      </c>
      <c r="L197" s="28">
        <v>30.59</v>
      </c>
      <c r="M197" s="28">
        <v>0</v>
      </c>
      <c r="N197" s="28" t="s">
        <v>11</v>
      </c>
      <c r="O197" s="28" t="s">
        <v>13</v>
      </c>
      <c r="P197" s="33">
        <v>1639.5631000000001</v>
      </c>
      <c r="Q197" t="str">
        <f>VLOOKUP(insurance!C197,$E$2:$F$6,2,TRUE)</f>
        <v>obese</v>
      </c>
    </row>
    <row r="198" spans="10:17" x14ac:dyDescent="0.25">
      <c r="J198" s="25">
        <v>39</v>
      </c>
      <c r="K198" s="26" t="s">
        <v>7</v>
      </c>
      <c r="L198" s="26">
        <v>32.799999999999997</v>
      </c>
      <c r="M198" s="26">
        <v>0</v>
      </c>
      <c r="N198" s="26" t="s">
        <v>11</v>
      </c>
      <c r="O198" s="26" t="s">
        <v>9</v>
      </c>
      <c r="P198" s="32">
        <v>5649.7150000000001</v>
      </c>
      <c r="Q198" t="str">
        <f>VLOOKUP(insurance!C198,$E$2:$F$6,2,TRUE)</f>
        <v>obese</v>
      </c>
    </row>
    <row r="199" spans="10:17" x14ac:dyDescent="0.25">
      <c r="J199" s="27">
        <v>45</v>
      </c>
      <c r="K199" s="28" t="s">
        <v>7</v>
      </c>
      <c r="L199" s="28">
        <v>28.6</v>
      </c>
      <c r="M199" s="28">
        <v>2</v>
      </c>
      <c r="N199" s="28" t="s">
        <v>11</v>
      </c>
      <c r="O199" s="28" t="s">
        <v>12</v>
      </c>
      <c r="P199" s="33">
        <v>8516.8289999999997</v>
      </c>
      <c r="Q199" t="str">
        <f>VLOOKUP(insurance!C199,$E$2:$F$6,2,TRUE)</f>
        <v>overweight</v>
      </c>
    </row>
    <row r="200" spans="10:17" x14ac:dyDescent="0.25">
      <c r="J200" s="25">
        <v>51</v>
      </c>
      <c r="K200" s="26" t="s">
        <v>7</v>
      </c>
      <c r="L200" s="26">
        <v>18.05</v>
      </c>
      <c r="M200" s="26">
        <v>0</v>
      </c>
      <c r="N200" s="26" t="s">
        <v>11</v>
      </c>
      <c r="O200" s="26" t="s">
        <v>13</v>
      </c>
      <c r="P200" s="32">
        <v>9644.2525000000005</v>
      </c>
      <c r="Q200" t="str">
        <f>VLOOKUP(insurance!C200,$E$2:$F$6,2,TRUE)</f>
        <v>underweight</v>
      </c>
    </row>
    <row r="201" spans="10:17" x14ac:dyDescent="0.25">
      <c r="J201" s="27">
        <v>64</v>
      </c>
      <c r="K201" s="28" t="s">
        <v>7</v>
      </c>
      <c r="L201" s="28">
        <v>39.33</v>
      </c>
      <c r="M201" s="28">
        <v>0</v>
      </c>
      <c r="N201" s="28" t="s">
        <v>11</v>
      </c>
      <c r="O201" s="28" t="s">
        <v>14</v>
      </c>
      <c r="P201" s="33">
        <v>14901.5167</v>
      </c>
      <c r="Q201" t="str">
        <f>VLOOKUP(insurance!C201,$E$2:$F$6,2,TRUE)</f>
        <v>obese</v>
      </c>
    </row>
    <row r="202" spans="10:17" x14ac:dyDescent="0.25">
      <c r="J202" s="25">
        <v>19</v>
      </c>
      <c r="K202" s="26" t="s">
        <v>7</v>
      </c>
      <c r="L202" s="26">
        <v>32.11</v>
      </c>
      <c r="M202" s="26">
        <v>0</v>
      </c>
      <c r="N202" s="26" t="s">
        <v>11</v>
      </c>
      <c r="O202" s="26" t="s">
        <v>13</v>
      </c>
      <c r="P202" s="32">
        <v>2130.6759000000002</v>
      </c>
      <c r="Q202" t="str">
        <f>VLOOKUP(insurance!C202,$E$2:$F$6,2,TRUE)</f>
        <v>obese</v>
      </c>
    </row>
    <row r="203" spans="10:17" x14ac:dyDescent="0.25">
      <c r="J203" s="27">
        <v>48</v>
      </c>
      <c r="K203" s="28" t="s">
        <v>7</v>
      </c>
      <c r="L203" s="28">
        <v>32.229999999999997</v>
      </c>
      <c r="M203" s="28">
        <v>1</v>
      </c>
      <c r="N203" s="28" t="s">
        <v>11</v>
      </c>
      <c r="O203" s="28" t="s">
        <v>12</v>
      </c>
      <c r="P203" s="33">
        <v>8871.1517000000003</v>
      </c>
      <c r="Q203" t="str">
        <f>VLOOKUP(insurance!C203,$E$2:$F$6,2,TRUE)</f>
        <v>obese</v>
      </c>
    </row>
    <row r="204" spans="10:17" x14ac:dyDescent="0.25">
      <c r="J204" s="25">
        <v>60</v>
      </c>
      <c r="K204" s="26" t="s">
        <v>7</v>
      </c>
      <c r="L204" s="26">
        <v>24.035</v>
      </c>
      <c r="M204" s="26">
        <v>0</v>
      </c>
      <c r="N204" s="26" t="s">
        <v>11</v>
      </c>
      <c r="O204" s="26" t="s">
        <v>13</v>
      </c>
      <c r="P204" s="32">
        <v>13012.20865</v>
      </c>
      <c r="Q204" t="str">
        <f>VLOOKUP(insurance!C204,$E$2:$F$6,2,TRUE)</f>
        <v>normal</v>
      </c>
    </row>
    <row r="205" spans="10:17" x14ac:dyDescent="0.25">
      <c r="J205" s="27">
        <v>27</v>
      </c>
      <c r="K205" s="28" t="s">
        <v>7</v>
      </c>
      <c r="L205" s="28">
        <v>36.08</v>
      </c>
      <c r="M205" s="28">
        <v>0</v>
      </c>
      <c r="N205" s="28" t="s">
        <v>8</v>
      </c>
      <c r="O205" s="28" t="s">
        <v>12</v>
      </c>
      <c r="P205" s="33">
        <v>37133.898200000003</v>
      </c>
      <c r="Q205" t="str">
        <f>VLOOKUP(insurance!C205,$E$2:$F$6,2,TRUE)</f>
        <v>obese</v>
      </c>
    </row>
    <row r="206" spans="10:17" x14ac:dyDescent="0.25">
      <c r="J206" s="25">
        <v>46</v>
      </c>
      <c r="K206" s="26" t="s">
        <v>10</v>
      </c>
      <c r="L206" s="26">
        <v>22.3</v>
      </c>
      <c r="M206" s="26">
        <v>0</v>
      </c>
      <c r="N206" s="26" t="s">
        <v>11</v>
      </c>
      <c r="O206" s="26" t="s">
        <v>9</v>
      </c>
      <c r="P206" s="32">
        <v>7147.1049999999996</v>
      </c>
      <c r="Q206" t="str">
        <f>VLOOKUP(insurance!C206,$E$2:$F$6,2,TRUE)</f>
        <v>normal</v>
      </c>
    </row>
    <row r="207" spans="10:17" x14ac:dyDescent="0.25">
      <c r="J207" s="27">
        <v>28</v>
      </c>
      <c r="K207" s="28" t="s">
        <v>7</v>
      </c>
      <c r="L207" s="28">
        <v>28.88</v>
      </c>
      <c r="M207" s="28">
        <v>1</v>
      </c>
      <c r="N207" s="28" t="s">
        <v>11</v>
      </c>
      <c r="O207" s="28" t="s">
        <v>14</v>
      </c>
      <c r="P207" s="33">
        <v>4337.7352000000001</v>
      </c>
      <c r="Q207" t="str">
        <f>VLOOKUP(insurance!C207,$E$2:$F$6,2,TRUE)</f>
        <v>overweight</v>
      </c>
    </row>
    <row r="208" spans="10:17" x14ac:dyDescent="0.25">
      <c r="J208" s="25">
        <v>59</v>
      </c>
      <c r="K208" s="26" t="s">
        <v>10</v>
      </c>
      <c r="L208" s="26">
        <v>26.4</v>
      </c>
      <c r="M208" s="26">
        <v>0</v>
      </c>
      <c r="N208" s="26" t="s">
        <v>11</v>
      </c>
      <c r="O208" s="26" t="s">
        <v>12</v>
      </c>
      <c r="P208" s="32">
        <v>11743.299000000001</v>
      </c>
      <c r="Q208" t="str">
        <f>VLOOKUP(insurance!C208,$E$2:$F$6,2,TRUE)</f>
        <v>overweight</v>
      </c>
    </row>
    <row r="209" spans="10:17" x14ac:dyDescent="0.25">
      <c r="J209" s="27">
        <v>35</v>
      </c>
      <c r="K209" s="28" t="s">
        <v>10</v>
      </c>
      <c r="L209" s="28">
        <v>27.74</v>
      </c>
      <c r="M209" s="28">
        <v>2</v>
      </c>
      <c r="N209" s="28" t="s">
        <v>8</v>
      </c>
      <c r="O209" s="28" t="s">
        <v>14</v>
      </c>
      <c r="P209" s="33">
        <v>20984.0936</v>
      </c>
      <c r="Q209" t="str">
        <f>VLOOKUP(insurance!C209,$E$2:$F$6,2,TRUE)</f>
        <v>overweight</v>
      </c>
    </row>
    <row r="210" spans="10:17" x14ac:dyDescent="0.25">
      <c r="J210" s="25">
        <v>63</v>
      </c>
      <c r="K210" s="26" t="s">
        <v>7</v>
      </c>
      <c r="L210" s="26">
        <v>31.8</v>
      </c>
      <c r="M210" s="26">
        <v>0</v>
      </c>
      <c r="N210" s="26" t="s">
        <v>11</v>
      </c>
      <c r="O210" s="26" t="s">
        <v>9</v>
      </c>
      <c r="P210" s="32">
        <v>13880.949000000001</v>
      </c>
      <c r="Q210" t="str">
        <f>VLOOKUP(insurance!C210,$E$2:$F$6,2,TRUE)</f>
        <v>obese</v>
      </c>
    </row>
    <row r="211" spans="10:17" x14ac:dyDescent="0.25">
      <c r="J211" s="27">
        <v>40</v>
      </c>
      <c r="K211" s="28" t="s">
        <v>10</v>
      </c>
      <c r="L211" s="28">
        <v>41.23</v>
      </c>
      <c r="M211" s="28">
        <v>1</v>
      </c>
      <c r="N211" s="28" t="s">
        <v>11</v>
      </c>
      <c r="O211" s="28" t="s">
        <v>14</v>
      </c>
      <c r="P211" s="33">
        <v>6610.1097</v>
      </c>
      <c r="Q211" t="str">
        <f>VLOOKUP(insurance!C211,$E$2:$F$6,2,TRUE)</f>
        <v>obese</v>
      </c>
    </row>
    <row r="212" spans="10:17" x14ac:dyDescent="0.25">
      <c r="J212" s="25">
        <v>20</v>
      </c>
      <c r="K212" s="26" t="s">
        <v>10</v>
      </c>
      <c r="L212" s="26">
        <v>33</v>
      </c>
      <c r="M212" s="26">
        <v>1</v>
      </c>
      <c r="N212" s="26" t="s">
        <v>11</v>
      </c>
      <c r="O212" s="26" t="s">
        <v>9</v>
      </c>
      <c r="P212" s="32">
        <v>1980.07</v>
      </c>
      <c r="Q212" t="str">
        <f>VLOOKUP(insurance!C212,$E$2:$F$6,2,TRUE)</f>
        <v>obese</v>
      </c>
    </row>
    <row r="213" spans="10:17" x14ac:dyDescent="0.25">
      <c r="J213" s="27">
        <v>40</v>
      </c>
      <c r="K213" s="28" t="s">
        <v>10</v>
      </c>
      <c r="L213" s="28">
        <v>30.875</v>
      </c>
      <c r="M213" s="28">
        <v>4</v>
      </c>
      <c r="N213" s="28" t="s">
        <v>11</v>
      </c>
      <c r="O213" s="28" t="s">
        <v>13</v>
      </c>
      <c r="P213" s="33">
        <v>8162.7162500000004</v>
      </c>
      <c r="Q213" t="str">
        <f>VLOOKUP(insurance!C213,$E$2:$F$6,2,TRUE)</f>
        <v>obese</v>
      </c>
    </row>
    <row r="214" spans="10:17" x14ac:dyDescent="0.25">
      <c r="J214" s="25">
        <v>24</v>
      </c>
      <c r="K214" s="26" t="s">
        <v>10</v>
      </c>
      <c r="L214" s="26">
        <v>28.5</v>
      </c>
      <c r="M214" s="26">
        <v>2</v>
      </c>
      <c r="N214" s="26" t="s">
        <v>11</v>
      </c>
      <c r="O214" s="26" t="s">
        <v>13</v>
      </c>
      <c r="P214" s="32">
        <v>3537.703</v>
      </c>
      <c r="Q214" t="str">
        <f>VLOOKUP(insurance!C214,$E$2:$F$6,2,TRUE)</f>
        <v>overweight</v>
      </c>
    </row>
    <row r="215" spans="10:17" x14ac:dyDescent="0.25">
      <c r="J215" s="27">
        <v>34</v>
      </c>
      <c r="K215" s="28" t="s">
        <v>7</v>
      </c>
      <c r="L215" s="28">
        <v>26.73</v>
      </c>
      <c r="M215" s="28">
        <v>1</v>
      </c>
      <c r="N215" s="28" t="s">
        <v>11</v>
      </c>
      <c r="O215" s="28" t="s">
        <v>12</v>
      </c>
      <c r="P215" s="33">
        <v>5002.7826999999997</v>
      </c>
      <c r="Q215" t="str">
        <f>VLOOKUP(insurance!C215,$E$2:$F$6,2,TRUE)</f>
        <v>overweight</v>
      </c>
    </row>
    <row r="216" spans="10:17" x14ac:dyDescent="0.25">
      <c r="J216" s="25">
        <v>45</v>
      </c>
      <c r="K216" s="26" t="s">
        <v>7</v>
      </c>
      <c r="L216" s="26">
        <v>30.9</v>
      </c>
      <c r="M216" s="26">
        <v>2</v>
      </c>
      <c r="N216" s="26" t="s">
        <v>11</v>
      </c>
      <c r="O216" s="26" t="s">
        <v>9</v>
      </c>
      <c r="P216" s="32">
        <v>8520.0259999999998</v>
      </c>
      <c r="Q216" t="str">
        <f>VLOOKUP(insurance!C216,$E$2:$F$6,2,TRUE)</f>
        <v>obese</v>
      </c>
    </row>
    <row r="217" spans="10:17" x14ac:dyDescent="0.25">
      <c r="J217" s="27">
        <v>41</v>
      </c>
      <c r="K217" s="28" t="s">
        <v>7</v>
      </c>
      <c r="L217" s="28">
        <v>37.1</v>
      </c>
      <c r="M217" s="28">
        <v>2</v>
      </c>
      <c r="N217" s="28" t="s">
        <v>11</v>
      </c>
      <c r="O217" s="28" t="s">
        <v>9</v>
      </c>
      <c r="P217" s="33">
        <v>7371.7719999999999</v>
      </c>
      <c r="Q217" t="str">
        <f>VLOOKUP(insurance!C217,$E$2:$F$6,2,TRUE)</f>
        <v>obese</v>
      </c>
    </row>
    <row r="218" spans="10:17" x14ac:dyDescent="0.25">
      <c r="J218" s="25">
        <v>53</v>
      </c>
      <c r="K218" s="26" t="s">
        <v>7</v>
      </c>
      <c r="L218" s="26">
        <v>26.6</v>
      </c>
      <c r="M218" s="26">
        <v>0</v>
      </c>
      <c r="N218" s="26" t="s">
        <v>11</v>
      </c>
      <c r="O218" s="26" t="s">
        <v>13</v>
      </c>
      <c r="P218" s="32">
        <v>10355.641</v>
      </c>
      <c r="Q218" t="str">
        <f>VLOOKUP(insurance!C218,$E$2:$F$6,2,TRUE)</f>
        <v>overweight</v>
      </c>
    </row>
    <row r="219" spans="10:17" x14ac:dyDescent="0.25">
      <c r="J219" s="27">
        <v>27</v>
      </c>
      <c r="K219" s="28" t="s">
        <v>10</v>
      </c>
      <c r="L219" s="28">
        <v>23.1</v>
      </c>
      <c r="M219" s="28">
        <v>0</v>
      </c>
      <c r="N219" s="28" t="s">
        <v>11</v>
      </c>
      <c r="O219" s="28" t="s">
        <v>12</v>
      </c>
      <c r="P219" s="33">
        <v>2483.7359999999999</v>
      </c>
      <c r="Q219" t="str">
        <f>VLOOKUP(insurance!C219,$E$2:$F$6,2,TRUE)</f>
        <v>normal</v>
      </c>
    </row>
    <row r="220" spans="10:17" x14ac:dyDescent="0.25">
      <c r="J220" s="25">
        <v>26</v>
      </c>
      <c r="K220" s="26" t="s">
        <v>7</v>
      </c>
      <c r="L220" s="26">
        <v>29.92</v>
      </c>
      <c r="M220" s="26">
        <v>1</v>
      </c>
      <c r="N220" s="26" t="s">
        <v>11</v>
      </c>
      <c r="O220" s="26" t="s">
        <v>12</v>
      </c>
      <c r="P220" s="32">
        <v>3392.9767999999999</v>
      </c>
      <c r="Q220" t="str">
        <f>VLOOKUP(insurance!C220,$E$2:$F$6,2,TRUE)</f>
        <v>overweight</v>
      </c>
    </row>
    <row r="221" spans="10:17" x14ac:dyDescent="0.25">
      <c r="J221" s="27">
        <v>24</v>
      </c>
      <c r="K221" s="28" t="s">
        <v>7</v>
      </c>
      <c r="L221" s="28">
        <v>23.21</v>
      </c>
      <c r="M221" s="28">
        <v>0</v>
      </c>
      <c r="N221" s="28" t="s">
        <v>11</v>
      </c>
      <c r="O221" s="28" t="s">
        <v>12</v>
      </c>
      <c r="P221" s="33">
        <v>25081.76784</v>
      </c>
      <c r="Q221" t="str">
        <f>VLOOKUP(insurance!C221,$E$2:$F$6,2,TRUE)</f>
        <v>normal</v>
      </c>
    </row>
    <row r="222" spans="10:17" x14ac:dyDescent="0.25">
      <c r="J222" s="25">
        <v>34</v>
      </c>
      <c r="K222" s="26" t="s">
        <v>7</v>
      </c>
      <c r="L222" s="26">
        <v>33.700000000000003</v>
      </c>
      <c r="M222" s="26">
        <v>1</v>
      </c>
      <c r="N222" s="26" t="s">
        <v>11</v>
      </c>
      <c r="O222" s="26" t="s">
        <v>9</v>
      </c>
      <c r="P222" s="32">
        <v>5012.4709999999995</v>
      </c>
      <c r="Q222" t="str">
        <f>VLOOKUP(insurance!C222,$E$2:$F$6,2,TRUE)</f>
        <v>obese</v>
      </c>
    </row>
    <row r="223" spans="10:17" x14ac:dyDescent="0.25">
      <c r="J223" s="27">
        <v>53</v>
      </c>
      <c r="K223" s="28" t="s">
        <v>7</v>
      </c>
      <c r="L223" s="28">
        <v>33.25</v>
      </c>
      <c r="M223" s="28">
        <v>0</v>
      </c>
      <c r="N223" s="28" t="s">
        <v>11</v>
      </c>
      <c r="O223" s="28" t="s">
        <v>14</v>
      </c>
      <c r="P223" s="33">
        <v>10564.8845</v>
      </c>
      <c r="Q223" t="str">
        <f>VLOOKUP(insurance!C223,$E$2:$F$6,2,TRUE)</f>
        <v>obese</v>
      </c>
    </row>
    <row r="224" spans="10:17" x14ac:dyDescent="0.25">
      <c r="J224" s="25">
        <v>32</v>
      </c>
      <c r="K224" s="26" t="s">
        <v>10</v>
      </c>
      <c r="L224" s="26">
        <v>30.8</v>
      </c>
      <c r="M224" s="26">
        <v>3</v>
      </c>
      <c r="N224" s="26" t="s">
        <v>11</v>
      </c>
      <c r="O224" s="26" t="s">
        <v>9</v>
      </c>
      <c r="P224" s="32">
        <v>5253.5240000000003</v>
      </c>
      <c r="Q224" t="str">
        <f>VLOOKUP(insurance!C224,$E$2:$F$6,2,TRUE)</f>
        <v>obese</v>
      </c>
    </row>
    <row r="225" spans="10:17" x14ac:dyDescent="0.25">
      <c r="J225" s="27">
        <v>19</v>
      </c>
      <c r="K225" s="28" t="s">
        <v>10</v>
      </c>
      <c r="L225" s="28">
        <v>34.799999999999997</v>
      </c>
      <c r="M225" s="28">
        <v>0</v>
      </c>
      <c r="N225" s="28" t="s">
        <v>8</v>
      </c>
      <c r="O225" s="28" t="s">
        <v>9</v>
      </c>
      <c r="P225" s="33">
        <v>34779.614999999998</v>
      </c>
      <c r="Q225" t="str">
        <f>VLOOKUP(insurance!C225,$E$2:$F$6,2,TRUE)</f>
        <v>obese</v>
      </c>
    </row>
    <row r="226" spans="10:17" x14ac:dyDescent="0.25">
      <c r="J226" s="25">
        <v>42</v>
      </c>
      <c r="K226" s="26" t="s">
        <v>10</v>
      </c>
      <c r="L226" s="26">
        <v>24.64</v>
      </c>
      <c r="M226" s="26">
        <v>0</v>
      </c>
      <c r="N226" s="26" t="s">
        <v>8</v>
      </c>
      <c r="O226" s="26" t="s">
        <v>12</v>
      </c>
      <c r="P226" s="32">
        <v>19515.5416</v>
      </c>
      <c r="Q226" t="str">
        <f>VLOOKUP(insurance!C226,$E$2:$F$6,2,TRUE)</f>
        <v>normal</v>
      </c>
    </row>
    <row r="227" spans="10:17" x14ac:dyDescent="0.25">
      <c r="J227" s="27">
        <v>55</v>
      </c>
      <c r="K227" s="28" t="s">
        <v>10</v>
      </c>
      <c r="L227" s="28">
        <v>33.880000000000003</v>
      </c>
      <c r="M227" s="28">
        <v>3</v>
      </c>
      <c r="N227" s="28" t="s">
        <v>11</v>
      </c>
      <c r="O227" s="28" t="s">
        <v>12</v>
      </c>
      <c r="P227" s="33">
        <v>11987.1682</v>
      </c>
      <c r="Q227" t="str">
        <f>VLOOKUP(insurance!C227,$E$2:$F$6,2,TRUE)</f>
        <v>obese</v>
      </c>
    </row>
    <row r="228" spans="10:17" x14ac:dyDescent="0.25">
      <c r="J228" s="25">
        <v>28</v>
      </c>
      <c r="K228" s="26" t="s">
        <v>10</v>
      </c>
      <c r="L228" s="26">
        <v>38.06</v>
      </c>
      <c r="M228" s="26">
        <v>0</v>
      </c>
      <c r="N228" s="26" t="s">
        <v>11</v>
      </c>
      <c r="O228" s="26" t="s">
        <v>12</v>
      </c>
      <c r="P228" s="32">
        <v>2689.4953999999998</v>
      </c>
      <c r="Q228" t="str">
        <f>VLOOKUP(insurance!C228,$E$2:$F$6,2,TRUE)</f>
        <v>obese</v>
      </c>
    </row>
    <row r="229" spans="10:17" x14ac:dyDescent="0.25">
      <c r="J229" s="27">
        <v>58</v>
      </c>
      <c r="K229" s="28" t="s">
        <v>7</v>
      </c>
      <c r="L229" s="28">
        <v>41.91</v>
      </c>
      <c r="M229" s="28">
        <v>0</v>
      </c>
      <c r="N229" s="28" t="s">
        <v>11</v>
      </c>
      <c r="O229" s="28" t="s">
        <v>12</v>
      </c>
      <c r="P229" s="33">
        <v>24227.337240000001</v>
      </c>
      <c r="Q229" t="str">
        <f>VLOOKUP(insurance!C229,$E$2:$F$6,2,TRUE)</f>
        <v>obese</v>
      </c>
    </row>
    <row r="230" spans="10:17" x14ac:dyDescent="0.25">
      <c r="J230" s="25">
        <v>41</v>
      </c>
      <c r="K230" s="26" t="s">
        <v>7</v>
      </c>
      <c r="L230" s="26">
        <v>31.635000000000002</v>
      </c>
      <c r="M230" s="26">
        <v>1</v>
      </c>
      <c r="N230" s="26" t="s">
        <v>11</v>
      </c>
      <c r="O230" s="26" t="s">
        <v>14</v>
      </c>
      <c r="P230" s="32">
        <v>7358.1756500000001</v>
      </c>
      <c r="Q230" t="str">
        <f>VLOOKUP(insurance!C230,$E$2:$F$6,2,TRUE)</f>
        <v>obese</v>
      </c>
    </row>
    <row r="231" spans="10:17" x14ac:dyDescent="0.25">
      <c r="J231" s="27">
        <v>47</v>
      </c>
      <c r="K231" s="28" t="s">
        <v>10</v>
      </c>
      <c r="L231" s="28">
        <v>25.46</v>
      </c>
      <c r="M231" s="28">
        <v>2</v>
      </c>
      <c r="N231" s="28" t="s">
        <v>11</v>
      </c>
      <c r="O231" s="28" t="s">
        <v>14</v>
      </c>
      <c r="P231" s="33">
        <v>9225.2564000000002</v>
      </c>
      <c r="Q231" t="str">
        <f>VLOOKUP(insurance!C231,$E$2:$F$6,2,TRUE)</f>
        <v>overweight</v>
      </c>
    </row>
    <row r="232" spans="10:17" x14ac:dyDescent="0.25">
      <c r="J232" s="25">
        <v>42</v>
      </c>
      <c r="K232" s="26" t="s">
        <v>7</v>
      </c>
      <c r="L232" s="26">
        <v>36.195</v>
      </c>
      <c r="M232" s="26">
        <v>1</v>
      </c>
      <c r="N232" s="26" t="s">
        <v>11</v>
      </c>
      <c r="O232" s="26" t="s">
        <v>13</v>
      </c>
      <c r="P232" s="32">
        <v>7443.6430499999997</v>
      </c>
      <c r="Q232" t="str">
        <f>VLOOKUP(insurance!C232,$E$2:$F$6,2,TRUE)</f>
        <v>obese</v>
      </c>
    </row>
    <row r="233" spans="10:17" x14ac:dyDescent="0.25">
      <c r="J233" s="27">
        <v>59</v>
      </c>
      <c r="K233" s="28" t="s">
        <v>7</v>
      </c>
      <c r="L233" s="28">
        <v>27.83</v>
      </c>
      <c r="M233" s="28">
        <v>3</v>
      </c>
      <c r="N233" s="28" t="s">
        <v>11</v>
      </c>
      <c r="O233" s="28" t="s">
        <v>12</v>
      </c>
      <c r="P233" s="33">
        <v>14001.286700000001</v>
      </c>
      <c r="Q233" t="str">
        <f>VLOOKUP(insurance!C233,$E$2:$F$6,2,TRUE)</f>
        <v>overweight</v>
      </c>
    </row>
    <row r="234" spans="10:17" x14ac:dyDescent="0.25">
      <c r="J234" s="25">
        <v>19</v>
      </c>
      <c r="K234" s="26" t="s">
        <v>7</v>
      </c>
      <c r="L234" s="26">
        <v>17.8</v>
      </c>
      <c r="M234" s="26">
        <v>0</v>
      </c>
      <c r="N234" s="26" t="s">
        <v>11</v>
      </c>
      <c r="O234" s="26" t="s">
        <v>9</v>
      </c>
      <c r="P234" s="32">
        <v>1727.7850000000001</v>
      </c>
      <c r="Q234" t="str">
        <f>VLOOKUP(insurance!C234,$E$2:$F$6,2,TRUE)</f>
        <v>underweight</v>
      </c>
    </row>
    <row r="235" spans="10:17" x14ac:dyDescent="0.25">
      <c r="J235" s="27">
        <v>59</v>
      </c>
      <c r="K235" s="28" t="s">
        <v>10</v>
      </c>
      <c r="L235" s="28">
        <v>27.5</v>
      </c>
      <c r="M235" s="28">
        <v>1</v>
      </c>
      <c r="N235" s="28" t="s">
        <v>11</v>
      </c>
      <c r="O235" s="28" t="s">
        <v>9</v>
      </c>
      <c r="P235" s="33">
        <v>12333.828</v>
      </c>
      <c r="Q235" t="str">
        <f>VLOOKUP(insurance!C235,$E$2:$F$6,2,TRUE)</f>
        <v>overweight</v>
      </c>
    </row>
    <row r="236" spans="10:17" x14ac:dyDescent="0.25">
      <c r="J236" s="25">
        <v>39</v>
      </c>
      <c r="K236" s="26" t="s">
        <v>10</v>
      </c>
      <c r="L236" s="26">
        <v>24.51</v>
      </c>
      <c r="M236" s="26">
        <v>2</v>
      </c>
      <c r="N236" s="26" t="s">
        <v>11</v>
      </c>
      <c r="O236" s="26" t="s">
        <v>13</v>
      </c>
      <c r="P236" s="32">
        <v>6710.1918999999998</v>
      </c>
      <c r="Q236" t="str">
        <f>VLOOKUP(insurance!C236,$E$2:$F$6,2,TRUE)</f>
        <v>normal</v>
      </c>
    </row>
    <row r="237" spans="10:17" x14ac:dyDescent="0.25">
      <c r="J237" s="27">
        <v>40</v>
      </c>
      <c r="K237" s="28" t="s">
        <v>7</v>
      </c>
      <c r="L237" s="28">
        <v>22.22</v>
      </c>
      <c r="M237" s="28">
        <v>2</v>
      </c>
      <c r="N237" s="28" t="s">
        <v>8</v>
      </c>
      <c r="O237" s="28" t="s">
        <v>12</v>
      </c>
      <c r="P237" s="33">
        <v>19444.265800000001</v>
      </c>
      <c r="Q237" t="str">
        <f>VLOOKUP(insurance!C237,$E$2:$F$6,2,TRUE)</f>
        <v>normal</v>
      </c>
    </row>
    <row r="238" spans="10:17" x14ac:dyDescent="0.25">
      <c r="J238" s="25">
        <v>18</v>
      </c>
      <c r="K238" s="26" t="s">
        <v>7</v>
      </c>
      <c r="L238" s="26">
        <v>26.73</v>
      </c>
      <c r="M238" s="26">
        <v>0</v>
      </c>
      <c r="N238" s="26" t="s">
        <v>11</v>
      </c>
      <c r="O238" s="26" t="s">
        <v>12</v>
      </c>
      <c r="P238" s="32">
        <v>1615.7666999999999</v>
      </c>
      <c r="Q238" t="str">
        <f>VLOOKUP(insurance!C238,$E$2:$F$6,2,TRUE)</f>
        <v>overweight</v>
      </c>
    </row>
    <row r="239" spans="10:17" x14ac:dyDescent="0.25">
      <c r="J239" s="27">
        <v>31</v>
      </c>
      <c r="K239" s="28" t="s">
        <v>10</v>
      </c>
      <c r="L239" s="28">
        <v>38.39</v>
      </c>
      <c r="M239" s="28">
        <v>2</v>
      </c>
      <c r="N239" s="28" t="s">
        <v>11</v>
      </c>
      <c r="O239" s="28" t="s">
        <v>12</v>
      </c>
      <c r="P239" s="33">
        <v>4463.2051000000001</v>
      </c>
      <c r="Q239" t="str">
        <f>VLOOKUP(insurance!C239,$E$2:$F$6,2,TRUE)</f>
        <v>obese</v>
      </c>
    </row>
    <row r="240" spans="10:17" x14ac:dyDescent="0.25">
      <c r="J240" s="25">
        <v>19</v>
      </c>
      <c r="K240" s="26" t="s">
        <v>10</v>
      </c>
      <c r="L240" s="26">
        <v>29.07</v>
      </c>
      <c r="M240" s="26">
        <v>0</v>
      </c>
      <c r="N240" s="26" t="s">
        <v>8</v>
      </c>
      <c r="O240" s="26" t="s">
        <v>13</v>
      </c>
      <c r="P240" s="32">
        <v>17352.6803</v>
      </c>
      <c r="Q240" t="str">
        <f>VLOOKUP(insurance!C240,$E$2:$F$6,2,TRUE)</f>
        <v>overweight</v>
      </c>
    </row>
    <row r="241" spans="10:17" x14ac:dyDescent="0.25">
      <c r="J241" s="27">
        <v>44</v>
      </c>
      <c r="K241" s="28" t="s">
        <v>10</v>
      </c>
      <c r="L241" s="28">
        <v>38.06</v>
      </c>
      <c r="M241" s="28">
        <v>1</v>
      </c>
      <c r="N241" s="28" t="s">
        <v>11</v>
      </c>
      <c r="O241" s="28" t="s">
        <v>12</v>
      </c>
      <c r="P241" s="33">
        <v>7152.6714000000002</v>
      </c>
      <c r="Q241" t="str">
        <f>VLOOKUP(insurance!C241,$E$2:$F$6,2,TRUE)</f>
        <v>obese</v>
      </c>
    </row>
    <row r="242" spans="10:17" x14ac:dyDescent="0.25">
      <c r="J242" s="25">
        <v>23</v>
      </c>
      <c r="K242" s="26" t="s">
        <v>7</v>
      </c>
      <c r="L242" s="26">
        <v>36.67</v>
      </c>
      <c r="M242" s="26">
        <v>2</v>
      </c>
      <c r="N242" s="26" t="s">
        <v>8</v>
      </c>
      <c r="O242" s="26" t="s">
        <v>14</v>
      </c>
      <c r="P242" s="32">
        <v>38511.628299999997</v>
      </c>
      <c r="Q242" t="str">
        <f>VLOOKUP(insurance!C242,$E$2:$F$6,2,TRUE)</f>
        <v>obese</v>
      </c>
    </row>
    <row r="243" spans="10:17" x14ac:dyDescent="0.25">
      <c r="J243" s="27">
        <v>33</v>
      </c>
      <c r="K243" s="28" t="s">
        <v>7</v>
      </c>
      <c r="L243" s="28">
        <v>22.135000000000002</v>
      </c>
      <c r="M243" s="28">
        <v>1</v>
      </c>
      <c r="N243" s="28" t="s">
        <v>11</v>
      </c>
      <c r="O243" s="28" t="s">
        <v>14</v>
      </c>
      <c r="P243" s="33">
        <v>5354.0746499999996</v>
      </c>
      <c r="Q243" t="str">
        <f>VLOOKUP(insurance!C243,$E$2:$F$6,2,TRUE)</f>
        <v>normal</v>
      </c>
    </row>
    <row r="244" spans="10:17" x14ac:dyDescent="0.25">
      <c r="J244" s="25">
        <v>55</v>
      </c>
      <c r="K244" s="26" t="s">
        <v>7</v>
      </c>
      <c r="L244" s="26">
        <v>26.8</v>
      </c>
      <c r="M244" s="26">
        <v>1</v>
      </c>
      <c r="N244" s="26" t="s">
        <v>11</v>
      </c>
      <c r="O244" s="26" t="s">
        <v>9</v>
      </c>
      <c r="P244" s="32">
        <v>35160.134570000002</v>
      </c>
      <c r="Q244" t="str">
        <f>VLOOKUP(insurance!C244,$E$2:$F$6,2,TRUE)</f>
        <v>overweight</v>
      </c>
    </row>
    <row r="245" spans="10:17" x14ac:dyDescent="0.25">
      <c r="J245" s="27">
        <v>40</v>
      </c>
      <c r="K245" s="28" t="s">
        <v>10</v>
      </c>
      <c r="L245" s="28">
        <v>35.299999999999997</v>
      </c>
      <c r="M245" s="28">
        <v>3</v>
      </c>
      <c r="N245" s="28" t="s">
        <v>11</v>
      </c>
      <c r="O245" s="28" t="s">
        <v>9</v>
      </c>
      <c r="P245" s="33">
        <v>7196.8670000000002</v>
      </c>
      <c r="Q245" t="str">
        <f>VLOOKUP(insurance!C245,$E$2:$F$6,2,TRUE)</f>
        <v>obese</v>
      </c>
    </row>
    <row r="246" spans="10:17" x14ac:dyDescent="0.25">
      <c r="J246" s="25">
        <v>63</v>
      </c>
      <c r="K246" s="26" t="s">
        <v>7</v>
      </c>
      <c r="L246" s="26">
        <v>27.74</v>
      </c>
      <c r="M246" s="26">
        <v>0</v>
      </c>
      <c r="N246" s="26" t="s">
        <v>8</v>
      </c>
      <c r="O246" s="26" t="s">
        <v>14</v>
      </c>
      <c r="P246" s="32">
        <v>29523.1656</v>
      </c>
      <c r="Q246" t="str">
        <f>VLOOKUP(insurance!C246,$E$2:$F$6,2,TRUE)</f>
        <v>overweight</v>
      </c>
    </row>
    <row r="247" spans="10:17" x14ac:dyDescent="0.25">
      <c r="J247" s="27">
        <v>54</v>
      </c>
      <c r="K247" s="28" t="s">
        <v>10</v>
      </c>
      <c r="L247" s="28">
        <v>30.02</v>
      </c>
      <c r="M247" s="28">
        <v>0</v>
      </c>
      <c r="N247" s="28" t="s">
        <v>11</v>
      </c>
      <c r="O247" s="28" t="s">
        <v>13</v>
      </c>
      <c r="P247" s="33">
        <v>24476.478510000001</v>
      </c>
      <c r="Q247" t="str">
        <f>VLOOKUP(insurance!C247,$E$2:$F$6,2,TRUE)</f>
        <v>obese</v>
      </c>
    </row>
    <row r="248" spans="10:17" x14ac:dyDescent="0.25">
      <c r="J248" s="25">
        <v>60</v>
      </c>
      <c r="K248" s="26" t="s">
        <v>7</v>
      </c>
      <c r="L248" s="26">
        <v>38.06</v>
      </c>
      <c r="M248" s="26">
        <v>0</v>
      </c>
      <c r="N248" s="26" t="s">
        <v>11</v>
      </c>
      <c r="O248" s="26" t="s">
        <v>12</v>
      </c>
      <c r="P248" s="32">
        <v>12648.7034</v>
      </c>
      <c r="Q248" t="str">
        <f>VLOOKUP(insurance!C248,$E$2:$F$6,2,TRUE)</f>
        <v>obese</v>
      </c>
    </row>
    <row r="249" spans="10:17" x14ac:dyDescent="0.25">
      <c r="J249" s="27">
        <v>24</v>
      </c>
      <c r="K249" s="28" t="s">
        <v>10</v>
      </c>
      <c r="L249" s="28">
        <v>35.86</v>
      </c>
      <c r="M249" s="28">
        <v>0</v>
      </c>
      <c r="N249" s="28" t="s">
        <v>11</v>
      </c>
      <c r="O249" s="28" t="s">
        <v>12</v>
      </c>
      <c r="P249" s="33">
        <v>1986.9333999999999</v>
      </c>
      <c r="Q249" t="str">
        <f>VLOOKUP(insurance!C249,$E$2:$F$6,2,TRUE)</f>
        <v>obese</v>
      </c>
    </row>
    <row r="250" spans="10:17" x14ac:dyDescent="0.25">
      <c r="J250" s="25">
        <v>19</v>
      </c>
      <c r="K250" s="26" t="s">
        <v>10</v>
      </c>
      <c r="L250" s="26">
        <v>20.9</v>
      </c>
      <c r="M250" s="26">
        <v>1</v>
      </c>
      <c r="N250" s="26" t="s">
        <v>11</v>
      </c>
      <c r="O250" s="26" t="s">
        <v>9</v>
      </c>
      <c r="P250" s="32">
        <v>1832.0940000000001</v>
      </c>
      <c r="Q250" t="str">
        <f>VLOOKUP(insurance!C250,$E$2:$F$6,2,TRUE)</f>
        <v>normal</v>
      </c>
    </row>
    <row r="251" spans="10:17" x14ac:dyDescent="0.25">
      <c r="J251" s="27">
        <v>29</v>
      </c>
      <c r="K251" s="28" t="s">
        <v>10</v>
      </c>
      <c r="L251" s="28">
        <v>28.975000000000001</v>
      </c>
      <c r="M251" s="28">
        <v>1</v>
      </c>
      <c r="N251" s="28" t="s">
        <v>11</v>
      </c>
      <c r="O251" s="28" t="s">
        <v>14</v>
      </c>
      <c r="P251" s="33">
        <v>4040.55825</v>
      </c>
      <c r="Q251" t="str">
        <f>VLOOKUP(insurance!C251,$E$2:$F$6,2,TRUE)</f>
        <v>overweight</v>
      </c>
    </row>
    <row r="252" spans="10:17" x14ac:dyDescent="0.25">
      <c r="J252" s="25">
        <v>18</v>
      </c>
      <c r="K252" s="26" t="s">
        <v>10</v>
      </c>
      <c r="L252" s="26">
        <v>17.29</v>
      </c>
      <c r="M252" s="26">
        <v>2</v>
      </c>
      <c r="N252" s="26" t="s">
        <v>8</v>
      </c>
      <c r="O252" s="26" t="s">
        <v>14</v>
      </c>
      <c r="P252" s="32">
        <v>12829.455099999999</v>
      </c>
      <c r="Q252" t="str">
        <f>VLOOKUP(insurance!C252,$E$2:$F$6,2,TRUE)</f>
        <v>underweight</v>
      </c>
    </row>
    <row r="253" spans="10:17" x14ac:dyDescent="0.25">
      <c r="J253" s="27">
        <v>63</v>
      </c>
      <c r="K253" s="28" t="s">
        <v>7</v>
      </c>
      <c r="L253" s="28">
        <v>32.200000000000003</v>
      </c>
      <c r="M253" s="28">
        <v>2</v>
      </c>
      <c r="N253" s="28" t="s">
        <v>8</v>
      </c>
      <c r="O253" s="28" t="s">
        <v>9</v>
      </c>
      <c r="P253" s="33">
        <v>47305.305</v>
      </c>
      <c r="Q253" t="str">
        <f>VLOOKUP(insurance!C253,$E$2:$F$6,2,TRUE)</f>
        <v>obese</v>
      </c>
    </row>
    <row r="254" spans="10:17" x14ac:dyDescent="0.25">
      <c r="J254" s="25">
        <v>54</v>
      </c>
      <c r="K254" s="26" t="s">
        <v>10</v>
      </c>
      <c r="L254" s="26">
        <v>34.21</v>
      </c>
      <c r="M254" s="26">
        <v>2</v>
      </c>
      <c r="N254" s="26" t="s">
        <v>8</v>
      </c>
      <c r="O254" s="26" t="s">
        <v>12</v>
      </c>
      <c r="P254" s="32">
        <v>44260.749900000003</v>
      </c>
      <c r="Q254" t="str">
        <f>VLOOKUP(insurance!C254,$E$2:$F$6,2,TRUE)</f>
        <v>obese</v>
      </c>
    </row>
    <row r="255" spans="10:17" x14ac:dyDescent="0.25">
      <c r="J255" s="27">
        <v>27</v>
      </c>
      <c r="K255" s="28" t="s">
        <v>10</v>
      </c>
      <c r="L255" s="28">
        <v>30.3</v>
      </c>
      <c r="M255" s="28">
        <v>3</v>
      </c>
      <c r="N255" s="28" t="s">
        <v>11</v>
      </c>
      <c r="O255" s="28" t="s">
        <v>9</v>
      </c>
      <c r="P255" s="33">
        <v>4260.7439999999997</v>
      </c>
      <c r="Q255" t="str">
        <f>VLOOKUP(insurance!C255,$E$2:$F$6,2,TRUE)</f>
        <v>obese</v>
      </c>
    </row>
    <row r="256" spans="10:17" x14ac:dyDescent="0.25">
      <c r="J256" s="25">
        <v>50</v>
      </c>
      <c r="K256" s="26" t="s">
        <v>10</v>
      </c>
      <c r="L256" s="26">
        <v>31.824999999999999</v>
      </c>
      <c r="M256" s="26">
        <v>0</v>
      </c>
      <c r="N256" s="26" t="s">
        <v>8</v>
      </c>
      <c r="O256" s="26" t="s">
        <v>14</v>
      </c>
      <c r="P256" s="32">
        <v>41097.161749999999</v>
      </c>
      <c r="Q256" t="str">
        <f>VLOOKUP(insurance!C256,$E$2:$F$6,2,TRUE)</f>
        <v>obese</v>
      </c>
    </row>
    <row r="257" spans="10:17" x14ac:dyDescent="0.25">
      <c r="J257" s="27">
        <v>55</v>
      </c>
      <c r="K257" s="28" t="s">
        <v>7</v>
      </c>
      <c r="L257" s="28">
        <v>25.364999999999998</v>
      </c>
      <c r="M257" s="28">
        <v>3</v>
      </c>
      <c r="N257" s="28" t="s">
        <v>11</v>
      </c>
      <c r="O257" s="28" t="s">
        <v>14</v>
      </c>
      <c r="P257" s="33">
        <v>13047.332350000001</v>
      </c>
      <c r="Q257" t="str">
        <f>VLOOKUP(insurance!C257,$E$2:$F$6,2,TRUE)</f>
        <v>overweight</v>
      </c>
    </row>
    <row r="258" spans="10:17" x14ac:dyDescent="0.25">
      <c r="J258" s="25">
        <v>56</v>
      </c>
      <c r="K258" s="26" t="s">
        <v>10</v>
      </c>
      <c r="L258" s="26">
        <v>33.630000000000003</v>
      </c>
      <c r="M258" s="26">
        <v>0</v>
      </c>
      <c r="N258" s="26" t="s">
        <v>8</v>
      </c>
      <c r="O258" s="26" t="s">
        <v>13</v>
      </c>
      <c r="P258" s="32">
        <v>43921.183700000001</v>
      </c>
      <c r="Q258" t="str">
        <f>VLOOKUP(insurance!C258,$E$2:$F$6,2,TRUE)</f>
        <v>obese</v>
      </c>
    </row>
    <row r="259" spans="10:17" x14ac:dyDescent="0.25">
      <c r="J259" s="27">
        <v>38</v>
      </c>
      <c r="K259" s="28" t="s">
        <v>7</v>
      </c>
      <c r="L259" s="28">
        <v>40.15</v>
      </c>
      <c r="M259" s="28">
        <v>0</v>
      </c>
      <c r="N259" s="28" t="s">
        <v>11</v>
      </c>
      <c r="O259" s="28" t="s">
        <v>12</v>
      </c>
      <c r="P259" s="33">
        <v>5400.9804999999997</v>
      </c>
      <c r="Q259" t="str">
        <f>VLOOKUP(insurance!C259,$E$2:$F$6,2,TRUE)</f>
        <v>obese</v>
      </c>
    </row>
    <row r="260" spans="10:17" x14ac:dyDescent="0.25">
      <c r="J260" s="25">
        <v>51</v>
      </c>
      <c r="K260" s="26" t="s">
        <v>10</v>
      </c>
      <c r="L260" s="26">
        <v>24.414999999999999</v>
      </c>
      <c r="M260" s="26">
        <v>4</v>
      </c>
      <c r="N260" s="26" t="s">
        <v>11</v>
      </c>
      <c r="O260" s="26" t="s">
        <v>13</v>
      </c>
      <c r="P260" s="32">
        <v>11520.099850000001</v>
      </c>
      <c r="Q260" t="str">
        <f>VLOOKUP(insurance!C260,$E$2:$F$6,2,TRUE)</f>
        <v>normal</v>
      </c>
    </row>
    <row r="261" spans="10:17" x14ac:dyDescent="0.25">
      <c r="J261" s="27">
        <v>19</v>
      </c>
      <c r="K261" s="28" t="s">
        <v>10</v>
      </c>
      <c r="L261" s="28">
        <v>31.92</v>
      </c>
      <c r="M261" s="28">
        <v>0</v>
      </c>
      <c r="N261" s="28" t="s">
        <v>8</v>
      </c>
      <c r="O261" s="28" t="s">
        <v>13</v>
      </c>
      <c r="P261" s="33">
        <v>33750.291799999999</v>
      </c>
      <c r="Q261" t="str">
        <f>VLOOKUP(insurance!C261,$E$2:$F$6,2,TRUE)</f>
        <v>obese</v>
      </c>
    </row>
    <row r="262" spans="10:17" x14ac:dyDescent="0.25">
      <c r="J262" s="25">
        <v>58</v>
      </c>
      <c r="K262" s="26" t="s">
        <v>7</v>
      </c>
      <c r="L262" s="26">
        <v>25.2</v>
      </c>
      <c r="M262" s="26">
        <v>0</v>
      </c>
      <c r="N262" s="26" t="s">
        <v>11</v>
      </c>
      <c r="O262" s="26" t="s">
        <v>9</v>
      </c>
      <c r="P262" s="32">
        <v>11837.16</v>
      </c>
      <c r="Q262" t="str">
        <f>VLOOKUP(insurance!C262,$E$2:$F$6,2,TRUE)</f>
        <v>overweight</v>
      </c>
    </row>
    <row r="263" spans="10:17" x14ac:dyDescent="0.25">
      <c r="J263" s="27">
        <v>20</v>
      </c>
      <c r="K263" s="28" t="s">
        <v>7</v>
      </c>
      <c r="L263" s="28">
        <v>26.84</v>
      </c>
      <c r="M263" s="28">
        <v>1</v>
      </c>
      <c r="N263" s="28" t="s">
        <v>8</v>
      </c>
      <c r="O263" s="28" t="s">
        <v>12</v>
      </c>
      <c r="P263" s="33">
        <v>17085.267599999999</v>
      </c>
      <c r="Q263" t="str">
        <f>VLOOKUP(insurance!C263,$E$2:$F$6,2,TRUE)</f>
        <v>overweight</v>
      </c>
    </row>
    <row r="264" spans="10:17" x14ac:dyDescent="0.25">
      <c r="J264" s="25">
        <v>52</v>
      </c>
      <c r="K264" s="26" t="s">
        <v>10</v>
      </c>
      <c r="L264" s="26">
        <v>24.32</v>
      </c>
      <c r="M264" s="26">
        <v>3</v>
      </c>
      <c r="N264" s="26" t="s">
        <v>8</v>
      </c>
      <c r="O264" s="26" t="s">
        <v>14</v>
      </c>
      <c r="P264" s="32">
        <v>24869.836800000001</v>
      </c>
      <c r="Q264" t="str">
        <f>VLOOKUP(insurance!C264,$E$2:$F$6,2,TRUE)</f>
        <v>normal</v>
      </c>
    </row>
    <row r="265" spans="10:17" x14ac:dyDescent="0.25">
      <c r="J265" s="27">
        <v>19</v>
      </c>
      <c r="K265" s="28" t="s">
        <v>10</v>
      </c>
      <c r="L265" s="28">
        <v>36.954999999999998</v>
      </c>
      <c r="M265" s="28">
        <v>0</v>
      </c>
      <c r="N265" s="28" t="s">
        <v>8</v>
      </c>
      <c r="O265" s="28" t="s">
        <v>13</v>
      </c>
      <c r="P265" s="33">
        <v>36219.405449999998</v>
      </c>
      <c r="Q265" t="str">
        <f>VLOOKUP(insurance!C265,$E$2:$F$6,2,TRUE)</f>
        <v>obese</v>
      </c>
    </row>
    <row r="266" spans="10:17" x14ac:dyDescent="0.25">
      <c r="J266" s="25">
        <v>53</v>
      </c>
      <c r="K266" s="26" t="s">
        <v>7</v>
      </c>
      <c r="L266" s="26">
        <v>38.06</v>
      </c>
      <c r="M266" s="26">
        <v>3</v>
      </c>
      <c r="N266" s="26" t="s">
        <v>11</v>
      </c>
      <c r="O266" s="26" t="s">
        <v>12</v>
      </c>
      <c r="P266" s="32">
        <v>20462.997660000001</v>
      </c>
      <c r="Q266" t="str">
        <f>VLOOKUP(insurance!C266,$E$2:$F$6,2,TRUE)</f>
        <v>obese</v>
      </c>
    </row>
    <row r="267" spans="10:17" x14ac:dyDescent="0.25">
      <c r="J267" s="27">
        <v>46</v>
      </c>
      <c r="K267" s="28" t="s">
        <v>10</v>
      </c>
      <c r="L267" s="28">
        <v>42.35</v>
      </c>
      <c r="M267" s="28">
        <v>3</v>
      </c>
      <c r="N267" s="28" t="s">
        <v>8</v>
      </c>
      <c r="O267" s="28" t="s">
        <v>12</v>
      </c>
      <c r="P267" s="33">
        <v>46151.124499999998</v>
      </c>
      <c r="Q267" t="str">
        <f>VLOOKUP(insurance!C267,$E$2:$F$6,2,TRUE)</f>
        <v>obese</v>
      </c>
    </row>
    <row r="268" spans="10:17" x14ac:dyDescent="0.25">
      <c r="J268" s="25">
        <v>40</v>
      </c>
      <c r="K268" s="26" t="s">
        <v>10</v>
      </c>
      <c r="L268" s="26">
        <v>19.8</v>
      </c>
      <c r="M268" s="26">
        <v>1</v>
      </c>
      <c r="N268" s="26" t="s">
        <v>8</v>
      </c>
      <c r="O268" s="26" t="s">
        <v>12</v>
      </c>
      <c r="P268" s="32">
        <v>17179.522000000001</v>
      </c>
      <c r="Q268" t="str">
        <f>VLOOKUP(insurance!C268,$E$2:$F$6,2,TRUE)</f>
        <v>normal</v>
      </c>
    </row>
    <row r="269" spans="10:17" x14ac:dyDescent="0.25">
      <c r="J269" s="27">
        <v>59</v>
      </c>
      <c r="K269" s="28" t="s">
        <v>7</v>
      </c>
      <c r="L269" s="28">
        <v>32.395000000000003</v>
      </c>
      <c r="M269" s="28">
        <v>3</v>
      </c>
      <c r="N269" s="28" t="s">
        <v>11</v>
      </c>
      <c r="O269" s="28" t="s">
        <v>14</v>
      </c>
      <c r="P269" s="33">
        <v>14590.63205</v>
      </c>
      <c r="Q269" t="str">
        <f>VLOOKUP(insurance!C269,$E$2:$F$6,2,TRUE)</f>
        <v>obese</v>
      </c>
    </row>
    <row r="270" spans="10:17" x14ac:dyDescent="0.25">
      <c r="J270" s="25">
        <v>45</v>
      </c>
      <c r="K270" s="26" t="s">
        <v>10</v>
      </c>
      <c r="L270" s="26">
        <v>30.2</v>
      </c>
      <c r="M270" s="26">
        <v>1</v>
      </c>
      <c r="N270" s="26" t="s">
        <v>11</v>
      </c>
      <c r="O270" s="26" t="s">
        <v>9</v>
      </c>
      <c r="P270" s="32">
        <v>7441.0529999999999</v>
      </c>
      <c r="Q270" t="str">
        <f>VLOOKUP(insurance!C270,$E$2:$F$6,2,TRUE)</f>
        <v>obese</v>
      </c>
    </row>
    <row r="271" spans="10:17" x14ac:dyDescent="0.25">
      <c r="J271" s="27">
        <v>49</v>
      </c>
      <c r="K271" s="28" t="s">
        <v>10</v>
      </c>
      <c r="L271" s="28">
        <v>25.84</v>
      </c>
      <c r="M271" s="28">
        <v>1</v>
      </c>
      <c r="N271" s="28" t="s">
        <v>11</v>
      </c>
      <c r="O271" s="28" t="s">
        <v>14</v>
      </c>
      <c r="P271" s="33">
        <v>9282.4806000000008</v>
      </c>
      <c r="Q271" t="str">
        <f>VLOOKUP(insurance!C271,$E$2:$F$6,2,TRUE)</f>
        <v>overweight</v>
      </c>
    </row>
    <row r="272" spans="10:17" x14ac:dyDescent="0.25">
      <c r="J272" s="25">
        <v>18</v>
      </c>
      <c r="K272" s="26" t="s">
        <v>10</v>
      </c>
      <c r="L272" s="26">
        <v>29.37</v>
      </c>
      <c r="M272" s="26">
        <v>1</v>
      </c>
      <c r="N272" s="26" t="s">
        <v>11</v>
      </c>
      <c r="O272" s="26" t="s">
        <v>12</v>
      </c>
      <c r="P272" s="32">
        <v>1719.4363000000001</v>
      </c>
      <c r="Q272" t="str">
        <f>VLOOKUP(insurance!C272,$E$2:$F$6,2,TRUE)</f>
        <v>overweight</v>
      </c>
    </row>
    <row r="273" spans="10:17" x14ac:dyDescent="0.25">
      <c r="J273" s="27">
        <v>50</v>
      </c>
      <c r="K273" s="28" t="s">
        <v>10</v>
      </c>
      <c r="L273" s="28">
        <v>34.200000000000003</v>
      </c>
      <c r="M273" s="28">
        <v>2</v>
      </c>
      <c r="N273" s="28" t="s">
        <v>8</v>
      </c>
      <c r="O273" s="28" t="s">
        <v>9</v>
      </c>
      <c r="P273" s="33">
        <v>42856.838000000003</v>
      </c>
      <c r="Q273" t="str">
        <f>VLOOKUP(insurance!C273,$E$2:$F$6,2,TRUE)</f>
        <v>obese</v>
      </c>
    </row>
    <row r="274" spans="10:17" x14ac:dyDescent="0.25">
      <c r="J274" s="25">
        <v>41</v>
      </c>
      <c r="K274" s="26" t="s">
        <v>10</v>
      </c>
      <c r="L274" s="26">
        <v>37.049999999999997</v>
      </c>
      <c r="M274" s="26">
        <v>2</v>
      </c>
      <c r="N274" s="26" t="s">
        <v>11</v>
      </c>
      <c r="O274" s="26" t="s">
        <v>13</v>
      </c>
      <c r="P274" s="32">
        <v>7265.7025000000003</v>
      </c>
      <c r="Q274" t="str">
        <f>VLOOKUP(insurance!C274,$E$2:$F$6,2,TRUE)</f>
        <v>obese</v>
      </c>
    </row>
    <row r="275" spans="10:17" x14ac:dyDescent="0.25">
      <c r="J275" s="27">
        <v>50</v>
      </c>
      <c r="K275" s="28" t="s">
        <v>10</v>
      </c>
      <c r="L275" s="28">
        <v>27.454999999999998</v>
      </c>
      <c r="M275" s="28">
        <v>1</v>
      </c>
      <c r="N275" s="28" t="s">
        <v>11</v>
      </c>
      <c r="O275" s="28" t="s">
        <v>14</v>
      </c>
      <c r="P275" s="33">
        <v>9617.6624499999998</v>
      </c>
      <c r="Q275" t="str">
        <f>VLOOKUP(insurance!C275,$E$2:$F$6,2,TRUE)</f>
        <v>overweight</v>
      </c>
    </row>
    <row r="276" spans="10:17" x14ac:dyDescent="0.25">
      <c r="J276" s="25">
        <v>25</v>
      </c>
      <c r="K276" s="26" t="s">
        <v>10</v>
      </c>
      <c r="L276" s="26">
        <v>27.55</v>
      </c>
      <c r="M276" s="26">
        <v>0</v>
      </c>
      <c r="N276" s="26" t="s">
        <v>11</v>
      </c>
      <c r="O276" s="26" t="s">
        <v>13</v>
      </c>
      <c r="P276" s="32">
        <v>2523.1695</v>
      </c>
      <c r="Q276" t="str">
        <f>VLOOKUP(insurance!C276,$E$2:$F$6,2,TRUE)</f>
        <v>overweight</v>
      </c>
    </row>
    <row r="277" spans="10:17" x14ac:dyDescent="0.25">
      <c r="J277" s="27">
        <v>47</v>
      </c>
      <c r="K277" s="28" t="s">
        <v>7</v>
      </c>
      <c r="L277" s="28">
        <v>26.6</v>
      </c>
      <c r="M277" s="28">
        <v>2</v>
      </c>
      <c r="N277" s="28" t="s">
        <v>11</v>
      </c>
      <c r="O277" s="28" t="s">
        <v>14</v>
      </c>
      <c r="P277" s="33">
        <v>9715.8410000000003</v>
      </c>
      <c r="Q277" t="str">
        <f>VLOOKUP(insurance!C277,$E$2:$F$6,2,TRUE)</f>
        <v>overweight</v>
      </c>
    </row>
    <row r="278" spans="10:17" x14ac:dyDescent="0.25">
      <c r="J278" s="25">
        <v>19</v>
      </c>
      <c r="K278" s="26" t="s">
        <v>10</v>
      </c>
      <c r="L278" s="26">
        <v>20.614999999999998</v>
      </c>
      <c r="M278" s="26">
        <v>2</v>
      </c>
      <c r="N278" s="26" t="s">
        <v>11</v>
      </c>
      <c r="O278" s="26" t="s">
        <v>13</v>
      </c>
      <c r="P278" s="32">
        <v>2803.69785</v>
      </c>
      <c r="Q278" t="str">
        <f>VLOOKUP(insurance!C278,$E$2:$F$6,2,TRUE)</f>
        <v>normal</v>
      </c>
    </row>
    <row r="279" spans="10:17" x14ac:dyDescent="0.25">
      <c r="J279" s="27">
        <v>22</v>
      </c>
      <c r="K279" s="28" t="s">
        <v>7</v>
      </c>
      <c r="L279" s="28">
        <v>24.3</v>
      </c>
      <c r="M279" s="28">
        <v>0</v>
      </c>
      <c r="N279" s="28" t="s">
        <v>11</v>
      </c>
      <c r="O279" s="28" t="s">
        <v>9</v>
      </c>
      <c r="P279" s="33">
        <v>2150.4690000000001</v>
      </c>
      <c r="Q279" t="str">
        <f>VLOOKUP(insurance!C279,$E$2:$F$6,2,TRUE)</f>
        <v>normal</v>
      </c>
    </row>
    <row r="280" spans="10:17" x14ac:dyDescent="0.25">
      <c r="J280" s="25">
        <v>59</v>
      </c>
      <c r="K280" s="26" t="s">
        <v>10</v>
      </c>
      <c r="L280" s="26">
        <v>31.79</v>
      </c>
      <c r="M280" s="26">
        <v>2</v>
      </c>
      <c r="N280" s="26" t="s">
        <v>11</v>
      </c>
      <c r="O280" s="26" t="s">
        <v>12</v>
      </c>
      <c r="P280" s="32">
        <v>12928.7911</v>
      </c>
      <c r="Q280" t="str">
        <f>VLOOKUP(insurance!C280,$E$2:$F$6,2,TRUE)</f>
        <v>obese</v>
      </c>
    </row>
    <row r="281" spans="10:17" x14ac:dyDescent="0.25">
      <c r="J281" s="27">
        <v>51</v>
      </c>
      <c r="K281" s="28" t="s">
        <v>7</v>
      </c>
      <c r="L281" s="28">
        <v>21.56</v>
      </c>
      <c r="M281" s="28">
        <v>1</v>
      </c>
      <c r="N281" s="28" t="s">
        <v>11</v>
      </c>
      <c r="O281" s="28" t="s">
        <v>12</v>
      </c>
      <c r="P281" s="33">
        <v>9855.1314000000002</v>
      </c>
      <c r="Q281" t="str">
        <f>VLOOKUP(insurance!C281,$E$2:$F$6,2,TRUE)</f>
        <v>normal</v>
      </c>
    </row>
    <row r="282" spans="10:17" x14ac:dyDescent="0.25">
      <c r="J282" s="25">
        <v>40</v>
      </c>
      <c r="K282" s="26" t="s">
        <v>7</v>
      </c>
      <c r="L282" s="26">
        <v>28.12</v>
      </c>
      <c r="M282" s="26">
        <v>1</v>
      </c>
      <c r="N282" s="26" t="s">
        <v>8</v>
      </c>
      <c r="O282" s="26" t="s">
        <v>14</v>
      </c>
      <c r="P282" s="32">
        <v>22331.566800000001</v>
      </c>
      <c r="Q282" t="str">
        <f>VLOOKUP(insurance!C282,$E$2:$F$6,2,TRUE)</f>
        <v>overweight</v>
      </c>
    </row>
    <row r="283" spans="10:17" x14ac:dyDescent="0.25">
      <c r="J283" s="27">
        <v>54</v>
      </c>
      <c r="K283" s="28" t="s">
        <v>10</v>
      </c>
      <c r="L283" s="28">
        <v>40.564999999999998</v>
      </c>
      <c r="M283" s="28">
        <v>3</v>
      </c>
      <c r="N283" s="28" t="s">
        <v>8</v>
      </c>
      <c r="O283" s="28" t="s">
        <v>14</v>
      </c>
      <c r="P283" s="33">
        <v>48549.178350000002</v>
      </c>
      <c r="Q283" t="str">
        <f>VLOOKUP(insurance!C283,$E$2:$F$6,2,TRUE)</f>
        <v>obese</v>
      </c>
    </row>
    <row r="284" spans="10:17" x14ac:dyDescent="0.25">
      <c r="J284" s="25">
        <v>30</v>
      </c>
      <c r="K284" s="26" t="s">
        <v>10</v>
      </c>
      <c r="L284" s="26">
        <v>27.645</v>
      </c>
      <c r="M284" s="26">
        <v>1</v>
      </c>
      <c r="N284" s="26" t="s">
        <v>11</v>
      </c>
      <c r="O284" s="26" t="s">
        <v>14</v>
      </c>
      <c r="P284" s="32">
        <v>4237.12655</v>
      </c>
      <c r="Q284" t="str">
        <f>VLOOKUP(insurance!C284,$E$2:$F$6,2,TRUE)</f>
        <v>overweight</v>
      </c>
    </row>
    <row r="285" spans="10:17" x14ac:dyDescent="0.25">
      <c r="J285" s="27">
        <v>55</v>
      </c>
      <c r="K285" s="28" t="s">
        <v>7</v>
      </c>
      <c r="L285" s="28">
        <v>32.395000000000003</v>
      </c>
      <c r="M285" s="28">
        <v>1</v>
      </c>
      <c r="N285" s="28" t="s">
        <v>11</v>
      </c>
      <c r="O285" s="28" t="s">
        <v>14</v>
      </c>
      <c r="P285" s="33">
        <v>11879.10405</v>
      </c>
      <c r="Q285" t="str">
        <f>VLOOKUP(insurance!C285,$E$2:$F$6,2,TRUE)</f>
        <v>obese</v>
      </c>
    </row>
    <row r="286" spans="10:17" x14ac:dyDescent="0.25">
      <c r="J286" s="25">
        <v>52</v>
      </c>
      <c r="K286" s="26" t="s">
        <v>7</v>
      </c>
      <c r="L286" s="26">
        <v>31.2</v>
      </c>
      <c r="M286" s="26">
        <v>0</v>
      </c>
      <c r="N286" s="26" t="s">
        <v>11</v>
      </c>
      <c r="O286" s="26" t="s">
        <v>9</v>
      </c>
      <c r="P286" s="32">
        <v>9625.92</v>
      </c>
      <c r="Q286" t="str">
        <f>VLOOKUP(insurance!C286,$E$2:$F$6,2,TRUE)</f>
        <v>obese</v>
      </c>
    </row>
    <row r="287" spans="10:17" x14ac:dyDescent="0.25">
      <c r="J287" s="27">
        <v>46</v>
      </c>
      <c r="K287" s="28" t="s">
        <v>10</v>
      </c>
      <c r="L287" s="28">
        <v>26.62</v>
      </c>
      <c r="M287" s="28">
        <v>1</v>
      </c>
      <c r="N287" s="28" t="s">
        <v>11</v>
      </c>
      <c r="O287" s="28" t="s">
        <v>12</v>
      </c>
      <c r="P287" s="33">
        <v>7742.1098000000002</v>
      </c>
      <c r="Q287" t="str">
        <f>VLOOKUP(insurance!C287,$E$2:$F$6,2,TRUE)</f>
        <v>overweight</v>
      </c>
    </row>
    <row r="288" spans="10:17" x14ac:dyDescent="0.25">
      <c r="J288" s="25">
        <v>46</v>
      </c>
      <c r="K288" s="26" t="s">
        <v>7</v>
      </c>
      <c r="L288" s="26">
        <v>48.07</v>
      </c>
      <c r="M288" s="26">
        <v>2</v>
      </c>
      <c r="N288" s="26" t="s">
        <v>11</v>
      </c>
      <c r="O288" s="26" t="s">
        <v>14</v>
      </c>
      <c r="P288" s="32">
        <v>9432.9253000000008</v>
      </c>
      <c r="Q288" t="str">
        <f>VLOOKUP(insurance!C288,$E$2:$F$6,2,TRUE)</f>
        <v>obese</v>
      </c>
    </row>
    <row r="289" spans="10:17" x14ac:dyDescent="0.25">
      <c r="J289" s="27">
        <v>63</v>
      </c>
      <c r="K289" s="28" t="s">
        <v>7</v>
      </c>
      <c r="L289" s="28">
        <v>26.22</v>
      </c>
      <c r="M289" s="28">
        <v>0</v>
      </c>
      <c r="N289" s="28" t="s">
        <v>11</v>
      </c>
      <c r="O289" s="28" t="s">
        <v>13</v>
      </c>
      <c r="P289" s="33">
        <v>14256.192800000001</v>
      </c>
      <c r="Q289" t="str">
        <f>VLOOKUP(insurance!C289,$E$2:$F$6,2,TRUE)</f>
        <v>overweight</v>
      </c>
    </row>
    <row r="290" spans="10:17" x14ac:dyDescent="0.25">
      <c r="J290" s="25">
        <v>59</v>
      </c>
      <c r="K290" s="26" t="s">
        <v>7</v>
      </c>
      <c r="L290" s="26">
        <v>36.765000000000001</v>
      </c>
      <c r="M290" s="26">
        <v>1</v>
      </c>
      <c r="N290" s="26" t="s">
        <v>8</v>
      </c>
      <c r="O290" s="26" t="s">
        <v>14</v>
      </c>
      <c r="P290" s="32">
        <v>47896.79135</v>
      </c>
      <c r="Q290" t="str">
        <f>VLOOKUP(insurance!C290,$E$2:$F$6,2,TRUE)</f>
        <v>obese</v>
      </c>
    </row>
    <row r="291" spans="10:17" x14ac:dyDescent="0.25">
      <c r="J291" s="27">
        <v>52</v>
      </c>
      <c r="K291" s="28" t="s">
        <v>10</v>
      </c>
      <c r="L291" s="28">
        <v>26.4</v>
      </c>
      <c r="M291" s="28">
        <v>3</v>
      </c>
      <c r="N291" s="28" t="s">
        <v>11</v>
      </c>
      <c r="O291" s="28" t="s">
        <v>12</v>
      </c>
      <c r="P291" s="33">
        <v>25992.821039999999</v>
      </c>
      <c r="Q291" t="str">
        <f>VLOOKUP(insurance!C291,$E$2:$F$6,2,TRUE)</f>
        <v>overweight</v>
      </c>
    </row>
    <row r="292" spans="10:17" x14ac:dyDescent="0.25">
      <c r="J292" s="25">
        <v>28</v>
      </c>
      <c r="K292" s="26" t="s">
        <v>7</v>
      </c>
      <c r="L292" s="26">
        <v>33.4</v>
      </c>
      <c r="M292" s="26">
        <v>0</v>
      </c>
      <c r="N292" s="26" t="s">
        <v>11</v>
      </c>
      <c r="O292" s="26" t="s">
        <v>9</v>
      </c>
      <c r="P292" s="32">
        <v>3172.018</v>
      </c>
      <c r="Q292" t="str">
        <f>VLOOKUP(insurance!C292,$E$2:$F$6,2,TRUE)</f>
        <v>obese</v>
      </c>
    </row>
    <row r="293" spans="10:17" x14ac:dyDescent="0.25">
      <c r="J293" s="27">
        <v>29</v>
      </c>
      <c r="K293" s="28" t="s">
        <v>10</v>
      </c>
      <c r="L293" s="28">
        <v>29.64</v>
      </c>
      <c r="M293" s="28">
        <v>1</v>
      </c>
      <c r="N293" s="28" t="s">
        <v>11</v>
      </c>
      <c r="O293" s="28" t="s">
        <v>14</v>
      </c>
      <c r="P293" s="33">
        <v>20277.807509999999</v>
      </c>
      <c r="Q293" t="str">
        <f>VLOOKUP(insurance!C293,$E$2:$F$6,2,TRUE)</f>
        <v>overweight</v>
      </c>
    </row>
    <row r="294" spans="10:17" x14ac:dyDescent="0.25">
      <c r="J294" s="25">
        <v>25</v>
      </c>
      <c r="K294" s="26" t="s">
        <v>10</v>
      </c>
      <c r="L294" s="26">
        <v>45.54</v>
      </c>
      <c r="M294" s="26">
        <v>2</v>
      </c>
      <c r="N294" s="26" t="s">
        <v>8</v>
      </c>
      <c r="O294" s="26" t="s">
        <v>12</v>
      </c>
      <c r="P294" s="32">
        <v>42112.2356</v>
      </c>
      <c r="Q294" t="str">
        <f>VLOOKUP(insurance!C294,$E$2:$F$6,2,TRUE)</f>
        <v>obese</v>
      </c>
    </row>
    <row r="295" spans="10:17" x14ac:dyDescent="0.25">
      <c r="J295" s="27">
        <v>22</v>
      </c>
      <c r="K295" s="28" t="s">
        <v>7</v>
      </c>
      <c r="L295" s="28">
        <v>28.82</v>
      </c>
      <c r="M295" s="28">
        <v>0</v>
      </c>
      <c r="N295" s="28" t="s">
        <v>11</v>
      </c>
      <c r="O295" s="28" t="s">
        <v>12</v>
      </c>
      <c r="P295" s="33">
        <v>2156.7518</v>
      </c>
      <c r="Q295" t="str">
        <f>VLOOKUP(insurance!C295,$E$2:$F$6,2,TRUE)</f>
        <v>overweight</v>
      </c>
    </row>
    <row r="296" spans="10:17" x14ac:dyDescent="0.25">
      <c r="J296" s="25">
        <v>25</v>
      </c>
      <c r="K296" s="26" t="s">
        <v>10</v>
      </c>
      <c r="L296" s="26">
        <v>26.8</v>
      </c>
      <c r="M296" s="26">
        <v>3</v>
      </c>
      <c r="N296" s="26" t="s">
        <v>11</v>
      </c>
      <c r="O296" s="26" t="s">
        <v>9</v>
      </c>
      <c r="P296" s="32">
        <v>3906.127</v>
      </c>
      <c r="Q296" t="str">
        <f>VLOOKUP(insurance!C296,$E$2:$F$6,2,TRUE)</f>
        <v>overweight</v>
      </c>
    </row>
    <row r="297" spans="10:17" x14ac:dyDescent="0.25">
      <c r="J297" s="27">
        <v>18</v>
      </c>
      <c r="K297" s="28" t="s">
        <v>10</v>
      </c>
      <c r="L297" s="28">
        <v>22.99</v>
      </c>
      <c r="M297" s="28">
        <v>0</v>
      </c>
      <c r="N297" s="28" t="s">
        <v>11</v>
      </c>
      <c r="O297" s="28" t="s">
        <v>14</v>
      </c>
      <c r="P297" s="33">
        <v>1704.5681</v>
      </c>
      <c r="Q297" t="str">
        <f>VLOOKUP(insurance!C297,$E$2:$F$6,2,TRUE)</f>
        <v>normal</v>
      </c>
    </row>
    <row r="298" spans="10:17" x14ac:dyDescent="0.25">
      <c r="J298" s="25">
        <v>19</v>
      </c>
      <c r="K298" s="26" t="s">
        <v>10</v>
      </c>
      <c r="L298" s="26">
        <v>27.7</v>
      </c>
      <c r="M298" s="26">
        <v>0</v>
      </c>
      <c r="N298" s="26" t="s">
        <v>8</v>
      </c>
      <c r="O298" s="26" t="s">
        <v>9</v>
      </c>
      <c r="P298" s="32">
        <v>16297.846</v>
      </c>
      <c r="Q298" t="str">
        <f>VLOOKUP(insurance!C298,$E$2:$F$6,2,TRUE)</f>
        <v>overweight</v>
      </c>
    </row>
    <row r="299" spans="10:17" x14ac:dyDescent="0.25">
      <c r="J299" s="27">
        <v>47</v>
      </c>
      <c r="K299" s="28" t="s">
        <v>10</v>
      </c>
      <c r="L299" s="28">
        <v>25.41</v>
      </c>
      <c r="M299" s="28">
        <v>1</v>
      </c>
      <c r="N299" s="28" t="s">
        <v>8</v>
      </c>
      <c r="O299" s="28" t="s">
        <v>12</v>
      </c>
      <c r="P299" s="33">
        <v>21978.676899999999</v>
      </c>
      <c r="Q299" t="str">
        <f>VLOOKUP(insurance!C299,$E$2:$F$6,2,TRUE)</f>
        <v>overweight</v>
      </c>
    </row>
    <row r="300" spans="10:17" x14ac:dyDescent="0.25">
      <c r="J300" s="25">
        <v>31</v>
      </c>
      <c r="K300" s="26" t="s">
        <v>10</v>
      </c>
      <c r="L300" s="26">
        <v>34.39</v>
      </c>
      <c r="M300" s="26">
        <v>3</v>
      </c>
      <c r="N300" s="26" t="s">
        <v>8</v>
      </c>
      <c r="O300" s="26" t="s">
        <v>13</v>
      </c>
      <c r="P300" s="32">
        <v>38746.355100000001</v>
      </c>
      <c r="Q300" t="str">
        <f>VLOOKUP(insurance!C300,$E$2:$F$6,2,TRUE)</f>
        <v>obese</v>
      </c>
    </row>
    <row r="301" spans="10:17" x14ac:dyDescent="0.25">
      <c r="J301" s="27">
        <v>48</v>
      </c>
      <c r="K301" s="28" t="s">
        <v>7</v>
      </c>
      <c r="L301" s="28">
        <v>28.88</v>
      </c>
      <c r="M301" s="28">
        <v>1</v>
      </c>
      <c r="N301" s="28" t="s">
        <v>11</v>
      </c>
      <c r="O301" s="28" t="s">
        <v>13</v>
      </c>
      <c r="P301" s="33">
        <v>9249.4951999999994</v>
      </c>
      <c r="Q301" t="str">
        <f>VLOOKUP(insurance!C301,$E$2:$F$6,2,TRUE)</f>
        <v>overweight</v>
      </c>
    </row>
    <row r="302" spans="10:17" x14ac:dyDescent="0.25">
      <c r="J302" s="25">
        <v>36</v>
      </c>
      <c r="K302" s="26" t="s">
        <v>10</v>
      </c>
      <c r="L302" s="26">
        <v>27.55</v>
      </c>
      <c r="M302" s="26">
        <v>3</v>
      </c>
      <c r="N302" s="26" t="s">
        <v>11</v>
      </c>
      <c r="O302" s="26" t="s">
        <v>14</v>
      </c>
      <c r="P302" s="32">
        <v>6746.7425000000003</v>
      </c>
      <c r="Q302" t="str">
        <f>VLOOKUP(insurance!C302,$E$2:$F$6,2,TRUE)</f>
        <v>overweight</v>
      </c>
    </row>
    <row r="303" spans="10:17" x14ac:dyDescent="0.25">
      <c r="J303" s="27">
        <v>53</v>
      </c>
      <c r="K303" s="28" t="s">
        <v>7</v>
      </c>
      <c r="L303" s="28">
        <v>22.61</v>
      </c>
      <c r="M303" s="28">
        <v>3</v>
      </c>
      <c r="N303" s="28" t="s">
        <v>8</v>
      </c>
      <c r="O303" s="28" t="s">
        <v>14</v>
      </c>
      <c r="P303" s="33">
        <v>24873.384900000001</v>
      </c>
      <c r="Q303" t="str">
        <f>VLOOKUP(insurance!C303,$E$2:$F$6,2,TRUE)</f>
        <v>normal</v>
      </c>
    </row>
    <row r="304" spans="10:17" x14ac:dyDescent="0.25">
      <c r="J304" s="25">
        <v>56</v>
      </c>
      <c r="K304" s="26" t="s">
        <v>7</v>
      </c>
      <c r="L304" s="26">
        <v>37.51</v>
      </c>
      <c r="M304" s="26">
        <v>2</v>
      </c>
      <c r="N304" s="26" t="s">
        <v>11</v>
      </c>
      <c r="O304" s="26" t="s">
        <v>12</v>
      </c>
      <c r="P304" s="32">
        <v>12265.5069</v>
      </c>
      <c r="Q304" t="str">
        <f>VLOOKUP(insurance!C304,$E$2:$F$6,2,TRUE)</f>
        <v>obese</v>
      </c>
    </row>
    <row r="305" spans="10:17" x14ac:dyDescent="0.25">
      <c r="J305" s="27">
        <v>28</v>
      </c>
      <c r="K305" s="28" t="s">
        <v>7</v>
      </c>
      <c r="L305" s="28">
        <v>33</v>
      </c>
      <c r="M305" s="28">
        <v>2</v>
      </c>
      <c r="N305" s="28" t="s">
        <v>11</v>
      </c>
      <c r="O305" s="28" t="s">
        <v>12</v>
      </c>
      <c r="P305" s="33">
        <v>4349.4620000000004</v>
      </c>
      <c r="Q305" t="str">
        <f>VLOOKUP(insurance!C305,$E$2:$F$6,2,TRUE)</f>
        <v>obese</v>
      </c>
    </row>
    <row r="306" spans="10:17" x14ac:dyDescent="0.25">
      <c r="J306" s="25">
        <v>57</v>
      </c>
      <c r="K306" s="26" t="s">
        <v>7</v>
      </c>
      <c r="L306" s="26">
        <v>38</v>
      </c>
      <c r="M306" s="26">
        <v>2</v>
      </c>
      <c r="N306" s="26" t="s">
        <v>11</v>
      </c>
      <c r="O306" s="26" t="s">
        <v>9</v>
      </c>
      <c r="P306" s="32">
        <v>12646.207</v>
      </c>
      <c r="Q306" t="str">
        <f>VLOOKUP(insurance!C306,$E$2:$F$6,2,TRUE)</f>
        <v>obese</v>
      </c>
    </row>
    <row r="307" spans="10:17" x14ac:dyDescent="0.25">
      <c r="J307" s="27">
        <v>29</v>
      </c>
      <c r="K307" s="28" t="s">
        <v>10</v>
      </c>
      <c r="L307" s="28">
        <v>33.344999999999999</v>
      </c>
      <c r="M307" s="28">
        <v>2</v>
      </c>
      <c r="N307" s="28" t="s">
        <v>11</v>
      </c>
      <c r="O307" s="28" t="s">
        <v>13</v>
      </c>
      <c r="P307" s="33">
        <v>19442.353500000001</v>
      </c>
      <c r="Q307" t="str">
        <f>VLOOKUP(insurance!C307,$E$2:$F$6,2,TRUE)</f>
        <v>obese</v>
      </c>
    </row>
    <row r="308" spans="10:17" x14ac:dyDescent="0.25">
      <c r="J308" s="25">
        <v>28</v>
      </c>
      <c r="K308" s="26" t="s">
        <v>7</v>
      </c>
      <c r="L308" s="26">
        <v>27.5</v>
      </c>
      <c r="M308" s="26">
        <v>2</v>
      </c>
      <c r="N308" s="26" t="s">
        <v>11</v>
      </c>
      <c r="O308" s="26" t="s">
        <v>9</v>
      </c>
      <c r="P308" s="32">
        <v>20177.671129999999</v>
      </c>
      <c r="Q308" t="str">
        <f>VLOOKUP(insurance!C308,$E$2:$F$6,2,TRUE)</f>
        <v>overweight</v>
      </c>
    </row>
    <row r="309" spans="10:17" x14ac:dyDescent="0.25">
      <c r="J309" s="27">
        <v>30</v>
      </c>
      <c r="K309" s="28" t="s">
        <v>7</v>
      </c>
      <c r="L309" s="28">
        <v>33.33</v>
      </c>
      <c r="M309" s="28">
        <v>1</v>
      </c>
      <c r="N309" s="28" t="s">
        <v>11</v>
      </c>
      <c r="O309" s="28" t="s">
        <v>12</v>
      </c>
      <c r="P309" s="33">
        <v>4151.0286999999998</v>
      </c>
      <c r="Q309" t="str">
        <f>VLOOKUP(insurance!C309,$E$2:$F$6,2,TRUE)</f>
        <v>obese</v>
      </c>
    </row>
    <row r="310" spans="10:17" x14ac:dyDescent="0.25">
      <c r="J310" s="25">
        <v>58</v>
      </c>
      <c r="K310" s="26" t="s">
        <v>10</v>
      </c>
      <c r="L310" s="26">
        <v>34.865000000000002</v>
      </c>
      <c r="M310" s="26">
        <v>0</v>
      </c>
      <c r="N310" s="26" t="s">
        <v>11</v>
      </c>
      <c r="O310" s="26" t="s">
        <v>14</v>
      </c>
      <c r="P310" s="32">
        <v>11944.594349999999</v>
      </c>
      <c r="Q310" t="str">
        <f>VLOOKUP(insurance!C310,$E$2:$F$6,2,TRUE)</f>
        <v>obese</v>
      </c>
    </row>
    <row r="311" spans="10:17" x14ac:dyDescent="0.25">
      <c r="J311" s="27">
        <v>41</v>
      </c>
      <c r="K311" s="28" t="s">
        <v>7</v>
      </c>
      <c r="L311" s="28">
        <v>33.06</v>
      </c>
      <c r="M311" s="28">
        <v>2</v>
      </c>
      <c r="N311" s="28" t="s">
        <v>11</v>
      </c>
      <c r="O311" s="28" t="s">
        <v>13</v>
      </c>
      <c r="P311" s="33">
        <v>7749.1563999999998</v>
      </c>
      <c r="Q311" t="str">
        <f>VLOOKUP(insurance!C311,$E$2:$F$6,2,TRUE)</f>
        <v>obese</v>
      </c>
    </row>
    <row r="312" spans="10:17" x14ac:dyDescent="0.25">
      <c r="J312" s="25">
        <v>50</v>
      </c>
      <c r="K312" s="26" t="s">
        <v>10</v>
      </c>
      <c r="L312" s="26">
        <v>26.6</v>
      </c>
      <c r="M312" s="26">
        <v>0</v>
      </c>
      <c r="N312" s="26" t="s">
        <v>11</v>
      </c>
      <c r="O312" s="26" t="s">
        <v>9</v>
      </c>
      <c r="P312" s="32">
        <v>8444.4740000000002</v>
      </c>
      <c r="Q312" t="str">
        <f>VLOOKUP(insurance!C312,$E$2:$F$6,2,TRUE)</f>
        <v>overweight</v>
      </c>
    </row>
    <row r="313" spans="10:17" x14ac:dyDescent="0.25">
      <c r="J313" s="27">
        <v>19</v>
      </c>
      <c r="K313" s="28" t="s">
        <v>7</v>
      </c>
      <c r="L313" s="28">
        <v>24.7</v>
      </c>
      <c r="M313" s="28">
        <v>0</v>
      </c>
      <c r="N313" s="28" t="s">
        <v>11</v>
      </c>
      <c r="O313" s="28" t="s">
        <v>9</v>
      </c>
      <c r="P313" s="33">
        <v>1737.376</v>
      </c>
      <c r="Q313" t="str">
        <f>VLOOKUP(insurance!C313,$E$2:$F$6,2,TRUE)</f>
        <v>normal</v>
      </c>
    </row>
    <row r="314" spans="10:17" x14ac:dyDescent="0.25">
      <c r="J314" s="25">
        <v>43</v>
      </c>
      <c r="K314" s="26" t="s">
        <v>10</v>
      </c>
      <c r="L314" s="26">
        <v>35.97</v>
      </c>
      <c r="M314" s="26">
        <v>3</v>
      </c>
      <c r="N314" s="26" t="s">
        <v>8</v>
      </c>
      <c r="O314" s="26" t="s">
        <v>12</v>
      </c>
      <c r="P314" s="32">
        <v>42124.515299999999</v>
      </c>
      <c r="Q314" t="str">
        <f>VLOOKUP(insurance!C314,$E$2:$F$6,2,TRUE)</f>
        <v>obese</v>
      </c>
    </row>
    <row r="315" spans="10:17" x14ac:dyDescent="0.25">
      <c r="J315" s="27">
        <v>49</v>
      </c>
      <c r="K315" s="28" t="s">
        <v>10</v>
      </c>
      <c r="L315" s="28">
        <v>35.86</v>
      </c>
      <c r="M315" s="28">
        <v>0</v>
      </c>
      <c r="N315" s="28" t="s">
        <v>11</v>
      </c>
      <c r="O315" s="28" t="s">
        <v>12</v>
      </c>
      <c r="P315" s="33">
        <v>8124.4084000000003</v>
      </c>
      <c r="Q315" t="str">
        <f>VLOOKUP(insurance!C315,$E$2:$F$6,2,TRUE)</f>
        <v>obese</v>
      </c>
    </row>
    <row r="316" spans="10:17" x14ac:dyDescent="0.25">
      <c r="J316" s="25">
        <v>27</v>
      </c>
      <c r="K316" s="26" t="s">
        <v>7</v>
      </c>
      <c r="L316" s="26">
        <v>31.4</v>
      </c>
      <c r="M316" s="26">
        <v>0</v>
      </c>
      <c r="N316" s="26" t="s">
        <v>8</v>
      </c>
      <c r="O316" s="26" t="s">
        <v>9</v>
      </c>
      <c r="P316" s="32">
        <v>34838.873</v>
      </c>
      <c r="Q316" t="str">
        <f>VLOOKUP(insurance!C316,$E$2:$F$6,2,TRUE)</f>
        <v>obese</v>
      </c>
    </row>
    <row r="317" spans="10:17" x14ac:dyDescent="0.25">
      <c r="J317" s="27">
        <v>52</v>
      </c>
      <c r="K317" s="28" t="s">
        <v>10</v>
      </c>
      <c r="L317" s="28">
        <v>33.25</v>
      </c>
      <c r="M317" s="28">
        <v>0</v>
      </c>
      <c r="N317" s="28" t="s">
        <v>11</v>
      </c>
      <c r="O317" s="28" t="s">
        <v>14</v>
      </c>
      <c r="P317" s="33">
        <v>9722.7695000000003</v>
      </c>
      <c r="Q317" t="str">
        <f>VLOOKUP(insurance!C317,$E$2:$F$6,2,TRUE)</f>
        <v>obese</v>
      </c>
    </row>
    <row r="318" spans="10:17" x14ac:dyDescent="0.25">
      <c r="J318" s="25">
        <v>50</v>
      </c>
      <c r="K318" s="26" t="s">
        <v>10</v>
      </c>
      <c r="L318" s="26">
        <v>32.204999999999998</v>
      </c>
      <c r="M318" s="26">
        <v>0</v>
      </c>
      <c r="N318" s="26" t="s">
        <v>11</v>
      </c>
      <c r="O318" s="26" t="s">
        <v>13</v>
      </c>
      <c r="P318" s="32">
        <v>8835.2649500000007</v>
      </c>
      <c r="Q318" t="str">
        <f>VLOOKUP(insurance!C318,$E$2:$F$6,2,TRUE)</f>
        <v>obese</v>
      </c>
    </row>
    <row r="319" spans="10:17" x14ac:dyDescent="0.25">
      <c r="J319" s="27">
        <v>54</v>
      </c>
      <c r="K319" s="28" t="s">
        <v>10</v>
      </c>
      <c r="L319" s="28">
        <v>32.774999999999999</v>
      </c>
      <c r="M319" s="28">
        <v>0</v>
      </c>
      <c r="N319" s="28" t="s">
        <v>11</v>
      </c>
      <c r="O319" s="28" t="s">
        <v>14</v>
      </c>
      <c r="P319" s="33">
        <v>10435.06525</v>
      </c>
      <c r="Q319" t="str">
        <f>VLOOKUP(insurance!C319,$E$2:$F$6,2,TRUE)</f>
        <v>obese</v>
      </c>
    </row>
    <row r="320" spans="10:17" x14ac:dyDescent="0.25">
      <c r="J320" s="25">
        <v>44</v>
      </c>
      <c r="K320" s="26" t="s">
        <v>7</v>
      </c>
      <c r="L320" s="26">
        <v>27.645</v>
      </c>
      <c r="M320" s="26">
        <v>0</v>
      </c>
      <c r="N320" s="26" t="s">
        <v>11</v>
      </c>
      <c r="O320" s="26" t="s">
        <v>13</v>
      </c>
      <c r="P320" s="32">
        <v>7421.1945500000002</v>
      </c>
      <c r="Q320" t="str">
        <f>VLOOKUP(insurance!C320,$E$2:$F$6,2,TRUE)</f>
        <v>overweight</v>
      </c>
    </row>
    <row r="321" spans="10:17" x14ac:dyDescent="0.25">
      <c r="J321" s="27">
        <v>32</v>
      </c>
      <c r="K321" s="28" t="s">
        <v>10</v>
      </c>
      <c r="L321" s="28">
        <v>37.335000000000001</v>
      </c>
      <c r="M321" s="28">
        <v>1</v>
      </c>
      <c r="N321" s="28" t="s">
        <v>11</v>
      </c>
      <c r="O321" s="28" t="s">
        <v>14</v>
      </c>
      <c r="P321" s="33">
        <v>4667.6076499999999</v>
      </c>
      <c r="Q321" t="str">
        <f>VLOOKUP(insurance!C321,$E$2:$F$6,2,TRUE)</f>
        <v>obese</v>
      </c>
    </row>
    <row r="322" spans="10:17" x14ac:dyDescent="0.25">
      <c r="J322" s="25">
        <v>34</v>
      </c>
      <c r="K322" s="26" t="s">
        <v>10</v>
      </c>
      <c r="L322" s="26">
        <v>25.27</v>
      </c>
      <c r="M322" s="26">
        <v>1</v>
      </c>
      <c r="N322" s="26" t="s">
        <v>11</v>
      </c>
      <c r="O322" s="26" t="s">
        <v>13</v>
      </c>
      <c r="P322" s="32">
        <v>4894.7533000000003</v>
      </c>
      <c r="Q322" t="str">
        <f>VLOOKUP(insurance!C322,$E$2:$F$6,2,TRUE)</f>
        <v>overweight</v>
      </c>
    </row>
    <row r="323" spans="10:17" x14ac:dyDescent="0.25">
      <c r="J323" s="27">
        <v>26</v>
      </c>
      <c r="K323" s="28" t="s">
        <v>7</v>
      </c>
      <c r="L323" s="28">
        <v>29.64</v>
      </c>
      <c r="M323" s="28">
        <v>4</v>
      </c>
      <c r="N323" s="28" t="s">
        <v>11</v>
      </c>
      <c r="O323" s="28" t="s">
        <v>14</v>
      </c>
      <c r="P323" s="33">
        <v>24671.663339999999</v>
      </c>
      <c r="Q323" t="str">
        <f>VLOOKUP(insurance!C323,$E$2:$F$6,2,TRUE)</f>
        <v>overweight</v>
      </c>
    </row>
    <row r="324" spans="10:17" x14ac:dyDescent="0.25">
      <c r="J324" s="25">
        <v>34</v>
      </c>
      <c r="K324" s="26" t="s">
        <v>10</v>
      </c>
      <c r="L324" s="26">
        <v>30.8</v>
      </c>
      <c r="M324" s="26">
        <v>0</v>
      </c>
      <c r="N324" s="26" t="s">
        <v>8</v>
      </c>
      <c r="O324" s="26" t="s">
        <v>9</v>
      </c>
      <c r="P324" s="32">
        <v>35491.64</v>
      </c>
      <c r="Q324" t="str">
        <f>VLOOKUP(insurance!C324,$E$2:$F$6,2,TRUE)</f>
        <v>obese</v>
      </c>
    </row>
    <row r="325" spans="10:17" x14ac:dyDescent="0.25">
      <c r="J325" s="27">
        <v>57</v>
      </c>
      <c r="K325" s="28" t="s">
        <v>10</v>
      </c>
      <c r="L325" s="28">
        <v>40.945</v>
      </c>
      <c r="M325" s="28">
        <v>0</v>
      </c>
      <c r="N325" s="28" t="s">
        <v>11</v>
      </c>
      <c r="O325" s="28" t="s">
        <v>14</v>
      </c>
      <c r="P325" s="33">
        <v>11566.30055</v>
      </c>
      <c r="Q325" t="str">
        <f>VLOOKUP(insurance!C325,$E$2:$F$6,2,TRUE)</f>
        <v>obese</v>
      </c>
    </row>
    <row r="326" spans="10:17" x14ac:dyDescent="0.25">
      <c r="J326" s="25">
        <v>29</v>
      </c>
      <c r="K326" s="26" t="s">
        <v>10</v>
      </c>
      <c r="L326" s="26">
        <v>27.2</v>
      </c>
      <c r="M326" s="26">
        <v>0</v>
      </c>
      <c r="N326" s="26" t="s">
        <v>11</v>
      </c>
      <c r="O326" s="26" t="s">
        <v>9</v>
      </c>
      <c r="P326" s="32">
        <v>2866.0909999999999</v>
      </c>
      <c r="Q326" t="str">
        <f>VLOOKUP(insurance!C326,$E$2:$F$6,2,TRUE)</f>
        <v>overweight</v>
      </c>
    </row>
    <row r="327" spans="10:17" x14ac:dyDescent="0.25">
      <c r="J327" s="27">
        <v>40</v>
      </c>
      <c r="K327" s="28" t="s">
        <v>10</v>
      </c>
      <c r="L327" s="28">
        <v>34.104999999999997</v>
      </c>
      <c r="M327" s="28">
        <v>1</v>
      </c>
      <c r="N327" s="28" t="s">
        <v>11</v>
      </c>
      <c r="O327" s="28" t="s">
        <v>14</v>
      </c>
      <c r="P327" s="33">
        <v>6600.2059499999996</v>
      </c>
      <c r="Q327" t="str">
        <f>VLOOKUP(insurance!C327,$E$2:$F$6,2,TRUE)</f>
        <v>obese</v>
      </c>
    </row>
    <row r="328" spans="10:17" x14ac:dyDescent="0.25">
      <c r="J328" s="25">
        <v>27</v>
      </c>
      <c r="K328" s="26" t="s">
        <v>7</v>
      </c>
      <c r="L328" s="26">
        <v>23.21</v>
      </c>
      <c r="M328" s="26">
        <v>1</v>
      </c>
      <c r="N328" s="26" t="s">
        <v>11</v>
      </c>
      <c r="O328" s="26" t="s">
        <v>12</v>
      </c>
      <c r="P328" s="32">
        <v>3561.8888999999999</v>
      </c>
      <c r="Q328" t="str">
        <f>VLOOKUP(insurance!C328,$E$2:$F$6,2,TRUE)</f>
        <v>normal</v>
      </c>
    </row>
    <row r="329" spans="10:17" x14ac:dyDescent="0.25">
      <c r="J329" s="27">
        <v>45</v>
      </c>
      <c r="K329" s="28" t="s">
        <v>10</v>
      </c>
      <c r="L329" s="28">
        <v>36.479999999999997</v>
      </c>
      <c r="M329" s="28">
        <v>2</v>
      </c>
      <c r="N329" s="28" t="s">
        <v>8</v>
      </c>
      <c r="O329" s="28" t="s">
        <v>13</v>
      </c>
      <c r="P329" s="33">
        <v>42760.502200000003</v>
      </c>
      <c r="Q329" t="str">
        <f>VLOOKUP(insurance!C329,$E$2:$F$6,2,TRUE)</f>
        <v>obese</v>
      </c>
    </row>
    <row r="330" spans="10:17" x14ac:dyDescent="0.25">
      <c r="J330" s="25">
        <v>64</v>
      </c>
      <c r="K330" s="26" t="s">
        <v>7</v>
      </c>
      <c r="L330" s="26">
        <v>33.799999999999997</v>
      </c>
      <c r="M330" s="26">
        <v>1</v>
      </c>
      <c r="N330" s="26" t="s">
        <v>8</v>
      </c>
      <c r="O330" s="26" t="s">
        <v>9</v>
      </c>
      <c r="P330" s="32">
        <v>47928.03</v>
      </c>
      <c r="Q330" t="str">
        <f>VLOOKUP(insurance!C330,$E$2:$F$6,2,TRUE)</f>
        <v>obese</v>
      </c>
    </row>
    <row r="331" spans="10:17" x14ac:dyDescent="0.25">
      <c r="J331" s="27">
        <v>52</v>
      </c>
      <c r="K331" s="28" t="s">
        <v>10</v>
      </c>
      <c r="L331" s="28">
        <v>36.700000000000003</v>
      </c>
      <c r="M331" s="28">
        <v>0</v>
      </c>
      <c r="N331" s="28" t="s">
        <v>11</v>
      </c>
      <c r="O331" s="28" t="s">
        <v>9</v>
      </c>
      <c r="P331" s="33">
        <v>9144.5650000000005</v>
      </c>
      <c r="Q331" t="str">
        <f>VLOOKUP(insurance!C331,$E$2:$F$6,2,TRUE)</f>
        <v>obese</v>
      </c>
    </row>
    <row r="332" spans="10:17" x14ac:dyDescent="0.25">
      <c r="J332" s="25">
        <v>61</v>
      </c>
      <c r="K332" s="26" t="s">
        <v>7</v>
      </c>
      <c r="L332" s="26">
        <v>36.384999999999998</v>
      </c>
      <c r="M332" s="26">
        <v>1</v>
      </c>
      <c r="N332" s="26" t="s">
        <v>8</v>
      </c>
      <c r="O332" s="26" t="s">
        <v>14</v>
      </c>
      <c r="P332" s="32">
        <v>48517.563150000002</v>
      </c>
      <c r="Q332" t="str">
        <f>VLOOKUP(insurance!C332,$E$2:$F$6,2,TRUE)</f>
        <v>obese</v>
      </c>
    </row>
    <row r="333" spans="10:17" x14ac:dyDescent="0.25">
      <c r="J333" s="27">
        <v>52</v>
      </c>
      <c r="K333" s="28" t="s">
        <v>10</v>
      </c>
      <c r="L333" s="28">
        <v>27.36</v>
      </c>
      <c r="M333" s="28">
        <v>0</v>
      </c>
      <c r="N333" s="28" t="s">
        <v>8</v>
      </c>
      <c r="O333" s="28" t="s">
        <v>13</v>
      </c>
      <c r="P333" s="33">
        <v>24393.6224</v>
      </c>
      <c r="Q333" t="str">
        <f>VLOOKUP(insurance!C333,$E$2:$F$6,2,TRUE)</f>
        <v>overweight</v>
      </c>
    </row>
    <row r="334" spans="10:17" x14ac:dyDescent="0.25">
      <c r="J334" s="25">
        <v>61</v>
      </c>
      <c r="K334" s="26" t="s">
        <v>7</v>
      </c>
      <c r="L334" s="26">
        <v>31.16</v>
      </c>
      <c r="M334" s="26">
        <v>0</v>
      </c>
      <c r="N334" s="26" t="s">
        <v>11</v>
      </c>
      <c r="O334" s="26" t="s">
        <v>13</v>
      </c>
      <c r="P334" s="32">
        <v>13429.035400000001</v>
      </c>
      <c r="Q334" t="str">
        <f>VLOOKUP(insurance!C334,$E$2:$F$6,2,TRUE)</f>
        <v>obese</v>
      </c>
    </row>
    <row r="335" spans="10:17" x14ac:dyDescent="0.25">
      <c r="J335" s="27">
        <v>56</v>
      </c>
      <c r="K335" s="28" t="s">
        <v>7</v>
      </c>
      <c r="L335" s="28">
        <v>28.785</v>
      </c>
      <c r="M335" s="28">
        <v>0</v>
      </c>
      <c r="N335" s="28" t="s">
        <v>11</v>
      </c>
      <c r="O335" s="28" t="s">
        <v>14</v>
      </c>
      <c r="P335" s="33">
        <v>11658.379150000001</v>
      </c>
      <c r="Q335" t="str">
        <f>VLOOKUP(insurance!C335,$E$2:$F$6,2,TRUE)</f>
        <v>overweight</v>
      </c>
    </row>
    <row r="336" spans="10:17" x14ac:dyDescent="0.25">
      <c r="J336" s="25">
        <v>43</v>
      </c>
      <c r="K336" s="26" t="s">
        <v>7</v>
      </c>
      <c r="L336" s="26">
        <v>35.72</v>
      </c>
      <c r="M336" s="26">
        <v>2</v>
      </c>
      <c r="N336" s="26" t="s">
        <v>11</v>
      </c>
      <c r="O336" s="26" t="s">
        <v>14</v>
      </c>
      <c r="P336" s="32">
        <v>19144.576519999999</v>
      </c>
      <c r="Q336" t="str">
        <f>VLOOKUP(insurance!C336,$E$2:$F$6,2,TRUE)</f>
        <v>obese</v>
      </c>
    </row>
    <row r="337" spans="10:17" x14ac:dyDescent="0.25">
      <c r="J337" s="27">
        <v>64</v>
      </c>
      <c r="K337" s="28" t="s">
        <v>10</v>
      </c>
      <c r="L337" s="28">
        <v>34.5</v>
      </c>
      <c r="M337" s="28">
        <v>0</v>
      </c>
      <c r="N337" s="28" t="s">
        <v>11</v>
      </c>
      <c r="O337" s="28" t="s">
        <v>9</v>
      </c>
      <c r="P337" s="33">
        <v>13822.803</v>
      </c>
      <c r="Q337" t="str">
        <f>VLOOKUP(insurance!C337,$E$2:$F$6,2,TRUE)</f>
        <v>obese</v>
      </c>
    </row>
    <row r="338" spans="10:17" x14ac:dyDescent="0.25">
      <c r="J338" s="25">
        <v>60</v>
      </c>
      <c r="K338" s="26" t="s">
        <v>10</v>
      </c>
      <c r="L338" s="26">
        <v>25.74</v>
      </c>
      <c r="M338" s="26">
        <v>0</v>
      </c>
      <c r="N338" s="26" t="s">
        <v>11</v>
      </c>
      <c r="O338" s="26" t="s">
        <v>12</v>
      </c>
      <c r="P338" s="32">
        <v>12142.578600000001</v>
      </c>
      <c r="Q338" t="str">
        <f>VLOOKUP(insurance!C338,$E$2:$F$6,2,TRUE)</f>
        <v>overweight</v>
      </c>
    </row>
    <row r="339" spans="10:17" x14ac:dyDescent="0.25">
      <c r="J339" s="27">
        <v>62</v>
      </c>
      <c r="K339" s="28" t="s">
        <v>10</v>
      </c>
      <c r="L339" s="28">
        <v>27.55</v>
      </c>
      <c r="M339" s="28">
        <v>1</v>
      </c>
      <c r="N339" s="28" t="s">
        <v>11</v>
      </c>
      <c r="O339" s="28" t="s">
        <v>13</v>
      </c>
      <c r="P339" s="33">
        <v>13937.666499999999</v>
      </c>
      <c r="Q339" t="str">
        <f>VLOOKUP(insurance!C339,$E$2:$F$6,2,TRUE)</f>
        <v>overweight</v>
      </c>
    </row>
    <row r="340" spans="10:17" x14ac:dyDescent="0.25">
      <c r="J340" s="25">
        <v>50</v>
      </c>
      <c r="K340" s="26" t="s">
        <v>10</v>
      </c>
      <c r="L340" s="26">
        <v>32.299999999999997</v>
      </c>
      <c r="M340" s="26">
        <v>1</v>
      </c>
      <c r="N340" s="26" t="s">
        <v>8</v>
      </c>
      <c r="O340" s="26" t="s">
        <v>14</v>
      </c>
      <c r="P340" s="32">
        <v>41919.097000000002</v>
      </c>
      <c r="Q340" t="str">
        <f>VLOOKUP(insurance!C340,$E$2:$F$6,2,TRUE)</f>
        <v>obese</v>
      </c>
    </row>
    <row r="341" spans="10:17" x14ac:dyDescent="0.25">
      <c r="J341" s="27">
        <v>46</v>
      </c>
      <c r="K341" s="28" t="s">
        <v>7</v>
      </c>
      <c r="L341" s="28">
        <v>27.72</v>
      </c>
      <c r="M341" s="28">
        <v>1</v>
      </c>
      <c r="N341" s="28" t="s">
        <v>11</v>
      </c>
      <c r="O341" s="28" t="s">
        <v>12</v>
      </c>
      <c r="P341" s="33">
        <v>8232.6388000000006</v>
      </c>
      <c r="Q341" t="str">
        <f>VLOOKUP(insurance!C341,$E$2:$F$6,2,TRUE)</f>
        <v>overweight</v>
      </c>
    </row>
    <row r="342" spans="10:17" x14ac:dyDescent="0.25">
      <c r="J342" s="25">
        <v>24</v>
      </c>
      <c r="K342" s="26" t="s">
        <v>7</v>
      </c>
      <c r="L342" s="26">
        <v>27.6</v>
      </c>
      <c r="M342" s="26">
        <v>0</v>
      </c>
      <c r="N342" s="26" t="s">
        <v>11</v>
      </c>
      <c r="O342" s="26" t="s">
        <v>9</v>
      </c>
      <c r="P342" s="32">
        <v>18955.220170000001</v>
      </c>
      <c r="Q342" t="str">
        <f>VLOOKUP(insurance!C342,$E$2:$F$6,2,TRUE)</f>
        <v>overweight</v>
      </c>
    </row>
    <row r="343" spans="10:17" x14ac:dyDescent="0.25">
      <c r="J343" s="27">
        <v>62</v>
      </c>
      <c r="K343" s="28" t="s">
        <v>10</v>
      </c>
      <c r="L343" s="28">
        <v>30.02</v>
      </c>
      <c r="M343" s="28">
        <v>0</v>
      </c>
      <c r="N343" s="28" t="s">
        <v>11</v>
      </c>
      <c r="O343" s="28" t="s">
        <v>13</v>
      </c>
      <c r="P343" s="33">
        <v>13352.0998</v>
      </c>
      <c r="Q343" t="str">
        <f>VLOOKUP(insurance!C343,$E$2:$F$6,2,TRUE)</f>
        <v>obese</v>
      </c>
    </row>
    <row r="344" spans="10:17" x14ac:dyDescent="0.25">
      <c r="J344" s="25">
        <v>60</v>
      </c>
      <c r="K344" s="26" t="s">
        <v>7</v>
      </c>
      <c r="L344" s="26">
        <v>27.55</v>
      </c>
      <c r="M344" s="26">
        <v>0</v>
      </c>
      <c r="N344" s="26" t="s">
        <v>11</v>
      </c>
      <c r="O344" s="26" t="s">
        <v>14</v>
      </c>
      <c r="P344" s="32">
        <v>13217.094499999999</v>
      </c>
      <c r="Q344" t="str">
        <f>VLOOKUP(insurance!C344,$E$2:$F$6,2,TRUE)</f>
        <v>overweight</v>
      </c>
    </row>
    <row r="345" spans="10:17" x14ac:dyDescent="0.25">
      <c r="J345" s="27">
        <v>63</v>
      </c>
      <c r="K345" s="28" t="s">
        <v>10</v>
      </c>
      <c r="L345" s="28">
        <v>36.765000000000001</v>
      </c>
      <c r="M345" s="28">
        <v>0</v>
      </c>
      <c r="N345" s="28" t="s">
        <v>11</v>
      </c>
      <c r="O345" s="28" t="s">
        <v>14</v>
      </c>
      <c r="P345" s="33">
        <v>13981.850350000001</v>
      </c>
      <c r="Q345" t="str">
        <f>VLOOKUP(insurance!C345,$E$2:$F$6,2,TRUE)</f>
        <v>obese</v>
      </c>
    </row>
    <row r="346" spans="10:17" x14ac:dyDescent="0.25">
      <c r="J346" s="25">
        <v>49</v>
      </c>
      <c r="K346" s="26" t="s">
        <v>7</v>
      </c>
      <c r="L346" s="26">
        <v>41.47</v>
      </c>
      <c r="M346" s="26">
        <v>4</v>
      </c>
      <c r="N346" s="26" t="s">
        <v>11</v>
      </c>
      <c r="O346" s="26" t="s">
        <v>12</v>
      </c>
      <c r="P346" s="32">
        <v>10977.2063</v>
      </c>
      <c r="Q346" t="str">
        <f>VLOOKUP(insurance!C346,$E$2:$F$6,2,TRUE)</f>
        <v>obese</v>
      </c>
    </row>
    <row r="347" spans="10:17" x14ac:dyDescent="0.25">
      <c r="J347" s="27">
        <v>34</v>
      </c>
      <c r="K347" s="28" t="s">
        <v>7</v>
      </c>
      <c r="L347" s="28">
        <v>29.26</v>
      </c>
      <c r="M347" s="28">
        <v>3</v>
      </c>
      <c r="N347" s="28" t="s">
        <v>11</v>
      </c>
      <c r="O347" s="28" t="s">
        <v>12</v>
      </c>
      <c r="P347" s="33">
        <v>6184.2993999999999</v>
      </c>
      <c r="Q347" t="str">
        <f>VLOOKUP(insurance!C347,$E$2:$F$6,2,TRUE)</f>
        <v>overweight</v>
      </c>
    </row>
    <row r="348" spans="10:17" x14ac:dyDescent="0.25">
      <c r="J348" s="25">
        <v>33</v>
      </c>
      <c r="K348" s="26" t="s">
        <v>10</v>
      </c>
      <c r="L348" s="26">
        <v>35.75</v>
      </c>
      <c r="M348" s="26">
        <v>2</v>
      </c>
      <c r="N348" s="26" t="s">
        <v>11</v>
      </c>
      <c r="O348" s="26" t="s">
        <v>12</v>
      </c>
      <c r="P348" s="32">
        <v>4889.9994999999999</v>
      </c>
      <c r="Q348" t="str">
        <f>VLOOKUP(insurance!C348,$E$2:$F$6,2,TRUE)</f>
        <v>obese</v>
      </c>
    </row>
    <row r="349" spans="10:17" x14ac:dyDescent="0.25">
      <c r="J349" s="27">
        <v>46</v>
      </c>
      <c r="K349" s="28" t="s">
        <v>10</v>
      </c>
      <c r="L349" s="28">
        <v>33.344999999999999</v>
      </c>
      <c r="M349" s="28">
        <v>1</v>
      </c>
      <c r="N349" s="28" t="s">
        <v>11</v>
      </c>
      <c r="O349" s="28" t="s">
        <v>14</v>
      </c>
      <c r="P349" s="33">
        <v>8334.4575499999992</v>
      </c>
      <c r="Q349" t="str">
        <f>VLOOKUP(insurance!C349,$E$2:$F$6,2,TRUE)</f>
        <v>obese</v>
      </c>
    </row>
    <row r="350" spans="10:17" x14ac:dyDescent="0.25">
      <c r="J350" s="25">
        <v>36</v>
      </c>
      <c r="K350" s="26" t="s">
        <v>7</v>
      </c>
      <c r="L350" s="26">
        <v>29.92</v>
      </c>
      <c r="M350" s="26">
        <v>1</v>
      </c>
      <c r="N350" s="26" t="s">
        <v>11</v>
      </c>
      <c r="O350" s="26" t="s">
        <v>12</v>
      </c>
      <c r="P350" s="32">
        <v>5478.0367999999999</v>
      </c>
      <c r="Q350" t="str">
        <f>VLOOKUP(insurance!C350,$E$2:$F$6,2,TRUE)</f>
        <v>overweight</v>
      </c>
    </row>
    <row r="351" spans="10:17" x14ac:dyDescent="0.25">
      <c r="J351" s="27">
        <v>19</v>
      </c>
      <c r="K351" s="28" t="s">
        <v>10</v>
      </c>
      <c r="L351" s="28">
        <v>27.835000000000001</v>
      </c>
      <c r="M351" s="28">
        <v>0</v>
      </c>
      <c r="N351" s="28" t="s">
        <v>11</v>
      </c>
      <c r="O351" s="28" t="s">
        <v>13</v>
      </c>
      <c r="P351" s="33">
        <v>1635.7336499999999</v>
      </c>
      <c r="Q351" t="str">
        <f>VLOOKUP(insurance!C351,$E$2:$F$6,2,TRUE)</f>
        <v>overweight</v>
      </c>
    </row>
    <row r="352" spans="10:17" x14ac:dyDescent="0.25">
      <c r="J352" s="25">
        <v>57</v>
      </c>
      <c r="K352" s="26" t="s">
        <v>7</v>
      </c>
      <c r="L352" s="26">
        <v>23.18</v>
      </c>
      <c r="M352" s="26">
        <v>0</v>
      </c>
      <c r="N352" s="26" t="s">
        <v>11</v>
      </c>
      <c r="O352" s="26" t="s">
        <v>13</v>
      </c>
      <c r="P352" s="32">
        <v>11830.6072</v>
      </c>
      <c r="Q352" t="str">
        <f>VLOOKUP(insurance!C352,$E$2:$F$6,2,TRUE)</f>
        <v>normal</v>
      </c>
    </row>
    <row r="353" spans="10:17" x14ac:dyDescent="0.25">
      <c r="J353" s="27">
        <v>50</v>
      </c>
      <c r="K353" s="28" t="s">
        <v>7</v>
      </c>
      <c r="L353" s="28">
        <v>25.6</v>
      </c>
      <c r="M353" s="28">
        <v>0</v>
      </c>
      <c r="N353" s="28" t="s">
        <v>11</v>
      </c>
      <c r="O353" s="28" t="s">
        <v>9</v>
      </c>
      <c r="P353" s="33">
        <v>8932.0840000000007</v>
      </c>
      <c r="Q353" t="str">
        <f>VLOOKUP(insurance!C353,$E$2:$F$6,2,TRUE)</f>
        <v>overweight</v>
      </c>
    </row>
    <row r="354" spans="10:17" x14ac:dyDescent="0.25">
      <c r="J354" s="25">
        <v>30</v>
      </c>
      <c r="K354" s="26" t="s">
        <v>7</v>
      </c>
      <c r="L354" s="26">
        <v>27.7</v>
      </c>
      <c r="M354" s="26">
        <v>0</v>
      </c>
      <c r="N354" s="26" t="s">
        <v>11</v>
      </c>
      <c r="O354" s="26" t="s">
        <v>9</v>
      </c>
      <c r="P354" s="32">
        <v>3554.203</v>
      </c>
      <c r="Q354" t="str">
        <f>VLOOKUP(insurance!C354,$E$2:$F$6,2,TRUE)</f>
        <v>overweight</v>
      </c>
    </row>
    <row r="355" spans="10:17" x14ac:dyDescent="0.25">
      <c r="J355" s="27">
        <v>33</v>
      </c>
      <c r="K355" s="28" t="s">
        <v>10</v>
      </c>
      <c r="L355" s="28">
        <v>35.244999999999997</v>
      </c>
      <c r="M355" s="28">
        <v>0</v>
      </c>
      <c r="N355" s="28" t="s">
        <v>11</v>
      </c>
      <c r="O355" s="28" t="s">
        <v>14</v>
      </c>
      <c r="P355" s="33">
        <v>12404.8791</v>
      </c>
      <c r="Q355" t="str">
        <f>VLOOKUP(insurance!C355,$E$2:$F$6,2,TRUE)</f>
        <v>obese</v>
      </c>
    </row>
    <row r="356" spans="10:17" x14ac:dyDescent="0.25">
      <c r="J356" s="25">
        <v>18</v>
      </c>
      <c r="K356" s="26" t="s">
        <v>7</v>
      </c>
      <c r="L356" s="26">
        <v>38.28</v>
      </c>
      <c r="M356" s="26">
        <v>0</v>
      </c>
      <c r="N356" s="26" t="s">
        <v>11</v>
      </c>
      <c r="O356" s="26" t="s">
        <v>12</v>
      </c>
      <c r="P356" s="32">
        <v>14133.03775</v>
      </c>
      <c r="Q356" t="str">
        <f>VLOOKUP(insurance!C356,$E$2:$F$6,2,TRUE)</f>
        <v>obese</v>
      </c>
    </row>
    <row r="357" spans="10:17" x14ac:dyDescent="0.25">
      <c r="J357" s="27">
        <v>46</v>
      </c>
      <c r="K357" s="28" t="s">
        <v>10</v>
      </c>
      <c r="L357" s="28">
        <v>27.6</v>
      </c>
      <c r="M357" s="28">
        <v>0</v>
      </c>
      <c r="N357" s="28" t="s">
        <v>11</v>
      </c>
      <c r="O357" s="28" t="s">
        <v>9</v>
      </c>
      <c r="P357" s="33">
        <v>24603.04837</v>
      </c>
      <c r="Q357" t="str">
        <f>VLOOKUP(insurance!C357,$E$2:$F$6,2,TRUE)</f>
        <v>overweight</v>
      </c>
    </row>
    <row r="358" spans="10:17" x14ac:dyDescent="0.25">
      <c r="J358" s="25">
        <v>46</v>
      </c>
      <c r="K358" s="26" t="s">
        <v>10</v>
      </c>
      <c r="L358" s="26">
        <v>43.89</v>
      </c>
      <c r="M358" s="26">
        <v>3</v>
      </c>
      <c r="N358" s="26" t="s">
        <v>11</v>
      </c>
      <c r="O358" s="26" t="s">
        <v>12</v>
      </c>
      <c r="P358" s="32">
        <v>8944.1151000000009</v>
      </c>
      <c r="Q358" t="str">
        <f>VLOOKUP(insurance!C358,$E$2:$F$6,2,TRUE)</f>
        <v>obese</v>
      </c>
    </row>
    <row r="359" spans="10:17" x14ac:dyDescent="0.25">
      <c r="J359" s="27">
        <v>47</v>
      </c>
      <c r="K359" s="28" t="s">
        <v>10</v>
      </c>
      <c r="L359" s="28">
        <v>29.83</v>
      </c>
      <c r="M359" s="28">
        <v>3</v>
      </c>
      <c r="N359" s="28" t="s">
        <v>11</v>
      </c>
      <c r="O359" s="28" t="s">
        <v>13</v>
      </c>
      <c r="P359" s="33">
        <v>9620.3307000000004</v>
      </c>
      <c r="Q359" t="str">
        <f>VLOOKUP(insurance!C359,$E$2:$F$6,2,TRUE)</f>
        <v>overweight</v>
      </c>
    </row>
    <row r="360" spans="10:17" x14ac:dyDescent="0.25">
      <c r="J360" s="25">
        <v>23</v>
      </c>
      <c r="K360" s="26" t="s">
        <v>10</v>
      </c>
      <c r="L360" s="26">
        <v>41.91</v>
      </c>
      <c r="M360" s="26">
        <v>0</v>
      </c>
      <c r="N360" s="26" t="s">
        <v>11</v>
      </c>
      <c r="O360" s="26" t="s">
        <v>12</v>
      </c>
      <c r="P360" s="32">
        <v>1837.2819</v>
      </c>
      <c r="Q360" t="str">
        <f>VLOOKUP(insurance!C360,$E$2:$F$6,2,TRUE)</f>
        <v>obese</v>
      </c>
    </row>
    <row r="361" spans="10:17" x14ac:dyDescent="0.25">
      <c r="J361" s="27">
        <v>18</v>
      </c>
      <c r="K361" s="28" t="s">
        <v>7</v>
      </c>
      <c r="L361" s="28">
        <v>20.79</v>
      </c>
      <c r="M361" s="28">
        <v>0</v>
      </c>
      <c r="N361" s="28" t="s">
        <v>11</v>
      </c>
      <c r="O361" s="28" t="s">
        <v>12</v>
      </c>
      <c r="P361" s="33">
        <v>1607.5101</v>
      </c>
      <c r="Q361" t="str">
        <f>VLOOKUP(insurance!C361,$E$2:$F$6,2,TRUE)</f>
        <v>normal</v>
      </c>
    </row>
    <row r="362" spans="10:17" x14ac:dyDescent="0.25">
      <c r="J362" s="25">
        <v>48</v>
      </c>
      <c r="K362" s="26" t="s">
        <v>7</v>
      </c>
      <c r="L362" s="26">
        <v>32.299999999999997</v>
      </c>
      <c r="M362" s="26">
        <v>2</v>
      </c>
      <c r="N362" s="26" t="s">
        <v>11</v>
      </c>
      <c r="O362" s="26" t="s">
        <v>14</v>
      </c>
      <c r="P362" s="32">
        <v>10043.249</v>
      </c>
      <c r="Q362" t="str">
        <f>VLOOKUP(insurance!C362,$E$2:$F$6,2,TRUE)</f>
        <v>obese</v>
      </c>
    </row>
    <row r="363" spans="10:17" x14ac:dyDescent="0.25">
      <c r="J363" s="27">
        <v>35</v>
      </c>
      <c r="K363" s="28" t="s">
        <v>10</v>
      </c>
      <c r="L363" s="28">
        <v>30.5</v>
      </c>
      <c r="M363" s="28">
        <v>1</v>
      </c>
      <c r="N363" s="28" t="s">
        <v>11</v>
      </c>
      <c r="O363" s="28" t="s">
        <v>9</v>
      </c>
      <c r="P363" s="33">
        <v>4751.07</v>
      </c>
      <c r="Q363" t="str">
        <f>VLOOKUP(insurance!C363,$E$2:$F$6,2,TRUE)</f>
        <v>obese</v>
      </c>
    </row>
    <row r="364" spans="10:17" x14ac:dyDescent="0.25">
      <c r="J364" s="25">
        <v>19</v>
      </c>
      <c r="K364" s="26" t="s">
        <v>7</v>
      </c>
      <c r="L364" s="26">
        <v>21.7</v>
      </c>
      <c r="M364" s="26">
        <v>0</v>
      </c>
      <c r="N364" s="26" t="s">
        <v>8</v>
      </c>
      <c r="O364" s="26" t="s">
        <v>9</v>
      </c>
      <c r="P364" s="32">
        <v>13844.505999999999</v>
      </c>
      <c r="Q364" t="str">
        <f>VLOOKUP(insurance!C364,$E$2:$F$6,2,TRUE)</f>
        <v>normal</v>
      </c>
    </row>
    <row r="365" spans="10:17" x14ac:dyDescent="0.25">
      <c r="J365" s="27">
        <v>21</v>
      </c>
      <c r="K365" s="28" t="s">
        <v>7</v>
      </c>
      <c r="L365" s="28">
        <v>26.4</v>
      </c>
      <c r="M365" s="28">
        <v>1</v>
      </c>
      <c r="N365" s="28" t="s">
        <v>11</v>
      </c>
      <c r="O365" s="28" t="s">
        <v>9</v>
      </c>
      <c r="P365" s="33">
        <v>2597.779</v>
      </c>
      <c r="Q365" t="str">
        <f>VLOOKUP(insurance!C365,$E$2:$F$6,2,TRUE)</f>
        <v>overweight</v>
      </c>
    </row>
    <row r="366" spans="10:17" x14ac:dyDescent="0.25">
      <c r="J366" s="25">
        <v>21</v>
      </c>
      <c r="K366" s="26" t="s">
        <v>7</v>
      </c>
      <c r="L366" s="26">
        <v>21.89</v>
      </c>
      <c r="M366" s="26">
        <v>2</v>
      </c>
      <c r="N366" s="26" t="s">
        <v>11</v>
      </c>
      <c r="O366" s="26" t="s">
        <v>12</v>
      </c>
      <c r="P366" s="32">
        <v>3180.5101</v>
      </c>
      <c r="Q366" t="str">
        <f>VLOOKUP(insurance!C366,$E$2:$F$6,2,TRUE)</f>
        <v>normal</v>
      </c>
    </row>
    <row r="367" spans="10:17" x14ac:dyDescent="0.25">
      <c r="J367" s="27">
        <v>49</v>
      </c>
      <c r="K367" s="28" t="s">
        <v>7</v>
      </c>
      <c r="L367" s="28">
        <v>30.78</v>
      </c>
      <c r="M367" s="28">
        <v>1</v>
      </c>
      <c r="N367" s="28" t="s">
        <v>11</v>
      </c>
      <c r="O367" s="28" t="s">
        <v>14</v>
      </c>
      <c r="P367" s="33">
        <v>9778.3472000000002</v>
      </c>
      <c r="Q367" t="str">
        <f>VLOOKUP(insurance!C367,$E$2:$F$6,2,TRUE)</f>
        <v>obese</v>
      </c>
    </row>
    <row r="368" spans="10:17" x14ac:dyDescent="0.25">
      <c r="J368" s="25">
        <v>56</v>
      </c>
      <c r="K368" s="26" t="s">
        <v>7</v>
      </c>
      <c r="L368" s="26">
        <v>32.299999999999997</v>
      </c>
      <c r="M368" s="26">
        <v>3</v>
      </c>
      <c r="N368" s="26" t="s">
        <v>11</v>
      </c>
      <c r="O368" s="26" t="s">
        <v>14</v>
      </c>
      <c r="P368" s="32">
        <v>13430.264999999999</v>
      </c>
      <c r="Q368" t="str">
        <f>VLOOKUP(insurance!C368,$E$2:$F$6,2,TRUE)</f>
        <v>obese</v>
      </c>
    </row>
    <row r="369" spans="10:17" x14ac:dyDescent="0.25">
      <c r="J369" s="27">
        <v>42</v>
      </c>
      <c r="K369" s="28" t="s">
        <v>7</v>
      </c>
      <c r="L369" s="28">
        <v>24.984999999999999</v>
      </c>
      <c r="M369" s="28">
        <v>2</v>
      </c>
      <c r="N369" s="28" t="s">
        <v>11</v>
      </c>
      <c r="O369" s="28" t="s">
        <v>13</v>
      </c>
      <c r="P369" s="33">
        <v>8017.0611500000005</v>
      </c>
      <c r="Q369" t="str">
        <f>VLOOKUP(insurance!C369,$E$2:$F$6,2,TRUE)</f>
        <v>normal</v>
      </c>
    </row>
    <row r="370" spans="10:17" x14ac:dyDescent="0.25">
      <c r="J370" s="25">
        <v>44</v>
      </c>
      <c r="K370" s="26" t="s">
        <v>10</v>
      </c>
      <c r="L370" s="26">
        <v>32.015000000000001</v>
      </c>
      <c r="M370" s="26">
        <v>2</v>
      </c>
      <c r="N370" s="26" t="s">
        <v>11</v>
      </c>
      <c r="O370" s="26" t="s">
        <v>13</v>
      </c>
      <c r="P370" s="32">
        <v>8116.2688500000004</v>
      </c>
      <c r="Q370" t="str">
        <f>VLOOKUP(insurance!C370,$E$2:$F$6,2,TRUE)</f>
        <v>obese</v>
      </c>
    </row>
    <row r="371" spans="10:17" x14ac:dyDescent="0.25">
      <c r="J371" s="27">
        <v>18</v>
      </c>
      <c r="K371" s="28" t="s">
        <v>10</v>
      </c>
      <c r="L371" s="28">
        <v>30.4</v>
      </c>
      <c r="M371" s="28">
        <v>3</v>
      </c>
      <c r="N371" s="28" t="s">
        <v>11</v>
      </c>
      <c r="O371" s="28" t="s">
        <v>14</v>
      </c>
      <c r="P371" s="33">
        <v>3481.8679999999999</v>
      </c>
      <c r="Q371" t="str">
        <f>VLOOKUP(insurance!C371,$E$2:$F$6,2,TRUE)</f>
        <v>obese</v>
      </c>
    </row>
    <row r="372" spans="10:17" x14ac:dyDescent="0.25">
      <c r="J372" s="25">
        <v>61</v>
      </c>
      <c r="K372" s="26" t="s">
        <v>7</v>
      </c>
      <c r="L372" s="26">
        <v>21.09</v>
      </c>
      <c r="M372" s="26">
        <v>0</v>
      </c>
      <c r="N372" s="26" t="s">
        <v>11</v>
      </c>
      <c r="O372" s="26" t="s">
        <v>13</v>
      </c>
      <c r="P372" s="32">
        <v>13415.0381</v>
      </c>
      <c r="Q372" t="str">
        <f>VLOOKUP(insurance!C372,$E$2:$F$6,2,TRUE)</f>
        <v>normal</v>
      </c>
    </row>
    <row r="373" spans="10:17" x14ac:dyDescent="0.25">
      <c r="J373" s="27">
        <v>57</v>
      </c>
      <c r="K373" s="28" t="s">
        <v>7</v>
      </c>
      <c r="L373" s="28">
        <v>22.23</v>
      </c>
      <c r="M373" s="28">
        <v>0</v>
      </c>
      <c r="N373" s="28" t="s">
        <v>11</v>
      </c>
      <c r="O373" s="28" t="s">
        <v>14</v>
      </c>
      <c r="P373" s="33">
        <v>12029.286700000001</v>
      </c>
      <c r="Q373" t="str">
        <f>VLOOKUP(insurance!C373,$E$2:$F$6,2,TRUE)</f>
        <v>normal</v>
      </c>
    </row>
    <row r="374" spans="10:17" x14ac:dyDescent="0.25">
      <c r="J374" s="25">
        <v>42</v>
      </c>
      <c r="K374" s="26" t="s">
        <v>7</v>
      </c>
      <c r="L374" s="26">
        <v>33.155000000000001</v>
      </c>
      <c r="M374" s="26">
        <v>1</v>
      </c>
      <c r="N374" s="26" t="s">
        <v>11</v>
      </c>
      <c r="O374" s="26" t="s">
        <v>14</v>
      </c>
      <c r="P374" s="32">
        <v>7639.4174499999999</v>
      </c>
      <c r="Q374" t="str">
        <f>VLOOKUP(insurance!C374,$E$2:$F$6,2,TRUE)</f>
        <v>obese</v>
      </c>
    </row>
    <row r="375" spans="10:17" x14ac:dyDescent="0.25">
      <c r="J375" s="27">
        <v>26</v>
      </c>
      <c r="K375" s="28" t="s">
        <v>10</v>
      </c>
      <c r="L375" s="28">
        <v>32.9</v>
      </c>
      <c r="M375" s="28">
        <v>2</v>
      </c>
      <c r="N375" s="28" t="s">
        <v>8</v>
      </c>
      <c r="O375" s="28" t="s">
        <v>9</v>
      </c>
      <c r="P375" s="33">
        <v>36085.218999999997</v>
      </c>
      <c r="Q375" t="str">
        <f>VLOOKUP(insurance!C375,$E$2:$F$6,2,TRUE)</f>
        <v>obese</v>
      </c>
    </row>
    <row r="376" spans="10:17" x14ac:dyDescent="0.25">
      <c r="J376" s="25">
        <v>20</v>
      </c>
      <c r="K376" s="26" t="s">
        <v>10</v>
      </c>
      <c r="L376" s="26">
        <v>33.33</v>
      </c>
      <c r="M376" s="26">
        <v>0</v>
      </c>
      <c r="N376" s="26" t="s">
        <v>11</v>
      </c>
      <c r="O376" s="26" t="s">
        <v>12</v>
      </c>
      <c r="P376" s="32">
        <v>1391.5287000000001</v>
      </c>
      <c r="Q376" t="str">
        <f>VLOOKUP(insurance!C376,$E$2:$F$6,2,TRUE)</f>
        <v>obese</v>
      </c>
    </row>
    <row r="377" spans="10:17" x14ac:dyDescent="0.25">
      <c r="J377" s="27">
        <v>23</v>
      </c>
      <c r="K377" s="28" t="s">
        <v>7</v>
      </c>
      <c r="L377" s="28">
        <v>28.31</v>
      </c>
      <c r="M377" s="28">
        <v>0</v>
      </c>
      <c r="N377" s="28" t="s">
        <v>8</v>
      </c>
      <c r="O377" s="28" t="s">
        <v>13</v>
      </c>
      <c r="P377" s="33">
        <v>18033.9679</v>
      </c>
      <c r="Q377" t="str">
        <f>VLOOKUP(insurance!C377,$E$2:$F$6,2,TRUE)</f>
        <v>overweight</v>
      </c>
    </row>
    <row r="378" spans="10:17" x14ac:dyDescent="0.25">
      <c r="J378" s="25">
        <v>39</v>
      </c>
      <c r="K378" s="26" t="s">
        <v>7</v>
      </c>
      <c r="L378" s="26">
        <v>24.89</v>
      </c>
      <c r="M378" s="26">
        <v>3</v>
      </c>
      <c r="N378" s="26" t="s">
        <v>8</v>
      </c>
      <c r="O378" s="26" t="s">
        <v>14</v>
      </c>
      <c r="P378" s="32">
        <v>21659.930100000001</v>
      </c>
      <c r="Q378" t="str">
        <f>VLOOKUP(insurance!C378,$E$2:$F$6,2,TRUE)</f>
        <v>normal</v>
      </c>
    </row>
    <row r="379" spans="10:17" x14ac:dyDescent="0.25">
      <c r="J379" s="27">
        <v>24</v>
      </c>
      <c r="K379" s="28" t="s">
        <v>10</v>
      </c>
      <c r="L379" s="28">
        <v>40.15</v>
      </c>
      <c r="M379" s="28">
        <v>0</v>
      </c>
      <c r="N379" s="28" t="s">
        <v>8</v>
      </c>
      <c r="O379" s="28" t="s">
        <v>12</v>
      </c>
      <c r="P379" s="33">
        <v>38126.246500000001</v>
      </c>
      <c r="Q379" t="str">
        <f>VLOOKUP(insurance!C379,$E$2:$F$6,2,TRUE)</f>
        <v>obese</v>
      </c>
    </row>
    <row r="380" spans="10:17" x14ac:dyDescent="0.25">
      <c r="J380" s="25">
        <v>64</v>
      </c>
      <c r="K380" s="26" t="s">
        <v>7</v>
      </c>
      <c r="L380" s="26">
        <v>30.114999999999998</v>
      </c>
      <c r="M380" s="26">
        <v>3</v>
      </c>
      <c r="N380" s="26" t="s">
        <v>11</v>
      </c>
      <c r="O380" s="26" t="s">
        <v>13</v>
      </c>
      <c r="P380" s="32">
        <v>16455.707849999999</v>
      </c>
      <c r="Q380" t="str">
        <f>VLOOKUP(insurance!C380,$E$2:$F$6,2,TRUE)</f>
        <v>obese</v>
      </c>
    </row>
    <row r="381" spans="10:17" x14ac:dyDescent="0.25">
      <c r="J381" s="27">
        <v>62</v>
      </c>
      <c r="K381" s="28" t="s">
        <v>10</v>
      </c>
      <c r="L381" s="28">
        <v>31.46</v>
      </c>
      <c r="M381" s="28">
        <v>1</v>
      </c>
      <c r="N381" s="28" t="s">
        <v>11</v>
      </c>
      <c r="O381" s="28" t="s">
        <v>12</v>
      </c>
      <c r="P381" s="33">
        <v>27000.98473</v>
      </c>
      <c r="Q381" t="str">
        <f>VLOOKUP(insurance!C381,$E$2:$F$6,2,TRUE)</f>
        <v>obese</v>
      </c>
    </row>
    <row r="382" spans="10:17" x14ac:dyDescent="0.25">
      <c r="J382" s="25">
        <v>27</v>
      </c>
      <c r="K382" s="26" t="s">
        <v>7</v>
      </c>
      <c r="L382" s="26">
        <v>17.954999999999998</v>
      </c>
      <c r="M382" s="26">
        <v>2</v>
      </c>
      <c r="N382" s="26" t="s">
        <v>8</v>
      </c>
      <c r="O382" s="26" t="s">
        <v>14</v>
      </c>
      <c r="P382" s="32">
        <v>15006.579449999999</v>
      </c>
      <c r="Q382" t="str">
        <f>VLOOKUP(insurance!C382,$E$2:$F$6,2,TRUE)</f>
        <v>underweight</v>
      </c>
    </row>
    <row r="383" spans="10:17" x14ac:dyDescent="0.25">
      <c r="J383" s="27">
        <v>55</v>
      </c>
      <c r="K383" s="28" t="s">
        <v>10</v>
      </c>
      <c r="L383" s="28">
        <v>30.684999999999999</v>
      </c>
      <c r="M383" s="28">
        <v>0</v>
      </c>
      <c r="N383" s="28" t="s">
        <v>8</v>
      </c>
      <c r="O383" s="28" t="s">
        <v>14</v>
      </c>
      <c r="P383" s="33">
        <v>42303.692150000003</v>
      </c>
      <c r="Q383" t="str">
        <f>VLOOKUP(insurance!C383,$E$2:$F$6,2,TRUE)</f>
        <v>obese</v>
      </c>
    </row>
    <row r="384" spans="10:17" x14ac:dyDescent="0.25">
      <c r="J384" s="25">
        <v>55</v>
      </c>
      <c r="K384" s="26" t="s">
        <v>10</v>
      </c>
      <c r="L384" s="26">
        <v>33</v>
      </c>
      <c r="M384" s="26">
        <v>0</v>
      </c>
      <c r="N384" s="26" t="s">
        <v>11</v>
      </c>
      <c r="O384" s="26" t="s">
        <v>12</v>
      </c>
      <c r="P384" s="32">
        <v>20781.48892</v>
      </c>
      <c r="Q384" t="str">
        <f>VLOOKUP(insurance!C384,$E$2:$F$6,2,TRUE)</f>
        <v>obese</v>
      </c>
    </row>
    <row r="385" spans="10:17" x14ac:dyDescent="0.25">
      <c r="J385" s="27">
        <v>35</v>
      </c>
      <c r="K385" s="28" t="s">
        <v>7</v>
      </c>
      <c r="L385" s="28">
        <v>43.34</v>
      </c>
      <c r="M385" s="28">
        <v>2</v>
      </c>
      <c r="N385" s="28" t="s">
        <v>11</v>
      </c>
      <c r="O385" s="28" t="s">
        <v>12</v>
      </c>
      <c r="P385" s="33">
        <v>5846.9175999999998</v>
      </c>
      <c r="Q385" t="str">
        <f>VLOOKUP(insurance!C385,$E$2:$F$6,2,TRUE)</f>
        <v>obese</v>
      </c>
    </row>
    <row r="386" spans="10:17" x14ac:dyDescent="0.25">
      <c r="J386" s="25">
        <v>44</v>
      </c>
      <c r="K386" s="26" t="s">
        <v>10</v>
      </c>
      <c r="L386" s="26">
        <v>22.135000000000002</v>
      </c>
      <c r="M386" s="26">
        <v>2</v>
      </c>
      <c r="N386" s="26" t="s">
        <v>11</v>
      </c>
      <c r="O386" s="26" t="s">
        <v>14</v>
      </c>
      <c r="P386" s="32">
        <v>8302.5356499999998</v>
      </c>
      <c r="Q386" t="str">
        <f>VLOOKUP(insurance!C386,$E$2:$F$6,2,TRUE)</f>
        <v>normal</v>
      </c>
    </row>
    <row r="387" spans="10:17" x14ac:dyDescent="0.25">
      <c r="J387" s="27">
        <v>19</v>
      </c>
      <c r="K387" s="28" t="s">
        <v>10</v>
      </c>
      <c r="L387" s="28">
        <v>34.4</v>
      </c>
      <c r="M387" s="28">
        <v>0</v>
      </c>
      <c r="N387" s="28" t="s">
        <v>11</v>
      </c>
      <c r="O387" s="28" t="s">
        <v>9</v>
      </c>
      <c r="P387" s="33">
        <v>1261.8589999999999</v>
      </c>
      <c r="Q387" t="str">
        <f>VLOOKUP(insurance!C387,$E$2:$F$6,2,TRUE)</f>
        <v>obese</v>
      </c>
    </row>
    <row r="388" spans="10:17" x14ac:dyDescent="0.25">
      <c r="J388" s="25">
        <v>58</v>
      </c>
      <c r="K388" s="26" t="s">
        <v>7</v>
      </c>
      <c r="L388" s="26">
        <v>39.049999999999997</v>
      </c>
      <c r="M388" s="26">
        <v>0</v>
      </c>
      <c r="N388" s="26" t="s">
        <v>11</v>
      </c>
      <c r="O388" s="26" t="s">
        <v>12</v>
      </c>
      <c r="P388" s="32">
        <v>11856.4115</v>
      </c>
      <c r="Q388" t="str">
        <f>VLOOKUP(insurance!C388,$E$2:$F$6,2,TRUE)</f>
        <v>obese</v>
      </c>
    </row>
    <row r="389" spans="10:17" x14ac:dyDescent="0.25">
      <c r="J389" s="27">
        <v>50</v>
      </c>
      <c r="K389" s="28" t="s">
        <v>10</v>
      </c>
      <c r="L389" s="28">
        <v>25.364999999999998</v>
      </c>
      <c r="M389" s="28">
        <v>2</v>
      </c>
      <c r="N389" s="28" t="s">
        <v>11</v>
      </c>
      <c r="O389" s="28" t="s">
        <v>13</v>
      </c>
      <c r="P389" s="33">
        <v>30284.642940000002</v>
      </c>
      <c r="Q389" t="str">
        <f>VLOOKUP(insurance!C389,$E$2:$F$6,2,TRUE)</f>
        <v>overweight</v>
      </c>
    </row>
    <row r="390" spans="10:17" x14ac:dyDescent="0.25">
      <c r="J390" s="25">
        <v>26</v>
      </c>
      <c r="K390" s="26" t="s">
        <v>7</v>
      </c>
      <c r="L390" s="26">
        <v>22.61</v>
      </c>
      <c r="M390" s="26">
        <v>0</v>
      </c>
      <c r="N390" s="26" t="s">
        <v>11</v>
      </c>
      <c r="O390" s="26" t="s">
        <v>13</v>
      </c>
      <c r="P390" s="32">
        <v>3176.8159000000001</v>
      </c>
      <c r="Q390" t="str">
        <f>VLOOKUP(insurance!C390,$E$2:$F$6,2,TRUE)</f>
        <v>normal</v>
      </c>
    </row>
    <row r="391" spans="10:17" x14ac:dyDescent="0.25">
      <c r="J391" s="27">
        <v>24</v>
      </c>
      <c r="K391" s="28" t="s">
        <v>7</v>
      </c>
      <c r="L391" s="28">
        <v>30.21</v>
      </c>
      <c r="M391" s="28">
        <v>3</v>
      </c>
      <c r="N391" s="28" t="s">
        <v>11</v>
      </c>
      <c r="O391" s="28" t="s">
        <v>13</v>
      </c>
      <c r="P391" s="33">
        <v>4618.0798999999997</v>
      </c>
      <c r="Q391" t="str">
        <f>VLOOKUP(insurance!C391,$E$2:$F$6,2,TRUE)</f>
        <v>obese</v>
      </c>
    </row>
    <row r="392" spans="10:17" x14ac:dyDescent="0.25">
      <c r="J392" s="25">
        <v>48</v>
      </c>
      <c r="K392" s="26" t="s">
        <v>10</v>
      </c>
      <c r="L392" s="26">
        <v>35.625</v>
      </c>
      <c r="M392" s="26">
        <v>4</v>
      </c>
      <c r="N392" s="26" t="s">
        <v>11</v>
      </c>
      <c r="O392" s="26" t="s">
        <v>14</v>
      </c>
      <c r="P392" s="32">
        <v>10736.87075</v>
      </c>
      <c r="Q392" t="str">
        <f>VLOOKUP(insurance!C392,$E$2:$F$6,2,TRUE)</f>
        <v>obese</v>
      </c>
    </row>
    <row r="393" spans="10:17" x14ac:dyDescent="0.25">
      <c r="J393" s="27">
        <v>19</v>
      </c>
      <c r="K393" s="28" t="s">
        <v>7</v>
      </c>
      <c r="L393" s="28">
        <v>37.43</v>
      </c>
      <c r="M393" s="28">
        <v>0</v>
      </c>
      <c r="N393" s="28" t="s">
        <v>11</v>
      </c>
      <c r="O393" s="28" t="s">
        <v>13</v>
      </c>
      <c r="P393" s="33">
        <v>2138.0707000000002</v>
      </c>
      <c r="Q393" t="str">
        <f>VLOOKUP(insurance!C393,$E$2:$F$6,2,TRUE)</f>
        <v>obese</v>
      </c>
    </row>
    <row r="394" spans="10:17" x14ac:dyDescent="0.25">
      <c r="J394" s="25">
        <v>48</v>
      </c>
      <c r="K394" s="26" t="s">
        <v>10</v>
      </c>
      <c r="L394" s="26">
        <v>31.445</v>
      </c>
      <c r="M394" s="26">
        <v>1</v>
      </c>
      <c r="N394" s="26" t="s">
        <v>11</v>
      </c>
      <c r="O394" s="26" t="s">
        <v>14</v>
      </c>
      <c r="P394" s="32">
        <v>8964.0605500000001</v>
      </c>
      <c r="Q394" t="str">
        <f>VLOOKUP(insurance!C394,$E$2:$F$6,2,TRUE)</f>
        <v>obese</v>
      </c>
    </row>
    <row r="395" spans="10:17" x14ac:dyDescent="0.25">
      <c r="J395" s="27">
        <v>49</v>
      </c>
      <c r="K395" s="28" t="s">
        <v>10</v>
      </c>
      <c r="L395" s="28">
        <v>31.35</v>
      </c>
      <c r="M395" s="28">
        <v>1</v>
      </c>
      <c r="N395" s="28" t="s">
        <v>11</v>
      </c>
      <c r="O395" s="28" t="s">
        <v>14</v>
      </c>
      <c r="P395" s="33">
        <v>9290.1394999999993</v>
      </c>
      <c r="Q395" t="str">
        <f>VLOOKUP(insurance!C395,$E$2:$F$6,2,TRUE)</f>
        <v>obese</v>
      </c>
    </row>
    <row r="396" spans="10:17" x14ac:dyDescent="0.25">
      <c r="J396" s="25">
        <v>46</v>
      </c>
      <c r="K396" s="26" t="s">
        <v>7</v>
      </c>
      <c r="L396" s="26">
        <v>32.299999999999997</v>
      </c>
      <c r="M396" s="26">
        <v>2</v>
      </c>
      <c r="N396" s="26" t="s">
        <v>11</v>
      </c>
      <c r="O396" s="26" t="s">
        <v>14</v>
      </c>
      <c r="P396" s="32">
        <v>9411.0049999999992</v>
      </c>
      <c r="Q396" t="str">
        <f>VLOOKUP(insurance!C396,$E$2:$F$6,2,TRUE)</f>
        <v>obese</v>
      </c>
    </row>
    <row r="397" spans="10:17" x14ac:dyDescent="0.25">
      <c r="J397" s="27">
        <v>46</v>
      </c>
      <c r="K397" s="28" t="s">
        <v>10</v>
      </c>
      <c r="L397" s="28">
        <v>19.855</v>
      </c>
      <c r="M397" s="28">
        <v>0</v>
      </c>
      <c r="N397" s="28" t="s">
        <v>11</v>
      </c>
      <c r="O397" s="28" t="s">
        <v>13</v>
      </c>
      <c r="P397" s="33">
        <v>7526.7064499999997</v>
      </c>
      <c r="Q397" t="str">
        <f>VLOOKUP(insurance!C397,$E$2:$F$6,2,TRUE)</f>
        <v>normal</v>
      </c>
    </row>
    <row r="398" spans="10:17" x14ac:dyDescent="0.25">
      <c r="J398" s="25">
        <v>43</v>
      </c>
      <c r="K398" s="26" t="s">
        <v>7</v>
      </c>
      <c r="L398" s="26">
        <v>34.4</v>
      </c>
      <c r="M398" s="26">
        <v>3</v>
      </c>
      <c r="N398" s="26" t="s">
        <v>11</v>
      </c>
      <c r="O398" s="26" t="s">
        <v>9</v>
      </c>
      <c r="P398" s="32">
        <v>8522.0030000000006</v>
      </c>
      <c r="Q398" t="str">
        <f>VLOOKUP(insurance!C398,$E$2:$F$6,2,TRUE)</f>
        <v>obese</v>
      </c>
    </row>
    <row r="399" spans="10:17" x14ac:dyDescent="0.25">
      <c r="J399" s="27">
        <v>21</v>
      </c>
      <c r="K399" s="28" t="s">
        <v>10</v>
      </c>
      <c r="L399" s="28">
        <v>31.02</v>
      </c>
      <c r="M399" s="28">
        <v>0</v>
      </c>
      <c r="N399" s="28" t="s">
        <v>11</v>
      </c>
      <c r="O399" s="28" t="s">
        <v>12</v>
      </c>
      <c r="P399" s="33">
        <v>16586.49771</v>
      </c>
      <c r="Q399" t="str">
        <f>VLOOKUP(insurance!C399,$E$2:$F$6,2,TRUE)</f>
        <v>obese</v>
      </c>
    </row>
    <row r="400" spans="10:17" x14ac:dyDescent="0.25">
      <c r="J400" s="25">
        <v>64</v>
      </c>
      <c r="K400" s="26" t="s">
        <v>10</v>
      </c>
      <c r="L400" s="26">
        <v>25.6</v>
      </c>
      <c r="M400" s="26">
        <v>2</v>
      </c>
      <c r="N400" s="26" t="s">
        <v>11</v>
      </c>
      <c r="O400" s="26" t="s">
        <v>9</v>
      </c>
      <c r="P400" s="32">
        <v>14988.432000000001</v>
      </c>
      <c r="Q400" t="str">
        <f>VLOOKUP(insurance!C400,$E$2:$F$6,2,TRUE)</f>
        <v>overweight</v>
      </c>
    </row>
    <row r="401" spans="10:17" x14ac:dyDescent="0.25">
      <c r="J401" s="27">
        <v>18</v>
      </c>
      <c r="K401" s="28" t="s">
        <v>7</v>
      </c>
      <c r="L401" s="28">
        <v>38.17</v>
      </c>
      <c r="M401" s="28">
        <v>0</v>
      </c>
      <c r="N401" s="28" t="s">
        <v>11</v>
      </c>
      <c r="O401" s="28" t="s">
        <v>12</v>
      </c>
      <c r="P401" s="33">
        <v>1631.6683</v>
      </c>
      <c r="Q401" t="str">
        <f>VLOOKUP(insurance!C401,$E$2:$F$6,2,TRUE)</f>
        <v>obese</v>
      </c>
    </row>
    <row r="402" spans="10:17" x14ac:dyDescent="0.25">
      <c r="J402" s="25">
        <v>51</v>
      </c>
      <c r="K402" s="26" t="s">
        <v>7</v>
      </c>
      <c r="L402" s="26">
        <v>20.6</v>
      </c>
      <c r="M402" s="26">
        <v>0</v>
      </c>
      <c r="N402" s="26" t="s">
        <v>11</v>
      </c>
      <c r="O402" s="26" t="s">
        <v>9</v>
      </c>
      <c r="P402" s="32">
        <v>9264.7970000000005</v>
      </c>
      <c r="Q402" t="str">
        <f>VLOOKUP(insurance!C402,$E$2:$F$6,2,TRUE)</f>
        <v>normal</v>
      </c>
    </row>
    <row r="403" spans="10:17" x14ac:dyDescent="0.25">
      <c r="J403" s="27">
        <v>47</v>
      </c>
      <c r="K403" s="28" t="s">
        <v>10</v>
      </c>
      <c r="L403" s="28">
        <v>47.52</v>
      </c>
      <c r="M403" s="28">
        <v>1</v>
      </c>
      <c r="N403" s="28" t="s">
        <v>11</v>
      </c>
      <c r="O403" s="28" t="s">
        <v>12</v>
      </c>
      <c r="P403" s="33">
        <v>8083.9197999999997</v>
      </c>
      <c r="Q403" t="str">
        <f>VLOOKUP(insurance!C403,$E$2:$F$6,2,TRUE)</f>
        <v>obese</v>
      </c>
    </row>
    <row r="404" spans="10:17" x14ac:dyDescent="0.25">
      <c r="J404" s="25">
        <v>64</v>
      </c>
      <c r="K404" s="26" t="s">
        <v>7</v>
      </c>
      <c r="L404" s="26">
        <v>32.965000000000003</v>
      </c>
      <c r="M404" s="26">
        <v>0</v>
      </c>
      <c r="N404" s="26" t="s">
        <v>11</v>
      </c>
      <c r="O404" s="26" t="s">
        <v>13</v>
      </c>
      <c r="P404" s="32">
        <v>14692.66935</v>
      </c>
      <c r="Q404" t="str">
        <f>VLOOKUP(insurance!C404,$E$2:$F$6,2,TRUE)</f>
        <v>obese</v>
      </c>
    </row>
    <row r="405" spans="10:17" x14ac:dyDescent="0.25">
      <c r="J405" s="27">
        <v>49</v>
      </c>
      <c r="K405" s="28" t="s">
        <v>10</v>
      </c>
      <c r="L405" s="28">
        <v>32.299999999999997</v>
      </c>
      <c r="M405" s="28">
        <v>3</v>
      </c>
      <c r="N405" s="28" t="s">
        <v>11</v>
      </c>
      <c r="O405" s="28" t="s">
        <v>13</v>
      </c>
      <c r="P405" s="33">
        <v>10269.459999999999</v>
      </c>
      <c r="Q405" t="str">
        <f>VLOOKUP(insurance!C405,$E$2:$F$6,2,TRUE)</f>
        <v>obese</v>
      </c>
    </row>
    <row r="406" spans="10:17" x14ac:dyDescent="0.25">
      <c r="J406" s="25">
        <v>31</v>
      </c>
      <c r="K406" s="26" t="s">
        <v>10</v>
      </c>
      <c r="L406" s="26">
        <v>20.399999999999999</v>
      </c>
      <c r="M406" s="26">
        <v>0</v>
      </c>
      <c r="N406" s="26" t="s">
        <v>11</v>
      </c>
      <c r="O406" s="26" t="s">
        <v>9</v>
      </c>
      <c r="P406" s="32">
        <v>3260.1990000000001</v>
      </c>
      <c r="Q406" t="str">
        <f>VLOOKUP(insurance!C406,$E$2:$F$6,2,TRUE)</f>
        <v>normal</v>
      </c>
    </row>
    <row r="407" spans="10:17" x14ac:dyDescent="0.25">
      <c r="J407" s="27">
        <v>52</v>
      </c>
      <c r="K407" s="28" t="s">
        <v>7</v>
      </c>
      <c r="L407" s="28">
        <v>38.380000000000003</v>
      </c>
      <c r="M407" s="28">
        <v>2</v>
      </c>
      <c r="N407" s="28" t="s">
        <v>11</v>
      </c>
      <c r="O407" s="28" t="s">
        <v>14</v>
      </c>
      <c r="P407" s="33">
        <v>11396.9002</v>
      </c>
      <c r="Q407" t="str">
        <f>VLOOKUP(insurance!C407,$E$2:$F$6,2,TRUE)</f>
        <v>obese</v>
      </c>
    </row>
    <row r="408" spans="10:17" x14ac:dyDescent="0.25">
      <c r="J408" s="25">
        <v>33</v>
      </c>
      <c r="K408" s="26" t="s">
        <v>7</v>
      </c>
      <c r="L408" s="26">
        <v>24.31</v>
      </c>
      <c r="M408" s="26">
        <v>0</v>
      </c>
      <c r="N408" s="26" t="s">
        <v>11</v>
      </c>
      <c r="O408" s="26" t="s">
        <v>12</v>
      </c>
      <c r="P408" s="32">
        <v>4185.0978999999998</v>
      </c>
      <c r="Q408" t="str">
        <f>VLOOKUP(insurance!C408,$E$2:$F$6,2,TRUE)</f>
        <v>normal</v>
      </c>
    </row>
    <row r="409" spans="10:17" x14ac:dyDescent="0.25">
      <c r="J409" s="27">
        <v>47</v>
      </c>
      <c r="K409" s="28" t="s">
        <v>7</v>
      </c>
      <c r="L409" s="28">
        <v>23.6</v>
      </c>
      <c r="M409" s="28">
        <v>1</v>
      </c>
      <c r="N409" s="28" t="s">
        <v>11</v>
      </c>
      <c r="O409" s="28" t="s">
        <v>9</v>
      </c>
      <c r="P409" s="33">
        <v>8539.6710000000003</v>
      </c>
      <c r="Q409" t="str">
        <f>VLOOKUP(insurance!C409,$E$2:$F$6,2,TRUE)</f>
        <v>normal</v>
      </c>
    </row>
    <row r="410" spans="10:17" x14ac:dyDescent="0.25">
      <c r="J410" s="25">
        <v>38</v>
      </c>
      <c r="K410" s="26" t="s">
        <v>10</v>
      </c>
      <c r="L410" s="26">
        <v>21.12</v>
      </c>
      <c r="M410" s="26">
        <v>3</v>
      </c>
      <c r="N410" s="26" t="s">
        <v>11</v>
      </c>
      <c r="O410" s="26" t="s">
        <v>12</v>
      </c>
      <c r="P410" s="32">
        <v>6652.5288</v>
      </c>
      <c r="Q410" t="str">
        <f>VLOOKUP(insurance!C410,$E$2:$F$6,2,TRUE)</f>
        <v>normal</v>
      </c>
    </row>
    <row r="411" spans="10:17" x14ac:dyDescent="0.25">
      <c r="J411" s="27">
        <v>32</v>
      </c>
      <c r="K411" s="28" t="s">
        <v>10</v>
      </c>
      <c r="L411" s="28">
        <v>30.03</v>
      </c>
      <c r="M411" s="28">
        <v>1</v>
      </c>
      <c r="N411" s="28" t="s">
        <v>11</v>
      </c>
      <c r="O411" s="28" t="s">
        <v>12</v>
      </c>
      <c r="P411" s="33">
        <v>4074.4537</v>
      </c>
      <c r="Q411" t="str">
        <f>VLOOKUP(insurance!C411,$E$2:$F$6,2,TRUE)</f>
        <v>obese</v>
      </c>
    </row>
    <row r="412" spans="10:17" x14ac:dyDescent="0.25">
      <c r="J412" s="25">
        <v>19</v>
      </c>
      <c r="K412" s="26" t="s">
        <v>10</v>
      </c>
      <c r="L412" s="26">
        <v>17.48</v>
      </c>
      <c r="M412" s="26">
        <v>0</v>
      </c>
      <c r="N412" s="26" t="s">
        <v>11</v>
      </c>
      <c r="O412" s="26" t="s">
        <v>13</v>
      </c>
      <c r="P412" s="32">
        <v>1621.3402000000001</v>
      </c>
      <c r="Q412" t="str">
        <f>VLOOKUP(insurance!C412,$E$2:$F$6,2,TRUE)</f>
        <v>underweight</v>
      </c>
    </row>
    <row r="413" spans="10:17" x14ac:dyDescent="0.25">
      <c r="J413" s="27">
        <v>44</v>
      </c>
      <c r="K413" s="28" t="s">
        <v>7</v>
      </c>
      <c r="L413" s="28">
        <v>20.234999999999999</v>
      </c>
      <c r="M413" s="28">
        <v>1</v>
      </c>
      <c r="N413" s="28" t="s">
        <v>8</v>
      </c>
      <c r="O413" s="28" t="s">
        <v>14</v>
      </c>
      <c r="P413" s="33">
        <v>19594.809649999999</v>
      </c>
      <c r="Q413" t="str">
        <f>VLOOKUP(insurance!C413,$E$2:$F$6,2,TRUE)</f>
        <v>normal</v>
      </c>
    </row>
    <row r="414" spans="10:17" x14ac:dyDescent="0.25">
      <c r="J414" s="25">
        <v>26</v>
      </c>
      <c r="K414" s="26" t="s">
        <v>7</v>
      </c>
      <c r="L414" s="26">
        <v>17.195</v>
      </c>
      <c r="M414" s="26">
        <v>2</v>
      </c>
      <c r="N414" s="26" t="s">
        <v>8</v>
      </c>
      <c r="O414" s="26" t="s">
        <v>14</v>
      </c>
      <c r="P414" s="32">
        <v>14455.644050000001</v>
      </c>
      <c r="Q414" t="str">
        <f>VLOOKUP(insurance!C414,$E$2:$F$6,2,TRUE)</f>
        <v>underweight</v>
      </c>
    </row>
    <row r="415" spans="10:17" x14ac:dyDescent="0.25">
      <c r="J415" s="27">
        <v>25</v>
      </c>
      <c r="K415" s="28" t="s">
        <v>10</v>
      </c>
      <c r="L415" s="28">
        <v>23.9</v>
      </c>
      <c r="M415" s="28">
        <v>5</v>
      </c>
      <c r="N415" s="28" t="s">
        <v>11</v>
      </c>
      <c r="O415" s="28" t="s">
        <v>9</v>
      </c>
      <c r="P415" s="33">
        <v>5080.0959999999995</v>
      </c>
      <c r="Q415" t="str">
        <f>VLOOKUP(insurance!C415,$E$2:$F$6,2,TRUE)</f>
        <v>normal</v>
      </c>
    </row>
    <row r="416" spans="10:17" x14ac:dyDescent="0.25">
      <c r="J416" s="25">
        <v>19</v>
      </c>
      <c r="K416" s="26" t="s">
        <v>7</v>
      </c>
      <c r="L416" s="26">
        <v>35.15</v>
      </c>
      <c r="M416" s="26">
        <v>0</v>
      </c>
      <c r="N416" s="26" t="s">
        <v>11</v>
      </c>
      <c r="O416" s="26" t="s">
        <v>13</v>
      </c>
      <c r="P416" s="32">
        <v>2134.9014999999999</v>
      </c>
      <c r="Q416" t="str">
        <f>VLOOKUP(insurance!C416,$E$2:$F$6,2,TRUE)</f>
        <v>obese</v>
      </c>
    </row>
    <row r="417" spans="10:17" x14ac:dyDescent="0.25">
      <c r="J417" s="27">
        <v>43</v>
      </c>
      <c r="K417" s="28" t="s">
        <v>7</v>
      </c>
      <c r="L417" s="28">
        <v>35.64</v>
      </c>
      <c r="M417" s="28">
        <v>1</v>
      </c>
      <c r="N417" s="28" t="s">
        <v>11</v>
      </c>
      <c r="O417" s="28" t="s">
        <v>12</v>
      </c>
      <c r="P417" s="33">
        <v>7345.7266</v>
      </c>
      <c r="Q417" t="str">
        <f>VLOOKUP(insurance!C417,$E$2:$F$6,2,TRUE)</f>
        <v>obese</v>
      </c>
    </row>
    <row r="418" spans="10:17" x14ac:dyDescent="0.25">
      <c r="J418" s="25">
        <v>52</v>
      </c>
      <c r="K418" s="26" t="s">
        <v>10</v>
      </c>
      <c r="L418" s="26">
        <v>34.1</v>
      </c>
      <c r="M418" s="26">
        <v>0</v>
      </c>
      <c r="N418" s="26" t="s">
        <v>11</v>
      </c>
      <c r="O418" s="26" t="s">
        <v>12</v>
      </c>
      <c r="P418" s="32">
        <v>9140.9509999999991</v>
      </c>
      <c r="Q418" t="str">
        <f>VLOOKUP(insurance!C418,$E$2:$F$6,2,TRUE)</f>
        <v>obese</v>
      </c>
    </row>
    <row r="419" spans="10:17" x14ac:dyDescent="0.25">
      <c r="J419" s="27">
        <v>36</v>
      </c>
      <c r="K419" s="28" t="s">
        <v>7</v>
      </c>
      <c r="L419" s="28">
        <v>22.6</v>
      </c>
      <c r="M419" s="28">
        <v>2</v>
      </c>
      <c r="N419" s="28" t="s">
        <v>8</v>
      </c>
      <c r="O419" s="28" t="s">
        <v>9</v>
      </c>
      <c r="P419" s="33">
        <v>18608.261999999999</v>
      </c>
      <c r="Q419" t="str">
        <f>VLOOKUP(insurance!C419,$E$2:$F$6,2,TRUE)</f>
        <v>normal</v>
      </c>
    </row>
    <row r="420" spans="10:17" x14ac:dyDescent="0.25">
      <c r="J420" s="25">
        <v>64</v>
      </c>
      <c r="K420" s="26" t="s">
        <v>10</v>
      </c>
      <c r="L420" s="26">
        <v>39.159999999999997</v>
      </c>
      <c r="M420" s="26">
        <v>1</v>
      </c>
      <c r="N420" s="26" t="s">
        <v>11</v>
      </c>
      <c r="O420" s="26" t="s">
        <v>12</v>
      </c>
      <c r="P420" s="32">
        <v>14418.2804</v>
      </c>
      <c r="Q420" t="str">
        <f>VLOOKUP(insurance!C420,$E$2:$F$6,2,TRUE)</f>
        <v>obese</v>
      </c>
    </row>
    <row r="421" spans="10:17" x14ac:dyDescent="0.25">
      <c r="J421" s="27">
        <v>63</v>
      </c>
      <c r="K421" s="28" t="s">
        <v>7</v>
      </c>
      <c r="L421" s="28">
        <v>26.98</v>
      </c>
      <c r="M421" s="28">
        <v>0</v>
      </c>
      <c r="N421" s="28" t="s">
        <v>8</v>
      </c>
      <c r="O421" s="28" t="s">
        <v>13</v>
      </c>
      <c r="P421" s="33">
        <v>28950.4692</v>
      </c>
      <c r="Q421" t="str">
        <f>VLOOKUP(insurance!C421,$E$2:$F$6,2,TRUE)</f>
        <v>overweight</v>
      </c>
    </row>
    <row r="422" spans="10:17" x14ac:dyDescent="0.25">
      <c r="J422" s="25">
        <v>64</v>
      </c>
      <c r="K422" s="26" t="s">
        <v>10</v>
      </c>
      <c r="L422" s="26">
        <v>33.880000000000003</v>
      </c>
      <c r="M422" s="26">
        <v>0</v>
      </c>
      <c r="N422" s="26" t="s">
        <v>8</v>
      </c>
      <c r="O422" s="26" t="s">
        <v>12</v>
      </c>
      <c r="P422" s="32">
        <v>46889.261200000001</v>
      </c>
      <c r="Q422" t="str">
        <f>VLOOKUP(insurance!C422,$E$2:$F$6,2,TRUE)</f>
        <v>obese</v>
      </c>
    </row>
    <row r="423" spans="10:17" x14ac:dyDescent="0.25">
      <c r="J423" s="27">
        <v>61</v>
      </c>
      <c r="K423" s="28" t="s">
        <v>10</v>
      </c>
      <c r="L423" s="28">
        <v>35.86</v>
      </c>
      <c r="M423" s="28">
        <v>0</v>
      </c>
      <c r="N423" s="28" t="s">
        <v>8</v>
      </c>
      <c r="O423" s="28" t="s">
        <v>12</v>
      </c>
      <c r="P423" s="33">
        <v>46599.108399999997</v>
      </c>
      <c r="Q423" t="str">
        <f>VLOOKUP(insurance!C423,$E$2:$F$6,2,TRUE)</f>
        <v>obese</v>
      </c>
    </row>
    <row r="424" spans="10:17" x14ac:dyDescent="0.25">
      <c r="J424" s="25">
        <v>40</v>
      </c>
      <c r="K424" s="26" t="s">
        <v>10</v>
      </c>
      <c r="L424" s="26">
        <v>32.774999999999999</v>
      </c>
      <c r="M424" s="26">
        <v>1</v>
      </c>
      <c r="N424" s="26" t="s">
        <v>8</v>
      </c>
      <c r="O424" s="26" t="s">
        <v>14</v>
      </c>
      <c r="P424" s="32">
        <v>39125.332249999999</v>
      </c>
      <c r="Q424" t="str">
        <f>VLOOKUP(insurance!C424,$E$2:$F$6,2,TRUE)</f>
        <v>obese</v>
      </c>
    </row>
    <row r="425" spans="10:17" x14ac:dyDescent="0.25">
      <c r="J425" s="27">
        <v>25</v>
      </c>
      <c r="K425" s="28" t="s">
        <v>10</v>
      </c>
      <c r="L425" s="28">
        <v>30.59</v>
      </c>
      <c r="M425" s="28">
        <v>0</v>
      </c>
      <c r="N425" s="28" t="s">
        <v>11</v>
      </c>
      <c r="O425" s="28" t="s">
        <v>14</v>
      </c>
      <c r="P425" s="33">
        <v>2727.3951000000002</v>
      </c>
      <c r="Q425" t="str">
        <f>VLOOKUP(insurance!C425,$E$2:$F$6,2,TRUE)</f>
        <v>obese</v>
      </c>
    </row>
    <row r="426" spans="10:17" x14ac:dyDescent="0.25">
      <c r="J426" s="25">
        <v>48</v>
      </c>
      <c r="K426" s="26" t="s">
        <v>10</v>
      </c>
      <c r="L426" s="26">
        <v>30.2</v>
      </c>
      <c r="M426" s="26">
        <v>2</v>
      </c>
      <c r="N426" s="26" t="s">
        <v>11</v>
      </c>
      <c r="O426" s="26" t="s">
        <v>9</v>
      </c>
      <c r="P426" s="32">
        <v>8968.33</v>
      </c>
      <c r="Q426" t="str">
        <f>VLOOKUP(insurance!C426,$E$2:$F$6,2,TRUE)</f>
        <v>obese</v>
      </c>
    </row>
    <row r="427" spans="10:17" x14ac:dyDescent="0.25">
      <c r="J427" s="27">
        <v>45</v>
      </c>
      <c r="K427" s="28" t="s">
        <v>10</v>
      </c>
      <c r="L427" s="28">
        <v>24.31</v>
      </c>
      <c r="M427" s="28">
        <v>5</v>
      </c>
      <c r="N427" s="28" t="s">
        <v>11</v>
      </c>
      <c r="O427" s="28" t="s">
        <v>12</v>
      </c>
      <c r="P427" s="33">
        <v>9788.8659000000007</v>
      </c>
      <c r="Q427" t="str">
        <f>VLOOKUP(insurance!C427,$E$2:$F$6,2,TRUE)</f>
        <v>normal</v>
      </c>
    </row>
    <row r="428" spans="10:17" x14ac:dyDescent="0.25">
      <c r="J428" s="25">
        <v>38</v>
      </c>
      <c r="K428" s="26" t="s">
        <v>7</v>
      </c>
      <c r="L428" s="26">
        <v>27.265000000000001</v>
      </c>
      <c r="M428" s="26">
        <v>1</v>
      </c>
      <c r="N428" s="26" t="s">
        <v>11</v>
      </c>
      <c r="O428" s="26" t="s">
        <v>14</v>
      </c>
      <c r="P428" s="32">
        <v>6555.07035</v>
      </c>
      <c r="Q428" t="str">
        <f>VLOOKUP(insurance!C428,$E$2:$F$6,2,TRUE)</f>
        <v>overweight</v>
      </c>
    </row>
    <row r="429" spans="10:17" x14ac:dyDescent="0.25">
      <c r="J429" s="27">
        <v>18</v>
      </c>
      <c r="K429" s="28" t="s">
        <v>7</v>
      </c>
      <c r="L429" s="28">
        <v>29.164999999999999</v>
      </c>
      <c r="M429" s="28">
        <v>0</v>
      </c>
      <c r="N429" s="28" t="s">
        <v>11</v>
      </c>
      <c r="O429" s="28" t="s">
        <v>14</v>
      </c>
      <c r="P429" s="33">
        <v>7323.7348190000002</v>
      </c>
      <c r="Q429" t="str">
        <f>VLOOKUP(insurance!C429,$E$2:$F$6,2,TRUE)</f>
        <v>overweight</v>
      </c>
    </row>
    <row r="430" spans="10:17" x14ac:dyDescent="0.25">
      <c r="J430" s="25">
        <v>21</v>
      </c>
      <c r="K430" s="26" t="s">
        <v>7</v>
      </c>
      <c r="L430" s="26">
        <v>16.815000000000001</v>
      </c>
      <c r="M430" s="26">
        <v>1</v>
      </c>
      <c r="N430" s="26" t="s">
        <v>11</v>
      </c>
      <c r="O430" s="26" t="s">
        <v>14</v>
      </c>
      <c r="P430" s="32">
        <v>3167.4558499999998</v>
      </c>
      <c r="Q430" t="str">
        <f>VLOOKUP(insurance!C430,$E$2:$F$6,2,TRUE)</f>
        <v>underweight</v>
      </c>
    </row>
    <row r="431" spans="10:17" x14ac:dyDescent="0.25">
      <c r="J431" s="27">
        <v>27</v>
      </c>
      <c r="K431" s="28" t="s">
        <v>7</v>
      </c>
      <c r="L431" s="28">
        <v>30.4</v>
      </c>
      <c r="M431" s="28">
        <v>3</v>
      </c>
      <c r="N431" s="28" t="s">
        <v>11</v>
      </c>
      <c r="O431" s="28" t="s">
        <v>13</v>
      </c>
      <c r="P431" s="33">
        <v>18804.752400000001</v>
      </c>
      <c r="Q431" t="str">
        <f>VLOOKUP(insurance!C431,$E$2:$F$6,2,TRUE)</f>
        <v>obese</v>
      </c>
    </row>
    <row r="432" spans="10:17" x14ac:dyDescent="0.25">
      <c r="J432" s="25">
        <v>19</v>
      </c>
      <c r="K432" s="26" t="s">
        <v>10</v>
      </c>
      <c r="L432" s="26">
        <v>33.1</v>
      </c>
      <c r="M432" s="26">
        <v>0</v>
      </c>
      <c r="N432" s="26" t="s">
        <v>11</v>
      </c>
      <c r="O432" s="26" t="s">
        <v>9</v>
      </c>
      <c r="P432" s="32">
        <v>23082.955330000001</v>
      </c>
      <c r="Q432" t="str">
        <f>VLOOKUP(insurance!C432,$E$2:$F$6,2,TRUE)</f>
        <v>obese</v>
      </c>
    </row>
    <row r="433" spans="10:17" x14ac:dyDescent="0.25">
      <c r="J433" s="27">
        <v>29</v>
      </c>
      <c r="K433" s="28" t="s">
        <v>7</v>
      </c>
      <c r="L433" s="28">
        <v>20.234999999999999</v>
      </c>
      <c r="M433" s="28">
        <v>2</v>
      </c>
      <c r="N433" s="28" t="s">
        <v>11</v>
      </c>
      <c r="O433" s="28" t="s">
        <v>13</v>
      </c>
      <c r="P433" s="33">
        <v>4906.4096499999996</v>
      </c>
      <c r="Q433" t="str">
        <f>VLOOKUP(insurance!C433,$E$2:$F$6,2,TRUE)</f>
        <v>normal</v>
      </c>
    </row>
    <row r="434" spans="10:17" x14ac:dyDescent="0.25">
      <c r="J434" s="25">
        <v>42</v>
      </c>
      <c r="K434" s="26" t="s">
        <v>10</v>
      </c>
      <c r="L434" s="26">
        <v>26.9</v>
      </c>
      <c r="M434" s="26">
        <v>0</v>
      </c>
      <c r="N434" s="26" t="s">
        <v>11</v>
      </c>
      <c r="O434" s="26" t="s">
        <v>9</v>
      </c>
      <c r="P434" s="32">
        <v>5969.723</v>
      </c>
      <c r="Q434" t="str">
        <f>VLOOKUP(insurance!C434,$E$2:$F$6,2,TRUE)</f>
        <v>overweight</v>
      </c>
    </row>
    <row r="435" spans="10:17" x14ac:dyDescent="0.25">
      <c r="J435" s="27">
        <v>60</v>
      </c>
      <c r="K435" s="28" t="s">
        <v>7</v>
      </c>
      <c r="L435" s="28">
        <v>30.5</v>
      </c>
      <c r="M435" s="28">
        <v>0</v>
      </c>
      <c r="N435" s="28" t="s">
        <v>11</v>
      </c>
      <c r="O435" s="28" t="s">
        <v>9</v>
      </c>
      <c r="P435" s="33">
        <v>12638.195</v>
      </c>
      <c r="Q435" t="str">
        <f>VLOOKUP(insurance!C435,$E$2:$F$6,2,TRUE)</f>
        <v>obese</v>
      </c>
    </row>
    <row r="436" spans="10:17" x14ac:dyDescent="0.25">
      <c r="J436" s="25">
        <v>31</v>
      </c>
      <c r="K436" s="26" t="s">
        <v>10</v>
      </c>
      <c r="L436" s="26">
        <v>28.594999999999999</v>
      </c>
      <c r="M436" s="26">
        <v>1</v>
      </c>
      <c r="N436" s="26" t="s">
        <v>11</v>
      </c>
      <c r="O436" s="26" t="s">
        <v>13</v>
      </c>
      <c r="P436" s="32">
        <v>4243.5900499999998</v>
      </c>
      <c r="Q436" t="str">
        <f>VLOOKUP(insurance!C436,$E$2:$F$6,2,TRUE)</f>
        <v>overweight</v>
      </c>
    </row>
    <row r="437" spans="10:17" x14ac:dyDescent="0.25">
      <c r="J437" s="27">
        <v>60</v>
      </c>
      <c r="K437" s="28" t="s">
        <v>10</v>
      </c>
      <c r="L437" s="28">
        <v>33.11</v>
      </c>
      <c r="M437" s="28">
        <v>3</v>
      </c>
      <c r="N437" s="28" t="s">
        <v>11</v>
      </c>
      <c r="O437" s="28" t="s">
        <v>12</v>
      </c>
      <c r="P437" s="33">
        <v>13919.822899999999</v>
      </c>
      <c r="Q437" t="str">
        <f>VLOOKUP(insurance!C437,$E$2:$F$6,2,TRUE)</f>
        <v>obese</v>
      </c>
    </row>
    <row r="438" spans="10:17" x14ac:dyDescent="0.25">
      <c r="J438" s="25">
        <v>22</v>
      </c>
      <c r="K438" s="26" t="s">
        <v>10</v>
      </c>
      <c r="L438" s="26">
        <v>31.73</v>
      </c>
      <c r="M438" s="26">
        <v>0</v>
      </c>
      <c r="N438" s="26" t="s">
        <v>11</v>
      </c>
      <c r="O438" s="26" t="s">
        <v>14</v>
      </c>
      <c r="P438" s="32">
        <v>2254.7966999999999</v>
      </c>
      <c r="Q438" t="str">
        <f>VLOOKUP(insurance!C438,$E$2:$F$6,2,TRUE)</f>
        <v>obese</v>
      </c>
    </row>
    <row r="439" spans="10:17" x14ac:dyDescent="0.25">
      <c r="J439" s="27">
        <v>35</v>
      </c>
      <c r="K439" s="28" t="s">
        <v>10</v>
      </c>
      <c r="L439" s="28">
        <v>28.9</v>
      </c>
      <c r="M439" s="28">
        <v>3</v>
      </c>
      <c r="N439" s="28" t="s">
        <v>11</v>
      </c>
      <c r="O439" s="28" t="s">
        <v>9</v>
      </c>
      <c r="P439" s="33">
        <v>5926.8459999999995</v>
      </c>
      <c r="Q439" t="str">
        <f>VLOOKUP(insurance!C439,$E$2:$F$6,2,TRUE)</f>
        <v>overweight</v>
      </c>
    </row>
    <row r="440" spans="10:17" x14ac:dyDescent="0.25">
      <c r="J440" s="25">
        <v>52</v>
      </c>
      <c r="K440" s="26" t="s">
        <v>7</v>
      </c>
      <c r="L440" s="26">
        <v>46.75</v>
      </c>
      <c r="M440" s="26">
        <v>5</v>
      </c>
      <c r="N440" s="26" t="s">
        <v>11</v>
      </c>
      <c r="O440" s="26" t="s">
        <v>12</v>
      </c>
      <c r="P440" s="32">
        <v>12592.5345</v>
      </c>
      <c r="Q440" t="str">
        <f>VLOOKUP(insurance!C440,$E$2:$F$6,2,TRUE)</f>
        <v>obese</v>
      </c>
    </row>
    <row r="441" spans="10:17" x14ac:dyDescent="0.25">
      <c r="J441" s="27">
        <v>26</v>
      </c>
      <c r="K441" s="28" t="s">
        <v>10</v>
      </c>
      <c r="L441" s="28">
        <v>29.45</v>
      </c>
      <c r="M441" s="28">
        <v>0</v>
      </c>
      <c r="N441" s="28" t="s">
        <v>11</v>
      </c>
      <c r="O441" s="28" t="s">
        <v>14</v>
      </c>
      <c r="P441" s="33">
        <v>2897.3235</v>
      </c>
      <c r="Q441" t="str">
        <f>VLOOKUP(insurance!C441,$E$2:$F$6,2,TRUE)</f>
        <v>overweight</v>
      </c>
    </row>
    <row r="442" spans="10:17" x14ac:dyDescent="0.25">
      <c r="J442" s="25">
        <v>31</v>
      </c>
      <c r="K442" s="26" t="s">
        <v>7</v>
      </c>
      <c r="L442" s="26">
        <v>32.68</v>
      </c>
      <c r="M442" s="26">
        <v>1</v>
      </c>
      <c r="N442" s="26" t="s">
        <v>11</v>
      </c>
      <c r="O442" s="26" t="s">
        <v>13</v>
      </c>
      <c r="P442" s="32">
        <v>4738.2682000000004</v>
      </c>
      <c r="Q442" t="str">
        <f>VLOOKUP(insurance!C442,$E$2:$F$6,2,TRUE)</f>
        <v>obese</v>
      </c>
    </row>
    <row r="443" spans="10:17" x14ac:dyDescent="0.25">
      <c r="J443" s="27">
        <v>33</v>
      </c>
      <c r="K443" s="28" t="s">
        <v>7</v>
      </c>
      <c r="L443" s="28">
        <v>33.5</v>
      </c>
      <c r="M443" s="28">
        <v>0</v>
      </c>
      <c r="N443" s="28" t="s">
        <v>8</v>
      </c>
      <c r="O443" s="28" t="s">
        <v>9</v>
      </c>
      <c r="P443" s="33">
        <v>37079.372000000003</v>
      </c>
      <c r="Q443" t="str">
        <f>VLOOKUP(insurance!C443,$E$2:$F$6,2,TRUE)</f>
        <v>obese</v>
      </c>
    </row>
    <row r="444" spans="10:17" x14ac:dyDescent="0.25">
      <c r="J444" s="25">
        <v>18</v>
      </c>
      <c r="K444" s="26" t="s">
        <v>10</v>
      </c>
      <c r="L444" s="26">
        <v>43.01</v>
      </c>
      <c r="M444" s="26">
        <v>0</v>
      </c>
      <c r="N444" s="26" t="s">
        <v>11</v>
      </c>
      <c r="O444" s="26" t="s">
        <v>12</v>
      </c>
      <c r="P444" s="32">
        <v>1149.3959</v>
      </c>
      <c r="Q444" t="str">
        <f>VLOOKUP(insurance!C444,$E$2:$F$6,2,TRUE)</f>
        <v>obese</v>
      </c>
    </row>
    <row r="445" spans="10:17" x14ac:dyDescent="0.25">
      <c r="J445" s="27">
        <v>59</v>
      </c>
      <c r="K445" s="28" t="s">
        <v>7</v>
      </c>
      <c r="L445" s="28">
        <v>36.520000000000003</v>
      </c>
      <c r="M445" s="28">
        <v>1</v>
      </c>
      <c r="N445" s="28" t="s">
        <v>11</v>
      </c>
      <c r="O445" s="28" t="s">
        <v>12</v>
      </c>
      <c r="P445" s="33">
        <v>28287.897659999999</v>
      </c>
      <c r="Q445" t="str">
        <f>VLOOKUP(insurance!C445,$E$2:$F$6,2,TRUE)</f>
        <v>obese</v>
      </c>
    </row>
    <row r="446" spans="10:17" x14ac:dyDescent="0.25">
      <c r="J446" s="25">
        <v>56</v>
      </c>
      <c r="K446" s="26" t="s">
        <v>10</v>
      </c>
      <c r="L446" s="26">
        <v>26.695</v>
      </c>
      <c r="M446" s="26">
        <v>1</v>
      </c>
      <c r="N446" s="26" t="s">
        <v>8</v>
      </c>
      <c r="O446" s="26" t="s">
        <v>13</v>
      </c>
      <c r="P446" s="32">
        <v>26109.32905</v>
      </c>
      <c r="Q446" t="str">
        <f>VLOOKUP(insurance!C446,$E$2:$F$6,2,TRUE)</f>
        <v>overweight</v>
      </c>
    </row>
    <row r="447" spans="10:17" x14ac:dyDescent="0.25">
      <c r="J447" s="27">
        <v>45</v>
      </c>
      <c r="K447" s="28" t="s">
        <v>7</v>
      </c>
      <c r="L447" s="28">
        <v>33.1</v>
      </c>
      <c r="M447" s="28">
        <v>0</v>
      </c>
      <c r="N447" s="28" t="s">
        <v>11</v>
      </c>
      <c r="O447" s="28" t="s">
        <v>9</v>
      </c>
      <c r="P447" s="33">
        <v>7345.0839999999998</v>
      </c>
      <c r="Q447" t="str">
        <f>VLOOKUP(insurance!C447,$E$2:$F$6,2,TRUE)</f>
        <v>obese</v>
      </c>
    </row>
    <row r="448" spans="10:17" x14ac:dyDescent="0.25">
      <c r="J448" s="25">
        <v>60</v>
      </c>
      <c r="K448" s="26" t="s">
        <v>10</v>
      </c>
      <c r="L448" s="26">
        <v>29.64</v>
      </c>
      <c r="M448" s="26">
        <v>0</v>
      </c>
      <c r="N448" s="26" t="s">
        <v>11</v>
      </c>
      <c r="O448" s="26" t="s">
        <v>14</v>
      </c>
      <c r="P448" s="32">
        <v>12730.999599999999</v>
      </c>
      <c r="Q448" t="str">
        <f>VLOOKUP(insurance!C448,$E$2:$F$6,2,TRUE)</f>
        <v>overweight</v>
      </c>
    </row>
    <row r="449" spans="10:17" x14ac:dyDescent="0.25">
      <c r="J449" s="27">
        <v>56</v>
      </c>
      <c r="K449" s="28" t="s">
        <v>7</v>
      </c>
      <c r="L449" s="28">
        <v>25.65</v>
      </c>
      <c r="M449" s="28">
        <v>0</v>
      </c>
      <c r="N449" s="28" t="s">
        <v>11</v>
      </c>
      <c r="O449" s="28" t="s">
        <v>13</v>
      </c>
      <c r="P449" s="33">
        <v>11454.021500000001</v>
      </c>
      <c r="Q449" t="str">
        <f>VLOOKUP(insurance!C449,$E$2:$F$6,2,TRUE)</f>
        <v>overweight</v>
      </c>
    </row>
    <row r="450" spans="10:17" x14ac:dyDescent="0.25">
      <c r="J450" s="25">
        <v>40</v>
      </c>
      <c r="K450" s="26" t="s">
        <v>7</v>
      </c>
      <c r="L450" s="26">
        <v>29.6</v>
      </c>
      <c r="M450" s="26">
        <v>0</v>
      </c>
      <c r="N450" s="26" t="s">
        <v>11</v>
      </c>
      <c r="O450" s="26" t="s">
        <v>9</v>
      </c>
      <c r="P450" s="32">
        <v>5910.9440000000004</v>
      </c>
      <c r="Q450" t="str">
        <f>VLOOKUP(insurance!C450,$E$2:$F$6,2,TRUE)</f>
        <v>overweight</v>
      </c>
    </row>
    <row r="451" spans="10:17" x14ac:dyDescent="0.25">
      <c r="J451" s="27">
        <v>35</v>
      </c>
      <c r="K451" s="28" t="s">
        <v>10</v>
      </c>
      <c r="L451" s="28">
        <v>38.6</v>
      </c>
      <c r="M451" s="28">
        <v>1</v>
      </c>
      <c r="N451" s="28" t="s">
        <v>11</v>
      </c>
      <c r="O451" s="28" t="s">
        <v>9</v>
      </c>
      <c r="P451" s="33">
        <v>4762.3289999999997</v>
      </c>
      <c r="Q451" t="str">
        <f>VLOOKUP(insurance!C451,$E$2:$F$6,2,TRUE)</f>
        <v>obese</v>
      </c>
    </row>
    <row r="452" spans="10:17" x14ac:dyDescent="0.25">
      <c r="J452" s="25">
        <v>39</v>
      </c>
      <c r="K452" s="26" t="s">
        <v>10</v>
      </c>
      <c r="L452" s="26">
        <v>29.6</v>
      </c>
      <c r="M452" s="26">
        <v>4</v>
      </c>
      <c r="N452" s="26" t="s">
        <v>11</v>
      </c>
      <c r="O452" s="26" t="s">
        <v>9</v>
      </c>
      <c r="P452" s="32">
        <v>7512.2669999999998</v>
      </c>
      <c r="Q452" t="str">
        <f>VLOOKUP(insurance!C452,$E$2:$F$6,2,TRUE)</f>
        <v>overweight</v>
      </c>
    </row>
    <row r="453" spans="10:17" x14ac:dyDescent="0.25">
      <c r="J453" s="27">
        <v>30</v>
      </c>
      <c r="K453" s="28" t="s">
        <v>10</v>
      </c>
      <c r="L453" s="28">
        <v>24.13</v>
      </c>
      <c r="M453" s="28">
        <v>1</v>
      </c>
      <c r="N453" s="28" t="s">
        <v>11</v>
      </c>
      <c r="O453" s="28" t="s">
        <v>13</v>
      </c>
      <c r="P453" s="33">
        <v>4032.2406999999998</v>
      </c>
      <c r="Q453" t="str">
        <f>VLOOKUP(insurance!C453,$E$2:$F$6,2,TRUE)</f>
        <v>normal</v>
      </c>
    </row>
    <row r="454" spans="10:17" x14ac:dyDescent="0.25">
      <c r="J454" s="25">
        <v>24</v>
      </c>
      <c r="K454" s="26" t="s">
        <v>10</v>
      </c>
      <c r="L454" s="26">
        <v>23.4</v>
      </c>
      <c r="M454" s="26">
        <v>0</v>
      </c>
      <c r="N454" s="26" t="s">
        <v>11</v>
      </c>
      <c r="O454" s="26" t="s">
        <v>9</v>
      </c>
      <c r="P454" s="32">
        <v>1969.614</v>
      </c>
      <c r="Q454" t="str">
        <f>VLOOKUP(insurance!C454,$E$2:$F$6,2,TRUE)</f>
        <v>normal</v>
      </c>
    </row>
    <row r="455" spans="10:17" x14ac:dyDescent="0.25">
      <c r="J455" s="27">
        <v>20</v>
      </c>
      <c r="K455" s="28" t="s">
        <v>10</v>
      </c>
      <c r="L455" s="28">
        <v>29.734999999999999</v>
      </c>
      <c r="M455" s="28">
        <v>0</v>
      </c>
      <c r="N455" s="28" t="s">
        <v>11</v>
      </c>
      <c r="O455" s="28" t="s">
        <v>13</v>
      </c>
      <c r="P455" s="33">
        <v>1769.5316499999999</v>
      </c>
      <c r="Q455" t="str">
        <f>VLOOKUP(insurance!C455,$E$2:$F$6,2,TRUE)</f>
        <v>overweight</v>
      </c>
    </row>
    <row r="456" spans="10:17" x14ac:dyDescent="0.25">
      <c r="J456" s="25">
        <v>32</v>
      </c>
      <c r="K456" s="26" t="s">
        <v>10</v>
      </c>
      <c r="L456" s="26">
        <v>46.53</v>
      </c>
      <c r="M456" s="26">
        <v>2</v>
      </c>
      <c r="N456" s="26" t="s">
        <v>11</v>
      </c>
      <c r="O456" s="26" t="s">
        <v>12</v>
      </c>
      <c r="P456" s="32">
        <v>4686.3887000000004</v>
      </c>
      <c r="Q456" t="str">
        <f>VLOOKUP(insurance!C456,$E$2:$F$6,2,TRUE)</f>
        <v>obese</v>
      </c>
    </row>
    <row r="457" spans="10:17" x14ac:dyDescent="0.25">
      <c r="J457" s="27">
        <v>59</v>
      </c>
      <c r="K457" s="28" t="s">
        <v>10</v>
      </c>
      <c r="L457" s="28">
        <v>37.4</v>
      </c>
      <c r="M457" s="28">
        <v>0</v>
      </c>
      <c r="N457" s="28" t="s">
        <v>11</v>
      </c>
      <c r="O457" s="28" t="s">
        <v>9</v>
      </c>
      <c r="P457" s="33">
        <v>21797.000400000001</v>
      </c>
      <c r="Q457" t="str">
        <f>VLOOKUP(insurance!C457,$E$2:$F$6,2,TRUE)</f>
        <v>obese</v>
      </c>
    </row>
    <row r="458" spans="10:17" x14ac:dyDescent="0.25">
      <c r="J458" s="25">
        <v>55</v>
      </c>
      <c r="K458" s="26" t="s">
        <v>7</v>
      </c>
      <c r="L458" s="26">
        <v>30.14</v>
      </c>
      <c r="M458" s="26">
        <v>2</v>
      </c>
      <c r="N458" s="26" t="s">
        <v>11</v>
      </c>
      <c r="O458" s="26" t="s">
        <v>12</v>
      </c>
      <c r="P458" s="32">
        <v>11881.9696</v>
      </c>
      <c r="Q458" t="str">
        <f>VLOOKUP(insurance!C458,$E$2:$F$6,2,TRUE)</f>
        <v>obese</v>
      </c>
    </row>
    <row r="459" spans="10:17" x14ac:dyDescent="0.25">
      <c r="J459" s="27">
        <v>57</v>
      </c>
      <c r="K459" s="28" t="s">
        <v>7</v>
      </c>
      <c r="L459" s="28">
        <v>30.495000000000001</v>
      </c>
      <c r="M459" s="28">
        <v>0</v>
      </c>
      <c r="N459" s="28" t="s">
        <v>11</v>
      </c>
      <c r="O459" s="28" t="s">
        <v>13</v>
      </c>
      <c r="P459" s="33">
        <v>11840.77505</v>
      </c>
      <c r="Q459" t="str">
        <f>VLOOKUP(insurance!C459,$E$2:$F$6,2,TRUE)</f>
        <v>obese</v>
      </c>
    </row>
    <row r="460" spans="10:17" x14ac:dyDescent="0.25">
      <c r="J460" s="25">
        <v>56</v>
      </c>
      <c r="K460" s="26" t="s">
        <v>10</v>
      </c>
      <c r="L460" s="26">
        <v>39.6</v>
      </c>
      <c r="M460" s="26">
        <v>0</v>
      </c>
      <c r="N460" s="26" t="s">
        <v>11</v>
      </c>
      <c r="O460" s="26" t="s">
        <v>9</v>
      </c>
      <c r="P460" s="32">
        <v>10601.412</v>
      </c>
      <c r="Q460" t="str">
        <f>VLOOKUP(insurance!C460,$E$2:$F$6,2,TRUE)</f>
        <v>obese</v>
      </c>
    </row>
    <row r="461" spans="10:17" x14ac:dyDescent="0.25">
      <c r="J461" s="27">
        <v>40</v>
      </c>
      <c r="K461" s="28" t="s">
        <v>7</v>
      </c>
      <c r="L461" s="28">
        <v>33</v>
      </c>
      <c r="M461" s="28">
        <v>3</v>
      </c>
      <c r="N461" s="28" t="s">
        <v>11</v>
      </c>
      <c r="O461" s="28" t="s">
        <v>12</v>
      </c>
      <c r="P461" s="33">
        <v>7682.67</v>
      </c>
      <c r="Q461" t="str">
        <f>VLOOKUP(insurance!C461,$E$2:$F$6,2,TRUE)</f>
        <v>obese</v>
      </c>
    </row>
    <row r="462" spans="10:17" x14ac:dyDescent="0.25">
      <c r="J462" s="25">
        <v>49</v>
      </c>
      <c r="K462" s="26" t="s">
        <v>7</v>
      </c>
      <c r="L462" s="26">
        <v>36.630000000000003</v>
      </c>
      <c r="M462" s="26">
        <v>3</v>
      </c>
      <c r="N462" s="26" t="s">
        <v>11</v>
      </c>
      <c r="O462" s="26" t="s">
        <v>12</v>
      </c>
      <c r="P462" s="32">
        <v>10381.4787</v>
      </c>
      <c r="Q462" t="str">
        <f>VLOOKUP(insurance!C462,$E$2:$F$6,2,TRUE)</f>
        <v>obese</v>
      </c>
    </row>
    <row r="463" spans="10:17" x14ac:dyDescent="0.25">
      <c r="J463" s="27">
        <v>42</v>
      </c>
      <c r="K463" s="28" t="s">
        <v>10</v>
      </c>
      <c r="L463" s="28">
        <v>30</v>
      </c>
      <c r="M463" s="28">
        <v>0</v>
      </c>
      <c r="N463" s="28" t="s">
        <v>8</v>
      </c>
      <c r="O463" s="28" t="s">
        <v>9</v>
      </c>
      <c r="P463" s="33">
        <v>22144.031999999999</v>
      </c>
      <c r="Q463" t="str">
        <f>VLOOKUP(insurance!C463,$E$2:$F$6,2,TRUE)</f>
        <v>obese</v>
      </c>
    </row>
    <row r="464" spans="10:17" x14ac:dyDescent="0.25">
      <c r="J464" s="25">
        <v>62</v>
      </c>
      <c r="K464" s="26" t="s">
        <v>7</v>
      </c>
      <c r="L464" s="26">
        <v>38.094999999999999</v>
      </c>
      <c r="M464" s="26">
        <v>2</v>
      </c>
      <c r="N464" s="26" t="s">
        <v>11</v>
      </c>
      <c r="O464" s="26" t="s">
        <v>14</v>
      </c>
      <c r="P464" s="32">
        <v>15230.324049999999</v>
      </c>
      <c r="Q464" t="str">
        <f>VLOOKUP(insurance!C464,$E$2:$F$6,2,TRUE)</f>
        <v>obese</v>
      </c>
    </row>
    <row r="465" spans="10:17" x14ac:dyDescent="0.25">
      <c r="J465" s="27">
        <v>56</v>
      </c>
      <c r="K465" s="28" t="s">
        <v>10</v>
      </c>
      <c r="L465" s="28">
        <v>25.934999999999999</v>
      </c>
      <c r="M465" s="28">
        <v>0</v>
      </c>
      <c r="N465" s="28" t="s">
        <v>11</v>
      </c>
      <c r="O465" s="28" t="s">
        <v>14</v>
      </c>
      <c r="P465" s="33">
        <v>11165.417649999999</v>
      </c>
      <c r="Q465" t="str">
        <f>VLOOKUP(insurance!C465,$E$2:$F$6,2,TRUE)</f>
        <v>overweight</v>
      </c>
    </row>
    <row r="466" spans="10:17" x14ac:dyDescent="0.25">
      <c r="J466" s="25">
        <v>19</v>
      </c>
      <c r="K466" s="26" t="s">
        <v>10</v>
      </c>
      <c r="L466" s="26">
        <v>25.175000000000001</v>
      </c>
      <c r="M466" s="26">
        <v>0</v>
      </c>
      <c r="N466" s="26" t="s">
        <v>11</v>
      </c>
      <c r="O466" s="26" t="s">
        <v>13</v>
      </c>
      <c r="P466" s="32">
        <v>1632.0362500000001</v>
      </c>
      <c r="Q466" t="str">
        <f>VLOOKUP(insurance!C466,$E$2:$F$6,2,TRUE)</f>
        <v>overweight</v>
      </c>
    </row>
    <row r="467" spans="10:17" x14ac:dyDescent="0.25">
      <c r="J467" s="27">
        <v>30</v>
      </c>
      <c r="K467" s="28" t="s">
        <v>7</v>
      </c>
      <c r="L467" s="28">
        <v>28.38</v>
      </c>
      <c r="M467" s="28">
        <v>1</v>
      </c>
      <c r="N467" s="28" t="s">
        <v>8</v>
      </c>
      <c r="O467" s="28" t="s">
        <v>12</v>
      </c>
      <c r="P467" s="33">
        <v>19521.968199999999</v>
      </c>
      <c r="Q467" t="str">
        <f>VLOOKUP(insurance!C467,$E$2:$F$6,2,TRUE)</f>
        <v>overweight</v>
      </c>
    </row>
    <row r="468" spans="10:17" x14ac:dyDescent="0.25">
      <c r="J468" s="25">
        <v>60</v>
      </c>
      <c r="K468" s="26" t="s">
        <v>7</v>
      </c>
      <c r="L468" s="26">
        <v>28.7</v>
      </c>
      <c r="M468" s="26">
        <v>1</v>
      </c>
      <c r="N468" s="26" t="s">
        <v>11</v>
      </c>
      <c r="O468" s="26" t="s">
        <v>9</v>
      </c>
      <c r="P468" s="32">
        <v>13224.692999999999</v>
      </c>
      <c r="Q468" t="str">
        <f>VLOOKUP(insurance!C468,$E$2:$F$6,2,TRUE)</f>
        <v>overweight</v>
      </c>
    </row>
    <row r="469" spans="10:17" x14ac:dyDescent="0.25">
      <c r="J469" s="27">
        <v>56</v>
      </c>
      <c r="K469" s="28" t="s">
        <v>7</v>
      </c>
      <c r="L469" s="28">
        <v>33.82</v>
      </c>
      <c r="M469" s="28">
        <v>2</v>
      </c>
      <c r="N469" s="28" t="s">
        <v>11</v>
      </c>
      <c r="O469" s="28" t="s">
        <v>13</v>
      </c>
      <c r="P469" s="33">
        <v>12643.3778</v>
      </c>
      <c r="Q469" t="str">
        <f>VLOOKUP(insurance!C469,$E$2:$F$6,2,TRUE)</f>
        <v>obese</v>
      </c>
    </row>
    <row r="470" spans="10:17" x14ac:dyDescent="0.25">
      <c r="J470" s="25">
        <v>28</v>
      </c>
      <c r="K470" s="26" t="s">
        <v>7</v>
      </c>
      <c r="L470" s="26">
        <v>24.32</v>
      </c>
      <c r="M470" s="26">
        <v>1</v>
      </c>
      <c r="N470" s="26" t="s">
        <v>11</v>
      </c>
      <c r="O470" s="26" t="s">
        <v>14</v>
      </c>
      <c r="P470" s="32">
        <v>23288.928400000001</v>
      </c>
      <c r="Q470" t="str">
        <f>VLOOKUP(insurance!C470,$E$2:$F$6,2,TRUE)</f>
        <v>normal</v>
      </c>
    </row>
    <row r="471" spans="10:17" x14ac:dyDescent="0.25">
      <c r="J471" s="27">
        <v>18</v>
      </c>
      <c r="K471" s="28" t="s">
        <v>7</v>
      </c>
      <c r="L471" s="28">
        <v>24.09</v>
      </c>
      <c r="M471" s="28">
        <v>1</v>
      </c>
      <c r="N471" s="28" t="s">
        <v>11</v>
      </c>
      <c r="O471" s="28" t="s">
        <v>12</v>
      </c>
      <c r="P471" s="33">
        <v>2201.0971</v>
      </c>
      <c r="Q471" t="str">
        <f>VLOOKUP(insurance!C471,$E$2:$F$6,2,TRUE)</f>
        <v>normal</v>
      </c>
    </row>
    <row r="472" spans="10:17" x14ac:dyDescent="0.25">
      <c r="J472" s="25">
        <v>27</v>
      </c>
      <c r="K472" s="26" t="s">
        <v>10</v>
      </c>
      <c r="L472" s="26">
        <v>32.67</v>
      </c>
      <c r="M472" s="26">
        <v>0</v>
      </c>
      <c r="N472" s="26" t="s">
        <v>11</v>
      </c>
      <c r="O472" s="26" t="s">
        <v>12</v>
      </c>
      <c r="P472" s="32">
        <v>2497.0383000000002</v>
      </c>
      <c r="Q472" t="str">
        <f>VLOOKUP(insurance!C472,$E$2:$F$6,2,TRUE)</f>
        <v>obese</v>
      </c>
    </row>
    <row r="473" spans="10:17" x14ac:dyDescent="0.25">
      <c r="J473" s="27">
        <v>18</v>
      </c>
      <c r="K473" s="28" t="s">
        <v>7</v>
      </c>
      <c r="L473" s="28">
        <v>30.114999999999998</v>
      </c>
      <c r="M473" s="28">
        <v>0</v>
      </c>
      <c r="N473" s="28" t="s">
        <v>11</v>
      </c>
      <c r="O473" s="28" t="s">
        <v>14</v>
      </c>
      <c r="P473" s="33">
        <v>2203.4718499999999</v>
      </c>
      <c r="Q473" t="str">
        <f>VLOOKUP(insurance!C473,$E$2:$F$6,2,TRUE)</f>
        <v>obese</v>
      </c>
    </row>
    <row r="474" spans="10:17" x14ac:dyDescent="0.25">
      <c r="J474" s="25">
        <v>19</v>
      </c>
      <c r="K474" s="26" t="s">
        <v>7</v>
      </c>
      <c r="L474" s="26">
        <v>29.8</v>
      </c>
      <c r="M474" s="26">
        <v>0</v>
      </c>
      <c r="N474" s="26" t="s">
        <v>11</v>
      </c>
      <c r="O474" s="26" t="s">
        <v>9</v>
      </c>
      <c r="P474" s="32">
        <v>1744.4649999999999</v>
      </c>
      <c r="Q474" t="str">
        <f>VLOOKUP(insurance!C474,$E$2:$F$6,2,TRUE)</f>
        <v>overweight</v>
      </c>
    </row>
    <row r="475" spans="10:17" x14ac:dyDescent="0.25">
      <c r="J475" s="27">
        <v>47</v>
      </c>
      <c r="K475" s="28" t="s">
        <v>7</v>
      </c>
      <c r="L475" s="28">
        <v>33.344999999999999</v>
      </c>
      <c r="M475" s="28">
        <v>0</v>
      </c>
      <c r="N475" s="28" t="s">
        <v>11</v>
      </c>
      <c r="O475" s="28" t="s">
        <v>14</v>
      </c>
      <c r="P475" s="33">
        <v>20878.78443</v>
      </c>
      <c r="Q475" t="str">
        <f>VLOOKUP(insurance!C475,$E$2:$F$6,2,TRUE)</f>
        <v>obese</v>
      </c>
    </row>
    <row r="476" spans="10:17" x14ac:dyDescent="0.25">
      <c r="J476" s="25">
        <v>54</v>
      </c>
      <c r="K476" s="26" t="s">
        <v>10</v>
      </c>
      <c r="L476" s="26">
        <v>25.1</v>
      </c>
      <c r="M476" s="26">
        <v>3</v>
      </c>
      <c r="N476" s="26" t="s">
        <v>8</v>
      </c>
      <c r="O476" s="26" t="s">
        <v>9</v>
      </c>
      <c r="P476" s="32">
        <v>25382.296999999999</v>
      </c>
      <c r="Q476" t="str">
        <f>VLOOKUP(insurance!C476,$E$2:$F$6,2,TRUE)</f>
        <v>overweight</v>
      </c>
    </row>
    <row r="477" spans="10:17" x14ac:dyDescent="0.25">
      <c r="J477" s="27">
        <v>61</v>
      </c>
      <c r="K477" s="28" t="s">
        <v>10</v>
      </c>
      <c r="L477" s="28">
        <v>28.31</v>
      </c>
      <c r="M477" s="28">
        <v>1</v>
      </c>
      <c r="N477" s="28" t="s">
        <v>8</v>
      </c>
      <c r="O477" s="28" t="s">
        <v>13</v>
      </c>
      <c r="P477" s="33">
        <v>28868.6639</v>
      </c>
      <c r="Q477" t="str">
        <f>VLOOKUP(insurance!C477,$E$2:$F$6,2,TRUE)</f>
        <v>overweight</v>
      </c>
    </row>
    <row r="478" spans="10:17" x14ac:dyDescent="0.25">
      <c r="J478" s="25">
        <v>24</v>
      </c>
      <c r="K478" s="26" t="s">
        <v>10</v>
      </c>
      <c r="L478" s="26">
        <v>28.5</v>
      </c>
      <c r="M478" s="26">
        <v>0</v>
      </c>
      <c r="N478" s="26" t="s">
        <v>8</v>
      </c>
      <c r="O478" s="26" t="s">
        <v>14</v>
      </c>
      <c r="P478" s="32">
        <v>35147.528480000001</v>
      </c>
      <c r="Q478" t="str">
        <f>VLOOKUP(insurance!C478,$E$2:$F$6,2,TRUE)</f>
        <v>overweight</v>
      </c>
    </row>
    <row r="479" spans="10:17" x14ac:dyDescent="0.25">
      <c r="J479" s="27">
        <v>25</v>
      </c>
      <c r="K479" s="28" t="s">
        <v>10</v>
      </c>
      <c r="L479" s="28">
        <v>35.625</v>
      </c>
      <c r="M479" s="28">
        <v>0</v>
      </c>
      <c r="N479" s="28" t="s">
        <v>11</v>
      </c>
      <c r="O479" s="28" t="s">
        <v>13</v>
      </c>
      <c r="P479" s="33">
        <v>2534.3937500000002</v>
      </c>
      <c r="Q479" t="str">
        <f>VLOOKUP(insurance!C479,$E$2:$F$6,2,TRUE)</f>
        <v>obese</v>
      </c>
    </row>
    <row r="480" spans="10:17" x14ac:dyDescent="0.25">
      <c r="J480" s="25">
        <v>21</v>
      </c>
      <c r="K480" s="26" t="s">
        <v>10</v>
      </c>
      <c r="L480" s="26">
        <v>36.85</v>
      </c>
      <c r="M480" s="26">
        <v>0</v>
      </c>
      <c r="N480" s="26" t="s">
        <v>11</v>
      </c>
      <c r="O480" s="26" t="s">
        <v>12</v>
      </c>
      <c r="P480" s="32">
        <v>1534.3045</v>
      </c>
      <c r="Q480" t="str">
        <f>VLOOKUP(insurance!C480,$E$2:$F$6,2,TRUE)</f>
        <v>obese</v>
      </c>
    </row>
    <row r="481" spans="10:17" x14ac:dyDescent="0.25">
      <c r="J481" s="27">
        <v>23</v>
      </c>
      <c r="K481" s="28" t="s">
        <v>10</v>
      </c>
      <c r="L481" s="28">
        <v>32.56</v>
      </c>
      <c r="M481" s="28">
        <v>0</v>
      </c>
      <c r="N481" s="28" t="s">
        <v>11</v>
      </c>
      <c r="O481" s="28" t="s">
        <v>12</v>
      </c>
      <c r="P481" s="33">
        <v>1824.2854</v>
      </c>
      <c r="Q481" t="str">
        <f>VLOOKUP(insurance!C481,$E$2:$F$6,2,TRUE)</f>
        <v>obese</v>
      </c>
    </row>
    <row r="482" spans="10:17" x14ac:dyDescent="0.25">
      <c r="J482" s="25">
        <v>63</v>
      </c>
      <c r="K482" s="26" t="s">
        <v>10</v>
      </c>
      <c r="L482" s="26">
        <v>41.325000000000003</v>
      </c>
      <c r="M482" s="26">
        <v>3</v>
      </c>
      <c r="N482" s="26" t="s">
        <v>11</v>
      </c>
      <c r="O482" s="26" t="s">
        <v>13</v>
      </c>
      <c r="P482" s="32">
        <v>15555.188749999999</v>
      </c>
      <c r="Q482" t="str">
        <f>VLOOKUP(insurance!C482,$E$2:$F$6,2,TRUE)</f>
        <v>obese</v>
      </c>
    </row>
    <row r="483" spans="10:17" x14ac:dyDescent="0.25">
      <c r="J483" s="27">
        <v>49</v>
      </c>
      <c r="K483" s="28" t="s">
        <v>10</v>
      </c>
      <c r="L483" s="28">
        <v>37.51</v>
      </c>
      <c r="M483" s="28">
        <v>2</v>
      </c>
      <c r="N483" s="28" t="s">
        <v>11</v>
      </c>
      <c r="O483" s="28" t="s">
        <v>12</v>
      </c>
      <c r="P483" s="33">
        <v>9304.7019</v>
      </c>
      <c r="Q483" t="str">
        <f>VLOOKUP(insurance!C483,$E$2:$F$6,2,TRUE)</f>
        <v>obese</v>
      </c>
    </row>
    <row r="484" spans="10:17" x14ac:dyDescent="0.25">
      <c r="J484" s="25">
        <v>18</v>
      </c>
      <c r="K484" s="26" t="s">
        <v>7</v>
      </c>
      <c r="L484" s="26">
        <v>31.35</v>
      </c>
      <c r="M484" s="26">
        <v>0</v>
      </c>
      <c r="N484" s="26" t="s">
        <v>11</v>
      </c>
      <c r="O484" s="26" t="s">
        <v>12</v>
      </c>
      <c r="P484" s="32">
        <v>1622.1885</v>
      </c>
      <c r="Q484" t="str">
        <f>VLOOKUP(insurance!C484,$E$2:$F$6,2,TRUE)</f>
        <v>obese</v>
      </c>
    </row>
    <row r="485" spans="10:17" x14ac:dyDescent="0.25">
      <c r="J485" s="27">
        <v>51</v>
      </c>
      <c r="K485" s="28" t="s">
        <v>7</v>
      </c>
      <c r="L485" s="28">
        <v>39.5</v>
      </c>
      <c r="M485" s="28">
        <v>1</v>
      </c>
      <c r="N485" s="28" t="s">
        <v>11</v>
      </c>
      <c r="O485" s="28" t="s">
        <v>9</v>
      </c>
      <c r="P485" s="33">
        <v>9880.0679999999993</v>
      </c>
      <c r="Q485" t="str">
        <f>VLOOKUP(insurance!C485,$E$2:$F$6,2,TRUE)</f>
        <v>obese</v>
      </c>
    </row>
    <row r="486" spans="10:17" x14ac:dyDescent="0.25">
      <c r="J486" s="25">
        <v>48</v>
      </c>
      <c r="K486" s="26" t="s">
        <v>10</v>
      </c>
      <c r="L486" s="26">
        <v>34.299999999999997</v>
      </c>
      <c r="M486" s="26">
        <v>3</v>
      </c>
      <c r="N486" s="26" t="s">
        <v>11</v>
      </c>
      <c r="O486" s="26" t="s">
        <v>9</v>
      </c>
      <c r="P486" s="32">
        <v>9563.0290000000005</v>
      </c>
      <c r="Q486" t="str">
        <f>VLOOKUP(insurance!C486,$E$2:$F$6,2,TRUE)</f>
        <v>obese</v>
      </c>
    </row>
    <row r="487" spans="10:17" x14ac:dyDescent="0.25">
      <c r="J487" s="27">
        <v>31</v>
      </c>
      <c r="K487" s="28" t="s">
        <v>7</v>
      </c>
      <c r="L487" s="28">
        <v>31.065000000000001</v>
      </c>
      <c r="M487" s="28">
        <v>0</v>
      </c>
      <c r="N487" s="28" t="s">
        <v>11</v>
      </c>
      <c r="O487" s="28" t="s">
        <v>14</v>
      </c>
      <c r="P487" s="33">
        <v>4347.0233500000004</v>
      </c>
      <c r="Q487" t="str">
        <f>VLOOKUP(insurance!C487,$E$2:$F$6,2,TRUE)</f>
        <v>obese</v>
      </c>
    </row>
    <row r="488" spans="10:17" x14ac:dyDescent="0.25">
      <c r="J488" s="25">
        <v>54</v>
      </c>
      <c r="K488" s="26" t="s">
        <v>7</v>
      </c>
      <c r="L488" s="26">
        <v>21.47</v>
      </c>
      <c r="M488" s="26">
        <v>3</v>
      </c>
      <c r="N488" s="26" t="s">
        <v>11</v>
      </c>
      <c r="O488" s="26" t="s">
        <v>13</v>
      </c>
      <c r="P488" s="32">
        <v>12475.3513</v>
      </c>
      <c r="Q488" t="str">
        <f>VLOOKUP(insurance!C488,$E$2:$F$6,2,TRUE)</f>
        <v>normal</v>
      </c>
    </row>
    <row r="489" spans="10:17" x14ac:dyDescent="0.25">
      <c r="J489" s="27">
        <v>19</v>
      </c>
      <c r="K489" s="28" t="s">
        <v>10</v>
      </c>
      <c r="L489" s="28">
        <v>28.7</v>
      </c>
      <c r="M489" s="28">
        <v>0</v>
      </c>
      <c r="N489" s="28" t="s">
        <v>11</v>
      </c>
      <c r="O489" s="28" t="s">
        <v>9</v>
      </c>
      <c r="P489" s="33">
        <v>1253.9359999999999</v>
      </c>
      <c r="Q489" t="str">
        <f>VLOOKUP(insurance!C489,$E$2:$F$6,2,TRUE)</f>
        <v>overweight</v>
      </c>
    </row>
    <row r="490" spans="10:17" x14ac:dyDescent="0.25">
      <c r="J490" s="25">
        <v>44</v>
      </c>
      <c r="K490" s="26" t="s">
        <v>7</v>
      </c>
      <c r="L490" s="26">
        <v>38.06</v>
      </c>
      <c r="M490" s="26">
        <v>0</v>
      </c>
      <c r="N490" s="26" t="s">
        <v>8</v>
      </c>
      <c r="O490" s="26" t="s">
        <v>12</v>
      </c>
      <c r="P490" s="32">
        <v>48885.135609999998</v>
      </c>
      <c r="Q490" t="str">
        <f>VLOOKUP(insurance!C490,$E$2:$F$6,2,TRUE)</f>
        <v>obese</v>
      </c>
    </row>
    <row r="491" spans="10:17" x14ac:dyDescent="0.25">
      <c r="J491" s="27">
        <v>53</v>
      </c>
      <c r="K491" s="28" t="s">
        <v>10</v>
      </c>
      <c r="L491" s="28">
        <v>31.16</v>
      </c>
      <c r="M491" s="28">
        <v>1</v>
      </c>
      <c r="N491" s="28" t="s">
        <v>11</v>
      </c>
      <c r="O491" s="28" t="s">
        <v>13</v>
      </c>
      <c r="P491" s="33">
        <v>10461.9794</v>
      </c>
      <c r="Q491" t="str">
        <f>VLOOKUP(insurance!C491,$E$2:$F$6,2,TRUE)</f>
        <v>obese</v>
      </c>
    </row>
    <row r="492" spans="10:17" x14ac:dyDescent="0.25">
      <c r="J492" s="25">
        <v>19</v>
      </c>
      <c r="K492" s="26" t="s">
        <v>7</v>
      </c>
      <c r="L492" s="26">
        <v>32.9</v>
      </c>
      <c r="M492" s="26">
        <v>0</v>
      </c>
      <c r="N492" s="26" t="s">
        <v>11</v>
      </c>
      <c r="O492" s="26" t="s">
        <v>9</v>
      </c>
      <c r="P492" s="32">
        <v>1748.7739999999999</v>
      </c>
      <c r="Q492" t="str">
        <f>VLOOKUP(insurance!C492,$E$2:$F$6,2,TRUE)</f>
        <v>obese</v>
      </c>
    </row>
    <row r="493" spans="10:17" x14ac:dyDescent="0.25">
      <c r="J493" s="27">
        <v>61</v>
      </c>
      <c r="K493" s="28" t="s">
        <v>7</v>
      </c>
      <c r="L493" s="28">
        <v>25.08</v>
      </c>
      <c r="M493" s="28">
        <v>0</v>
      </c>
      <c r="N493" s="28" t="s">
        <v>11</v>
      </c>
      <c r="O493" s="28" t="s">
        <v>12</v>
      </c>
      <c r="P493" s="33">
        <v>24513.091260000001</v>
      </c>
      <c r="Q493" t="str">
        <f>VLOOKUP(insurance!C493,$E$2:$F$6,2,TRUE)</f>
        <v>overweight</v>
      </c>
    </row>
    <row r="494" spans="10:17" x14ac:dyDescent="0.25">
      <c r="J494" s="25">
        <v>18</v>
      </c>
      <c r="K494" s="26" t="s">
        <v>7</v>
      </c>
      <c r="L494" s="26">
        <v>25.08</v>
      </c>
      <c r="M494" s="26">
        <v>0</v>
      </c>
      <c r="N494" s="26" t="s">
        <v>11</v>
      </c>
      <c r="O494" s="26" t="s">
        <v>14</v>
      </c>
      <c r="P494" s="32">
        <v>2196.4731999999999</v>
      </c>
      <c r="Q494" t="str">
        <f>VLOOKUP(insurance!C494,$E$2:$F$6,2,TRUE)</f>
        <v>overweight</v>
      </c>
    </row>
    <row r="495" spans="10:17" x14ac:dyDescent="0.25">
      <c r="J495" s="27">
        <v>61</v>
      </c>
      <c r="K495" s="28" t="s">
        <v>10</v>
      </c>
      <c r="L495" s="28">
        <v>43.4</v>
      </c>
      <c r="M495" s="28">
        <v>0</v>
      </c>
      <c r="N495" s="28" t="s">
        <v>11</v>
      </c>
      <c r="O495" s="28" t="s">
        <v>9</v>
      </c>
      <c r="P495" s="33">
        <v>12574.049000000001</v>
      </c>
      <c r="Q495" t="str">
        <f>VLOOKUP(insurance!C495,$E$2:$F$6,2,TRUE)</f>
        <v>obese</v>
      </c>
    </row>
    <row r="496" spans="10:17" x14ac:dyDescent="0.25">
      <c r="J496" s="25">
        <v>21</v>
      </c>
      <c r="K496" s="26" t="s">
        <v>10</v>
      </c>
      <c r="L496" s="26">
        <v>25.7</v>
      </c>
      <c r="M496" s="26">
        <v>4</v>
      </c>
      <c r="N496" s="26" t="s">
        <v>8</v>
      </c>
      <c r="O496" s="26" t="s">
        <v>9</v>
      </c>
      <c r="P496" s="32">
        <v>17942.106</v>
      </c>
      <c r="Q496" t="str">
        <f>VLOOKUP(insurance!C496,$E$2:$F$6,2,TRUE)</f>
        <v>overweight</v>
      </c>
    </row>
    <row r="497" spans="10:17" x14ac:dyDescent="0.25">
      <c r="J497" s="27">
        <v>20</v>
      </c>
      <c r="K497" s="28" t="s">
        <v>10</v>
      </c>
      <c r="L497" s="28">
        <v>27.93</v>
      </c>
      <c r="M497" s="28">
        <v>0</v>
      </c>
      <c r="N497" s="28" t="s">
        <v>11</v>
      </c>
      <c r="O497" s="28" t="s">
        <v>14</v>
      </c>
      <c r="P497" s="33">
        <v>1967.0227</v>
      </c>
      <c r="Q497" t="str">
        <f>VLOOKUP(insurance!C497,$E$2:$F$6,2,TRUE)</f>
        <v>overweight</v>
      </c>
    </row>
    <row r="498" spans="10:17" x14ac:dyDescent="0.25">
      <c r="J498" s="25">
        <v>31</v>
      </c>
      <c r="K498" s="26" t="s">
        <v>7</v>
      </c>
      <c r="L498" s="26">
        <v>23.6</v>
      </c>
      <c r="M498" s="26">
        <v>2</v>
      </c>
      <c r="N498" s="26" t="s">
        <v>11</v>
      </c>
      <c r="O498" s="26" t="s">
        <v>9</v>
      </c>
      <c r="P498" s="32">
        <v>4931.6469999999999</v>
      </c>
      <c r="Q498" t="str">
        <f>VLOOKUP(insurance!C498,$E$2:$F$6,2,TRUE)</f>
        <v>normal</v>
      </c>
    </row>
    <row r="499" spans="10:17" x14ac:dyDescent="0.25">
      <c r="J499" s="27">
        <v>45</v>
      </c>
      <c r="K499" s="28" t="s">
        <v>10</v>
      </c>
      <c r="L499" s="28">
        <v>28.7</v>
      </c>
      <c r="M499" s="28">
        <v>2</v>
      </c>
      <c r="N499" s="28" t="s">
        <v>11</v>
      </c>
      <c r="O499" s="28" t="s">
        <v>9</v>
      </c>
      <c r="P499" s="33">
        <v>8027.9679999999998</v>
      </c>
      <c r="Q499" t="str">
        <f>VLOOKUP(insurance!C499,$E$2:$F$6,2,TRUE)</f>
        <v>overweight</v>
      </c>
    </row>
    <row r="500" spans="10:17" x14ac:dyDescent="0.25">
      <c r="J500" s="25">
        <v>44</v>
      </c>
      <c r="K500" s="26" t="s">
        <v>7</v>
      </c>
      <c r="L500" s="26">
        <v>23.98</v>
      </c>
      <c r="M500" s="26">
        <v>2</v>
      </c>
      <c r="N500" s="26" t="s">
        <v>11</v>
      </c>
      <c r="O500" s="26" t="s">
        <v>12</v>
      </c>
      <c r="P500" s="32">
        <v>8211.1002000000008</v>
      </c>
      <c r="Q500" t="str">
        <f>VLOOKUP(insurance!C500,$E$2:$F$6,2,TRUE)</f>
        <v>normal</v>
      </c>
    </row>
    <row r="501" spans="10:17" x14ac:dyDescent="0.25">
      <c r="J501" s="27">
        <v>62</v>
      </c>
      <c r="K501" s="28" t="s">
        <v>7</v>
      </c>
      <c r="L501" s="28">
        <v>39.200000000000003</v>
      </c>
      <c r="M501" s="28">
        <v>0</v>
      </c>
      <c r="N501" s="28" t="s">
        <v>11</v>
      </c>
      <c r="O501" s="28" t="s">
        <v>9</v>
      </c>
      <c r="P501" s="33">
        <v>13470.86</v>
      </c>
      <c r="Q501" t="str">
        <f>VLOOKUP(insurance!C501,$E$2:$F$6,2,TRUE)</f>
        <v>obese</v>
      </c>
    </row>
    <row r="502" spans="10:17" x14ac:dyDescent="0.25">
      <c r="J502" s="25">
        <v>29</v>
      </c>
      <c r="K502" s="26" t="s">
        <v>10</v>
      </c>
      <c r="L502" s="26">
        <v>34.4</v>
      </c>
      <c r="M502" s="26">
        <v>0</v>
      </c>
      <c r="N502" s="26" t="s">
        <v>8</v>
      </c>
      <c r="O502" s="26" t="s">
        <v>9</v>
      </c>
      <c r="P502" s="32">
        <v>36197.699000000001</v>
      </c>
      <c r="Q502" t="str">
        <f>VLOOKUP(insurance!C502,$E$2:$F$6,2,TRUE)</f>
        <v>obese</v>
      </c>
    </row>
    <row r="503" spans="10:17" x14ac:dyDescent="0.25">
      <c r="J503" s="27">
        <v>43</v>
      </c>
      <c r="K503" s="28" t="s">
        <v>10</v>
      </c>
      <c r="L503" s="28">
        <v>26.03</v>
      </c>
      <c r="M503" s="28">
        <v>0</v>
      </c>
      <c r="N503" s="28" t="s">
        <v>11</v>
      </c>
      <c r="O503" s="28" t="s">
        <v>14</v>
      </c>
      <c r="P503" s="33">
        <v>6837.3687</v>
      </c>
      <c r="Q503" t="str">
        <f>VLOOKUP(insurance!C503,$E$2:$F$6,2,TRUE)</f>
        <v>overweight</v>
      </c>
    </row>
    <row r="504" spans="10:17" x14ac:dyDescent="0.25">
      <c r="J504" s="25">
        <v>51</v>
      </c>
      <c r="K504" s="26" t="s">
        <v>10</v>
      </c>
      <c r="L504" s="26">
        <v>23.21</v>
      </c>
      <c r="M504" s="26">
        <v>1</v>
      </c>
      <c r="N504" s="26" t="s">
        <v>8</v>
      </c>
      <c r="O504" s="26" t="s">
        <v>12</v>
      </c>
      <c r="P504" s="32">
        <v>22218.1149</v>
      </c>
      <c r="Q504" t="str">
        <f>VLOOKUP(insurance!C504,$E$2:$F$6,2,TRUE)</f>
        <v>normal</v>
      </c>
    </row>
    <row r="505" spans="10:17" x14ac:dyDescent="0.25">
      <c r="J505" s="27">
        <v>19</v>
      </c>
      <c r="K505" s="28" t="s">
        <v>10</v>
      </c>
      <c r="L505" s="28">
        <v>30.25</v>
      </c>
      <c r="M505" s="28">
        <v>0</v>
      </c>
      <c r="N505" s="28" t="s">
        <v>8</v>
      </c>
      <c r="O505" s="28" t="s">
        <v>12</v>
      </c>
      <c r="P505" s="33">
        <v>32548.340499999998</v>
      </c>
      <c r="Q505" t="str">
        <f>VLOOKUP(insurance!C505,$E$2:$F$6,2,TRUE)</f>
        <v>obese</v>
      </c>
    </row>
    <row r="506" spans="10:17" x14ac:dyDescent="0.25">
      <c r="J506" s="25">
        <v>38</v>
      </c>
      <c r="K506" s="26" t="s">
        <v>7</v>
      </c>
      <c r="L506" s="26">
        <v>28.93</v>
      </c>
      <c r="M506" s="26">
        <v>1</v>
      </c>
      <c r="N506" s="26" t="s">
        <v>11</v>
      </c>
      <c r="O506" s="26" t="s">
        <v>12</v>
      </c>
      <c r="P506" s="32">
        <v>5974.3846999999996</v>
      </c>
      <c r="Q506" t="str">
        <f>VLOOKUP(insurance!C506,$E$2:$F$6,2,TRUE)</f>
        <v>overweight</v>
      </c>
    </row>
    <row r="507" spans="10:17" x14ac:dyDescent="0.25">
      <c r="J507" s="27">
        <v>37</v>
      </c>
      <c r="K507" s="28" t="s">
        <v>10</v>
      </c>
      <c r="L507" s="28">
        <v>30.875</v>
      </c>
      <c r="M507" s="28">
        <v>3</v>
      </c>
      <c r="N507" s="28" t="s">
        <v>11</v>
      </c>
      <c r="O507" s="28" t="s">
        <v>13</v>
      </c>
      <c r="P507" s="33">
        <v>6796.8632500000003</v>
      </c>
      <c r="Q507" t="str">
        <f>VLOOKUP(insurance!C507,$E$2:$F$6,2,TRUE)</f>
        <v>obese</v>
      </c>
    </row>
    <row r="508" spans="10:17" x14ac:dyDescent="0.25">
      <c r="J508" s="25">
        <v>22</v>
      </c>
      <c r="K508" s="26" t="s">
        <v>10</v>
      </c>
      <c r="L508" s="26">
        <v>31.35</v>
      </c>
      <c r="M508" s="26">
        <v>1</v>
      </c>
      <c r="N508" s="26" t="s">
        <v>11</v>
      </c>
      <c r="O508" s="26" t="s">
        <v>13</v>
      </c>
      <c r="P508" s="32">
        <v>2643.2685000000001</v>
      </c>
      <c r="Q508" t="str">
        <f>VLOOKUP(insurance!C508,$E$2:$F$6,2,TRUE)</f>
        <v>obese</v>
      </c>
    </row>
    <row r="509" spans="10:17" x14ac:dyDescent="0.25">
      <c r="J509" s="27">
        <v>21</v>
      </c>
      <c r="K509" s="28" t="s">
        <v>10</v>
      </c>
      <c r="L509" s="28">
        <v>23.75</v>
      </c>
      <c r="M509" s="28">
        <v>2</v>
      </c>
      <c r="N509" s="28" t="s">
        <v>11</v>
      </c>
      <c r="O509" s="28" t="s">
        <v>13</v>
      </c>
      <c r="P509" s="33">
        <v>3077.0954999999999</v>
      </c>
      <c r="Q509" t="str">
        <f>VLOOKUP(insurance!C509,$E$2:$F$6,2,TRUE)</f>
        <v>normal</v>
      </c>
    </row>
    <row r="510" spans="10:17" x14ac:dyDescent="0.25">
      <c r="J510" s="25">
        <v>24</v>
      </c>
      <c r="K510" s="26" t="s">
        <v>7</v>
      </c>
      <c r="L510" s="26">
        <v>25.27</v>
      </c>
      <c r="M510" s="26">
        <v>0</v>
      </c>
      <c r="N510" s="26" t="s">
        <v>11</v>
      </c>
      <c r="O510" s="26" t="s">
        <v>14</v>
      </c>
      <c r="P510" s="32">
        <v>3044.2132999999999</v>
      </c>
      <c r="Q510" t="str">
        <f>VLOOKUP(insurance!C510,$E$2:$F$6,2,TRUE)</f>
        <v>overweight</v>
      </c>
    </row>
    <row r="511" spans="10:17" x14ac:dyDescent="0.25">
      <c r="J511" s="27">
        <v>57</v>
      </c>
      <c r="K511" s="28" t="s">
        <v>7</v>
      </c>
      <c r="L511" s="28">
        <v>28.7</v>
      </c>
      <c r="M511" s="28">
        <v>0</v>
      </c>
      <c r="N511" s="28" t="s">
        <v>11</v>
      </c>
      <c r="O511" s="28" t="s">
        <v>9</v>
      </c>
      <c r="P511" s="33">
        <v>11455.28</v>
      </c>
      <c r="Q511" t="str">
        <f>VLOOKUP(insurance!C511,$E$2:$F$6,2,TRUE)</f>
        <v>overweight</v>
      </c>
    </row>
    <row r="512" spans="10:17" x14ac:dyDescent="0.25">
      <c r="J512" s="25">
        <v>56</v>
      </c>
      <c r="K512" s="26" t="s">
        <v>10</v>
      </c>
      <c r="L512" s="26">
        <v>32.11</v>
      </c>
      <c r="M512" s="26">
        <v>1</v>
      </c>
      <c r="N512" s="26" t="s">
        <v>11</v>
      </c>
      <c r="O512" s="26" t="s">
        <v>14</v>
      </c>
      <c r="P512" s="32">
        <v>11763.000899999999</v>
      </c>
      <c r="Q512" t="str">
        <f>VLOOKUP(insurance!C512,$E$2:$F$6,2,TRUE)</f>
        <v>obese</v>
      </c>
    </row>
    <row r="513" spans="10:17" x14ac:dyDescent="0.25">
      <c r="J513" s="27">
        <v>27</v>
      </c>
      <c r="K513" s="28" t="s">
        <v>10</v>
      </c>
      <c r="L513" s="28">
        <v>33.659999999999997</v>
      </c>
      <c r="M513" s="28">
        <v>0</v>
      </c>
      <c r="N513" s="28" t="s">
        <v>11</v>
      </c>
      <c r="O513" s="28" t="s">
        <v>12</v>
      </c>
      <c r="P513" s="33">
        <v>2498.4144000000001</v>
      </c>
      <c r="Q513" t="str">
        <f>VLOOKUP(insurance!C513,$E$2:$F$6,2,TRUE)</f>
        <v>obese</v>
      </c>
    </row>
    <row r="514" spans="10:17" x14ac:dyDescent="0.25">
      <c r="J514" s="25">
        <v>51</v>
      </c>
      <c r="K514" s="26" t="s">
        <v>10</v>
      </c>
      <c r="L514" s="26">
        <v>22.42</v>
      </c>
      <c r="M514" s="26">
        <v>0</v>
      </c>
      <c r="N514" s="26" t="s">
        <v>11</v>
      </c>
      <c r="O514" s="26" t="s">
        <v>14</v>
      </c>
      <c r="P514" s="32">
        <v>9361.3268000000007</v>
      </c>
      <c r="Q514" t="str">
        <f>VLOOKUP(insurance!C514,$E$2:$F$6,2,TRUE)</f>
        <v>normal</v>
      </c>
    </row>
    <row r="515" spans="10:17" x14ac:dyDescent="0.25">
      <c r="J515" s="27">
        <v>19</v>
      </c>
      <c r="K515" s="28" t="s">
        <v>10</v>
      </c>
      <c r="L515" s="28">
        <v>30.4</v>
      </c>
      <c r="M515" s="28">
        <v>0</v>
      </c>
      <c r="N515" s="28" t="s">
        <v>11</v>
      </c>
      <c r="O515" s="28" t="s">
        <v>9</v>
      </c>
      <c r="P515" s="33">
        <v>1256.299</v>
      </c>
      <c r="Q515" t="str">
        <f>VLOOKUP(insurance!C515,$E$2:$F$6,2,TRUE)</f>
        <v>obese</v>
      </c>
    </row>
    <row r="516" spans="10:17" x14ac:dyDescent="0.25">
      <c r="J516" s="25">
        <v>39</v>
      </c>
      <c r="K516" s="26" t="s">
        <v>10</v>
      </c>
      <c r="L516" s="26">
        <v>28.3</v>
      </c>
      <c r="M516" s="26">
        <v>1</v>
      </c>
      <c r="N516" s="26" t="s">
        <v>8</v>
      </c>
      <c r="O516" s="26" t="s">
        <v>9</v>
      </c>
      <c r="P516" s="32">
        <v>21082.16</v>
      </c>
      <c r="Q516" t="str">
        <f>VLOOKUP(insurance!C516,$E$2:$F$6,2,TRUE)</f>
        <v>overweight</v>
      </c>
    </row>
    <row r="517" spans="10:17" x14ac:dyDescent="0.25">
      <c r="J517" s="27">
        <v>58</v>
      </c>
      <c r="K517" s="28" t="s">
        <v>10</v>
      </c>
      <c r="L517" s="28">
        <v>35.700000000000003</v>
      </c>
      <c r="M517" s="28">
        <v>0</v>
      </c>
      <c r="N517" s="28" t="s">
        <v>11</v>
      </c>
      <c r="O517" s="28" t="s">
        <v>9</v>
      </c>
      <c r="P517" s="33">
        <v>11362.754999999999</v>
      </c>
      <c r="Q517" t="str">
        <f>VLOOKUP(insurance!C517,$E$2:$F$6,2,TRUE)</f>
        <v>obese</v>
      </c>
    </row>
    <row r="518" spans="10:17" x14ac:dyDescent="0.25">
      <c r="J518" s="25">
        <v>20</v>
      </c>
      <c r="K518" s="26" t="s">
        <v>10</v>
      </c>
      <c r="L518" s="26">
        <v>35.31</v>
      </c>
      <c r="M518" s="26">
        <v>1</v>
      </c>
      <c r="N518" s="26" t="s">
        <v>11</v>
      </c>
      <c r="O518" s="26" t="s">
        <v>12</v>
      </c>
      <c r="P518" s="32">
        <v>27724.28875</v>
      </c>
      <c r="Q518" t="str">
        <f>VLOOKUP(insurance!C518,$E$2:$F$6,2,TRUE)</f>
        <v>obese</v>
      </c>
    </row>
    <row r="519" spans="10:17" x14ac:dyDescent="0.25">
      <c r="J519" s="27">
        <v>45</v>
      </c>
      <c r="K519" s="28" t="s">
        <v>10</v>
      </c>
      <c r="L519" s="28">
        <v>30.495000000000001</v>
      </c>
      <c r="M519" s="28">
        <v>2</v>
      </c>
      <c r="N519" s="28" t="s">
        <v>11</v>
      </c>
      <c r="O519" s="28" t="s">
        <v>13</v>
      </c>
      <c r="P519" s="33">
        <v>8413.4630500000003</v>
      </c>
      <c r="Q519" t="str">
        <f>VLOOKUP(insurance!C519,$E$2:$F$6,2,TRUE)</f>
        <v>obese</v>
      </c>
    </row>
    <row r="520" spans="10:17" x14ac:dyDescent="0.25">
      <c r="J520" s="25">
        <v>35</v>
      </c>
      <c r="K520" s="26" t="s">
        <v>7</v>
      </c>
      <c r="L520" s="26">
        <v>31</v>
      </c>
      <c r="M520" s="26">
        <v>1</v>
      </c>
      <c r="N520" s="26" t="s">
        <v>11</v>
      </c>
      <c r="O520" s="26" t="s">
        <v>9</v>
      </c>
      <c r="P520" s="32">
        <v>5240.7650000000003</v>
      </c>
      <c r="Q520" t="str">
        <f>VLOOKUP(insurance!C520,$E$2:$F$6,2,TRUE)</f>
        <v>obese</v>
      </c>
    </row>
    <row r="521" spans="10:17" x14ac:dyDescent="0.25">
      <c r="J521" s="27">
        <v>31</v>
      </c>
      <c r="K521" s="28" t="s">
        <v>10</v>
      </c>
      <c r="L521" s="28">
        <v>30.875</v>
      </c>
      <c r="M521" s="28">
        <v>0</v>
      </c>
      <c r="N521" s="28" t="s">
        <v>11</v>
      </c>
      <c r="O521" s="28" t="s">
        <v>14</v>
      </c>
      <c r="P521" s="33">
        <v>3857.7592500000001</v>
      </c>
      <c r="Q521" t="str">
        <f>VLOOKUP(insurance!C521,$E$2:$F$6,2,TRUE)</f>
        <v>obese</v>
      </c>
    </row>
    <row r="522" spans="10:17" x14ac:dyDescent="0.25">
      <c r="J522" s="25">
        <v>50</v>
      </c>
      <c r="K522" s="26" t="s">
        <v>7</v>
      </c>
      <c r="L522" s="26">
        <v>27.36</v>
      </c>
      <c r="M522" s="26">
        <v>0</v>
      </c>
      <c r="N522" s="26" t="s">
        <v>11</v>
      </c>
      <c r="O522" s="26" t="s">
        <v>14</v>
      </c>
      <c r="P522" s="32">
        <v>25656.575260000001</v>
      </c>
      <c r="Q522" t="str">
        <f>VLOOKUP(insurance!C522,$E$2:$F$6,2,TRUE)</f>
        <v>overweight</v>
      </c>
    </row>
    <row r="523" spans="10:17" x14ac:dyDescent="0.25">
      <c r="J523" s="27">
        <v>32</v>
      </c>
      <c r="K523" s="28" t="s">
        <v>7</v>
      </c>
      <c r="L523" s="28">
        <v>44.22</v>
      </c>
      <c r="M523" s="28">
        <v>0</v>
      </c>
      <c r="N523" s="28" t="s">
        <v>11</v>
      </c>
      <c r="O523" s="28" t="s">
        <v>12</v>
      </c>
      <c r="P523" s="33">
        <v>3994.1777999999999</v>
      </c>
      <c r="Q523" t="str">
        <f>VLOOKUP(insurance!C523,$E$2:$F$6,2,TRUE)</f>
        <v>obese</v>
      </c>
    </row>
    <row r="524" spans="10:17" x14ac:dyDescent="0.25">
      <c r="J524" s="25">
        <v>51</v>
      </c>
      <c r="K524" s="26" t="s">
        <v>7</v>
      </c>
      <c r="L524" s="26">
        <v>33.914999999999999</v>
      </c>
      <c r="M524" s="26">
        <v>0</v>
      </c>
      <c r="N524" s="26" t="s">
        <v>11</v>
      </c>
      <c r="O524" s="26" t="s">
        <v>14</v>
      </c>
      <c r="P524" s="32">
        <v>9866.3048500000004</v>
      </c>
      <c r="Q524" t="str">
        <f>VLOOKUP(insurance!C524,$E$2:$F$6,2,TRUE)</f>
        <v>obese</v>
      </c>
    </row>
    <row r="525" spans="10:17" x14ac:dyDescent="0.25">
      <c r="J525" s="27">
        <v>38</v>
      </c>
      <c r="K525" s="28" t="s">
        <v>7</v>
      </c>
      <c r="L525" s="28">
        <v>37.729999999999997</v>
      </c>
      <c r="M525" s="28">
        <v>0</v>
      </c>
      <c r="N525" s="28" t="s">
        <v>11</v>
      </c>
      <c r="O525" s="28" t="s">
        <v>12</v>
      </c>
      <c r="P525" s="33">
        <v>5397.6166999999996</v>
      </c>
      <c r="Q525" t="str">
        <f>VLOOKUP(insurance!C525,$E$2:$F$6,2,TRUE)</f>
        <v>obese</v>
      </c>
    </row>
    <row r="526" spans="10:17" x14ac:dyDescent="0.25">
      <c r="J526" s="25">
        <v>42</v>
      </c>
      <c r="K526" s="26" t="s">
        <v>10</v>
      </c>
      <c r="L526" s="26">
        <v>26.07</v>
      </c>
      <c r="M526" s="26">
        <v>1</v>
      </c>
      <c r="N526" s="26" t="s">
        <v>8</v>
      </c>
      <c r="O526" s="26" t="s">
        <v>12</v>
      </c>
      <c r="P526" s="32">
        <v>38245.593269999998</v>
      </c>
      <c r="Q526" t="str">
        <f>VLOOKUP(insurance!C526,$E$2:$F$6,2,TRUE)</f>
        <v>overweight</v>
      </c>
    </row>
    <row r="527" spans="10:17" x14ac:dyDescent="0.25">
      <c r="J527" s="27">
        <v>18</v>
      </c>
      <c r="K527" s="28" t="s">
        <v>7</v>
      </c>
      <c r="L527" s="28">
        <v>33.880000000000003</v>
      </c>
      <c r="M527" s="28">
        <v>0</v>
      </c>
      <c r="N527" s="28" t="s">
        <v>11</v>
      </c>
      <c r="O527" s="28" t="s">
        <v>12</v>
      </c>
      <c r="P527" s="33">
        <v>11482.63485</v>
      </c>
      <c r="Q527" t="str">
        <f>VLOOKUP(insurance!C527,$E$2:$F$6,2,TRUE)</f>
        <v>obese</v>
      </c>
    </row>
    <row r="528" spans="10:17" x14ac:dyDescent="0.25">
      <c r="J528" s="25">
        <v>19</v>
      </c>
      <c r="K528" s="26" t="s">
        <v>7</v>
      </c>
      <c r="L528" s="26">
        <v>30.59</v>
      </c>
      <c r="M528" s="26">
        <v>2</v>
      </c>
      <c r="N528" s="26" t="s">
        <v>11</v>
      </c>
      <c r="O528" s="26" t="s">
        <v>13</v>
      </c>
      <c r="P528" s="32">
        <v>24059.680189999999</v>
      </c>
      <c r="Q528" t="str">
        <f>VLOOKUP(insurance!C528,$E$2:$F$6,2,TRUE)</f>
        <v>obese</v>
      </c>
    </row>
    <row r="529" spans="10:17" x14ac:dyDescent="0.25">
      <c r="J529" s="27">
        <v>51</v>
      </c>
      <c r="K529" s="28" t="s">
        <v>7</v>
      </c>
      <c r="L529" s="28">
        <v>25.8</v>
      </c>
      <c r="M529" s="28">
        <v>1</v>
      </c>
      <c r="N529" s="28" t="s">
        <v>11</v>
      </c>
      <c r="O529" s="28" t="s">
        <v>9</v>
      </c>
      <c r="P529" s="33">
        <v>9861.0249999999996</v>
      </c>
      <c r="Q529" t="str">
        <f>VLOOKUP(insurance!C529,$E$2:$F$6,2,TRUE)</f>
        <v>overweight</v>
      </c>
    </row>
    <row r="530" spans="10:17" x14ac:dyDescent="0.25">
      <c r="J530" s="25">
        <v>46</v>
      </c>
      <c r="K530" s="26" t="s">
        <v>10</v>
      </c>
      <c r="L530" s="26">
        <v>39.424999999999997</v>
      </c>
      <c r="M530" s="26">
        <v>1</v>
      </c>
      <c r="N530" s="26" t="s">
        <v>11</v>
      </c>
      <c r="O530" s="26" t="s">
        <v>14</v>
      </c>
      <c r="P530" s="32">
        <v>8342.9087500000005</v>
      </c>
      <c r="Q530" t="str">
        <f>VLOOKUP(insurance!C530,$E$2:$F$6,2,TRUE)</f>
        <v>obese</v>
      </c>
    </row>
    <row r="531" spans="10:17" x14ac:dyDescent="0.25">
      <c r="J531" s="27">
        <v>18</v>
      </c>
      <c r="K531" s="28" t="s">
        <v>10</v>
      </c>
      <c r="L531" s="28">
        <v>25.46</v>
      </c>
      <c r="M531" s="28">
        <v>0</v>
      </c>
      <c r="N531" s="28" t="s">
        <v>11</v>
      </c>
      <c r="O531" s="28" t="s">
        <v>14</v>
      </c>
      <c r="P531" s="33">
        <v>1708.0014000000001</v>
      </c>
      <c r="Q531" t="str">
        <f>VLOOKUP(insurance!C531,$E$2:$F$6,2,TRUE)</f>
        <v>overweight</v>
      </c>
    </row>
    <row r="532" spans="10:17" x14ac:dyDescent="0.25">
      <c r="J532" s="25">
        <v>57</v>
      </c>
      <c r="K532" s="26" t="s">
        <v>10</v>
      </c>
      <c r="L532" s="26">
        <v>42.13</v>
      </c>
      <c r="M532" s="26">
        <v>1</v>
      </c>
      <c r="N532" s="26" t="s">
        <v>8</v>
      </c>
      <c r="O532" s="26" t="s">
        <v>12</v>
      </c>
      <c r="P532" s="32">
        <v>48675.517699999997</v>
      </c>
      <c r="Q532" t="str">
        <f>VLOOKUP(insurance!C532,$E$2:$F$6,2,TRUE)</f>
        <v>obese</v>
      </c>
    </row>
    <row r="533" spans="10:17" x14ac:dyDescent="0.25">
      <c r="J533" s="27">
        <v>62</v>
      </c>
      <c r="K533" s="28" t="s">
        <v>7</v>
      </c>
      <c r="L533" s="28">
        <v>31.73</v>
      </c>
      <c r="M533" s="28">
        <v>0</v>
      </c>
      <c r="N533" s="28" t="s">
        <v>11</v>
      </c>
      <c r="O533" s="28" t="s">
        <v>14</v>
      </c>
      <c r="P533" s="33">
        <v>14043.476699999999</v>
      </c>
      <c r="Q533" t="str">
        <f>VLOOKUP(insurance!C533,$E$2:$F$6,2,TRUE)</f>
        <v>obese</v>
      </c>
    </row>
    <row r="534" spans="10:17" x14ac:dyDescent="0.25">
      <c r="J534" s="25">
        <v>59</v>
      </c>
      <c r="K534" s="26" t="s">
        <v>10</v>
      </c>
      <c r="L534" s="26">
        <v>29.7</v>
      </c>
      <c r="M534" s="26">
        <v>2</v>
      </c>
      <c r="N534" s="26" t="s">
        <v>11</v>
      </c>
      <c r="O534" s="26" t="s">
        <v>12</v>
      </c>
      <c r="P534" s="32">
        <v>12925.886</v>
      </c>
      <c r="Q534" t="str">
        <f>VLOOKUP(insurance!C534,$E$2:$F$6,2,TRUE)</f>
        <v>overweight</v>
      </c>
    </row>
    <row r="535" spans="10:17" x14ac:dyDescent="0.25">
      <c r="J535" s="27">
        <v>37</v>
      </c>
      <c r="K535" s="28" t="s">
        <v>10</v>
      </c>
      <c r="L535" s="28">
        <v>36.19</v>
      </c>
      <c r="M535" s="28">
        <v>0</v>
      </c>
      <c r="N535" s="28" t="s">
        <v>11</v>
      </c>
      <c r="O535" s="28" t="s">
        <v>12</v>
      </c>
      <c r="P535" s="33">
        <v>19214.705529999999</v>
      </c>
      <c r="Q535" t="str">
        <f>VLOOKUP(insurance!C535,$E$2:$F$6,2,TRUE)</f>
        <v>obese</v>
      </c>
    </row>
    <row r="536" spans="10:17" x14ac:dyDescent="0.25">
      <c r="J536" s="25">
        <v>64</v>
      </c>
      <c r="K536" s="26" t="s">
        <v>10</v>
      </c>
      <c r="L536" s="26">
        <v>40.479999999999997</v>
      </c>
      <c r="M536" s="26">
        <v>0</v>
      </c>
      <c r="N536" s="26" t="s">
        <v>11</v>
      </c>
      <c r="O536" s="26" t="s">
        <v>12</v>
      </c>
      <c r="P536" s="32">
        <v>13831.1152</v>
      </c>
      <c r="Q536" t="str">
        <f>VLOOKUP(insurance!C536,$E$2:$F$6,2,TRUE)</f>
        <v>obese</v>
      </c>
    </row>
    <row r="537" spans="10:17" x14ac:dyDescent="0.25">
      <c r="J537" s="27">
        <v>38</v>
      </c>
      <c r="K537" s="28" t="s">
        <v>10</v>
      </c>
      <c r="L537" s="28">
        <v>28.024999999999999</v>
      </c>
      <c r="M537" s="28">
        <v>1</v>
      </c>
      <c r="N537" s="28" t="s">
        <v>11</v>
      </c>
      <c r="O537" s="28" t="s">
        <v>14</v>
      </c>
      <c r="P537" s="33">
        <v>6067.1267500000004</v>
      </c>
      <c r="Q537" t="str">
        <f>VLOOKUP(insurance!C537,$E$2:$F$6,2,TRUE)</f>
        <v>overweight</v>
      </c>
    </row>
    <row r="538" spans="10:17" x14ac:dyDescent="0.25">
      <c r="J538" s="25">
        <v>33</v>
      </c>
      <c r="K538" s="26" t="s">
        <v>7</v>
      </c>
      <c r="L538" s="26">
        <v>38.9</v>
      </c>
      <c r="M538" s="26">
        <v>3</v>
      </c>
      <c r="N538" s="26" t="s">
        <v>11</v>
      </c>
      <c r="O538" s="26" t="s">
        <v>9</v>
      </c>
      <c r="P538" s="32">
        <v>5972.3779999999997</v>
      </c>
      <c r="Q538" t="str">
        <f>VLOOKUP(insurance!C538,$E$2:$F$6,2,TRUE)</f>
        <v>obese</v>
      </c>
    </row>
    <row r="539" spans="10:17" x14ac:dyDescent="0.25">
      <c r="J539" s="27">
        <v>46</v>
      </c>
      <c r="K539" s="28" t="s">
        <v>7</v>
      </c>
      <c r="L539" s="28">
        <v>30.2</v>
      </c>
      <c r="M539" s="28">
        <v>2</v>
      </c>
      <c r="N539" s="28" t="s">
        <v>11</v>
      </c>
      <c r="O539" s="28" t="s">
        <v>9</v>
      </c>
      <c r="P539" s="33">
        <v>8825.0859999999993</v>
      </c>
      <c r="Q539" t="str">
        <f>VLOOKUP(insurance!C539,$E$2:$F$6,2,TRUE)</f>
        <v>obese</v>
      </c>
    </row>
    <row r="540" spans="10:17" x14ac:dyDescent="0.25">
      <c r="J540" s="25">
        <v>46</v>
      </c>
      <c r="K540" s="26" t="s">
        <v>7</v>
      </c>
      <c r="L540" s="26">
        <v>28.05</v>
      </c>
      <c r="M540" s="26">
        <v>1</v>
      </c>
      <c r="N540" s="26" t="s">
        <v>11</v>
      </c>
      <c r="O540" s="26" t="s">
        <v>12</v>
      </c>
      <c r="P540" s="32">
        <v>8233.0974999999999</v>
      </c>
      <c r="Q540" t="str">
        <f>VLOOKUP(insurance!C540,$E$2:$F$6,2,TRUE)</f>
        <v>overweight</v>
      </c>
    </row>
    <row r="541" spans="10:17" x14ac:dyDescent="0.25">
      <c r="J541" s="27">
        <v>53</v>
      </c>
      <c r="K541" s="28" t="s">
        <v>10</v>
      </c>
      <c r="L541" s="28">
        <v>31.35</v>
      </c>
      <c r="M541" s="28">
        <v>0</v>
      </c>
      <c r="N541" s="28" t="s">
        <v>11</v>
      </c>
      <c r="O541" s="28" t="s">
        <v>12</v>
      </c>
      <c r="P541" s="33">
        <v>27346.04207</v>
      </c>
      <c r="Q541" t="str">
        <f>VLOOKUP(insurance!C541,$E$2:$F$6,2,TRUE)</f>
        <v>obese</v>
      </c>
    </row>
    <row r="542" spans="10:17" x14ac:dyDescent="0.25">
      <c r="J542" s="25">
        <v>34</v>
      </c>
      <c r="K542" s="26" t="s">
        <v>7</v>
      </c>
      <c r="L542" s="26">
        <v>38</v>
      </c>
      <c r="M542" s="26">
        <v>3</v>
      </c>
      <c r="N542" s="26" t="s">
        <v>11</v>
      </c>
      <c r="O542" s="26" t="s">
        <v>9</v>
      </c>
      <c r="P542" s="32">
        <v>6196.4480000000003</v>
      </c>
      <c r="Q542" t="str">
        <f>VLOOKUP(insurance!C542,$E$2:$F$6,2,TRUE)</f>
        <v>obese</v>
      </c>
    </row>
    <row r="543" spans="10:17" x14ac:dyDescent="0.25">
      <c r="J543" s="27">
        <v>20</v>
      </c>
      <c r="K543" s="28" t="s">
        <v>7</v>
      </c>
      <c r="L543" s="28">
        <v>31.79</v>
      </c>
      <c r="M543" s="28">
        <v>2</v>
      </c>
      <c r="N543" s="28" t="s">
        <v>11</v>
      </c>
      <c r="O543" s="28" t="s">
        <v>12</v>
      </c>
      <c r="P543" s="33">
        <v>3056.3881000000001</v>
      </c>
      <c r="Q543" t="str">
        <f>VLOOKUP(insurance!C543,$E$2:$F$6,2,TRUE)</f>
        <v>obese</v>
      </c>
    </row>
    <row r="544" spans="10:17" x14ac:dyDescent="0.25">
      <c r="J544" s="25">
        <v>63</v>
      </c>
      <c r="K544" s="26" t="s">
        <v>7</v>
      </c>
      <c r="L544" s="26">
        <v>36.299999999999997</v>
      </c>
      <c r="M544" s="26">
        <v>0</v>
      </c>
      <c r="N544" s="26" t="s">
        <v>11</v>
      </c>
      <c r="O544" s="26" t="s">
        <v>12</v>
      </c>
      <c r="P544" s="32">
        <v>13887.204</v>
      </c>
      <c r="Q544" t="str">
        <f>VLOOKUP(insurance!C544,$E$2:$F$6,2,TRUE)</f>
        <v>obese</v>
      </c>
    </row>
    <row r="545" spans="10:17" x14ac:dyDescent="0.25">
      <c r="J545" s="27">
        <v>54</v>
      </c>
      <c r="K545" s="28" t="s">
        <v>7</v>
      </c>
      <c r="L545" s="28">
        <v>47.41</v>
      </c>
      <c r="M545" s="28">
        <v>0</v>
      </c>
      <c r="N545" s="28" t="s">
        <v>8</v>
      </c>
      <c r="O545" s="28" t="s">
        <v>12</v>
      </c>
      <c r="P545" s="33">
        <v>63770.428010000003</v>
      </c>
      <c r="Q545" t="str">
        <f>VLOOKUP(insurance!C545,$E$2:$F$6,2,TRUE)</f>
        <v>obese</v>
      </c>
    </row>
    <row r="546" spans="10:17" x14ac:dyDescent="0.25">
      <c r="J546" s="25">
        <v>54</v>
      </c>
      <c r="K546" s="26" t="s">
        <v>10</v>
      </c>
      <c r="L546" s="26">
        <v>30.21</v>
      </c>
      <c r="M546" s="26">
        <v>0</v>
      </c>
      <c r="N546" s="26" t="s">
        <v>11</v>
      </c>
      <c r="O546" s="26" t="s">
        <v>13</v>
      </c>
      <c r="P546" s="32">
        <v>10231.499900000001</v>
      </c>
      <c r="Q546" t="str">
        <f>VLOOKUP(insurance!C546,$E$2:$F$6,2,TRUE)</f>
        <v>obese</v>
      </c>
    </row>
    <row r="547" spans="10:17" x14ac:dyDescent="0.25">
      <c r="J547" s="27">
        <v>49</v>
      </c>
      <c r="K547" s="28" t="s">
        <v>10</v>
      </c>
      <c r="L547" s="28">
        <v>25.84</v>
      </c>
      <c r="M547" s="28">
        <v>2</v>
      </c>
      <c r="N547" s="28" t="s">
        <v>8</v>
      </c>
      <c r="O547" s="28" t="s">
        <v>13</v>
      </c>
      <c r="P547" s="33">
        <v>23807.240600000001</v>
      </c>
      <c r="Q547" t="str">
        <f>VLOOKUP(insurance!C547,$E$2:$F$6,2,TRUE)</f>
        <v>overweight</v>
      </c>
    </row>
    <row r="548" spans="10:17" x14ac:dyDescent="0.25">
      <c r="J548" s="25">
        <v>28</v>
      </c>
      <c r="K548" s="26" t="s">
        <v>10</v>
      </c>
      <c r="L548" s="26">
        <v>35.435000000000002</v>
      </c>
      <c r="M548" s="26">
        <v>0</v>
      </c>
      <c r="N548" s="26" t="s">
        <v>11</v>
      </c>
      <c r="O548" s="26" t="s">
        <v>14</v>
      </c>
      <c r="P548" s="32">
        <v>3268.84665</v>
      </c>
      <c r="Q548" t="str">
        <f>VLOOKUP(insurance!C548,$E$2:$F$6,2,TRUE)</f>
        <v>obese</v>
      </c>
    </row>
    <row r="549" spans="10:17" x14ac:dyDescent="0.25">
      <c r="J549" s="27">
        <v>54</v>
      </c>
      <c r="K549" s="28" t="s">
        <v>7</v>
      </c>
      <c r="L549" s="28">
        <v>46.7</v>
      </c>
      <c r="M549" s="28">
        <v>2</v>
      </c>
      <c r="N549" s="28" t="s">
        <v>11</v>
      </c>
      <c r="O549" s="28" t="s">
        <v>9</v>
      </c>
      <c r="P549" s="33">
        <v>11538.421</v>
      </c>
      <c r="Q549" t="str">
        <f>VLOOKUP(insurance!C549,$E$2:$F$6,2,TRUE)</f>
        <v>obese</v>
      </c>
    </row>
    <row r="550" spans="10:17" x14ac:dyDescent="0.25">
      <c r="J550" s="25">
        <v>25</v>
      </c>
      <c r="K550" s="26" t="s">
        <v>7</v>
      </c>
      <c r="L550" s="26">
        <v>28.594999999999999</v>
      </c>
      <c r="M550" s="26">
        <v>0</v>
      </c>
      <c r="N550" s="26" t="s">
        <v>11</v>
      </c>
      <c r="O550" s="26" t="s">
        <v>14</v>
      </c>
      <c r="P550" s="32">
        <v>3213.6220499999999</v>
      </c>
      <c r="Q550" t="str">
        <f>VLOOKUP(insurance!C550,$E$2:$F$6,2,TRUE)</f>
        <v>overweight</v>
      </c>
    </row>
    <row r="551" spans="10:17" x14ac:dyDescent="0.25">
      <c r="J551" s="27">
        <v>43</v>
      </c>
      <c r="K551" s="28" t="s">
        <v>7</v>
      </c>
      <c r="L551" s="28">
        <v>46.2</v>
      </c>
      <c r="M551" s="28">
        <v>0</v>
      </c>
      <c r="N551" s="28" t="s">
        <v>8</v>
      </c>
      <c r="O551" s="28" t="s">
        <v>12</v>
      </c>
      <c r="P551" s="33">
        <v>45863.205000000002</v>
      </c>
      <c r="Q551" t="str">
        <f>VLOOKUP(insurance!C551,$E$2:$F$6,2,TRUE)</f>
        <v>obese</v>
      </c>
    </row>
    <row r="552" spans="10:17" x14ac:dyDescent="0.25">
      <c r="J552" s="25">
        <v>63</v>
      </c>
      <c r="K552" s="26" t="s">
        <v>10</v>
      </c>
      <c r="L552" s="26">
        <v>30.8</v>
      </c>
      <c r="M552" s="26">
        <v>0</v>
      </c>
      <c r="N552" s="26" t="s">
        <v>11</v>
      </c>
      <c r="O552" s="26" t="s">
        <v>9</v>
      </c>
      <c r="P552" s="32">
        <v>13390.558999999999</v>
      </c>
      <c r="Q552" t="str">
        <f>VLOOKUP(insurance!C552,$E$2:$F$6,2,TRUE)</f>
        <v>obese</v>
      </c>
    </row>
    <row r="553" spans="10:17" x14ac:dyDescent="0.25">
      <c r="J553" s="27">
        <v>32</v>
      </c>
      <c r="K553" s="28" t="s">
        <v>7</v>
      </c>
      <c r="L553" s="28">
        <v>28.93</v>
      </c>
      <c r="M553" s="28">
        <v>0</v>
      </c>
      <c r="N553" s="28" t="s">
        <v>11</v>
      </c>
      <c r="O553" s="28" t="s">
        <v>12</v>
      </c>
      <c r="P553" s="33">
        <v>3972.9247</v>
      </c>
      <c r="Q553" t="str">
        <f>VLOOKUP(insurance!C553,$E$2:$F$6,2,TRUE)</f>
        <v>overweight</v>
      </c>
    </row>
    <row r="554" spans="10:17" x14ac:dyDescent="0.25">
      <c r="J554" s="25">
        <v>62</v>
      </c>
      <c r="K554" s="26" t="s">
        <v>10</v>
      </c>
      <c r="L554" s="26">
        <v>21.4</v>
      </c>
      <c r="M554" s="26">
        <v>0</v>
      </c>
      <c r="N554" s="26" t="s">
        <v>11</v>
      </c>
      <c r="O554" s="26" t="s">
        <v>9</v>
      </c>
      <c r="P554" s="32">
        <v>12957.118</v>
      </c>
      <c r="Q554" t="str">
        <f>VLOOKUP(insurance!C554,$E$2:$F$6,2,TRUE)</f>
        <v>normal</v>
      </c>
    </row>
    <row r="555" spans="10:17" x14ac:dyDescent="0.25">
      <c r="J555" s="27">
        <v>52</v>
      </c>
      <c r="K555" s="28" t="s">
        <v>7</v>
      </c>
      <c r="L555" s="28">
        <v>31.73</v>
      </c>
      <c r="M555" s="28">
        <v>2</v>
      </c>
      <c r="N555" s="28" t="s">
        <v>11</v>
      </c>
      <c r="O555" s="28" t="s">
        <v>13</v>
      </c>
      <c r="P555" s="33">
        <v>11187.6567</v>
      </c>
      <c r="Q555" t="str">
        <f>VLOOKUP(insurance!C555,$E$2:$F$6,2,TRUE)</f>
        <v>obese</v>
      </c>
    </row>
    <row r="556" spans="10:17" x14ac:dyDescent="0.25">
      <c r="J556" s="25">
        <v>25</v>
      </c>
      <c r="K556" s="26" t="s">
        <v>7</v>
      </c>
      <c r="L556" s="26">
        <v>41.325000000000003</v>
      </c>
      <c r="M556" s="26">
        <v>0</v>
      </c>
      <c r="N556" s="26" t="s">
        <v>11</v>
      </c>
      <c r="O556" s="26" t="s">
        <v>14</v>
      </c>
      <c r="P556" s="32">
        <v>17878.900679999999</v>
      </c>
      <c r="Q556" t="str">
        <f>VLOOKUP(insurance!C556,$E$2:$F$6,2,TRUE)</f>
        <v>obese</v>
      </c>
    </row>
    <row r="557" spans="10:17" x14ac:dyDescent="0.25">
      <c r="J557" s="27">
        <v>28</v>
      </c>
      <c r="K557" s="28" t="s">
        <v>10</v>
      </c>
      <c r="L557" s="28">
        <v>23.8</v>
      </c>
      <c r="M557" s="28">
        <v>2</v>
      </c>
      <c r="N557" s="28" t="s">
        <v>11</v>
      </c>
      <c r="O557" s="28" t="s">
        <v>9</v>
      </c>
      <c r="P557" s="33">
        <v>3847.674</v>
      </c>
      <c r="Q557" t="str">
        <f>VLOOKUP(insurance!C557,$E$2:$F$6,2,TRUE)</f>
        <v>normal</v>
      </c>
    </row>
    <row r="558" spans="10:17" x14ac:dyDescent="0.25">
      <c r="J558" s="25">
        <v>46</v>
      </c>
      <c r="K558" s="26" t="s">
        <v>10</v>
      </c>
      <c r="L558" s="26">
        <v>33.44</v>
      </c>
      <c r="M558" s="26">
        <v>1</v>
      </c>
      <c r="N558" s="26" t="s">
        <v>11</v>
      </c>
      <c r="O558" s="26" t="s">
        <v>14</v>
      </c>
      <c r="P558" s="32">
        <v>8334.5895999999993</v>
      </c>
      <c r="Q558" t="str">
        <f>VLOOKUP(insurance!C558,$E$2:$F$6,2,TRUE)</f>
        <v>obese</v>
      </c>
    </row>
    <row r="559" spans="10:17" x14ac:dyDescent="0.25">
      <c r="J559" s="27">
        <v>34</v>
      </c>
      <c r="K559" s="28" t="s">
        <v>10</v>
      </c>
      <c r="L559" s="28">
        <v>34.21</v>
      </c>
      <c r="M559" s="28">
        <v>0</v>
      </c>
      <c r="N559" s="28" t="s">
        <v>11</v>
      </c>
      <c r="O559" s="28" t="s">
        <v>12</v>
      </c>
      <c r="P559" s="33">
        <v>3935.1799000000001</v>
      </c>
      <c r="Q559" t="str">
        <f>VLOOKUP(insurance!C559,$E$2:$F$6,2,TRUE)</f>
        <v>obese</v>
      </c>
    </row>
    <row r="560" spans="10:17" x14ac:dyDescent="0.25">
      <c r="J560" s="25">
        <v>35</v>
      </c>
      <c r="K560" s="26" t="s">
        <v>7</v>
      </c>
      <c r="L560" s="26">
        <v>34.104999999999997</v>
      </c>
      <c r="M560" s="26">
        <v>3</v>
      </c>
      <c r="N560" s="26" t="s">
        <v>8</v>
      </c>
      <c r="O560" s="26" t="s">
        <v>13</v>
      </c>
      <c r="P560" s="32">
        <v>39983.425949999997</v>
      </c>
      <c r="Q560" t="str">
        <f>VLOOKUP(insurance!C560,$E$2:$F$6,2,TRUE)</f>
        <v>obese</v>
      </c>
    </row>
    <row r="561" spans="10:17" x14ac:dyDescent="0.25">
      <c r="J561" s="27">
        <v>19</v>
      </c>
      <c r="K561" s="28" t="s">
        <v>10</v>
      </c>
      <c r="L561" s="28">
        <v>35.53</v>
      </c>
      <c r="M561" s="28">
        <v>0</v>
      </c>
      <c r="N561" s="28" t="s">
        <v>11</v>
      </c>
      <c r="O561" s="28" t="s">
        <v>13</v>
      </c>
      <c r="P561" s="33">
        <v>1646.4296999999999</v>
      </c>
      <c r="Q561" t="str">
        <f>VLOOKUP(insurance!C561,$E$2:$F$6,2,TRUE)</f>
        <v>obese</v>
      </c>
    </row>
    <row r="562" spans="10:17" x14ac:dyDescent="0.25">
      <c r="J562" s="25">
        <v>46</v>
      </c>
      <c r="K562" s="26" t="s">
        <v>7</v>
      </c>
      <c r="L562" s="26">
        <v>19.95</v>
      </c>
      <c r="M562" s="26">
        <v>2</v>
      </c>
      <c r="N562" s="26" t="s">
        <v>11</v>
      </c>
      <c r="O562" s="26" t="s">
        <v>13</v>
      </c>
      <c r="P562" s="32">
        <v>9193.8384999999998</v>
      </c>
      <c r="Q562" t="str">
        <f>VLOOKUP(insurance!C562,$E$2:$F$6,2,TRUE)</f>
        <v>normal</v>
      </c>
    </row>
    <row r="563" spans="10:17" x14ac:dyDescent="0.25">
      <c r="J563" s="27">
        <v>54</v>
      </c>
      <c r="K563" s="28" t="s">
        <v>7</v>
      </c>
      <c r="L563" s="28">
        <v>32.68</v>
      </c>
      <c r="M563" s="28">
        <v>0</v>
      </c>
      <c r="N563" s="28" t="s">
        <v>11</v>
      </c>
      <c r="O563" s="28" t="s">
        <v>14</v>
      </c>
      <c r="P563" s="33">
        <v>10923.933199999999</v>
      </c>
      <c r="Q563" t="str">
        <f>VLOOKUP(insurance!C563,$E$2:$F$6,2,TRUE)</f>
        <v>obese</v>
      </c>
    </row>
    <row r="564" spans="10:17" x14ac:dyDescent="0.25">
      <c r="J564" s="25">
        <v>27</v>
      </c>
      <c r="K564" s="26" t="s">
        <v>10</v>
      </c>
      <c r="L564" s="26">
        <v>30.5</v>
      </c>
      <c r="M564" s="26">
        <v>0</v>
      </c>
      <c r="N564" s="26" t="s">
        <v>11</v>
      </c>
      <c r="O564" s="26" t="s">
        <v>9</v>
      </c>
      <c r="P564" s="32">
        <v>2494.0219999999999</v>
      </c>
      <c r="Q564" t="str">
        <f>VLOOKUP(insurance!C564,$E$2:$F$6,2,TRUE)</f>
        <v>obese</v>
      </c>
    </row>
    <row r="565" spans="10:17" x14ac:dyDescent="0.25">
      <c r="J565" s="27">
        <v>50</v>
      </c>
      <c r="K565" s="28" t="s">
        <v>10</v>
      </c>
      <c r="L565" s="28">
        <v>44.77</v>
      </c>
      <c r="M565" s="28">
        <v>1</v>
      </c>
      <c r="N565" s="28" t="s">
        <v>11</v>
      </c>
      <c r="O565" s="28" t="s">
        <v>12</v>
      </c>
      <c r="P565" s="33">
        <v>9058.7302999999993</v>
      </c>
      <c r="Q565" t="str">
        <f>VLOOKUP(insurance!C565,$E$2:$F$6,2,TRUE)</f>
        <v>obese</v>
      </c>
    </row>
    <row r="566" spans="10:17" x14ac:dyDescent="0.25">
      <c r="J566" s="25">
        <v>18</v>
      </c>
      <c r="K566" s="26" t="s">
        <v>7</v>
      </c>
      <c r="L566" s="26">
        <v>32.119999999999997</v>
      </c>
      <c r="M566" s="26">
        <v>2</v>
      </c>
      <c r="N566" s="26" t="s">
        <v>11</v>
      </c>
      <c r="O566" s="26" t="s">
        <v>12</v>
      </c>
      <c r="P566" s="32">
        <v>2801.2588000000001</v>
      </c>
      <c r="Q566" t="str">
        <f>VLOOKUP(insurance!C566,$E$2:$F$6,2,TRUE)</f>
        <v>obese</v>
      </c>
    </row>
    <row r="567" spans="10:17" x14ac:dyDescent="0.25">
      <c r="J567" s="27">
        <v>19</v>
      </c>
      <c r="K567" s="28" t="s">
        <v>7</v>
      </c>
      <c r="L567" s="28">
        <v>30.495000000000001</v>
      </c>
      <c r="M567" s="28">
        <v>0</v>
      </c>
      <c r="N567" s="28" t="s">
        <v>11</v>
      </c>
      <c r="O567" s="28" t="s">
        <v>13</v>
      </c>
      <c r="P567" s="33">
        <v>2128.4310500000001</v>
      </c>
      <c r="Q567" t="str">
        <f>VLOOKUP(insurance!C567,$E$2:$F$6,2,TRUE)</f>
        <v>obese</v>
      </c>
    </row>
    <row r="568" spans="10:17" x14ac:dyDescent="0.25">
      <c r="J568" s="25">
        <v>38</v>
      </c>
      <c r="K568" s="26" t="s">
        <v>7</v>
      </c>
      <c r="L568" s="26">
        <v>40.564999999999998</v>
      </c>
      <c r="M568" s="26">
        <v>1</v>
      </c>
      <c r="N568" s="26" t="s">
        <v>11</v>
      </c>
      <c r="O568" s="26" t="s">
        <v>13</v>
      </c>
      <c r="P568" s="32">
        <v>6373.55735</v>
      </c>
      <c r="Q568" t="str">
        <f>VLOOKUP(insurance!C568,$E$2:$F$6,2,TRUE)</f>
        <v>obese</v>
      </c>
    </row>
    <row r="569" spans="10:17" x14ac:dyDescent="0.25">
      <c r="J569" s="27">
        <v>41</v>
      </c>
      <c r="K569" s="28" t="s">
        <v>10</v>
      </c>
      <c r="L569" s="28">
        <v>30.59</v>
      </c>
      <c r="M569" s="28">
        <v>2</v>
      </c>
      <c r="N569" s="28" t="s">
        <v>11</v>
      </c>
      <c r="O569" s="28" t="s">
        <v>13</v>
      </c>
      <c r="P569" s="33">
        <v>7256.7231000000002</v>
      </c>
      <c r="Q569" t="str">
        <f>VLOOKUP(insurance!C569,$E$2:$F$6,2,TRUE)</f>
        <v>obese</v>
      </c>
    </row>
    <row r="570" spans="10:17" x14ac:dyDescent="0.25">
      <c r="J570" s="25">
        <v>49</v>
      </c>
      <c r="K570" s="26" t="s">
        <v>7</v>
      </c>
      <c r="L570" s="26">
        <v>31.9</v>
      </c>
      <c r="M570" s="26">
        <v>5</v>
      </c>
      <c r="N570" s="26" t="s">
        <v>11</v>
      </c>
      <c r="O570" s="26" t="s">
        <v>9</v>
      </c>
      <c r="P570" s="32">
        <v>11552.904</v>
      </c>
      <c r="Q570" t="str">
        <f>VLOOKUP(insurance!C570,$E$2:$F$6,2,TRUE)</f>
        <v>obese</v>
      </c>
    </row>
    <row r="571" spans="10:17" x14ac:dyDescent="0.25">
      <c r="J571" s="27">
        <v>48</v>
      </c>
      <c r="K571" s="28" t="s">
        <v>10</v>
      </c>
      <c r="L571" s="28">
        <v>40.564999999999998</v>
      </c>
      <c r="M571" s="28">
        <v>2</v>
      </c>
      <c r="N571" s="28" t="s">
        <v>8</v>
      </c>
      <c r="O571" s="28" t="s">
        <v>13</v>
      </c>
      <c r="P571" s="33">
        <v>45702.022349999999</v>
      </c>
      <c r="Q571" t="str">
        <f>VLOOKUP(insurance!C571,$E$2:$F$6,2,TRUE)</f>
        <v>obese</v>
      </c>
    </row>
    <row r="572" spans="10:17" x14ac:dyDescent="0.25">
      <c r="J572" s="25">
        <v>31</v>
      </c>
      <c r="K572" s="26" t="s">
        <v>7</v>
      </c>
      <c r="L572" s="26">
        <v>29.1</v>
      </c>
      <c r="M572" s="26">
        <v>0</v>
      </c>
      <c r="N572" s="26" t="s">
        <v>11</v>
      </c>
      <c r="O572" s="26" t="s">
        <v>9</v>
      </c>
      <c r="P572" s="32">
        <v>3761.2919999999999</v>
      </c>
      <c r="Q572" t="str">
        <f>VLOOKUP(insurance!C572,$E$2:$F$6,2,TRUE)</f>
        <v>overweight</v>
      </c>
    </row>
    <row r="573" spans="10:17" x14ac:dyDescent="0.25">
      <c r="J573" s="27">
        <v>18</v>
      </c>
      <c r="K573" s="28" t="s">
        <v>7</v>
      </c>
      <c r="L573" s="28">
        <v>37.29</v>
      </c>
      <c r="M573" s="28">
        <v>1</v>
      </c>
      <c r="N573" s="28" t="s">
        <v>11</v>
      </c>
      <c r="O573" s="28" t="s">
        <v>12</v>
      </c>
      <c r="P573" s="33">
        <v>2219.4450999999999</v>
      </c>
      <c r="Q573" t="str">
        <f>VLOOKUP(insurance!C573,$E$2:$F$6,2,TRUE)</f>
        <v>obese</v>
      </c>
    </row>
    <row r="574" spans="10:17" x14ac:dyDescent="0.25">
      <c r="J574" s="25">
        <v>30</v>
      </c>
      <c r="K574" s="26" t="s">
        <v>7</v>
      </c>
      <c r="L574" s="26">
        <v>43.12</v>
      </c>
      <c r="M574" s="26">
        <v>2</v>
      </c>
      <c r="N574" s="26" t="s">
        <v>11</v>
      </c>
      <c r="O574" s="26" t="s">
        <v>12</v>
      </c>
      <c r="P574" s="32">
        <v>4753.6368000000002</v>
      </c>
      <c r="Q574" t="str">
        <f>VLOOKUP(insurance!C574,$E$2:$F$6,2,TRUE)</f>
        <v>obese</v>
      </c>
    </row>
    <row r="575" spans="10:17" x14ac:dyDescent="0.25">
      <c r="J575" s="27">
        <v>62</v>
      </c>
      <c r="K575" s="28" t="s">
        <v>7</v>
      </c>
      <c r="L575" s="28">
        <v>36.86</v>
      </c>
      <c r="M575" s="28">
        <v>1</v>
      </c>
      <c r="N575" s="28" t="s">
        <v>11</v>
      </c>
      <c r="O575" s="28" t="s">
        <v>14</v>
      </c>
      <c r="P575" s="33">
        <v>31620.001059999999</v>
      </c>
      <c r="Q575" t="str">
        <f>VLOOKUP(insurance!C575,$E$2:$F$6,2,TRUE)</f>
        <v>obese</v>
      </c>
    </row>
    <row r="576" spans="10:17" x14ac:dyDescent="0.25">
      <c r="J576" s="25">
        <v>57</v>
      </c>
      <c r="K576" s="26" t="s">
        <v>7</v>
      </c>
      <c r="L576" s="26">
        <v>34.295000000000002</v>
      </c>
      <c r="M576" s="26">
        <v>2</v>
      </c>
      <c r="N576" s="26" t="s">
        <v>11</v>
      </c>
      <c r="O576" s="26" t="s">
        <v>14</v>
      </c>
      <c r="P576" s="32">
        <v>13224.057049999999</v>
      </c>
      <c r="Q576" t="str">
        <f>VLOOKUP(insurance!C576,$E$2:$F$6,2,TRUE)</f>
        <v>obese</v>
      </c>
    </row>
    <row r="577" spans="10:17" x14ac:dyDescent="0.25">
      <c r="J577" s="27">
        <v>58</v>
      </c>
      <c r="K577" s="28" t="s">
        <v>7</v>
      </c>
      <c r="L577" s="28">
        <v>27.17</v>
      </c>
      <c r="M577" s="28">
        <v>0</v>
      </c>
      <c r="N577" s="28" t="s">
        <v>11</v>
      </c>
      <c r="O577" s="28" t="s">
        <v>13</v>
      </c>
      <c r="P577" s="33">
        <v>12222.898300000001</v>
      </c>
      <c r="Q577" t="str">
        <f>VLOOKUP(insurance!C577,$E$2:$F$6,2,TRUE)</f>
        <v>overweight</v>
      </c>
    </row>
    <row r="578" spans="10:17" x14ac:dyDescent="0.25">
      <c r="J578" s="25">
        <v>22</v>
      </c>
      <c r="K578" s="26" t="s">
        <v>10</v>
      </c>
      <c r="L578" s="26">
        <v>26.84</v>
      </c>
      <c r="M578" s="26">
        <v>0</v>
      </c>
      <c r="N578" s="26" t="s">
        <v>11</v>
      </c>
      <c r="O578" s="26" t="s">
        <v>12</v>
      </c>
      <c r="P578" s="32">
        <v>1664.9996000000001</v>
      </c>
      <c r="Q578" t="str">
        <f>VLOOKUP(insurance!C578,$E$2:$F$6,2,TRUE)</f>
        <v>overweight</v>
      </c>
    </row>
    <row r="579" spans="10:17" x14ac:dyDescent="0.25">
      <c r="J579" s="27">
        <v>31</v>
      </c>
      <c r="K579" s="28" t="s">
        <v>7</v>
      </c>
      <c r="L579" s="28">
        <v>38.094999999999999</v>
      </c>
      <c r="M579" s="28">
        <v>1</v>
      </c>
      <c r="N579" s="28" t="s">
        <v>8</v>
      </c>
      <c r="O579" s="28" t="s">
        <v>14</v>
      </c>
      <c r="P579" s="33">
        <v>58571.074480000003</v>
      </c>
      <c r="Q579" t="str">
        <f>VLOOKUP(insurance!C579,$E$2:$F$6,2,TRUE)</f>
        <v>obese</v>
      </c>
    </row>
    <row r="580" spans="10:17" x14ac:dyDescent="0.25">
      <c r="J580" s="25">
        <v>52</v>
      </c>
      <c r="K580" s="26" t="s">
        <v>10</v>
      </c>
      <c r="L580" s="26">
        <v>30.2</v>
      </c>
      <c r="M580" s="26">
        <v>1</v>
      </c>
      <c r="N580" s="26" t="s">
        <v>11</v>
      </c>
      <c r="O580" s="26" t="s">
        <v>9</v>
      </c>
      <c r="P580" s="32">
        <v>9724.5300000000007</v>
      </c>
      <c r="Q580" t="str">
        <f>VLOOKUP(insurance!C580,$E$2:$F$6,2,TRUE)</f>
        <v>obese</v>
      </c>
    </row>
    <row r="581" spans="10:17" x14ac:dyDescent="0.25">
      <c r="J581" s="27">
        <v>25</v>
      </c>
      <c r="K581" s="28" t="s">
        <v>7</v>
      </c>
      <c r="L581" s="28">
        <v>23.465</v>
      </c>
      <c r="M581" s="28">
        <v>0</v>
      </c>
      <c r="N581" s="28" t="s">
        <v>11</v>
      </c>
      <c r="O581" s="28" t="s">
        <v>14</v>
      </c>
      <c r="P581" s="33">
        <v>3206.4913499999998</v>
      </c>
      <c r="Q581" t="str">
        <f>VLOOKUP(insurance!C581,$E$2:$F$6,2,TRUE)</f>
        <v>normal</v>
      </c>
    </row>
    <row r="582" spans="10:17" x14ac:dyDescent="0.25">
      <c r="J582" s="25">
        <v>59</v>
      </c>
      <c r="K582" s="26" t="s">
        <v>10</v>
      </c>
      <c r="L582" s="26">
        <v>25.46</v>
      </c>
      <c r="M582" s="26">
        <v>1</v>
      </c>
      <c r="N582" s="26" t="s">
        <v>11</v>
      </c>
      <c r="O582" s="26" t="s">
        <v>14</v>
      </c>
      <c r="P582" s="32">
        <v>12913.992399999999</v>
      </c>
      <c r="Q582" t="str">
        <f>VLOOKUP(insurance!C582,$E$2:$F$6,2,TRUE)</f>
        <v>overweight</v>
      </c>
    </row>
    <row r="583" spans="10:17" x14ac:dyDescent="0.25">
      <c r="J583" s="27">
        <v>19</v>
      </c>
      <c r="K583" s="28" t="s">
        <v>10</v>
      </c>
      <c r="L583" s="28">
        <v>30.59</v>
      </c>
      <c r="M583" s="28">
        <v>0</v>
      </c>
      <c r="N583" s="28" t="s">
        <v>11</v>
      </c>
      <c r="O583" s="28" t="s">
        <v>13</v>
      </c>
      <c r="P583" s="33">
        <v>1639.5631000000001</v>
      </c>
      <c r="Q583" t="str">
        <f>VLOOKUP(insurance!C583,$E$2:$F$6,2,TRUE)</f>
        <v>obese</v>
      </c>
    </row>
    <row r="584" spans="10:17" x14ac:dyDescent="0.25">
      <c r="J584" s="25">
        <v>39</v>
      </c>
      <c r="K584" s="26" t="s">
        <v>10</v>
      </c>
      <c r="L584" s="26">
        <v>45.43</v>
      </c>
      <c r="M584" s="26">
        <v>2</v>
      </c>
      <c r="N584" s="26" t="s">
        <v>11</v>
      </c>
      <c r="O584" s="26" t="s">
        <v>12</v>
      </c>
      <c r="P584" s="32">
        <v>6356.2707</v>
      </c>
      <c r="Q584" t="str">
        <f>VLOOKUP(insurance!C584,$E$2:$F$6,2,TRUE)</f>
        <v>obese</v>
      </c>
    </row>
    <row r="585" spans="10:17" x14ac:dyDescent="0.25">
      <c r="J585" s="27">
        <v>32</v>
      </c>
      <c r="K585" s="28" t="s">
        <v>7</v>
      </c>
      <c r="L585" s="28">
        <v>23.65</v>
      </c>
      <c r="M585" s="28">
        <v>1</v>
      </c>
      <c r="N585" s="28" t="s">
        <v>11</v>
      </c>
      <c r="O585" s="28" t="s">
        <v>12</v>
      </c>
      <c r="P585" s="33">
        <v>17626.239509999999</v>
      </c>
      <c r="Q585" t="str">
        <f>VLOOKUP(insurance!C585,$E$2:$F$6,2,TRUE)</f>
        <v>normal</v>
      </c>
    </row>
    <row r="586" spans="10:17" x14ac:dyDescent="0.25">
      <c r="J586" s="25">
        <v>19</v>
      </c>
      <c r="K586" s="26" t="s">
        <v>10</v>
      </c>
      <c r="L586" s="26">
        <v>20.7</v>
      </c>
      <c r="M586" s="26">
        <v>0</v>
      </c>
      <c r="N586" s="26" t="s">
        <v>11</v>
      </c>
      <c r="O586" s="26" t="s">
        <v>9</v>
      </c>
      <c r="P586" s="32">
        <v>1242.816</v>
      </c>
      <c r="Q586" t="str">
        <f>VLOOKUP(insurance!C586,$E$2:$F$6,2,TRUE)</f>
        <v>normal</v>
      </c>
    </row>
    <row r="587" spans="10:17" x14ac:dyDescent="0.25">
      <c r="J587" s="27">
        <v>33</v>
      </c>
      <c r="K587" s="28" t="s">
        <v>7</v>
      </c>
      <c r="L587" s="28">
        <v>28.27</v>
      </c>
      <c r="M587" s="28">
        <v>1</v>
      </c>
      <c r="N587" s="28" t="s">
        <v>11</v>
      </c>
      <c r="O587" s="28" t="s">
        <v>12</v>
      </c>
      <c r="P587" s="33">
        <v>4779.6022999999996</v>
      </c>
      <c r="Q587" t="str">
        <f>VLOOKUP(insurance!C587,$E$2:$F$6,2,TRUE)</f>
        <v>overweight</v>
      </c>
    </row>
    <row r="588" spans="10:17" x14ac:dyDescent="0.25">
      <c r="J588" s="25">
        <v>21</v>
      </c>
      <c r="K588" s="26" t="s">
        <v>10</v>
      </c>
      <c r="L588" s="26">
        <v>20.234999999999999</v>
      </c>
      <c r="M588" s="26">
        <v>3</v>
      </c>
      <c r="N588" s="26" t="s">
        <v>11</v>
      </c>
      <c r="O588" s="26" t="s">
        <v>14</v>
      </c>
      <c r="P588" s="32">
        <v>3861.2096499999998</v>
      </c>
      <c r="Q588" t="str">
        <f>VLOOKUP(insurance!C588,$E$2:$F$6,2,TRUE)</f>
        <v>normal</v>
      </c>
    </row>
    <row r="589" spans="10:17" x14ac:dyDescent="0.25">
      <c r="J589" s="27">
        <v>34</v>
      </c>
      <c r="K589" s="28" t="s">
        <v>7</v>
      </c>
      <c r="L589" s="28">
        <v>30.21</v>
      </c>
      <c r="M589" s="28">
        <v>1</v>
      </c>
      <c r="N589" s="28" t="s">
        <v>8</v>
      </c>
      <c r="O589" s="28" t="s">
        <v>13</v>
      </c>
      <c r="P589" s="33">
        <v>43943.876100000001</v>
      </c>
      <c r="Q589" t="str">
        <f>VLOOKUP(insurance!C589,$E$2:$F$6,2,TRUE)</f>
        <v>obese</v>
      </c>
    </row>
    <row r="590" spans="10:17" x14ac:dyDescent="0.25">
      <c r="J590" s="25">
        <v>61</v>
      </c>
      <c r="K590" s="26" t="s">
        <v>7</v>
      </c>
      <c r="L590" s="26">
        <v>35.909999999999997</v>
      </c>
      <c r="M590" s="26">
        <v>0</v>
      </c>
      <c r="N590" s="26" t="s">
        <v>11</v>
      </c>
      <c r="O590" s="26" t="s">
        <v>14</v>
      </c>
      <c r="P590" s="32">
        <v>13635.6379</v>
      </c>
      <c r="Q590" t="str">
        <f>VLOOKUP(insurance!C590,$E$2:$F$6,2,TRUE)</f>
        <v>obese</v>
      </c>
    </row>
    <row r="591" spans="10:17" x14ac:dyDescent="0.25">
      <c r="J591" s="27">
        <v>38</v>
      </c>
      <c r="K591" s="28" t="s">
        <v>7</v>
      </c>
      <c r="L591" s="28">
        <v>30.69</v>
      </c>
      <c r="M591" s="28">
        <v>1</v>
      </c>
      <c r="N591" s="28" t="s">
        <v>11</v>
      </c>
      <c r="O591" s="28" t="s">
        <v>12</v>
      </c>
      <c r="P591" s="33">
        <v>5976.8311000000003</v>
      </c>
      <c r="Q591" t="str">
        <f>VLOOKUP(insurance!C591,$E$2:$F$6,2,TRUE)</f>
        <v>obese</v>
      </c>
    </row>
    <row r="592" spans="10:17" x14ac:dyDescent="0.25">
      <c r="J592" s="25">
        <v>58</v>
      </c>
      <c r="K592" s="26" t="s">
        <v>7</v>
      </c>
      <c r="L592" s="26">
        <v>29</v>
      </c>
      <c r="M592" s="26">
        <v>0</v>
      </c>
      <c r="N592" s="26" t="s">
        <v>11</v>
      </c>
      <c r="O592" s="26" t="s">
        <v>9</v>
      </c>
      <c r="P592" s="32">
        <v>11842.441999999999</v>
      </c>
      <c r="Q592" t="str">
        <f>VLOOKUP(insurance!C592,$E$2:$F$6,2,TRUE)</f>
        <v>overweight</v>
      </c>
    </row>
    <row r="593" spans="10:17" x14ac:dyDescent="0.25">
      <c r="J593" s="27">
        <v>47</v>
      </c>
      <c r="K593" s="28" t="s">
        <v>10</v>
      </c>
      <c r="L593" s="28">
        <v>19.57</v>
      </c>
      <c r="M593" s="28">
        <v>1</v>
      </c>
      <c r="N593" s="28" t="s">
        <v>11</v>
      </c>
      <c r="O593" s="28" t="s">
        <v>13</v>
      </c>
      <c r="P593" s="33">
        <v>8428.0692999999992</v>
      </c>
      <c r="Q593" t="str">
        <f>VLOOKUP(insurance!C593,$E$2:$F$6,2,TRUE)</f>
        <v>normal</v>
      </c>
    </row>
    <row r="594" spans="10:17" x14ac:dyDescent="0.25">
      <c r="J594" s="25">
        <v>20</v>
      </c>
      <c r="K594" s="26" t="s">
        <v>10</v>
      </c>
      <c r="L594" s="26">
        <v>31.13</v>
      </c>
      <c r="M594" s="26">
        <v>2</v>
      </c>
      <c r="N594" s="26" t="s">
        <v>11</v>
      </c>
      <c r="O594" s="26" t="s">
        <v>12</v>
      </c>
      <c r="P594" s="32">
        <v>2566.4706999999999</v>
      </c>
      <c r="Q594" t="str">
        <f>VLOOKUP(insurance!C594,$E$2:$F$6,2,TRUE)</f>
        <v>obese</v>
      </c>
    </row>
    <row r="595" spans="10:17" x14ac:dyDescent="0.25">
      <c r="J595" s="27">
        <v>21</v>
      </c>
      <c r="K595" s="28" t="s">
        <v>7</v>
      </c>
      <c r="L595" s="28">
        <v>21.85</v>
      </c>
      <c r="M595" s="28">
        <v>1</v>
      </c>
      <c r="N595" s="28" t="s">
        <v>8</v>
      </c>
      <c r="O595" s="28" t="s">
        <v>14</v>
      </c>
      <c r="P595" s="33">
        <v>15359.104499999999</v>
      </c>
      <c r="Q595" t="str">
        <f>VLOOKUP(insurance!C595,$E$2:$F$6,2,TRUE)</f>
        <v>normal</v>
      </c>
    </row>
    <row r="596" spans="10:17" x14ac:dyDescent="0.25">
      <c r="J596" s="25">
        <v>41</v>
      </c>
      <c r="K596" s="26" t="s">
        <v>10</v>
      </c>
      <c r="L596" s="26">
        <v>40.26</v>
      </c>
      <c r="M596" s="26">
        <v>0</v>
      </c>
      <c r="N596" s="26" t="s">
        <v>11</v>
      </c>
      <c r="O596" s="26" t="s">
        <v>12</v>
      </c>
      <c r="P596" s="32">
        <v>5709.1643999999997</v>
      </c>
      <c r="Q596" t="str">
        <f>VLOOKUP(insurance!C596,$E$2:$F$6,2,TRUE)</f>
        <v>obese</v>
      </c>
    </row>
    <row r="597" spans="10:17" x14ac:dyDescent="0.25">
      <c r="J597" s="27">
        <v>46</v>
      </c>
      <c r="K597" s="28" t="s">
        <v>7</v>
      </c>
      <c r="L597" s="28">
        <v>33.725000000000001</v>
      </c>
      <c r="M597" s="28">
        <v>1</v>
      </c>
      <c r="N597" s="28" t="s">
        <v>11</v>
      </c>
      <c r="O597" s="28" t="s">
        <v>14</v>
      </c>
      <c r="P597" s="33">
        <v>8823.9857499999998</v>
      </c>
      <c r="Q597" t="str">
        <f>VLOOKUP(insurance!C597,$E$2:$F$6,2,TRUE)</f>
        <v>obese</v>
      </c>
    </row>
    <row r="598" spans="10:17" x14ac:dyDescent="0.25">
      <c r="J598" s="25">
        <v>42</v>
      </c>
      <c r="K598" s="26" t="s">
        <v>7</v>
      </c>
      <c r="L598" s="26">
        <v>29.48</v>
      </c>
      <c r="M598" s="26">
        <v>2</v>
      </c>
      <c r="N598" s="26" t="s">
        <v>11</v>
      </c>
      <c r="O598" s="26" t="s">
        <v>12</v>
      </c>
      <c r="P598" s="32">
        <v>7640.3091999999997</v>
      </c>
      <c r="Q598" t="str">
        <f>VLOOKUP(insurance!C598,$E$2:$F$6,2,TRUE)</f>
        <v>overweight</v>
      </c>
    </row>
    <row r="599" spans="10:17" x14ac:dyDescent="0.25">
      <c r="J599" s="27">
        <v>34</v>
      </c>
      <c r="K599" s="28" t="s">
        <v>7</v>
      </c>
      <c r="L599" s="28">
        <v>33.25</v>
      </c>
      <c r="M599" s="28">
        <v>1</v>
      </c>
      <c r="N599" s="28" t="s">
        <v>11</v>
      </c>
      <c r="O599" s="28" t="s">
        <v>14</v>
      </c>
      <c r="P599" s="33">
        <v>5594.8455000000004</v>
      </c>
      <c r="Q599" t="str">
        <f>VLOOKUP(insurance!C599,$E$2:$F$6,2,TRUE)</f>
        <v>obese</v>
      </c>
    </row>
    <row r="600" spans="10:17" x14ac:dyDescent="0.25">
      <c r="J600" s="25">
        <v>43</v>
      </c>
      <c r="K600" s="26" t="s">
        <v>10</v>
      </c>
      <c r="L600" s="26">
        <v>32.6</v>
      </c>
      <c r="M600" s="26">
        <v>2</v>
      </c>
      <c r="N600" s="26" t="s">
        <v>11</v>
      </c>
      <c r="O600" s="26" t="s">
        <v>9</v>
      </c>
      <c r="P600" s="32">
        <v>7441.5010000000002</v>
      </c>
      <c r="Q600" t="str">
        <f>VLOOKUP(insurance!C600,$E$2:$F$6,2,TRUE)</f>
        <v>obese</v>
      </c>
    </row>
    <row r="601" spans="10:17" x14ac:dyDescent="0.25">
      <c r="J601" s="27">
        <v>52</v>
      </c>
      <c r="K601" s="28" t="s">
        <v>7</v>
      </c>
      <c r="L601" s="28">
        <v>37.524999999999999</v>
      </c>
      <c r="M601" s="28">
        <v>2</v>
      </c>
      <c r="N601" s="28" t="s">
        <v>11</v>
      </c>
      <c r="O601" s="28" t="s">
        <v>13</v>
      </c>
      <c r="P601" s="33">
        <v>33471.971890000001</v>
      </c>
      <c r="Q601" t="str">
        <f>VLOOKUP(insurance!C601,$E$2:$F$6,2,TRUE)</f>
        <v>obese</v>
      </c>
    </row>
    <row r="602" spans="10:17" x14ac:dyDescent="0.25">
      <c r="J602" s="25">
        <v>18</v>
      </c>
      <c r="K602" s="26" t="s">
        <v>7</v>
      </c>
      <c r="L602" s="26">
        <v>39.159999999999997</v>
      </c>
      <c r="M602" s="26">
        <v>0</v>
      </c>
      <c r="N602" s="26" t="s">
        <v>11</v>
      </c>
      <c r="O602" s="26" t="s">
        <v>12</v>
      </c>
      <c r="P602" s="32">
        <v>1633.0444</v>
      </c>
      <c r="Q602" t="str">
        <f>VLOOKUP(insurance!C602,$E$2:$F$6,2,TRUE)</f>
        <v>obese</v>
      </c>
    </row>
    <row r="603" spans="10:17" x14ac:dyDescent="0.25">
      <c r="J603" s="27">
        <v>51</v>
      </c>
      <c r="K603" s="28" t="s">
        <v>10</v>
      </c>
      <c r="L603" s="28">
        <v>31.635000000000002</v>
      </c>
      <c r="M603" s="28">
        <v>0</v>
      </c>
      <c r="N603" s="28" t="s">
        <v>11</v>
      </c>
      <c r="O603" s="28" t="s">
        <v>13</v>
      </c>
      <c r="P603" s="33">
        <v>9174.1356500000002</v>
      </c>
      <c r="Q603" t="str">
        <f>VLOOKUP(insurance!C603,$E$2:$F$6,2,TRUE)</f>
        <v>obese</v>
      </c>
    </row>
    <row r="604" spans="10:17" x14ac:dyDescent="0.25">
      <c r="J604" s="25">
        <v>56</v>
      </c>
      <c r="K604" s="26" t="s">
        <v>7</v>
      </c>
      <c r="L604" s="26">
        <v>25.3</v>
      </c>
      <c r="M604" s="26">
        <v>0</v>
      </c>
      <c r="N604" s="26" t="s">
        <v>11</v>
      </c>
      <c r="O604" s="26" t="s">
        <v>9</v>
      </c>
      <c r="P604" s="32">
        <v>11070.535</v>
      </c>
      <c r="Q604" t="str">
        <f>VLOOKUP(insurance!C604,$E$2:$F$6,2,TRUE)</f>
        <v>overweight</v>
      </c>
    </row>
    <row r="605" spans="10:17" x14ac:dyDescent="0.25">
      <c r="J605" s="27">
        <v>64</v>
      </c>
      <c r="K605" s="28" t="s">
        <v>7</v>
      </c>
      <c r="L605" s="28">
        <v>39.049999999999997</v>
      </c>
      <c r="M605" s="28">
        <v>3</v>
      </c>
      <c r="N605" s="28" t="s">
        <v>11</v>
      </c>
      <c r="O605" s="28" t="s">
        <v>12</v>
      </c>
      <c r="P605" s="33">
        <v>16085.127500000001</v>
      </c>
      <c r="Q605" t="str">
        <f>VLOOKUP(insurance!C605,$E$2:$F$6,2,TRUE)</f>
        <v>obese</v>
      </c>
    </row>
    <row r="606" spans="10:17" x14ac:dyDescent="0.25">
      <c r="J606" s="25">
        <v>19</v>
      </c>
      <c r="K606" s="26" t="s">
        <v>7</v>
      </c>
      <c r="L606" s="26">
        <v>28.31</v>
      </c>
      <c r="M606" s="26">
        <v>0</v>
      </c>
      <c r="N606" s="26" t="s">
        <v>8</v>
      </c>
      <c r="O606" s="26" t="s">
        <v>13</v>
      </c>
      <c r="P606" s="32">
        <v>17468.983899999999</v>
      </c>
      <c r="Q606" t="str">
        <f>VLOOKUP(insurance!C606,$E$2:$F$6,2,TRUE)</f>
        <v>overweight</v>
      </c>
    </row>
    <row r="607" spans="10:17" x14ac:dyDescent="0.25">
      <c r="J607" s="27">
        <v>51</v>
      </c>
      <c r="K607" s="28" t="s">
        <v>7</v>
      </c>
      <c r="L607" s="28">
        <v>34.1</v>
      </c>
      <c r="M607" s="28">
        <v>0</v>
      </c>
      <c r="N607" s="28" t="s">
        <v>11</v>
      </c>
      <c r="O607" s="28" t="s">
        <v>12</v>
      </c>
      <c r="P607" s="33">
        <v>9283.5619999999999</v>
      </c>
      <c r="Q607" t="str">
        <f>VLOOKUP(insurance!C607,$E$2:$F$6,2,TRUE)</f>
        <v>obese</v>
      </c>
    </row>
    <row r="608" spans="10:17" x14ac:dyDescent="0.25">
      <c r="J608" s="25">
        <v>27</v>
      </c>
      <c r="K608" s="26" t="s">
        <v>7</v>
      </c>
      <c r="L608" s="26">
        <v>25.175000000000001</v>
      </c>
      <c r="M608" s="26">
        <v>0</v>
      </c>
      <c r="N608" s="26" t="s">
        <v>11</v>
      </c>
      <c r="O608" s="26" t="s">
        <v>14</v>
      </c>
      <c r="P608" s="32">
        <v>3558.6202499999999</v>
      </c>
      <c r="Q608" t="str">
        <f>VLOOKUP(insurance!C608,$E$2:$F$6,2,TRUE)</f>
        <v>overweight</v>
      </c>
    </row>
    <row r="609" spans="10:17" x14ac:dyDescent="0.25">
      <c r="J609" s="27">
        <v>59</v>
      </c>
      <c r="K609" s="28" t="s">
        <v>7</v>
      </c>
      <c r="L609" s="28">
        <v>23.655000000000001</v>
      </c>
      <c r="M609" s="28">
        <v>0</v>
      </c>
      <c r="N609" s="28" t="s">
        <v>8</v>
      </c>
      <c r="O609" s="28" t="s">
        <v>13</v>
      </c>
      <c r="P609" s="33">
        <v>25678.778450000002</v>
      </c>
      <c r="Q609" t="str">
        <f>VLOOKUP(insurance!C609,$E$2:$F$6,2,TRUE)</f>
        <v>normal</v>
      </c>
    </row>
    <row r="610" spans="10:17" x14ac:dyDescent="0.25">
      <c r="J610" s="25">
        <v>28</v>
      </c>
      <c r="K610" s="26" t="s">
        <v>10</v>
      </c>
      <c r="L610" s="26">
        <v>26.98</v>
      </c>
      <c r="M610" s="26">
        <v>2</v>
      </c>
      <c r="N610" s="26" t="s">
        <v>11</v>
      </c>
      <c r="O610" s="26" t="s">
        <v>14</v>
      </c>
      <c r="P610" s="32">
        <v>4435.0941999999995</v>
      </c>
      <c r="Q610" t="str">
        <f>VLOOKUP(insurance!C610,$E$2:$F$6,2,TRUE)</f>
        <v>overweight</v>
      </c>
    </row>
    <row r="611" spans="10:17" x14ac:dyDescent="0.25">
      <c r="J611" s="27">
        <v>30</v>
      </c>
      <c r="K611" s="28" t="s">
        <v>10</v>
      </c>
      <c r="L611" s="28">
        <v>37.799999999999997</v>
      </c>
      <c r="M611" s="28">
        <v>2</v>
      </c>
      <c r="N611" s="28" t="s">
        <v>8</v>
      </c>
      <c r="O611" s="28" t="s">
        <v>9</v>
      </c>
      <c r="P611" s="33">
        <v>39241.442000000003</v>
      </c>
      <c r="Q611" t="str">
        <f>VLOOKUP(insurance!C611,$E$2:$F$6,2,TRUE)</f>
        <v>obese</v>
      </c>
    </row>
    <row r="612" spans="10:17" x14ac:dyDescent="0.25">
      <c r="J612" s="25">
        <v>47</v>
      </c>
      <c r="K612" s="26" t="s">
        <v>7</v>
      </c>
      <c r="L612" s="26">
        <v>29.37</v>
      </c>
      <c r="M612" s="26">
        <v>1</v>
      </c>
      <c r="N612" s="26" t="s">
        <v>11</v>
      </c>
      <c r="O612" s="26" t="s">
        <v>12</v>
      </c>
      <c r="P612" s="32">
        <v>8547.6913000000004</v>
      </c>
      <c r="Q612" t="str">
        <f>VLOOKUP(insurance!C612,$E$2:$F$6,2,TRUE)</f>
        <v>overweight</v>
      </c>
    </row>
    <row r="613" spans="10:17" x14ac:dyDescent="0.25">
      <c r="J613" s="27">
        <v>38</v>
      </c>
      <c r="K613" s="28" t="s">
        <v>7</v>
      </c>
      <c r="L613" s="28">
        <v>34.799999999999997</v>
      </c>
      <c r="M613" s="28">
        <v>2</v>
      </c>
      <c r="N613" s="28" t="s">
        <v>11</v>
      </c>
      <c r="O613" s="28" t="s">
        <v>9</v>
      </c>
      <c r="P613" s="33">
        <v>6571.5439999999999</v>
      </c>
      <c r="Q613" t="str">
        <f>VLOOKUP(insurance!C613,$E$2:$F$6,2,TRUE)</f>
        <v>obese</v>
      </c>
    </row>
    <row r="614" spans="10:17" x14ac:dyDescent="0.25">
      <c r="J614" s="25">
        <v>18</v>
      </c>
      <c r="K614" s="26" t="s">
        <v>7</v>
      </c>
      <c r="L614" s="26">
        <v>33.155000000000001</v>
      </c>
      <c r="M614" s="26">
        <v>0</v>
      </c>
      <c r="N614" s="26" t="s">
        <v>11</v>
      </c>
      <c r="O614" s="26" t="s">
        <v>14</v>
      </c>
      <c r="P614" s="32">
        <v>2207.6974500000001</v>
      </c>
      <c r="Q614" t="str">
        <f>VLOOKUP(insurance!C614,$E$2:$F$6,2,TRUE)</f>
        <v>obese</v>
      </c>
    </row>
    <row r="615" spans="10:17" x14ac:dyDescent="0.25">
      <c r="J615" s="27">
        <v>34</v>
      </c>
      <c r="K615" s="28" t="s">
        <v>7</v>
      </c>
      <c r="L615" s="28">
        <v>19</v>
      </c>
      <c r="M615" s="28">
        <v>3</v>
      </c>
      <c r="N615" s="28" t="s">
        <v>11</v>
      </c>
      <c r="O615" s="28" t="s">
        <v>14</v>
      </c>
      <c r="P615" s="33">
        <v>6753.0379999999996</v>
      </c>
      <c r="Q615" t="str">
        <f>VLOOKUP(insurance!C615,$E$2:$F$6,2,TRUE)</f>
        <v>normal</v>
      </c>
    </row>
    <row r="616" spans="10:17" x14ac:dyDescent="0.25">
      <c r="J616" s="25">
        <v>20</v>
      </c>
      <c r="K616" s="26" t="s">
        <v>7</v>
      </c>
      <c r="L616" s="26">
        <v>33</v>
      </c>
      <c r="M616" s="26">
        <v>0</v>
      </c>
      <c r="N616" s="26" t="s">
        <v>11</v>
      </c>
      <c r="O616" s="26" t="s">
        <v>12</v>
      </c>
      <c r="P616" s="32">
        <v>1880.07</v>
      </c>
      <c r="Q616" t="str">
        <f>VLOOKUP(insurance!C616,$E$2:$F$6,2,TRUE)</f>
        <v>obese</v>
      </c>
    </row>
    <row r="617" spans="10:17" x14ac:dyDescent="0.25">
      <c r="J617" s="27">
        <v>47</v>
      </c>
      <c r="K617" s="28" t="s">
        <v>7</v>
      </c>
      <c r="L617" s="28">
        <v>36.630000000000003</v>
      </c>
      <c r="M617" s="28">
        <v>1</v>
      </c>
      <c r="N617" s="28" t="s">
        <v>8</v>
      </c>
      <c r="O617" s="28" t="s">
        <v>12</v>
      </c>
      <c r="P617" s="33">
        <v>42969.852700000003</v>
      </c>
      <c r="Q617" t="str">
        <f>VLOOKUP(insurance!C617,$E$2:$F$6,2,TRUE)</f>
        <v>obese</v>
      </c>
    </row>
    <row r="618" spans="10:17" x14ac:dyDescent="0.25">
      <c r="J618" s="25">
        <v>56</v>
      </c>
      <c r="K618" s="26" t="s">
        <v>7</v>
      </c>
      <c r="L618" s="26">
        <v>28.594999999999999</v>
      </c>
      <c r="M618" s="26">
        <v>0</v>
      </c>
      <c r="N618" s="26" t="s">
        <v>11</v>
      </c>
      <c r="O618" s="26" t="s">
        <v>14</v>
      </c>
      <c r="P618" s="32">
        <v>11658.11505</v>
      </c>
      <c r="Q618" t="str">
        <f>VLOOKUP(insurance!C618,$E$2:$F$6,2,TRUE)</f>
        <v>overweight</v>
      </c>
    </row>
    <row r="619" spans="10:17" x14ac:dyDescent="0.25">
      <c r="J619" s="27">
        <v>49</v>
      </c>
      <c r="K619" s="28" t="s">
        <v>10</v>
      </c>
      <c r="L619" s="28">
        <v>25.6</v>
      </c>
      <c r="M619" s="28">
        <v>2</v>
      </c>
      <c r="N619" s="28" t="s">
        <v>8</v>
      </c>
      <c r="O619" s="28" t="s">
        <v>9</v>
      </c>
      <c r="P619" s="33">
        <v>23306.546999999999</v>
      </c>
      <c r="Q619" t="str">
        <f>VLOOKUP(insurance!C619,$E$2:$F$6,2,TRUE)</f>
        <v>overweight</v>
      </c>
    </row>
    <row r="620" spans="10:17" x14ac:dyDescent="0.25">
      <c r="J620" s="25">
        <v>19</v>
      </c>
      <c r="K620" s="26" t="s">
        <v>7</v>
      </c>
      <c r="L620" s="26">
        <v>33.11</v>
      </c>
      <c r="M620" s="26">
        <v>0</v>
      </c>
      <c r="N620" s="26" t="s">
        <v>8</v>
      </c>
      <c r="O620" s="26" t="s">
        <v>12</v>
      </c>
      <c r="P620" s="32">
        <v>34439.855900000002</v>
      </c>
      <c r="Q620" t="str">
        <f>VLOOKUP(insurance!C620,$E$2:$F$6,2,TRUE)</f>
        <v>obese</v>
      </c>
    </row>
    <row r="621" spans="10:17" x14ac:dyDescent="0.25">
      <c r="J621" s="27">
        <v>55</v>
      </c>
      <c r="K621" s="28" t="s">
        <v>7</v>
      </c>
      <c r="L621" s="28">
        <v>37.1</v>
      </c>
      <c r="M621" s="28">
        <v>0</v>
      </c>
      <c r="N621" s="28" t="s">
        <v>11</v>
      </c>
      <c r="O621" s="28" t="s">
        <v>9</v>
      </c>
      <c r="P621" s="33">
        <v>10713.644</v>
      </c>
      <c r="Q621" t="str">
        <f>VLOOKUP(insurance!C621,$E$2:$F$6,2,TRUE)</f>
        <v>obese</v>
      </c>
    </row>
    <row r="622" spans="10:17" x14ac:dyDescent="0.25">
      <c r="J622" s="25">
        <v>30</v>
      </c>
      <c r="K622" s="26" t="s">
        <v>10</v>
      </c>
      <c r="L622" s="26">
        <v>31.4</v>
      </c>
      <c r="M622" s="26">
        <v>1</v>
      </c>
      <c r="N622" s="26" t="s">
        <v>11</v>
      </c>
      <c r="O622" s="26" t="s">
        <v>9</v>
      </c>
      <c r="P622" s="32">
        <v>3659.346</v>
      </c>
      <c r="Q622" t="str">
        <f>VLOOKUP(insurance!C622,$E$2:$F$6,2,TRUE)</f>
        <v>obese</v>
      </c>
    </row>
    <row r="623" spans="10:17" x14ac:dyDescent="0.25">
      <c r="J623" s="27">
        <v>37</v>
      </c>
      <c r="K623" s="28" t="s">
        <v>10</v>
      </c>
      <c r="L623" s="28">
        <v>34.1</v>
      </c>
      <c r="M623" s="28">
        <v>4</v>
      </c>
      <c r="N623" s="28" t="s">
        <v>8</v>
      </c>
      <c r="O623" s="28" t="s">
        <v>9</v>
      </c>
      <c r="P623" s="33">
        <v>40182.245999999999</v>
      </c>
      <c r="Q623" t="str">
        <f>VLOOKUP(insurance!C623,$E$2:$F$6,2,TRUE)</f>
        <v>obese</v>
      </c>
    </row>
    <row r="624" spans="10:17" x14ac:dyDescent="0.25">
      <c r="J624" s="25">
        <v>49</v>
      </c>
      <c r="K624" s="26" t="s">
        <v>7</v>
      </c>
      <c r="L624" s="26">
        <v>21.3</v>
      </c>
      <c r="M624" s="26">
        <v>1</v>
      </c>
      <c r="N624" s="26" t="s">
        <v>11</v>
      </c>
      <c r="O624" s="26" t="s">
        <v>9</v>
      </c>
      <c r="P624" s="32">
        <v>9182.17</v>
      </c>
      <c r="Q624" t="str">
        <f>VLOOKUP(insurance!C624,$E$2:$F$6,2,TRUE)</f>
        <v>normal</v>
      </c>
    </row>
    <row r="625" spans="10:17" x14ac:dyDescent="0.25">
      <c r="J625" s="27">
        <v>18</v>
      </c>
      <c r="K625" s="28" t="s">
        <v>10</v>
      </c>
      <c r="L625" s="28">
        <v>33.534999999999997</v>
      </c>
      <c r="M625" s="28">
        <v>0</v>
      </c>
      <c r="N625" s="28" t="s">
        <v>8</v>
      </c>
      <c r="O625" s="28" t="s">
        <v>14</v>
      </c>
      <c r="P625" s="33">
        <v>34617.840649999998</v>
      </c>
      <c r="Q625" t="str">
        <f>VLOOKUP(insurance!C625,$E$2:$F$6,2,TRUE)</f>
        <v>obese</v>
      </c>
    </row>
    <row r="626" spans="10:17" x14ac:dyDescent="0.25">
      <c r="J626" s="25">
        <v>59</v>
      </c>
      <c r="K626" s="26" t="s">
        <v>10</v>
      </c>
      <c r="L626" s="26">
        <v>28.785</v>
      </c>
      <c r="M626" s="26">
        <v>0</v>
      </c>
      <c r="N626" s="26" t="s">
        <v>11</v>
      </c>
      <c r="O626" s="26" t="s">
        <v>13</v>
      </c>
      <c r="P626" s="32">
        <v>12129.614149999999</v>
      </c>
      <c r="Q626" t="str">
        <f>VLOOKUP(insurance!C626,$E$2:$F$6,2,TRUE)</f>
        <v>overweight</v>
      </c>
    </row>
    <row r="627" spans="10:17" x14ac:dyDescent="0.25">
      <c r="J627" s="27">
        <v>29</v>
      </c>
      <c r="K627" s="28" t="s">
        <v>7</v>
      </c>
      <c r="L627" s="28">
        <v>26.03</v>
      </c>
      <c r="M627" s="28">
        <v>0</v>
      </c>
      <c r="N627" s="28" t="s">
        <v>11</v>
      </c>
      <c r="O627" s="28" t="s">
        <v>13</v>
      </c>
      <c r="P627" s="33">
        <v>3736.4647</v>
      </c>
      <c r="Q627" t="str">
        <f>VLOOKUP(insurance!C627,$E$2:$F$6,2,TRUE)</f>
        <v>overweight</v>
      </c>
    </row>
    <row r="628" spans="10:17" x14ac:dyDescent="0.25">
      <c r="J628" s="25">
        <v>36</v>
      </c>
      <c r="K628" s="26" t="s">
        <v>10</v>
      </c>
      <c r="L628" s="26">
        <v>28.88</v>
      </c>
      <c r="M628" s="26">
        <v>3</v>
      </c>
      <c r="N628" s="26" t="s">
        <v>11</v>
      </c>
      <c r="O628" s="26" t="s">
        <v>14</v>
      </c>
      <c r="P628" s="32">
        <v>6748.5911999999998</v>
      </c>
      <c r="Q628" t="str">
        <f>VLOOKUP(insurance!C628,$E$2:$F$6,2,TRUE)</f>
        <v>overweight</v>
      </c>
    </row>
    <row r="629" spans="10:17" x14ac:dyDescent="0.25">
      <c r="J629" s="27">
        <v>33</v>
      </c>
      <c r="K629" s="28" t="s">
        <v>10</v>
      </c>
      <c r="L629" s="28">
        <v>42.46</v>
      </c>
      <c r="M629" s="28">
        <v>1</v>
      </c>
      <c r="N629" s="28" t="s">
        <v>11</v>
      </c>
      <c r="O629" s="28" t="s">
        <v>12</v>
      </c>
      <c r="P629" s="33">
        <v>11326.71487</v>
      </c>
      <c r="Q629" t="str">
        <f>VLOOKUP(insurance!C629,$E$2:$F$6,2,TRUE)</f>
        <v>obese</v>
      </c>
    </row>
    <row r="630" spans="10:17" x14ac:dyDescent="0.25">
      <c r="J630" s="25">
        <v>58</v>
      </c>
      <c r="K630" s="26" t="s">
        <v>10</v>
      </c>
      <c r="L630" s="26">
        <v>38</v>
      </c>
      <c r="M630" s="26">
        <v>0</v>
      </c>
      <c r="N630" s="26" t="s">
        <v>11</v>
      </c>
      <c r="O630" s="26" t="s">
        <v>9</v>
      </c>
      <c r="P630" s="32">
        <v>11365.951999999999</v>
      </c>
      <c r="Q630" t="str">
        <f>VLOOKUP(insurance!C630,$E$2:$F$6,2,TRUE)</f>
        <v>obese</v>
      </c>
    </row>
    <row r="631" spans="10:17" x14ac:dyDescent="0.25">
      <c r="J631" s="27">
        <v>44</v>
      </c>
      <c r="K631" s="28" t="s">
        <v>7</v>
      </c>
      <c r="L631" s="28">
        <v>38.950000000000003</v>
      </c>
      <c r="M631" s="28">
        <v>0</v>
      </c>
      <c r="N631" s="28" t="s">
        <v>8</v>
      </c>
      <c r="O631" s="28" t="s">
        <v>13</v>
      </c>
      <c r="P631" s="33">
        <v>42983.458500000001</v>
      </c>
      <c r="Q631" t="str">
        <f>VLOOKUP(insurance!C631,$E$2:$F$6,2,TRUE)</f>
        <v>obese</v>
      </c>
    </row>
    <row r="632" spans="10:17" x14ac:dyDescent="0.25">
      <c r="J632" s="25">
        <v>53</v>
      </c>
      <c r="K632" s="26" t="s">
        <v>10</v>
      </c>
      <c r="L632" s="26">
        <v>36.1</v>
      </c>
      <c r="M632" s="26">
        <v>1</v>
      </c>
      <c r="N632" s="26" t="s">
        <v>11</v>
      </c>
      <c r="O632" s="26" t="s">
        <v>9</v>
      </c>
      <c r="P632" s="32">
        <v>10085.846</v>
      </c>
      <c r="Q632" t="str">
        <f>VLOOKUP(insurance!C632,$E$2:$F$6,2,TRUE)</f>
        <v>obese</v>
      </c>
    </row>
    <row r="633" spans="10:17" x14ac:dyDescent="0.25">
      <c r="J633" s="27">
        <v>24</v>
      </c>
      <c r="K633" s="28" t="s">
        <v>10</v>
      </c>
      <c r="L633" s="28">
        <v>29.3</v>
      </c>
      <c r="M633" s="28">
        <v>0</v>
      </c>
      <c r="N633" s="28" t="s">
        <v>11</v>
      </c>
      <c r="O633" s="28" t="s">
        <v>9</v>
      </c>
      <c r="P633" s="33">
        <v>1977.8150000000001</v>
      </c>
      <c r="Q633" t="str">
        <f>VLOOKUP(insurance!C633,$E$2:$F$6,2,TRUE)</f>
        <v>overweight</v>
      </c>
    </row>
    <row r="634" spans="10:17" x14ac:dyDescent="0.25">
      <c r="J634" s="25">
        <v>29</v>
      </c>
      <c r="K634" s="26" t="s">
        <v>7</v>
      </c>
      <c r="L634" s="26">
        <v>35.53</v>
      </c>
      <c r="M634" s="26">
        <v>0</v>
      </c>
      <c r="N634" s="26" t="s">
        <v>11</v>
      </c>
      <c r="O634" s="26" t="s">
        <v>12</v>
      </c>
      <c r="P634" s="32">
        <v>3366.6696999999999</v>
      </c>
      <c r="Q634" t="str">
        <f>VLOOKUP(insurance!C634,$E$2:$F$6,2,TRUE)</f>
        <v>obese</v>
      </c>
    </row>
    <row r="635" spans="10:17" x14ac:dyDescent="0.25">
      <c r="J635" s="27">
        <v>40</v>
      </c>
      <c r="K635" s="28" t="s">
        <v>10</v>
      </c>
      <c r="L635" s="28">
        <v>22.704999999999998</v>
      </c>
      <c r="M635" s="28">
        <v>2</v>
      </c>
      <c r="N635" s="28" t="s">
        <v>11</v>
      </c>
      <c r="O635" s="28" t="s">
        <v>14</v>
      </c>
      <c r="P635" s="33">
        <v>7173.35995</v>
      </c>
      <c r="Q635" t="str">
        <f>VLOOKUP(insurance!C635,$E$2:$F$6,2,TRUE)</f>
        <v>normal</v>
      </c>
    </row>
    <row r="636" spans="10:17" x14ac:dyDescent="0.25">
      <c r="J636" s="25">
        <v>51</v>
      </c>
      <c r="K636" s="26" t="s">
        <v>10</v>
      </c>
      <c r="L636" s="26">
        <v>39.700000000000003</v>
      </c>
      <c r="M636" s="26">
        <v>1</v>
      </c>
      <c r="N636" s="26" t="s">
        <v>11</v>
      </c>
      <c r="O636" s="26" t="s">
        <v>9</v>
      </c>
      <c r="P636" s="32">
        <v>9391.3459999999995</v>
      </c>
      <c r="Q636" t="str">
        <f>VLOOKUP(insurance!C636,$E$2:$F$6,2,TRUE)</f>
        <v>obese</v>
      </c>
    </row>
    <row r="637" spans="10:17" x14ac:dyDescent="0.25">
      <c r="J637" s="27">
        <v>64</v>
      </c>
      <c r="K637" s="28" t="s">
        <v>10</v>
      </c>
      <c r="L637" s="28">
        <v>38.19</v>
      </c>
      <c r="M637" s="28">
        <v>0</v>
      </c>
      <c r="N637" s="28" t="s">
        <v>11</v>
      </c>
      <c r="O637" s="28" t="s">
        <v>14</v>
      </c>
      <c r="P637" s="33">
        <v>14410.9321</v>
      </c>
      <c r="Q637" t="str">
        <f>VLOOKUP(insurance!C637,$E$2:$F$6,2,TRUE)</f>
        <v>obese</v>
      </c>
    </row>
    <row r="638" spans="10:17" x14ac:dyDescent="0.25">
      <c r="J638" s="25">
        <v>19</v>
      </c>
      <c r="K638" s="26" t="s">
        <v>7</v>
      </c>
      <c r="L638" s="26">
        <v>24.51</v>
      </c>
      <c r="M638" s="26">
        <v>1</v>
      </c>
      <c r="N638" s="26" t="s">
        <v>11</v>
      </c>
      <c r="O638" s="26" t="s">
        <v>13</v>
      </c>
      <c r="P638" s="32">
        <v>2709.1118999999999</v>
      </c>
      <c r="Q638" t="str">
        <f>VLOOKUP(insurance!C638,$E$2:$F$6,2,TRUE)</f>
        <v>normal</v>
      </c>
    </row>
    <row r="639" spans="10:17" x14ac:dyDescent="0.25">
      <c r="J639" s="27">
        <v>35</v>
      </c>
      <c r="K639" s="28" t="s">
        <v>7</v>
      </c>
      <c r="L639" s="28">
        <v>38.094999999999999</v>
      </c>
      <c r="M639" s="28">
        <v>2</v>
      </c>
      <c r="N639" s="28" t="s">
        <v>11</v>
      </c>
      <c r="O639" s="28" t="s">
        <v>14</v>
      </c>
      <c r="P639" s="33">
        <v>24915.046259999999</v>
      </c>
      <c r="Q639" t="str">
        <f>VLOOKUP(insurance!C639,$E$2:$F$6,2,TRUE)</f>
        <v>obese</v>
      </c>
    </row>
    <row r="640" spans="10:17" x14ac:dyDescent="0.25">
      <c r="J640" s="25">
        <v>39</v>
      </c>
      <c r="K640" s="26" t="s">
        <v>10</v>
      </c>
      <c r="L640" s="26">
        <v>26.41</v>
      </c>
      <c r="M640" s="26">
        <v>0</v>
      </c>
      <c r="N640" s="26" t="s">
        <v>8</v>
      </c>
      <c r="O640" s="26" t="s">
        <v>14</v>
      </c>
      <c r="P640" s="32">
        <v>20149.322899999999</v>
      </c>
      <c r="Q640" t="str">
        <f>VLOOKUP(insurance!C640,$E$2:$F$6,2,TRUE)</f>
        <v>overweight</v>
      </c>
    </row>
    <row r="641" spans="10:17" x14ac:dyDescent="0.25">
      <c r="J641" s="27">
        <v>56</v>
      </c>
      <c r="K641" s="28" t="s">
        <v>10</v>
      </c>
      <c r="L641" s="28">
        <v>33.659999999999997</v>
      </c>
      <c r="M641" s="28">
        <v>4</v>
      </c>
      <c r="N641" s="28" t="s">
        <v>11</v>
      </c>
      <c r="O641" s="28" t="s">
        <v>12</v>
      </c>
      <c r="P641" s="33">
        <v>12949.1554</v>
      </c>
      <c r="Q641" t="str">
        <f>VLOOKUP(insurance!C641,$E$2:$F$6,2,TRUE)</f>
        <v>obese</v>
      </c>
    </row>
    <row r="642" spans="10:17" x14ac:dyDescent="0.25">
      <c r="J642" s="25">
        <v>33</v>
      </c>
      <c r="K642" s="26" t="s">
        <v>10</v>
      </c>
      <c r="L642" s="26">
        <v>42.4</v>
      </c>
      <c r="M642" s="26">
        <v>5</v>
      </c>
      <c r="N642" s="26" t="s">
        <v>11</v>
      </c>
      <c r="O642" s="26" t="s">
        <v>9</v>
      </c>
      <c r="P642" s="32">
        <v>6666.2430000000004</v>
      </c>
      <c r="Q642" t="str">
        <f>VLOOKUP(insurance!C642,$E$2:$F$6,2,TRUE)</f>
        <v>obese</v>
      </c>
    </row>
    <row r="643" spans="10:17" x14ac:dyDescent="0.25">
      <c r="J643" s="27">
        <v>42</v>
      </c>
      <c r="K643" s="28" t="s">
        <v>10</v>
      </c>
      <c r="L643" s="28">
        <v>28.31</v>
      </c>
      <c r="M643" s="28">
        <v>3</v>
      </c>
      <c r="N643" s="28" t="s">
        <v>8</v>
      </c>
      <c r="O643" s="28" t="s">
        <v>13</v>
      </c>
      <c r="P643" s="33">
        <v>32787.458590000002</v>
      </c>
      <c r="Q643" t="str">
        <f>VLOOKUP(insurance!C643,$E$2:$F$6,2,TRUE)</f>
        <v>overweight</v>
      </c>
    </row>
    <row r="644" spans="10:17" x14ac:dyDescent="0.25">
      <c r="J644" s="25">
        <v>61</v>
      </c>
      <c r="K644" s="26" t="s">
        <v>10</v>
      </c>
      <c r="L644" s="26">
        <v>33.914999999999999</v>
      </c>
      <c r="M644" s="26">
        <v>0</v>
      </c>
      <c r="N644" s="26" t="s">
        <v>11</v>
      </c>
      <c r="O644" s="26" t="s">
        <v>14</v>
      </c>
      <c r="P644" s="32">
        <v>13143.86485</v>
      </c>
      <c r="Q644" t="str">
        <f>VLOOKUP(insurance!C644,$E$2:$F$6,2,TRUE)</f>
        <v>obese</v>
      </c>
    </row>
    <row r="645" spans="10:17" x14ac:dyDescent="0.25">
      <c r="J645" s="27">
        <v>23</v>
      </c>
      <c r="K645" s="28" t="s">
        <v>7</v>
      </c>
      <c r="L645" s="28">
        <v>34.96</v>
      </c>
      <c r="M645" s="28">
        <v>3</v>
      </c>
      <c r="N645" s="28" t="s">
        <v>11</v>
      </c>
      <c r="O645" s="28" t="s">
        <v>13</v>
      </c>
      <c r="P645" s="33">
        <v>4466.6214</v>
      </c>
      <c r="Q645" t="str">
        <f>VLOOKUP(insurance!C645,$E$2:$F$6,2,TRUE)</f>
        <v>obese</v>
      </c>
    </row>
    <row r="646" spans="10:17" x14ac:dyDescent="0.25">
      <c r="J646" s="25">
        <v>43</v>
      </c>
      <c r="K646" s="26" t="s">
        <v>10</v>
      </c>
      <c r="L646" s="26">
        <v>35.31</v>
      </c>
      <c r="M646" s="26">
        <v>2</v>
      </c>
      <c r="N646" s="26" t="s">
        <v>11</v>
      </c>
      <c r="O646" s="26" t="s">
        <v>12</v>
      </c>
      <c r="P646" s="32">
        <v>18806.145469999999</v>
      </c>
      <c r="Q646" t="str">
        <f>VLOOKUP(insurance!C646,$E$2:$F$6,2,TRUE)</f>
        <v>obese</v>
      </c>
    </row>
    <row r="647" spans="10:17" x14ac:dyDescent="0.25">
      <c r="J647" s="27">
        <v>48</v>
      </c>
      <c r="K647" s="28" t="s">
        <v>10</v>
      </c>
      <c r="L647" s="28">
        <v>30.78</v>
      </c>
      <c r="M647" s="28">
        <v>3</v>
      </c>
      <c r="N647" s="28" t="s">
        <v>11</v>
      </c>
      <c r="O647" s="28" t="s">
        <v>14</v>
      </c>
      <c r="P647" s="33">
        <v>10141.136200000001</v>
      </c>
      <c r="Q647" t="str">
        <f>VLOOKUP(insurance!C647,$E$2:$F$6,2,TRUE)</f>
        <v>obese</v>
      </c>
    </row>
    <row r="648" spans="10:17" x14ac:dyDescent="0.25">
      <c r="J648" s="25">
        <v>39</v>
      </c>
      <c r="K648" s="26" t="s">
        <v>10</v>
      </c>
      <c r="L648" s="26">
        <v>26.22</v>
      </c>
      <c r="M648" s="26">
        <v>1</v>
      </c>
      <c r="N648" s="26" t="s">
        <v>11</v>
      </c>
      <c r="O648" s="26" t="s">
        <v>13</v>
      </c>
      <c r="P648" s="32">
        <v>6123.5688</v>
      </c>
      <c r="Q648" t="str">
        <f>VLOOKUP(insurance!C648,$E$2:$F$6,2,TRUE)</f>
        <v>overweight</v>
      </c>
    </row>
    <row r="649" spans="10:17" x14ac:dyDescent="0.25">
      <c r="J649" s="27">
        <v>40</v>
      </c>
      <c r="K649" s="28" t="s">
        <v>7</v>
      </c>
      <c r="L649" s="28">
        <v>23.37</v>
      </c>
      <c r="M649" s="28">
        <v>3</v>
      </c>
      <c r="N649" s="28" t="s">
        <v>11</v>
      </c>
      <c r="O649" s="28" t="s">
        <v>14</v>
      </c>
      <c r="P649" s="33">
        <v>8252.2842999999993</v>
      </c>
      <c r="Q649" t="str">
        <f>VLOOKUP(insurance!C649,$E$2:$F$6,2,TRUE)</f>
        <v>normal</v>
      </c>
    </row>
    <row r="650" spans="10:17" x14ac:dyDescent="0.25">
      <c r="J650" s="25">
        <v>18</v>
      </c>
      <c r="K650" s="26" t="s">
        <v>10</v>
      </c>
      <c r="L650" s="26">
        <v>28.5</v>
      </c>
      <c r="M650" s="26">
        <v>0</v>
      </c>
      <c r="N650" s="26" t="s">
        <v>11</v>
      </c>
      <c r="O650" s="26" t="s">
        <v>14</v>
      </c>
      <c r="P650" s="32">
        <v>1712.2270000000001</v>
      </c>
      <c r="Q650" t="str">
        <f>VLOOKUP(insurance!C650,$E$2:$F$6,2,TRUE)</f>
        <v>overweight</v>
      </c>
    </row>
    <row r="651" spans="10:17" x14ac:dyDescent="0.25">
      <c r="J651" s="27">
        <v>58</v>
      </c>
      <c r="K651" s="28" t="s">
        <v>7</v>
      </c>
      <c r="L651" s="28">
        <v>32.965000000000003</v>
      </c>
      <c r="M651" s="28">
        <v>0</v>
      </c>
      <c r="N651" s="28" t="s">
        <v>11</v>
      </c>
      <c r="O651" s="28" t="s">
        <v>14</v>
      </c>
      <c r="P651" s="33">
        <v>12430.95335</v>
      </c>
      <c r="Q651" t="str">
        <f>VLOOKUP(insurance!C651,$E$2:$F$6,2,TRUE)</f>
        <v>obese</v>
      </c>
    </row>
    <row r="652" spans="10:17" x14ac:dyDescent="0.25">
      <c r="J652" s="25">
        <v>49</v>
      </c>
      <c r="K652" s="26" t="s">
        <v>7</v>
      </c>
      <c r="L652" s="26">
        <v>42.68</v>
      </c>
      <c r="M652" s="26">
        <v>2</v>
      </c>
      <c r="N652" s="26" t="s">
        <v>11</v>
      </c>
      <c r="O652" s="26" t="s">
        <v>12</v>
      </c>
      <c r="P652" s="32">
        <v>9800.8881999999994</v>
      </c>
      <c r="Q652" t="str">
        <f>VLOOKUP(insurance!C652,$E$2:$F$6,2,TRUE)</f>
        <v>obese</v>
      </c>
    </row>
    <row r="653" spans="10:17" x14ac:dyDescent="0.25">
      <c r="J653" s="27">
        <v>53</v>
      </c>
      <c r="K653" s="28" t="s">
        <v>7</v>
      </c>
      <c r="L653" s="28">
        <v>39.6</v>
      </c>
      <c r="M653" s="28">
        <v>1</v>
      </c>
      <c r="N653" s="28" t="s">
        <v>11</v>
      </c>
      <c r="O653" s="28" t="s">
        <v>12</v>
      </c>
      <c r="P653" s="33">
        <v>10579.710999999999</v>
      </c>
      <c r="Q653" t="str">
        <f>VLOOKUP(insurance!C653,$E$2:$F$6,2,TRUE)</f>
        <v>obese</v>
      </c>
    </row>
    <row r="654" spans="10:17" x14ac:dyDescent="0.25">
      <c r="J654" s="25">
        <v>48</v>
      </c>
      <c r="K654" s="26" t="s">
        <v>7</v>
      </c>
      <c r="L654" s="26">
        <v>31.13</v>
      </c>
      <c r="M654" s="26">
        <v>0</v>
      </c>
      <c r="N654" s="26" t="s">
        <v>11</v>
      </c>
      <c r="O654" s="26" t="s">
        <v>12</v>
      </c>
      <c r="P654" s="32">
        <v>8280.6226999999999</v>
      </c>
      <c r="Q654" t="str">
        <f>VLOOKUP(insurance!C654,$E$2:$F$6,2,TRUE)</f>
        <v>obese</v>
      </c>
    </row>
    <row r="655" spans="10:17" x14ac:dyDescent="0.25">
      <c r="J655" s="27">
        <v>45</v>
      </c>
      <c r="K655" s="28" t="s">
        <v>7</v>
      </c>
      <c r="L655" s="28">
        <v>36.299999999999997</v>
      </c>
      <c r="M655" s="28">
        <v>2</v>
      </c>
      <c r="N655" s="28" t="s">
        <v>11</v>
      </c>
      <c r="O655" s="28" t="s">
        <v>12</v>
      </c>
      <c r="P655" s="33">
        <v>8527.5319999999992</v>
      </c>
      <c r="Q655" t="str">
        <f>VLOOKUP(insurance!C655,$E$2:$F$6,2,TRUE)</f>
        <v>obese</v>
      </c>
    </row>
    <row r="656" spans="10:17" x14ac:dyDescent="0.25">
      <c r="J656" s="25">
        <v>59</v>
      </c>
      <c r="K656" s="26" t="s">
        <v>7</v>
      </c>
      <c r="L656" s="26">
        <v>35.200000000000003</v>
      </c>
      <c r="M656" s="26">
        <v>0</v>
      </c>
      <c r="N656" s="26" t="s">
        <v>11</v>
      </c>
      <c r="O656" s="26" t="s">
        <v>12</v>
      </c>
      <c r="P656" s="32">
        <v>12244.531000000001</v>
      </c>
      <c r="Q656" t="str">
        <f>VLOOKUP(insurance!C656,$E$2:$F$6,2,TRUE)</f>
        <v>obese</v>
      </c>
    </row>
    <row r="657" spans="10:17" x14ac:dyDescent="0.25">
      <c r="J657" s="27">
        <v>52</v>
      </c>
      <c r="K657" s="28" t="s">
        <v>7</v>
      </c>
      <c r="L657" s="28">
        <v>25.3</v>
      </c>
      <c r="M657" s="28">
        <v>2</v>
      </c>
      <c r="N657" s="28" t="s">
        <v>8</v>
      </c>
      <c r="O657" s="28" t="s">
        <v>12</v>
      </c>
      <c r="P657" s="33">
        <v>24667.419000000002</v>
      </c>
      <c r="Q657" t="str">
        <f>VLOOKUP(insurance!C657,$E$2:$F$6,2,TRUE)</f>
        <v>overweight</v>
      </c>
    </row>
    <row r="658" spans="10:17" x14ac:dyDescent="0.25">
      <c r="J658" s="25">
        <v>26</v>
      </c>
      <c r="K658" s="26" t="s">
        <v>7</v>
      </c>
      <c r="L658" s="26">
        <v>42.4</v>
      </c>
      <c r="M658" s="26">
        <v>1</v>
      </c>
      <c r="N658" s="26" t="s">
        <v>11</v>
      </c>
      <c r="O658" s="26" t="s">
        <v>9</v>
      </c>
      <c r="P658" s="32">
        <v>3410.3240000000001</v>
      </c>
      <c r="Q658" t="str">
        <f>VLOOKUP(insurance!C658,$E$2:$F$6,2,TRUE)</f>
        <v>obese</v>
      </c>
    </row>
    <row r="659" spans="10:17" x14ac:dyDescent="0.25">
      <c r="J659" s="27">
        <v>27</v>
      </c>
      <c r="K659" s="28" t="s">
        <v>10</v>
      </c>
      <c r="L659" s="28">
        <v>33.155000000000001</v>
      </c>
      <c r="M659" s="28">
        <v>2</v>
      </c>
      <c r="N659" s="28" t="s">
        <v>11</v>
      </c>
      <c r="O659" s="28" t="s">
        <v>13</v>
      </c>
      <c r="P659" s="33">
        <v>4058.71245</v>
      </c>
      <c r="Q659" t="str">
        <f>VLOOKUP(insurance!C659,$E$2:$F$6,2,TRUE)</f>
        <v>obese</v>
      </c>
    </row>
    <row r="660" spans="10:17" x14ac:dyDescent="0.25">
      <c r="J660" s="25">
        <v>48</v>
      </c>
      <c r="K660" s="26" t="s">
        <v>7</v>
      </c>
      <c r="L660" s="26">
        <v>35.909999999999997</v>
      </c>
      <c r="M660" s="26">
        <v>1</v>
      </c>
      <c r="N660" s="26" t="s">
        <v>11</v>
      </c>
      <c r="O660" s="26" t="s">
        <v>14</v>
      </c>
      <c r="P660" s="32">
        <v>26392.260289999998</v>
      </c>
      <c r="Q660" t="str">
        <f>VLOOKUP(insurance!C660,$E$2:$F$6,2,TRUE)</f>
        <v>obese</v>
      </c>
    </row>
    <row r="661" spans="10:17" x14ac:dyDescent="0.25">
      <c r="J661" s="27">
        <v>57</v>
      </c>
      <c r="K661" s="28" t="s">
        <v>7</v>
      </c>
      <c r="L661" s="28">
        <v>28.785</v>
      </c>
      <c r="M661" s="28">
        <v>4</v>
      </c>
      <c r="N661" s="28" t="s">
        <v>11</v>
      </c>
      <c r="O661" s="28" t="s">
        <v>14</v>
      </c>
      <c r="P661" s="33">
        <v>14394.398150000001</v>
      </c>
      <c r="Q661" t="str">
        <f>VLOOKUP(insurance!C661,$E$2:$F$6,2,TRUE)</f>
        <v>overweight</v>
      </c>
    </row>
    <row r="662" spans="10:17" x14ac:dyDescent="0.25">
      <c r="J662" s="25">
        <v>37</v>
      </c>
      <c r="K662" s="26" t="s">
        <v>10</v>
      </c>
      <c r="L662" s="26">
        <v>46.53</v>
      </c>
      <c r="M662" s="26">
        <v>3</v>
      </c>
      <c r="N662" s="26" t="s">
        <v>11</v>
      </c>
      <c r="O662" s="26" t="s">
        <v>12</v>
      </c>
      <c r="P662" s="32">
        <v>6435.6237000000001</v>
      </c>
      <c r="Q662" t="str">
        <f>VLOOKUP(insurance!C662,$E$2:$F$6,2,TRUE)</f>
        <v>obese</v>
      </c>
    </row>
    <row r="663" spans="10:17" x14ac:dyDescent="0.25">
      <c r="J663" s="27">
        <v>57</v>
      </c>
      <c r="K663" s="28" t="s">
        <v>7</v>
      </c>
      <c r="L663" s="28">
        <v>23.98</v>
      </c>
      <c r="M663" s="28">
        <v>1</v>
      </c>
      <c r="N663" s="28" t="s">
        <v>11</v>
      </c>
      <c r="O663" s="28" t="s">
        <v>12</v>
      </c>
      <c r="P663" s="33">
        <v>22192.437109999999</v>
      </c>
      <c r="Q663" t="str">
        <f>VLOOKUP(insurance!C663,$E$2:$F$6,2,TRUE)</f>
        <v>normal</v>
      </c>
    </row>
    <row r="664" spans="10:17" x14ac:dyDescent="0.25">
      <c r="J664" s="25">
        <v>32</v>
      </c>
      <c r="K664" s="26" t="s">
        <v>7</v>
      </c>
      <c r="L664" s="26">
        <v>31.54</v>
      </c>
      <c r="M664" s="26">
        <v>1</v>
      </c>
      <c r="N664" s="26" t="s">
        <v>11</v>
      </c>
      <c r="O664" s="26" t="s">
        <v>14</v>
      </c>
      <c r="P664" s="32">
        <v>5148.5526</v>
      </c>
      <c r="Q664" t="str">
        <f>VLOOKUP(insurance!C664,$E$2:$F$6,2,TRUE)</f>
        <v>obese</v>
      </c>
    </row>
    <row r="665" spans="10:17" x14ac:dyDescent="0.25">
      <c r="J665" s="27">
        <v>18</v>
      </c>
      <c r="K665" s="28" t="s">
        <v>10</v>
      </c>
      <c r="L665" s="28">
        <v>33.659999999999997</v>
      </c>
      <c r="M665" s="28">
        <v>0</v>
      </c>
      <c r="N665" s="28" t="s">
        <v>11</v>
      </c>
      <c r="O665" s="28" t="s">
        <v>12</v>
      </c>
      <c r="P665" s="33">
        <v>1136.3994</v>
      </c>
      <c r="Q665" t="str">
        <f>VLOOKUP(insurance!C665,$E$2:$F$6,2,TRUE)</f>
        <v>obese</v>
      </c>
    </row>
    <row r="666" spans="10:17" x14ac:dyDescent="0.25">
      <c r="J666" s="25">
        <v>64</v>
      </c>
      <c r="K666" s="26" t="s">
        <v>7</v>
      </c>
      <c r="L666" s="26">
        <v>22.99</v>
      </c>
      <c r="M666" s="26">
        <v>0</v>
      </c>
      <c r="N666" s="26" t="s">
        <v>8</v>
      </c>
      <c r="O666" s="26" t="s">
        <v>12</v>
      </c>
      <c r="P666" s="32">
        <v>27037.914100000002</v>
      </c>
      <c r="Q666" t="str">
        <f>VLOOKUP(insurance!C666,$E$2:$F$6,2,TRUE)</f>
        <v>normal</v>
      </c>
    </row>
    <row r="667" spans="10:17" x14ac:dyDescent="0.25">
      <c r="J667" s="27">
        <v>43</v>
      </c>
      <c r="K667" s="28" t="s">
        <v>10</v>
      </c>
      <c r="L667" s="28">
        <v>38.06</v>
      </c>
      <c r="M667" s="28">
        <v>2</v>
      </c>
      <c r="N667" s="28" t="s">
        <v>8</v>
      </c>
      <c r="O667" s="28" t="s">
        <v>12</v>
      </c>
      <c r="P667" s="33">
        <v>42560.430399999997</v>
      </c>
      <c r="Q667" t="str">
        <f>VLOOKUP(insurance!C667,$E$2:$F$6,2,TRUE)</f>
        <v>obese</v>
      </c>
    </row>
    <row r="668" spans="10:17" x14ac:dyDescent="0.25">
      <c r="J668" s="25">
        <v>49</v>
      </c>
      <c r="K668" s="26" t="s">
        <v>10</v>
      </c>
      <c r="L668" s="26">
        <v>28.7</v>
      </c>
      <c r="M668" s="26">
        <v>1</v>
      </c>
      <c r="N668" s="26" t="s">
        <v>11</v>
      </c>
      <c r="O668" s="26" t="s">
        <v>9</v>
      </c>
      <c r="P668" s="32">
        <v>8703.4560000000001</v>
      </c>
      <c r="Q668" t="str">
        <f>VLOOKUP(insurance!C668,$E$2:$F$6,2,TRUE)</f>
        <v>overweight</v>
      </c>
    </row>
    <row r="669" spans="10:17" x14ac:dyDescent="0.25">
      <c r="J669" s="27">
        <v>40</v>
      </c>
      <c r="K669" s="28" t="s">
        <v>7</v>
      </c>
      <c r="L669" s="28">
        <v>32.774999999999999</v>
      </c>
      <c r="M669" s="28">
        <v>2</v>
      </c>
      <c r="N669" s="28" t="s">
        <v>8</v>
      </c>
      <c r="O669" s="28" t="s">
        <v>13</v>
      </c>
      <c r="P669" s="33">
        <v>40003.332249999999</v>
      </c>
      <c r="Q669" t="str">
        <f>VLOOKUP(insurance!C669,$E$2:$F$6,2,TRUE)</f>
        <v>obese</v>
      </c>
    </row>
    <row r="670" spans="10:17" x14ac:dyDescent="0.25">
      <c r="J670" s="25">
        <v>62</v>
      </c>
      <c r="K670" s="26" t="s">
        <v>10</v>
      </c>
      <c r="L670" s="26">
        <v>32.015000000000001</v>
      </c>
      <c r="M670" s="26">
        <v>0</v>
      </c>
      <c r="N670" s="26" t="s">
        <v>8</v>
      </c>
      <c r="O670" s="26" t="s">
        <v>14</v>
      </c>
      <c r="P670" s="32">
        <v>45710.207849999999</v>
      </c>
      <c r="Q670" t="str">
        <f>VLOOKUP(insurance!C670,$E$2:$F$6,2,TRUE)</f>
        <v>obese</v>
      </c>
    </row>
    <row r="671" spans="10:17" x14ac:dyDescent="0.25">
      <c r="J671" s="27">
        <v>40</v>
      </c>
      <c r="K671" s="28" t="s">
        <v>7</v>
      </c>
      <c r="L671" s="28">
        <v>29.81</v>
      </c>
      <c r="M671" s="28">
        <v>1</v>
      </c>
      <c r="N671" s="28" t="s">
        <v>11</v>
      </c>
      <c r="O671" s="28" t="s">
        <v>12</v>
      </c>
      <c r="P671" s="33">
        <v>6500.2358999999997</v>
      </c>
      <c r="Q671" t="str">
        <f>VLOOKUP(insurance!C671,$E$2:$F$6,2,TRUE)</f>
        <v>overweight</v>
      </c>
    </row>
    <row r="672" spans="10:17" x14ac:dyDescent="0.25">
      <c r="J672" s="25">
        <v>30</v>
      </c>
      <c r="K672" s="26" t="s">
        <v>10</v>
      </c>
      <c r="L672" s="26">
        <v>31.57</v>
      </c>
      <c r="M672" s="26">
        <v>3</v>
      </c>
      <c r="N672" s="26" t="s">
        <v>11</v>
      </c>
      <c r="O672" s="26" t="s">
        <v>12</v>
      </c>
      <c r="P672" s="32">
        <v>4837.5823</v>
      </c>
      <c r="Q672" t="str">
        <f>VLOOKUP(insurance!C672,$E$2:$F$6,2,TRUE)</f>
        <v>obese</v>
      </c>
    </row>
    <row r="673" spans="10:17" x14ac:dyDescent="0.25">
      <c r="J673" s="27">
        <v>29</v>
      </c>
      <c r="K673" s="28" t="s">
        <v>7</v>
      </c>
      <c r="L673" s="28">
        <v>31.16</v>
      </c>
      <c r="M673" s="28">
        <v>0</v>
      </c>
      <c r="N673" s="28" t="s">
        <v>11</v>
      </c>
      <c r="O673" s="28" t="s">
        <v>14</v>
      </c>
      <c r="P673" s="33">
        <v>3943.5954000000002</v>
      </c>
      <c r="Q673" t="str">
        <f>VLOOKUP(insurance!C673,$E$2:$F$6,2,TRUE)</f>
        <v>obese</v>
      </c>
    </row>
    <row r="674" spans="10:17" x14ac:dyDescent="0.25">
      <c r="J674" s="25">
        <v>36</v>
      </c>
      <c r="K674" s="26" t="s">
        <v>10</v>
      </c>
      <c r="L674" s="26">
        <v>29.7</v>
      </c>
      <c r="M674" s="26">
        <v>0</v>
      </c>
      <c r="N674" s="26" t="s">
        <v>11</v>
      </c>
      <c r="O674" s="26" t="s">
        <v>12</v>
      </c>
      <c r="P674" s="32">
        <v>4399.7309999999998</v>
      </c>
      <c r="Q674" t="str">
        <f>VLOOKUP(insurance!C674,$E$2:$F$6,2,TRUE)</f>
        <v>overweight</v>
      </c>
    </row>
    <row r="675" spans="10:17" x14ac:dyDescent="0.25">
      <c r="J675" s="27">
        <v>41</v>
      </c>
      <c r="K675" s="28" t="s">
        <v>7</v>
      </c>
      <c r="L675" s="28">
        <v>31.02</v>
      </c>
      <c r="M675" s="28">
        <v>0</v>
      </c>
      <c r="N675" s="28" t="s">
        <v>11</v>
      </c>
      <c r="O675" s="28" t="s">
        <v>12</v>
      </c>
      <c r="P675" s="33">
        <v>6185.3208000000004</v>
      </c>
      <c r="Q675" t="str">
        <f>VLOOKUP(insurance!C675,$E$2:$F$6,2,TRUE)</f>
        <v>obese</v>
      </c>
    </row>
    <row r="676" spans="10:17" x14ac:dyDescent="0.25">
      <c r="J676" s="25">
        <v>44</v>
      </c>
      <c r="K676" s="26" t="s">
        <v>7</v>
      </c>
      <c r="L676" s="26">
        <v>43.89</v>
      </c>
      <c r="M676" s="26">
        <v>2</v>
      </c>
      <c r="N676" s="26" t="s">
        <v>8</v>
      </c>
      <c r="O676" s="26" t="s">
        <v>12</v>
      </c>
      <c r="P676" s="32">
        <v>46200.985099999998</v>
      </c>
      <c r="Q676" t="str">
        <f>VLOOKUP(insurance!C676,$E$2:$F$6,2,TRUE)</f>
        <v>obese</v>
      </c>
    </row>
    <row r="677" spans="10:17" x14ac:dyDescent="0.25">
      <c r="J677" s="27">
        <v>45</v>
      </c>
      <c r="K677" s="28" t="s">
        <v>10</v>
      </c>
      <c r="L677" s="28">
        <v>21.375</v>
      </c>
      <c r="M677" s="28">
        <v>0</v>
      </c>
      <c r="N677" s="28" t="s">
        <v>11</v>
      </c>
      <c r="O677" s="28" t="s">
        <v>13</v>
      </c>
      <c r="P677" s="33">
        <v>7222.7862500000001</v>
      </c>
      <c r="Q677" t="str">
        <f>VLOOKUP(insurance!C677,$E$2:$F$6,2,TRUE)</f>
        <v>normal</v>
      </c>
    </row>
    <row r="678" spans="10:17" x14ac:dyDescent="0.25">
      <c r="J678" s="25">
        <v>55</v>
      </c>
      <c r="K678" s="26" t="s">
        <v>7</v>
      </c>
      <c r="L678" s="26">
        <v>40.81</v>
      </c>
      <c r="M678" s="26">
        <v>3</v>
      </c>
      <c r="N678" s="26" t="s">
        <v>11</v>
      </c>
      <c r="O678" s="26" t="s">
        <v>12</v>
      </c>
      <c r="P678" s="32">
        <v>12485.8009</v>
      </c>
      <c r="Q678" t="str">
        <f>VLOOKUP(insurance!C678,$E$2:$F$6,2,TRUE)</f>
        <v>obese</v>
      </c>
    </row>
    <row r="679" spans="10:17" x14ac:dyDescent="0.25">
      <c r="J679" s="27">
        <v>60</v>
      </c>
      <c r="K679" s="28" t="s">
        <v>10</v>
      </c>
      <c r="L679" s="28">
        <v>31.35</v>
      </c>
      <c r="M679" s="28">
        <v>3</v>
      </c>
      <c r="N679" s="28" t="s">
        <v>8</v>
      </c>
      <c r="O679" s="28" t="s">
        <v>13</v>
      </c>
      <c r="P679" s="33">
        <v>46130.5265</v>
      </c>
      <c r="Q679" t="str">
        <f>VLOOKUP(insurance!C679,$E$2:$F$6,2,TRUE)</f>
        <v>obese</v>
      </c>
    </row>
    <row r="680" spans="10:17" x14ac:dyDescent="0.25">
      <c r="J680" s="25">
        <v>56</v>
      </c>
      <c r="K680" s="26" t="s">
        <v>10</v>
      </c>
      <c r="L680" s="26">
        <v>36.1</v>
      </c>
      <c r="M680" s="26">
        <v>3</v>
      </c>
      <c r="N680" s="26" t="s">
        <v>11</v>
      </c>
      <c r="O680" s="26" t="s">
        <v>9</v>
      </c>
      <c r="P680" s="32">
        <v>12363.547</v>
      </c>
      <c r="Q680" t="str">
        <f>VLOOKUP(insurance!C680,$E$2:$F$6,2,TRUE)</f>
        <v>obese</v>
      </c>
    </row>
    <row r="681" spans="10:17" x14ac:dyDescent="0.25">
      <c r="J681" s="27">
        <v>49</v>
      </c>
      <c r="K681" s="28" t="s">
        <v>7</v>
      </c>
      <c r="L681" s="28">
        <v>23.18</v>
      </c>
      <c r="M681" s="28">
        <v>2</v>
      </c>
      <c r="N681" s="28" t="s">
        <v>11</v>
      </c>
      <c r="O681" s="28" t="s">
        <v>13</v>
      </c>
      <c r="P681" s="33">
        <v>10156.7832</v>
      </c>
      <c r="Q681" t="str">
        <f>VLOOKUP(insurance!C681,$E$2:$F$6,2,TRUE)</f>
        <v>normal</v>
      </c>
    </row>
    <row r="682" spans="10:17" x14ac:dyDescent="0.25">
      <c r="J682" s="25">
        <v>21</v>
      </c>
      <c r="K682" s="26" t="s">
        <v>7</v>
      </c>
      <c r="L682" s="26">
        <v>17.399999999999999</v>
      </c>
      <c r="M682" s="26">
        <v>1</v>
      </c>
      <c r="N682" s="26" t="s">
        <v>11</v>
      </c>
      <c r="O682" s="26" t="s">
        <v>9</v>
      </c>
      <c r="P682" s="32">
        <v>2585.2689999999998</v>
      </c>
      <c r="Q682" t="str">
        <f>VLOOKUP(insurance!C682,$E$2:$F$6,2,TRUE)</f>
        <v>underweight</v>
      </c>
    </row>
    <row r="683" spans="10:17" x14ac:dyDescent="0.25">
      <c r="J683" s="27">
        <v>19</v>
      </c>
      <c r="K683" s="28" t="s">
        <v>10</v>
      </c>
      <c r="L683" s="28">
        <v>20.3</v>
      </c>
      <c r="M683" s="28">
        <v>0</v>
      </c>
      <c r="N683" s="28" t="s">
        <v>11</v>
      </c>
      <c r="O683" s="28" t="s">
        <v>9</v>
      </c>
      <c r="P683" s="33">
        <v>1242.26</v>
      </c>
      <c r="Q683" t="str">
        <f>VLOOKUP(insurance!C683,$E$2:$F$6,2,TRUE)</f>
        <v>normal</v>
      </c>
    </row>
    <row r="684" spans="10:17" x14ac:dyDescent="0.25">
      <c r="J684" s="25">
        <v>39</v>
      </c>
      <c r="K684" s="26" t="s">
        <v>10</v>
      </c>
      <c r="L684" s="26">
        <v>35.299999999999997</v>
      </c>
      <c r="M684" s="26">
        <v>2</v>
      </c>
      <c r="N684" s="26" t="s">
        <v>8</v>
      </c>
      <c r="O684" s="26" t="s">
        <v>9</v>
      </c>
      <c r="P684" s="32">
        <v>40103.89</v>
      </c>
      <c r="Q684" t="str">
        <f>VLOOKUP(insurance!C684,$E$2:$F$6,2,TRUE)</f>
        <v>obese</v>
      </c>
    </row>
    <row r="685" spans="10:17" x14ac:dyDescent="0.25">
      <c r="J685" s="27">
        <v>53</v>
      </c>
      <c r="K685" s="28" t="s">
        <v>10</v>
      </c>
      <c r="L685" s="28">
        <v>24.32</v>
      </c>
      <c r="M685" s="28">
        <v>0</v>
      </c>
      <c r="N685" s="28" t="s">
        <v>11</v>
      </c>
      <c r="O685" s="28" t="s">
        <v>13</v>
      </c>
      <c r="P685" s="33">
        <v>9863.4717999999993</v>
      </c>
      <c r="Q685" t="str">
        <f>VLOOKUP(insurance!C685,$E$2:$F$6,2,TRUE)</f>
        <v>normal</v>
      </c>
    </row>
    <row r="686" spans="10:17" x14ac:dyDescent="0.25">
      <c r="J686" s="25">
        <v>33</v>
      </c>
      <c r="K686" s="26" t="s">
        <v>7</v>
      </c>
      <c r="L686" s="26">
        <v>18.5</v>
      </c>
      <c r="M686" s="26">
        <v>1</v>
      </c>
      <c r="N686" s="26" t="s">
        <v>11</v>
      </c>
      <c r="O686" s="26" t="s">
        <v>9</v>
      </c>
      <c r="P686" s="32">
        <v>4766.0219999999999</v>
      </c>
      <c r="Q686" t="str">
        <f>VLOOKUP(insurance!C686,$E$2:$F$6,2,TRUE)</f>
        <v>normal</v>
      </c>
    </row>
    <row r="687" spans="10:17" x14ac:dyDescent="0.25">
      <c r="J687" s="27">
        <v>53</v>
      </c>
      <c r="K687" s="28" t="s">
        <v>10</v>
      </c>
      <c r="L687" s="28">
        <v>26.41</v>
      </c>
      <c r="M687" s="28">
        <v>2</v>
      </c>
      <c r="N687" s="28" t="s">
        <v>11</v>
      </c>
      <c r="O687" s="28" t="s">
        <v>14</v>
      </c>
      <c r="P687" s="33">
        <v>11244.376899999999</v>
      </c>
      <c r="Q687" t="str">
        <f>VLOOKUP(insurance!C687,$E$2:$F$6,2,TRUE)</f>
        <v>overweight</v>
      </c>
    </row>
    <row r="688" spans="10:17" x14ac:dyDescent="0.25">
      <c r="J688" s="25">
        <v>42</v>
      </c>
      <c r="K688" s="26" t="s">
        <v>10</v>
      </c>
      <c r="L688" s="26">
        <v>26.125</v>
      </c>
      <c r="M688" s="26">
        <v>2</v>
      </c>
      <c r="N688" s="26" t="s">
        <v>11</v>
      </c>
      <c r="O688" s="26" t="s">
        <v>14</v>
      </c>
      <c r="P688" s="32">
        <v>7729.6457499999997</v>
      </c>
      <c r="Q688" t="str">
        <f>VLOOKUP(insurance!C688,$E$2:$F$6,2,TRUE)</f>
        <v>overweight</v>
      </c>
    </row>
    <row r="689" spans="10:17" x14ac:dyDescent="0.25">
      <c r="J689" s="27">
        <v>40</v>
      </c>
      <c r="K689" s="28" t="s">
        <v>10</v>
      </c>
      <c r="L689" s="28">
        <v>41.69</v>
      </c>
      <c r="M689" s="28">
        <v>0</v>
      </c>
      <c r="N689" s="28" t="s">
        <v>11</v>
      </c>
      <c r="O689" s="28" t="s">
        <v>12</v>
      </c>
      <c r="P689" s="33">
        <v>5438.7491</v>
      </c>
      <c r="Q689" t="str">
        <f>VLOOKUP(insurance!C689,$E$2:$F$6,2,TRUE)</f>
        <v>obese</v>
      </c>
    </row>
    <row r="690" spans="10:17" x14ac:dyDescent="0.25">
      <c r="J690" s="25">
        <v>47</v>
      </c>
      <c r="K690" s="26" t="s">
        <v>7</v>
      </c>
      <c r="L690" s="26">
        <v>24.1</v>
      </c>
      <c r="M690" s="26">
        <v>1</v>
      </c>
      <c r="N690" s="26" t="s">
        <v>11</v>
      </c>
      <c r="O690" s="26" t="s">
        <v>9</v>
      </c>
      <c r="P690" s="32">
        <v>26236.579969999999</v>
      </c>
      <c r="Q690" t="str">
        <f>VLOOKUP(insurance!C690,$E$2:$F$6,2,TRUE)</f>
        <v>normal</v>
      </c>
    </row>
    <row r="691" spans="10:17" x14ac:dyDescent="0.25">
      <c r="J691" s="27">
        <v>27</v>
      </c>
      <c r="K691" s="28" t="s">
        <v>10</v>
      </c>
      <c r="L691" s="28">
        <v>31.13</v>
      </c>
      <c r="M691" s="28">
        <v>1</v>
      </c>
      <c r="N691" s="28" t="s">
        <v>8</v>
      </c>
      <c r="O691" s="28" t="s">
        <v>12</v>
      </c>
      <c r="P691" s="33">
        <v>34806.467700000001</v>
      </c>
      <c r="Q691" t="str">
        <f>VLOOKUP(insurance!C691,$E$2:$F$6,2,TRUE)</f>
        <v>obese</v>
      </c>
    </row>
    <row r="692" spans="10:17" x14ac:dyDescent="0.25">
      <c r="J692" s="25">
        <v>21</v>
      </c>
      <c r="K692" s="26" t="s">
        <v>10</v>
      </c>
      <c r="L692" s="26">
        <v>27.36</v>
      </c>
      <c r="M692" s="26">
        <v>0</v>
      </c>
      <c r="N692" s="26" t="s">
        <v>11</v>
      </c>
      <c r="O692" s="26" t="s">
        <v>14</v>
      </c>
      <c r="P692" s="32">
        <v>2104.1134000000002</v>
      </c>
      <c r="Q692" t="str">
        <f>VLOOKUP(insurance!C692,$E$2:$F$6,2,TRUE)</f>
        <v>overweight</v>
      </c>
    </row>
    <row r="693" spans="10:17" x14ac:dyDescent="0.25">
      <c r="J693" s="27">
        <v>47</v>
      </c>
      <c r="K693" s="28" t="s">
        <v>10</v>
      </c>
      <c r="L693" s="28">
        <v>36.200000000000003</v>
      </c>
      <c r="M693" s="28">
        <v>1</v>
      </c>
      <c r="N693" s="28" t="s">
        <v>11</v>
      </c>
      <c r="O693" s="28" t="s">
        <v>9</v>
      </c>
      <c r="P693" s="33">
        <v>8068.1850000000004</v>
      </c>
      <c r="Q693" t="str">
        <f>VLOOKUP(insurance!C693,$E$2:$F$6,2,TRUE)</f>
        <v>obese</v>
      </c>
    </row>
    <row r="694" spans="10:17" x14ac:dyDescent="0.25">
      <c r="J694" s="25">
        <v>20</v>
      </c>
      <c r="K694" s="26" t="s">
        <v>10</v>
      </c>
      <c r="L694" s="26">
        <v>32.395000000000003</v>
      </c>
      <c r="M694" s="26">
        <v>1</v>
      </c>
      <c r="N694" s="26" t="s">
        <v>11</v>
      </c>
      <c r="O694" s="26" t="s">
        <v>13</v>
      </c>
      <c r="P694" s="32">
        <v>2362.2290499999999</v>
      </c>
      <c r="Q694" t="str">
        <f>VLOOKUP(insurance!C694,$E$2:$F$6,2,TRUE)</f>
        <v>obese</v>
      </c>
    </row>
    <row r="695" spans="10:17" x14ac:dyDescent="0.25">
      <c r="J695" s="27">
        <v>24</v>
      </c>
      <c r="K695" s="28" t="s">
        <v>10</v>
      </c>
      <c r="L695" s="28">
        <v>23.655000000000001</v>
      </c>
      <c r="M695" s="28">
        <v>0</v>
      </c>
      <c r="N695" s="28" t="s">
        <v>11</v>
      </c>
      <c r="O695" s="28" t="s">
        <v>13</v>
      </c>
      <c r="P695" s="33">
        <v>2352.9684499999998</v>
      </c>
      <c r="Q695" t="str">
        <f>VLOOKUP(insurance!C695,$E$2:$F$6,2,TRUE)</f>
        <v>normal</v>
      </c>
    </row>
    <row r="696" spans="10:17" x14ac:dyDescent="0.25">
      <c r="J696" s="25">
        <v>27</v>
      </c>
      <c r="K696" s="26" t="s">
        <v>7</v>
      </c>
      <c r="L696" s="26">
        <v>34.799999999999997</v>
      </c>
      <c r="M696" s="26">
        <v>1</v>
      </c>
      <c r="N696" s="26" t="s">
        <v>11</v>
      </c>
      <c r="O696" s="26" t="s">
        <v>9</v>
      </c>
      <c r="P696" s="32">
        <v>3577.9989999999998</v>
      </c>
      <c r="Q696" t="str">
        <f>VLOOKUP(insurance!C696,$E$2:$F$6,2,TRUE)</f>
        <v>obese</v>
      </c>
    </row>
    <row r="697" spans="10:17" x14ac:dyDescent="0.25">
      <c r="J697" s="27">
        <v>26</v>
      </c>
      <c r="K697" s="28" t="s">
        <v>7</v>
      </c>
      <c r="L697" s="28">
        <v>40.185000000000002</v>
      </c>
      <c r="M697" s="28">
        <v>0</v>
      </c>
      <c r="N697" s="28" t="s">
        <v>11</v>
      </c>
      <c r="O697" s="28" t="s">
        <v>13</v>
      </c>
      <c r="P697" s="33">
        <v>3201.2451500000002</v>
      </c>
      <c r="Q697" t="str">
        <f>VLOOKUP(insurance!C697,$E$2:$F$6,2,TRUE)</f>
        <v>obese</v>
      </c>
    </row>
    <row r="698" spans="10:17" x14ac:dyDescent="0.25">
      <c r="J698" s="25">
        <v>53</v>
      </c>
      <c r="K698" s="26" t="s">
        <v>7</v>
      </c>
      <c r="L698" s="26">
        <v>32.299999999999997</v>
      </c>
      <c r="M698" s="26">
        <v>2</v>
      </c>
      <c r="N698" s="26" t="s">
        <v>11</v>
      </c>
      <c r="O698" s="26" t="s">
        <v>14</v>
      </c>
      <c r="P698" s="32">
        <v>29186.482360000002</v>
      </c>
      <c r="Q698" t="str">
        <f>VLOOKUP(insurance!C698,$E$2:$F$6,2,TRUE)</f>
        <v>obese</v>
      </c>
    </row>
    <row r="699" spans="10:17" x14ac:dyDescent="0.25">
      <c r="J699" s="27">
        <v>41</v>
      </c>
      <c r="K699" s="28" t="s">
        <v>10</v>
      </c>
      <c r="L699" s="28">
        <v>35.75</v>
      </c>
      <c r="M699" s="28">
        <v>1</v>
      </c>
      <c r="N699" s="28" t="s">
        <v>8</v>
      </c>
      <c r="O699" s="28" t="s">
        <v>12</v>
      </c>
      <c r="P699" s="33">
        <v>40273.645499999999</v>
      </c>
      <c r="Q699" t="str">
        <f>VLOOKUP(insurance!C699,$E$2:$F$6,2,TRUE)</f>
        <v>obese</v>
      </c>
    </row>
    <row r="700" spans="10:17" x14ac:dyDescent="0.25">
      <c r="J700" s="25">
        <v>56</v>
      </c>
      <c r="K700" s="26" t="s">
        <v>10</v>
      </c>
      <c r="L700" s="26">
        <v>33.725000000000001</v>
      </c>
      <c r="M700" s="26">
        <v>0</v>
      </c>
      <c r="N700" s="26" t="s">
        <v>11</v>
      </c>
      <c r="O700" s="26" t="s">
        <v>13</v>
      </c>
      <c r="P700" s="32">
        <v>10976.24575</v>
      </c>
      <c r="Q700" t="str">
        <f>VLOOKUP(insurance!C700,$E$2:$F$6,2,TRUE)</f>
        <v>obese</v>
      </c>
    </row>
    <row r="701" spans="10:17" x14ac:dyDescent="0.25">
      <c r="J701" s="27">
        <v>23</v>
      </c>
      <c r="K701" s="28" t="s">
        <v>7</v>
      </c>
      <c r="L701" s="28">
        <v>39.270000000000003</v>
      </c>
      <c r="M701" s="28">
        <v>2</v>
      </c>
      <c r="N701" s="28" t="s">
        <v>11</v>
      </c>
      <c r="O701" s="28" t="s">
        <v>12</v>
      </c>
      <c r="P701" s="33">
        <v>3500.6122999999998</v>
      </c>
      <c r="Q701" t="str">
        <f>VLOOKUP(insurance!C701,$E$2:$F$6,2,TRUE)</f>
        <v>obese</v>
      </c>
    </row>
    <row r="702" spans="10:17" x14ac:dyDescent="0.25">
      <c r="J702" s="25">
        <v>21</v>
      </c>
      <c r="K702" s="26" t="s">
        <v>7</v>
      </c>
      <c r="L702" s="26">
        <v>34.869999999999997</v>
      </c>
      <c r="M702" s="26">
        <v>0</v>
      </c>
      <c r="N702" s="26" t="s">
        <v>11</v>
      </c>
      <c r="O702" s="26" t="s">
        <v>12</v>
      </c>
      <c r="P702" s="32">
        <v>2020.5523000000001</v>
      </c>
      <c r="Q702" t="str">
        <f>VLOOKUP(insurance!C702,$E$2:$F$6,2,TRUE)</f>
        <v>obese</v>
      </c>
    </row>
    <row r="703" spans="10:17" x14ac:dyDescent="0.25">
      <c r="J703" s="27">
        <v>50</v>
      </c>
      <c r="K703" s="28" t="s">
        <v>7</v>
      </c>
      <c r="L703" s="28">
        <v>44.744999999999997</v>
      </c>
      <c r="M703" s="28">
        <v>0</v>
      </c>
      <c r="N703" s="28" t="s">
        <v>11</v>
      </c>
      <c r="O703" s="28" t="s">
        <v>14</v>
      </c>
      <c r="P703" s="33">
        <v>9541.6955500000004</v>
      </c>
      <c r="Q703" t="str">
        <f>VLOOKUP(insurance!C703,$E$2:$F$6,2,TRUE)</f>
        <v>obese</v>
      </c>
    </row>
    <row r="704" spans="10:17" x14ac:dyDescent="0.25">
      <c r="J704" s="25">
        <v>53</v>
      </c>
      <c r="K704" s="26" t="s">
        <v>10</v>
      </c>
      <c r="L704" s="26">
        <v>41.47</v>
      </c>
      <c r="M704" s="26">
        <v>0</v>
      </c>
      <c r="N704" s="26" t="s">
        <v>11</v>
      </c>
      <c r="O704" s="26" t="s">
        <v>12</v>
      </c>
      <c r="P704" s="32">
        <v>9504.3102999999992</v>
      </c>
      <c r="Q704" t="str">
        <f>VLOOKUP(insurance!C704,$E$2:$F$6,2,TRUE)</f>
        <v>obese</v>
      </c>
    </row>
    <row r="705" spans="10:17" x14ac:dyDescent="0.25">
      <c r="J705" s="27">
        <v>34</v>
      </c>
      <c r="K705" s="28" t="s">
        <v>7</v>
      </c>
      <c r="L705" s="28">
        <v>26.41</v>
      </c>
      <c r="M705" s="28">
        <v>1</v>
      </c>
      <c r="N705" s="28" t="s">
        <v>11</v>
      </c>
      <c r="O705" s="28" t="s">
        <v>13</v>
      </c>
      <c r="P705" s="33">
        <v>5385.3379000000004</v>
      </c>
      <c r="Q705" t="str">
        <f>VLOOKUP(insurance!C705,$E$2:$F$6,2,TRUE)</f>
        <v>overweight</v>
      </c>
    </row>
    <row r="706" spans="10:17" x14ac:dyDescent="0.25">
      <c r="J706" s="25">
        <v>47</v>
      </c>
      <c r="K706" s="26" t="s">
        <v>7</v>
      </c>
      <c r="L706" s="26">
        <v>29.545000000000002</v>
      </c>
      <c r="M706" s="26">
        <v>1</v>
      </c>
      <c r="N706" s="26" t="s">
        <v>11</v>
      </c>
      <c r="O706" s="26" t="s">
        <v>13</v>
      </c>
      <c r="P706" s="32">
        <v>8930.9345499999999</v>
      </c>
      <c r="Q706" t="str">
        <f>VLOOKUP(insurance!C706,$E$2:$F$6,2,TRUE)</f>
        <v>overweight</v>
      </c>
    </row>
    <row r="707" spans="10:17" x14ac:dyDescent="0.25">
      <c r="J707" s="27">
        <v>33</v>
      </c>
      <c r="K707" s="28" t="s">
        <v>7</v>
      </c>
      <c r="L707" s="28">
        <v>32.9</v>
      </c>
      <c r="M707" s="28">
        <v>2</v>
      </c>
      <c r="N707" s="28" t="s">
        <v>11</v>
      </c>
      <c r="O707" s="28" t="s">
        <v>9</v>
      </c>
      <c r="P707" s="33">
        <v>5375.0379999999996</v>
      </c>
      <c r="Q707" t="str">
        <f>VLOOKUP(insurance!C707,$E$2:$F$6,2,TRUE)</f>
        <v>obese</v>
      </c>
    </row>
    <row r="708" spans="10:17" x14ac:dyDescent="0.25">
      <c r="J708" s="25">
        <v>51</v>
      </c>
      <c r="K708" s="26" t="s">
        <v>7</v>
      </c>
      <c r="L708" s="26">
        <v>38.06</v>
      </c>
      <c r="M708" s="26">
        <v>0</v>
      </c>
      <c r="N708" s="26" t="s">
        <v>8</v>
      </c>
      <c r="O708" s="26" t="s">
        <v>12</v>
      </c>
      <c r="P708" s="32">
        <v>44400.4064</v>
      </c>
      <c r="Q708" t="str">
        <f>VLOOKUP(insurance!C708,$E$2:$F$6,2,TRUE)</f>
        <v>obese</v>
      </c>
    </row>
    <row r="709" spans="10:17" x14ac:dyDescent="0.25">
      <c r="J709" s="27">
        <v>49</v>
      </c>
      <c r="K709" s="28" t="s">
        <v>10</v>
      </c>
      <c r="L709" s="28">
        <v>28.69</v>
      </c>
      <c r="M709" s="28">
        <v>3</v>
      </c>
      <c r="N709" s="28" t="s">
        <v>11</v>
      </c>
      <c r="O709" s="28" t="s">
        <v>13</v>
      </c>
      <c r="P709" s="33">
        <v>10264.4421</v>
      </c>
      <c r="Q709" t="str">
        <f>VLOOKUP(insurance!C709,$E$2:$F$6,2,TRUE)</f>
        <v>overweight</v>
      </c>
    </row>
    <row r="710" spans="10:17" x14ac:dyDescent="0.25">
      <c r="J710" s="25">
        <v>31</v>
      </c>
      <c r="K710" s="26" t="s">
        <v>7</v>
      </c>
      <c r="L710" s="26">
        <v>30.495000000000001</v>
      </c>
      <c r="M710" s="26">
        <v>3</v>
      </c>
      <c r="N710" s="26" t="s">
        <v>11</v>
      </c>
      <c r="O710" s="26" t="s">
        <v>14</v>
      </c>
      <c r="P710" s="32">
        <v>6113.2310500000003</v>
      </c>
      <c r="Q710" t="str">
        <f>VLOOKUP(insurance!C710,$E$2:$F$6,2,TRUE)</f>
        <v>obese</v>
      </c>
    </row>
    <row r="711" spans="10:17" x14ac:dyDescent="0.25">
      <c r="J711" s="27">
        <v>36</v>
      </c>
      <c r="K711" s="28" t="s">
        <v>7</v>
      </c>
      <c r="L711" s="28">
        <v>27.74</v>
      </c>
      <c r="M711" s="28">
        <v>0</v>
      </c>
      <c r="N711" s="28" t="s">
        <v>11</v>
      </c>
      <c r="O711" s="28" t="s">
        <v>14</v>
      </c>
      <c r="P711" s="33">
        <v>5469.0065999999997</v>
      </c>
      <c r="Q711" t="str">
        <f>VLOOKUP(insurance!C711,$E$2:$F$6,2,TRUE)</f>
        <v>overweight</v>
      </c>
    </row>
    <row r="712" spans="10:17" x14ac:dyDescent="0.25">
      <c r="J712" s="25">
        <v>18</v>
      </c>
      <c r="K712" s="26" t="s">
        <v>10</v>
      </c>
      <c r="L712" s="26">
        <v>35.200000000000003</v>
      </c>
      <c r="M712" s="26">
        <v>1</v>
      </c>
      <c r="N712" s="26" t="s">
        <v>11</v>
      </c>
      <c r="O712" s="26" t="s">
        <v>12</v>
      </c>
      <c r="P712" s="32">
        <v>1727.54</v>
      </c>
      <c r="Q712" t="str">
        <f>VLOOKUP(insurance!C712,$E$2:$F$6,2,TRUE)</f>
        <v>obese</v>
      </c>
    </row>
    <row r="713" spans="10:17" x14ac:dyDescent="0.25">
      <c r="J713" s="27">
        <v>50</v>
      </c>
      <c r="K713" s="28" t="s">
        <v>7</v>
      </c>
      <c r="L713" s="28">
        <v>23.54</v>
      </c>
      <c r="M713" s="28">
        <v>2</v>
      </c>
      <c r="N713" s="28" t="s">
        <v>11</v>
      </c>
      <c r="O713" s="28" t="s">
        <v>12</v>
      </c>
      <c r="P713" s="33">
        <v>10107.220600000001</v>
      </c>
      <c r="Q713" t="str">
        <f>VLOOKUP(insurance!C713,$E$2:$F$6,2,TRUE)</f>
        <v>normal</v>
      </c>
    </row>
    <row r="714" spans="10:17" x14ac:dyDescent="0.25">
      <c r="J714" s="25">
        <v>43</v>
      </c>
      <c r="K714" s="26" t="s">
        <v>7</v>
      </c>
      <c r="L714" s="26">
        <v>30.684999999999999</v>
      </c>
      <c r="M714" s="26">
        <v>2</v>
      </c>
      <c r="N714" s="26" t="s">
        <v>11</v>
      </c>
      <c r="O714" s="26" t="s">
        <v>13</v>
      </c>
      <c r="P714" s="32">
        <v>8310.8391499999998</v>
      </c>
      <c r="Q714" t="str">
        <f>VLOOKUP(insurance!C714,$E$2:$F$6,2,TRUE)</f>
        <v>obese</v>
      </c>
    </row>
    <row r="715" spans="10:17" x14ac:dyDescent="0.25">
      <c r="J715" s="27">
        <v>20</v>
      </c>
      <c r="K715" s="28" t="s">
        <v>10</v>
      </c>
      <c r="L715" s="28">
        <v>40.47</v>
      </c>
      <c r="M715" s="28">
        <v>0</v>
      </c>
      <c r="N715" s="28" t="s">
        <v>11</v>
      </c>
      <c r="O715" s="28" t="s">
        <v>14</v>
      </c>
      <c r="P715" s="33">
        <v>1984.4532999999999</v>
      </c>
      <c r="Q715" t="str">
        <f>VLOOKUP(insurance!C715,$E$2:$F$6,2,TRUE)</f>
        <v>obese</v>
      </c>
    </row>
    <row r="716" spans="10:17" x14ac:dyDescent="0.25">
      <c r="J716" s="25">
        <v>24</v>
      </c>
      <c r="K716" s="26" t="s">
        <v>7</v>
      </c>
      <c r="L716" s="26">
        <v>22.6</v>
      </c>
      <c r="M716" s="26">
        <v>0</v>
      </c>
      <c r="N716" s="26" t="s">
        <v>11</v>
      </c>
      <c r="O716" s="26" t="s">
        <v>9</v>
      </c>
      <c r="P716" s="32">
        <v>2457.502</v>
      </c>
      <c r="Q716" t="str">
        <f>VLOOKUP(insurance!C716,$E$2:$F$6,2,TRUE)</f>
        <v>normal</v>
      </c>
    </row>
    <row r="717" spans="10:17" x14ac:dyDescent="0.25">
      <c r="J717" s="27">
        <v>60</v>
      </c>
      <c r="K717" s="28" t="s">
        <v>10</v>
      </c>
      <c r="L717" s="28">
        <v>28.9</v>
      </c>
      <c r="M717" s="28">
        <v>0</v>
      </c>
      <c r="N717" s="28" t="s">
        <v>11</v>
      </c>
      <c r="O717" s="28" t="s">
        <v>9</v>
      </c>
      <c r="P717" s="33">
        <v>12146.971</v>
      </c>
      <c r="Q717" t="str">
        <f>VLOOKUP(insurance!C717,$E$2:$F$6,2,TRUE)</f>
        <v>overweight</v>
      </c>
    </row>
    <row r="718" spans="10:17" x14ac:dyDescent="0.25">
      <c r="J718" s="25">
        <v>49</v>
      </c>
      <c r="K718" s="26" t="s">
        <v>7</v>
      </c>
      <c r="L718" s="26">
        <v>22.61</v>
      </c>
      <c r="M718" s="26">
        <v>1</v>
      </c>
      <c r="N718" s="26" t="s">
        <v>11</v>
      </c>
      <c r="O718" s="26" t="s">
        <v>13</v>
      </c>
      <c r="P718" s="32">
        <v>9566.9909000000007</v>
      </c>
      <c r="Q718" t="str">
        <f>VLOOKUP(insurance!C718,$E$2:$F$6,2,TRUE)</f>
        <v>normal</v>
      </c>
    </row>
    <row r="719" spans="10:17" x14ac:dyDescent="0.25">
      <c r="J719" s="27">
        <v>60</v>
      </c>
      <c r="K719" s="28" t="s">
        <v>10</v>
      </c>
      <c r="L719" s="28">
        <v>24.32</v>
      </c>
      <c r="M719" s="28">
        <v>1</v>
      </c>
      <c r="N719" s="28" t="s">
        <v>11</v>
      </c>
      <c r="O719" s="28" t="s">
        <v>13</v>
      </c>
      <c r="P719" s="33">
        <v>13112.604799999999</v>
      </c>
      <c r="Q719" t="str">
        <f>VLOOKUP(insurance!C719,$E$2:$F$6,2,TRUE)</f>
        <v>normal</v>
      </c>
    </row>
    <row r="720" spans="10:17" x14ac:dyDescent="0.25">
      <c r="J720" s="25">
        <v>51</v>
      </c>
      <c r="K720" s="26" t="s">
        <v>7</v>
      </c>
      <c r="L720" s="26">
        <v>36.67</v>
      </c>
      <c r="M720" s="26">
        <v>2</v>
      </c>
      <c r="N720" s="26" t="s">
        <v>11</v>
      </c>
      <c r="O720" s="26" t="s">
        <v>13</v>
      </c>
      <c r="P720" s="32">
        <v>10848.1343</v>
      </c>
      <c r="Q720" t="str">
        <f>VLOOKUP(insurance!C720,$E$2:$F$6,2,TRUE)</f>
        <v>obese</v>
      </c>
    </row>
    <row r="721" spans="10:17" x14ac:dyDescent="0.25">
      <c r="J721" s="27">
        <v>58</v>
      </c>
      <c r="K721" s="28" t="s">
        <v>7</v>
      </c>
      <c r="L721" s="28">
        <v>33.44</v>
      </c>
      <c r="M721" s="28">
        <v>0</v>
      </c>
      <c r="N721" s="28" t="s">
        <v>11</v>
      </c>
      <c r="O721" s="28" t="s">
        <v>13</v>
      </c>
      <c r="P721" s="33">
        <v>12231.613600000001</v>
      </c>
      <c r="Q721" t="str">
        <f>VLOOKUP(insurance!C721,$E$2:$F$6,2,TRUE)</f>
        <v>obese</v>
      </c>
    </row>
    <row r="722" spans="10:17" x14ac:dyDescent="0.25">
      <c r="J722" s="25">
        <v>51</v>
      </c>
      <c r="K722" s="26" t="s">
        <v>7</v>
      </c>
      <c r="L722" s="26">
        <v>40.659999999999997</v>
      </c>
      <c r="M722" s="26">
        <v>0</v>
      </c>
      <c r="N722" s="26" t="s">
        <v>11</v>
      </c>
      <c r="O722" s="26" t="s">
        <v>14</v>
      </c>
      <c r="P722" s="32">
        <v>9875.6803999999993</v>
      </c>
      <c r="Q722" t="str">
        <f>VLOOKUP(insurance!C722,$E$2:$F$6,2,TRUE)</f>
        <v>obese</v>
      </c>
    </row>
    <row r="723" spans="10:17" x14ac:dyDescent="0.25">
      <c r="J723" s="27">
        <v>53</v>
      </c>
      <c r="K723" s="28" t="s">
        <v>10</v>
      </c>
      <c r="L723" s="28">
        <v>36.6</v>
      </c>
      <c r="M723" s="28">
        <v>3</v>
      </c>
      <c r="N723" s="28" t="s">
        <v>11</v>
      </c>
      <c r="O723" s="28" t="s">
        <v>9</v>
      </c>
      <c r="P723" s="33">
        <v>11264.540999999999</v>
      </c>
      <c r="Q723" t="str">
        <f>VLOOKUP(insurance!C723,$E$2:$F$6,2,TRUE)</f>
        <v>obese</v>
      </c>
    </row>
    <row r="724" spans="10:17" x14ac:dyDescent="0.25">
      <c r="J724" s="25">
        <v>62</v>
      </c>
      <c r="K724" s="26" t="s">
        <v>10</v>
      </c>
      <c r="L724" s="26">
        <v>37.4</v>
      </c>
      <c r="M724" s="26">
        <v>0</v>
      </c>
      <c r="N724" s="26" t="s">
        <v>11</v>
      </c>
      <c r="O724" s="26" t="s">
        <v>9</v>
      </c>
      <c r="P724" s="32">
        <v>12979.358</v>
      </c>
      <c r="Q724" t="str">
        <f>VLOOKUP(insurance!C724,$E$2:$F$6,2,TRUE)</f>
        <v>obese</v>
      </c>
    </row>
    <row r="725" spans="10:17" x14ac:dyDescent="0.25">
      <c r="J725" s="27">
        <v>19</v>
      </c>
      <c r="K725" s="28" t="s">
        <v>10</v>
      </c>
      <c r="L725" s="28">
        <v>35.4</v>
      </c>
      <c r="M725" s="28">
        <v>0</v>
      </c>
      <c r="N725" s="28" t="s">
        <v>11</v>
      </c>
      <c r="O725" s="28" t="s">
        <v>9</v>
      </c>
      <c r="P725" s="33">
        <v>1263.249</v>
      </c>
      <c r="Q725" t="str">
        <f>VLOOKUP(insurance!C725,$E$2:$F$6,2,TRUE)</f>
        <v>obese</v>
      </c>
    </row>
    <row r="726" spans="10:17" x14ac:dyDescent="0.25">
      <c r="J726" s="25">
        <v>50</v>
      </c>
      <c r="K726" s="26" t="s">
        <v>7</v>
      </c>
      <c r="L726" s="26">
        <v>27.074999999999999</v>
      </c>
      <c r="M726" s="26">
        <v>1</v>
      </c>
      <c r="N726" s="26" t="s">
        <v>11</v>
      </c>
      <c r="O726" s="26" t="s">
        <v>14</v>
      </c>
      <c r="P726" s="32">
        <v>10106.134249999999</v>
      </c>
      <c r="Q726" t="str">
        <f>VLOOKUP(insurance!C726,$E$2:$F$6,2,TRUE)</f>
        <v>overweight</v>
      </c>
    </row>
    <row r="727" spans="10:17" x14ac:dyDescent="0.25">
      <c r="J727" s="27">
        <v>30</v>
      </c>
      <c r="K727" s="28" t="s">
        <v>7</v>
      </c>
      <c r="L727" s="28">
        <v>39.049999999999997</v>
      </c>
      <c r="M727" s="28">
        <v>3</v>
      </c>
      <c r="N727" s="28" t="s">
        <v>8</v>
      </c>
      <c r="O727" s="28" t="s">
        <v>12</v>
      </c>
      <c r="P727" s="33">
        <v>40932.429499999998</v>
      </c>
      <c r="Q727" t="str">
        <f>VLOOKUP(insurance!C727,$E$2:$F$6,2,TRUE)</f>
        <v>obese</v>
      </c>
    </row>
    <row r="728" spans="10:17" x14ac:dyDescent="0.25">
      <c r="J728" s="25">
        <v>41</v>
      </c>
      <c r="K728" s="26" t="s">
        <v>10</v>
      </c>
      <c r="L728" s="26">
        <v>28.405000000000001</v>
      </c>
      <c r="M728" s="26">
        <v>1</v>
      </c>
      <c r="N728" s="26" t="s">
        <v>11</v>
      </c>
      <c r="O728" s="26" t="s">
        <v>13</v>
      </c>
      <c r="P728" s="32">
        <v>6664.68595</v>
      </c>
      <c r="Q728" t="str">
        <f>VLOOKUP(insurance!C728,$E$2:$F$6,2,TRUE)</f>
        <v>overweight</v>
      </c>
    </row>
    <row r="729" spans="10:17" x14ac:dyDescent="0.25">
      <c r="J729" s="27">
        <v>29</v>
      </c>
      <c r="K729" s="28" t="s">
        <v>7</v>
      </c>
      <c r="L729" s="28">
        <v>21.754999999999999</v>
      </c>
      <c r="M729" s="28">
        <v>1</v>
      </c>
      <c r="N729" s="28" t="s">
        <v>8</v>
      </c>
      <c r="O729" s="28" t="s">
        <v>14</v>
      </c>
      <c r="P729" s="33">
        <v>16657.71745</v>
      </c>
      <c r="Q729" t="str">
        <f>VLOOKUP(insurance!C729,$E$2:$F$6,2,TRUE)</f>
        <v>normal</v>
      </c>
    </row>
    <row r="730" spans="10:17" x14ac:dyDescent="0.25">
      <c r="J730" s="25">
        <v>18</v>
      </c>
      <c r="K730" s="26" t="s">
        <v>7</v>
      </c>
      <c r="L730" s="26">
        <v>40.28</v>
      </c>
      <c r="M730" s="26">
        <v>0</v>
      </c>
      <c r="N730" s="26" t="s">
        <v>11</v>
      </c>
      <c r="O730" s="26" t="s">
        <v>14</v>
      </c>
      <c r="P730" s="32">
        <v>2217.6012000000001</v>
      </c>
      <c r="Q730" t="str">
        <f>VLOOKUP(insurance!C730,$E$2:$F$6,2,TRUE)</f>
        <v>obese</v>
      </c>
    </row>
    <row r="731" spans="10:17" x14ac:dyDescent="0.25">
      <c r="J731" s="27">
        <v>41</v>
      </c>
      <c r="K731" s="28" t="s">
        <v>7</v>
      </c>
      <c r="L731" s="28">
        <v>36.08</v>
      </c>
      <c r="M731" s="28">
        <v>1</v>
      </c>
      <c r="N731" s="28" t="s">
        <v>11</v>
      </c>
      <c r="O731" s="28" t="s">
        <v>12</v>
      </c>
      <c r="P731" s="33">
        <v>6781.3541999999998</v>
      </c>
      <c r="Q731" t="str">
        <f>VLOOKUP(insurance!C731,$E$2:$F$6,2,TRUE)</f>
        <v>obese</v>
      </c>
    </row>
    <row r="732" spans="10:17" x14ac:dyDescent="0.25">
      <c r="J732" s="25">
        <v>35</v>
      </c>
      <c r="K732" s="26" t="s">
        <v>10</v>
      </c>
      <c r="L732" s="26">
        <v>24.42</v>
      </c>
      <c r="M732" s="26">
        <v>3</v>
      </c>
      <c r="N732" s="26" t="s">
        <v>8</v>
      </c>
      <c r="O732" s="26" t="s">
        <v>12</v>
      </c>
      <c r="P732" s="32">
        <v>19361.998800000001</v>
      </c>
      <c r="Q732" t="str">
        <f>VLOOKUP(insurance!C732,$E$2:$F$6,2,TRUE)</f>
        <v>normal</v>
      </c>
    </row>
    <row r="733" spans="10:17" x14ac:dyDescent="0.25">
      <c r="J733" s="27">
        <v>53</v>
      </c>
      <c r="K733" s="28" t="s">
        <v>10</v>
      </c>
      <c r="L733" s="28">
        <v>21.4</v>
      </c>
      <c r="M733" s="28">
        <v>1</v>
      </c>
      <c r="N733" s="28" t="s">
        <v>11</v>
      </c>
      <c r="O733" s="28" t="s">
        <v>9</v>
      </c>
      <c r="P733" s="33">
        <v>10065.413</v>
      </c>
      <c r="Q733" t="str">
        <f>VLOOKUP(insurance!C733,$E$2:$F$6,2,TRUE)</f>
        <v>normal</v>
      </c>
    </row>
    <row r="734" spans="10:17" x14ac:dyDescent="0.25">
      <c r="J734" s="25">
        <v>24</v>
      </c>
      <c r="K734" s="26" t="s">
        <v>7</v>
      </c>
      <c r="L734" s="26">
        <v>30.1</v>
      </c>
      <c r="M734" s="26">
        <v>3</v>
      </c>
      <c r="N734" s="26" t="s">
        <v>11</v>
      </c>
      <c r="O734" s="26" t="s">
        <v>9</v>
      </c>
      <c r="P734" s="32">
        <v>4234.9269999999997</v>
      </c>
      <c r="Q734" t="str">
        <f>VLOOKUP(insurance!C734,$E$2:$F$6,2,TRUE)</f>
        <v>obese</v>
      </c>
    </row>
    <row r="735" spans="10:17" x14ac:dyDescent="0.25">
      <c r="J735" s="27">
        <v>48</v>
      </c>
      <c r="K735" s="28" t="s">
        <v>7</v>
      </c>
      <c r="L735" s="28">
        <v>27.265000000000001</v>
      </c>
      <c r="M735" s="28">
        <v>1</v>
      </c>
      <c r="N735" s="28" t="s">
        <v>11</v>
      </c>
      <c r="O735" s="28" t="s">
        <v>14</v>
      </c>
      <c r="P735" s="33">
        <v>9447.2503500000003</v>
      </c>
      <c r="Q735" t="str">
        <f>VLOOKUP(insurance!C735,$E$2:$F$6,2,TRUE)</f>
        <v>overweight</v>
      </c>
    </row>
    <row r="736" spans="10:17" x14ac:dyDescent="0.25">
      <c r="J736" s="25">
        <v>59</v>
      </c>
      <c r="K736" s="26" t="s">
        <v>7</v>
      </c>
      <c r="L736" s="26">
        <v>32.1</v>
      </c>
      <c r="M736" s="26">
        <v>3</v>
      </c>
      <c r="N736" s="26" t="s">
        <v>11</v>
      </c>
      <c r="O736" s="26" t="s">
        <v>9</v>
      </c>
      <c r="P736" s="32">
        <v>14007.222</v>
      </c>
      <c r="Q736" t="str">
        <f>VLOOKUP(insurance!C736,$E$2:$F$6,2,TRUE)</f>
        <v>obese</v>
      </c>
    </row>
    <row r="737" spans="10:17" x14ac:dyDescent="0.25">
      <c r="J737" s="27">
        <v>49</v>
      </c>
      <c r="K737" s="28" t="s">
        <v>7</v>
      </c>
      <c r="L737" s="28">
        <v>34.770000000000003</v>
      </c>
      <c r="M737" s="28">
        <v>1</v>
      </c>
      <c r="N737" s="28" t="s">
        <v>11</v>
      </c>
      <c r="O737" s="28" t="s">
        <v>13</v>
      </c>
      <c r="P737" s="33">
        <v>9583.8932999999997</v>
      </c>
      <c r="Q737" t="str">
        <f>VLOOKUP(insurance!C737,$E$2:$F$6,2,TRUE)</f>
        <v>obese</v>
      </c>
    </row>
    <row r="738" spans="10:17" x14ac:dyDescent="0.25">
      <c r="J738" s="25">
        <v>37</v>
      </c>
      <c r="K738" s="26" t="s">
        <v>7</v>
      </c>
      <c r="L738" s="26">
        <v>38.39</v>
      </c>
      <c r="M738" s="26">
        <v>0</v>
      </c>
      <c r="N738" s="26" t="s">
        <v>8</v>
      </c>
      <c r="O738" s="26" t="s">
        <v>12</v>
      </c>
      <c r="P738" s="32">
        <v>40419.019099999998</v>
      </c>
      <c r="Q738" t="str">
        <f>VLOOKUP(insurance!C738,$E$2:$F$6,2,TRUE)</f>
        <v>obese</v>
      </c>
    </row>
    <row r="739" spans="10:17" x14ac:dyDescent="0.25">
      <c r="J739" s="27">
        <v>26</v>
      </c>
      <c r="K739" s="28" t="s">
        <v>10</v>
      </c>
      <c r="L739" s="28">
        <v>23.7</v>
      </c>
      <c r="M739" s="28">
        <v>2</v>
      </c>
      <c r="N739" s="28" t="s">
        <v>11</v>
      </c>
      <c r="O739" s="28" t="s">
        <v>9</v>
      </c>
      <c r="P739" s="33">
        <v>3484.3310000000001</v>
      </c>
      <c r="Q739" t="str">
        <f>VLOOKUP(insurance!C739,$E$2:$F$6,2,TRUE)</f>
        <v>normal</v>
      </c>
    </row>
    <row r="740" spans="10:17" x14ac:dyDescent="0.25">
      <c r="J740" s="25">
        <v>23</v>
      </c>
      <c r="K740" s="26" t="s">
        <v>10</v>
      </c>
      <c r="L740" s="26">
        <v>31.73</v>
      </c>
      <c r="M740" s="26">
        <v>3</v>
      </c>
      <c r="N740" s="26" t="s">
        <v>8</v>
      </c>
      <c r="O740" s="26" t="s">
        <v>14</v>
      </c>
      <c r="P740" s="32">
        <v>36189.101699999999</v>
      </c>
      <c r="Q740" t="str">
        <f>VLOOKUP(insurance!C740,$E$2:$F$6,2,TRUE)</f>
        <v>obese</v>
      </c>
    </row>
    <row r="741" spans="10:17" x14ac:dyDescent="0.25">
      <c r="J741" s="27">
        <v>29</v>
      </c>
      <c r="K741" s="28" t="s">
        <v>10</v>
      </c>
      <c r="L741" s="28">
        <v>35.5</v>
      </c>
      <c r="M741" s="28">
        <v>2</v>
      </c>
      <c r="N741" s="28" t="s">
        <v>8</v>
      </c>
      <c r="O741" s="28" t="s">
        <v>9</v>
      </c>
      <c r="P741" s="33">
        <v>44585.455869999998</v>
      </c>
      <c r="Q741" t="str">
        <f>VLOOKUP(insurance!C741,$E$2:$F$6,2,TRUE)</f>
        <v>obese</v>
      </c>
    </row>
    <row r="742" spans="10:17" x14ac:dyDescent="0.25">
      <c r="J742" s="25">
        <v>45</v>
      </c>
      <c r="K742" s="26" t="s">
        <v>10</v>
      </c>
      <c r="L742" s="26">
        <v>24.035</v>
      </c>
      <c r="M742" s="26">
        <v>2</v>
      </c>
      <c r="N742" s="26" t="s">
        <v>11</v>
      </c>
      <c r="O742" s="26" t="s">
        <v>14</v>
      </c>
      <c r="P742" s="32">
        <v>8604.4836500000001</v>
      </c>
      <c r="Q742" t="str">
        <f>VLOOKUP(insurance!C742,$E$2:$F$6,2,TRUE)</f>
        <v>normal</v>
      </c>
    </row>
    <row r="743" spans="10:17" x14ac:dyDescent="0.25">
      <c r="J743" s="27">
        <v>27</v>
      </c>
      <c r="K743" s="28" t="s">
        <v>10</v>
      </c>
      <c r="L743" s="28">
        <v>29.15</v>
      </c>
      <c r="M743" s="28">
        <v>0</v>
      </c>
      <c r="N743" s="28" t="s">
        <v>8</v>
      </c>
      <c r="O743" s="28" t="s">
        <v>12</v>
      </c>
      <c r="P743" s="33">
        <v>18246.495500000001</v>
      </c>
      <c r="Q743" t="str">
        <f>VLOOKUP(insurance!C743,$E$2:$F$6,2,TRUE)</f>
        <v>overweight</v>
      </c>
    </row>
    <row r="744" spans="10:17" x14ac:dyDescent="0.25">
      <c r="J744" s="25">
        <v>53</v>
      </c>
      <c r="K744" s="26" t="s">
        <v>10</v>
      </c>
      <c r="L744" s="26">
        <v>34.104999999999997</v>
      </c>
      <c r="M744" s="26">
        <v>0</v>
      </c>
      <c r="N744" s="26" t="s">
        <v>8</v>
      </c>
      <c r="O744" s="26" t="s">
        <v>14</v>
      </c>
      <c r="P744" s="32">
        <v>43254.417950000003</v>
      </c>
      <c r="Q744" t="str">
        <f>VLOOKUP(insurance!C744,$E$2:$F$6,2,TRUE)</f>
        <v>obese</v>
      </c>
    </row>
    <row r="745" spans="10:17" x14ac:dyDescent="0.25">
      <c r="J745" s="27">
        <v>31</v>
      </c>
      <c r="K745" s="28" t="s">
        <v>7</v>
      </c>
      <c r="L745" s="28">
        <v>26.62</v>
      </c>
      <c r="M745" s="28">
        <v>0</v>
      </c>
      <c r="N745" s="28" t="s">
        <v>11</v>
      </c>
      <c r="O745" s="28" t="s">
        <v>12</v>
      </c>
      <c r="P745" s="33">
        <v>3757.8447999999999</v>
      </c>
      <c r="Q745" t="str">
        <f>VLOOKUP(insurance!C745,$E$2:$F$6,2,TRUE)</f>
        <v>overweight</v>
      </c>
    </row>
    <row r="746" spans="10:17" x14ac:dyDescent="0.25">
      <c r="J746" s="25">
        <v>50</v>
      </c>
      <c r="K746" s="26" t="s">
        <v>10</v>
      </c>
      <c r="L746" s="26">
        <v>26.41</v>
      </c>
      <c r="M746" s="26">
        <v>0</v>
      </c>
      <c r="N746" s="26" t="s">
        <v>11</v>
      </c>
      <c r="O746" s="26" t="s">
        <v>13</v>
      </c>
      <c r="P746" s="32">
        <v>8827.2098999999998</v>
      </c>
      <c r="Q746" t="str">
        <f>VLOOKUP(insurance!C746,$E$2:$F$6,2,TRUE)</f>
        <v>overweight</v>
      </c>
    </row>
    <row r="747" spans="10:17" x14ac:dyDescent="0.25">
      <c r="J747" s="27">
        <v>50</v>
      </c>
      <c r="K747" s="28" t="s">
        <v>7</v>
      </c>
      <c r="L747" s="28">
        <v>30.114999999999998</v>
      </c>
      <c r="M747" s="28">
        <v>1</v>
      </c>
      <c r="N747" s="28" t="s">
        <v>11</v>
      </c>
      <c r="O747" s="28" t="s">
        <v>13</v>
      </c>
      <c r="P747" s="33">
        <v>9910.3598500000007</v>
      </c>
      <c r="Q747" t="str">
        <f>VLOOKUP(insurance!C747,$E$2:$F$6,2,TRUE)</f>
        <v>obese</v>
      </c>
    </row>
    <row r="748" spans="10:17" x14ac:dyDescent="0.25">
      <c r="J748" s="25">
        <v>34</v>
      </c>
      <c r="K748" s="26" t="s">
        <v>10</v>
      </c>
      <c r="L748" s="26">
        <v>27</v>
      </c>
      <c r="M748" s="26">
        <v>2</v>
      </c>
      <c r="N748" s="26" t="s">
        <v>11</v>
      </c>
      <c r="O748" s="26" t="s">
        <v>9</v>
      </c>
      <c r="P748" s="32">
        <v>11737.848840000001</v>
      </c>
      <c r="Q748" t="str">
        <f>VLOOKUP(insurance!C748,$E$2:$F$6,2,TRUE)</f>
        <v>overweight</v>
      </c>
    </row>
    <row r="749" spans="10:17" x14ac:dyDescent="0.25">
      <c r="J749" s="27">
        <v>19</v>
      </c>
      <c r="K749" s="28" t="s">
        <v>10</v>
      </c>
      <c r="L749" s="28">
        <v>21.754999999999999</v>
      </c>
      <c r="M749" s="28">
        <v>0</v>
      </c>
      <c r="N749" s="28" t="s">
        <v>11</v>
      </c>
      <c r="O749" s="28" t="s">
        <v>13</v>
      </c>
      <c r="P749" s="33">
        <v>1627.2824499999999</v>
      </c>
      <c r="Q749" t="str">
        <f>VLOOKUP(insurance!C749,$E$2:$F$6,2,TRUE)</f>
        <v>normal</v>
      </c>
    </row>
    <row r="750" spans="10:17" x14ac:dyDescent="0.25">
      <c r="J750" s="25">
        <v>47</v>
      </c>
      <c r="K750" s="26" t="s">
        <v>7</v>
      </c>
      <c r="L750" s="26">
        <v>36</v>
      </c>
      <c r="M750" s="26">
        <v>1</v>
      </c>
      <c r="N750" s="26" t="s">
        <v>11</v>
      </c>
      <c r="O750" s="26" t="s">
        <v>9</v>
      </c>
      <c r="P750" s="32">
        <v>8556.9069999999992</v>
      </c>
      <c r="Q750" t="str">
        <f>VLOOKUP(insurance!C750,$E$2:$F$6,2,TRUE)</f>
        <v>obese</v>
      </c>
    </row>
    <row r="751" spans="10:17" x14ac:dyDescent="0.25">
      <c r="J751" s="27">
        <v>28</v>
      </c>
      <c r="K751" s="28" t="s">
        <v>10</v>
      </c>
      <c r="L751" s="28">
        <v>30.875</v>
      </c>
      <c r="M751" s="28">
        <v>0</v>
      </c>
      <c r="N751" s="28" t="s">
        <v>11</v>
      </c>
      <c r="O751" s="28" t="s">
        <v>13</v>
      </c>
      <c r="P751" s="33">
        <v>3062.5082499999999</v>
      </c>
      <c r="Q751" t="str">
        <f>VLOOKUP(insurance!C751,$E$2:$F$6,2,TRUE)</f>
        <v>obese</v>
      </c>
    </row>
    <row r="752" spans="10:17" x14ac:dyDescent="0.25">
      <c r="J752" s="25">
        <v>37</v>
      </c>
      <c r="K752" s="26" t="s">
        <v>7</v>
      </c>
      <c r="L752" s="26">
        <v>26.4</v>
      </c>
      <c r="M752" s="26">
        <v>0</v>
      </c>
      <c r="N752" s="26" t="s">
        <v>8</v>
      </c>
      <c r="O752" s="26" t="s">
        <v>12</v>
      </c>
      <c r="P752" s="32">
        <v>19539.242999999999</v>
      </c>
      <c r="Q752" t="str">
        <f>VLOOKUP(insurance!C752,$E$2:$F$6,2,TRUE)</f>
        <v>overweight</v>
      </c>
    </row>
    <row r="753" spans="10:17" x14ac:dyDescent="0.25">
      <c r="J753" s="27">
        <v>21</v>
      </c>
      <c r="K753" s="28" t="s">
        <v>10</v>
      </c>
      <c r="L753" s="28">
        <v>28.975000000000001</v>
      </c>
      <c r="M753" s="28">
        <v>0</v>
      </c>
      <c r="N753" s="28" t="s">
        <v>11</v>
      </c>
      <c r="O753" s="28" t="s">
        <v>13</v>
      </c>
      <c r="P753" s="33">
        <v>1906.35825</v>
      </c>
      <c r="Q753" t="str">
        <f>VLOOKUP(insurance!C753,$E$2:$F$6,2,TRUE)</f>
        <v>overweight</v>
      </c>
    </row>
    <row r="754" spans="10:17" x14ac:dyDescent="0.25">
      <c r="J754" s="25">
        <v>64</v>
      </c>
      <c r="K754" s="26" t="s">
        <v>10</v>
      </c>
      <c r="L754" s="26">
        <v>37.905000000000001</v>
      </c>
      <c r="M754" s="26">
        <v>0</v>
      </c>
      <c r="N754" s="26" t="s">
        <v>11</v>
      </c>
      <c r="O754" s="26" t="s">
        <v>13</v>
      </c>
      <c r="P754" s="32">
        <v>14210.53595</v>
      </c>
      <c r="Q754" t="str">
        <f>VLOOKUP(insurance!C754,$E$2:$F$6,2,TRUE)</f>
        <v>obese</v>
      </c>
    </row>
    <row r="755" spans="10:17" x14ac:dyDescent="0.25">
      <c r="J755" s="27">
        <v>58</v>
      </c>
      <c r="K755" s="28" t="s">
        <v>7</v>
      </c>
      <c r="L755" s="28">
        <v>22.77</v>
      </c>
      <c r="M755" s="28">
        <v>0</v>
      </c>
      <c r="N755" s="28" t="s">
        <v>11</v>
      </c>
      <c r="O755" s="28" t="s">
        <v>12</v>
      </c>
      <c r="P755" s="33">
        <v>11833.782300000001</v>
      </c>
      <c r="Q755" t="str">
        <f>VLOOKUP(insurance!C755,$E$2:$F$6,2,TRUE)</f>
        <v>normal</v>
      </c>
    </row>
    <row r="756" spans="10:17" x14ac:dyDescent="0.25">
      <c r="J756" s="25">
        <v>24</v>
      </c>
      <c r="K756" s="26" t="s">
        <v>10</v>
      </c>
      <c r="L756" s="26">
        <v>33.630000000000003</v>
      </c>
      <c r="M756" s="26">
        <v>4</v>
      </c>
      <c r="N756" s="26" t="s">
        <v>11</v>
      </c>
      <c r="O756" s="26" t="s">
        <v>14</v>
      </c>
      <c r="P756" s="32">
        <v>17128.426080000001</v>
      </c>
      <c r="Q756" t="str">
        <f>VLOOKUP(insurance!C756,$E$2:$F$6,2,TRUE)</f>
        <v>obese</v>
      </c>
    </row>
    <row r="757" spans="10:17" x14ac:dyDescent="0.25">
      <c r="J757" s="27">
        <v>31</v>
      </c>
      <c r="K757" s="28" t="s">
        <v>10</v>
      </c>
      <c r="L757" s="28">
        <v>27.645</v>
      </c>
      <c r="M757" s="28">
        <v>2</v>
      </c>
      <c r="N757" s="28" t="s">
        <v>11</v>
      </c>
      <c r="O757" s="28" t="s">
        <v>14</v>
      </c>
      <c r="P757" s="33">
        <v>5031.26955</v>
      </c>
      <c r="Q757" t="str">
        <f>VLOOKUP(insurance!C757,$E$2:$F$6,2,TRUE)</f>
        <v>overweight</v>
      </c>
    </row>
    <row r="758" spans="10:17" x14ac:dyDescent="0.25">
      <c r="J758" s="25">
        <v>39</v>
      </c>
      <c r="K758" s="26" t="s">
        <v>7</v>
      </c>
      <c r="L758" s="26">
        <v>22.8</v>
      </c>
      <c r="M758" s="26">
        <v>3</v>
      </c>
      <c r="N758" s="26" t="s">
        <v>11</v>
      </c>
      <c r="O758" s="26" t="s">
        <v>14</v>
      </c>
      <c r="P758" s="32">
        <v>7985.8149999999996</v>
      </c>
      <c r="Q758" t="str">
        <f>VLOOKUP(insurance!C758,$E$2:$F$6,2,TRUE)</f>
        <v>normal</v>
      </c>
    </row>
    <row r="759" spans="10:17" x14ac:dyDescent="0.25">
      <c r="J759" s="27">
        <v>47</v>
      </c>
      <c r="K759" s="28" t="s">
        <v>7</v>
      </c>
      <c r="L759" s="28">
        <v>27.83</v>
      </c>
      <c r="M759" s="28">
        <v>0</v>
      </c>
      <c r="N759" s="28" t="s">
        <v>8</v>
      </c>
      <c r="O759" s="28" t="s">
        <v>12</v>
      </c>
      <c r="P759" s="33">
        <v>23065.420699999999</v>
      </c>
      <c r="Q759" t="str">
        <f>VLOOKUP(insurance!C759,$E$2:$F$6,2,TRUE)</f>
        <v>overweight</v>
      </c>
    </row>
    <row r="760" spans="10:17" x14ac:dyDescent="0.25">
      <c r="J760" s="25">
        <v>30</v>
      </c>
      <c r="K760" s="26" t="s">
        <v>10</v>
      </c>
      <c r="L760" s="26">
        <v>37.43</v>
      </c>
      <c r="M760" s="26">
        <v>3</v>
      </c>
      <c r="N760" s="26" t="s">
        <v>11</v>
      </c>
      <c r="O760" s="26" t="s">
        <v>14</v>
      </c>
      <c r="P760" s="32">
        <v>5428.7277000000004</v>
      </c>
      <c r="Q760" t="str">
        <f>VLOOKUP(insurance!C760,$E$2:$F$6,2,TRUE)</f>
        <v>obese</v>
      </c>
    </row>
    <row r="761" spans="10:17" x14ac:dyDescent="0.25">
      <c r="J761" s="27">
        <v>18</v>
      </c>
      <c r="K761" s="28" t="s">
        <v>10</v>
      </c>
      <c r="L761" s="28">
        <v>38.17</v>
      </c>
      <c r="M761" s="28">
        <v>0</v>
      </c>
      <c r="N761" s="28" t="s">
        <v>8</v>
      </c>
      <c r="O761" s="28" t="s">
        <v>12</v>
      </c>
      <c r="P761" s="33">
        <v>36307.798300000002</v>
      </c>
      <c r="Q761" t="str">
        <f>VLOOKUP(insurance!C761,$E$2:$F$6,2,TRUE)</f>
        <v>obese</v>
      </c>
    </row>
    <row r="762" spans="10:17" x14ac:dyDescent="0.25">
      <c r="J762" s="25">
        <v>22</v>
      </c>
      <c r="K762" s="26" t="s">
        <v>7</v>
      </c>
      <c r="L762" s="26">
        <v>34.58</v>
      </c>
      <c r="M762" s="26">
        <v>2</v>
      </c>
      <c r="N762" s="26" t="s">
        <v>11</v>
      </c>
      <c r="O762" s="26" t="s">
        <v>14</v>
      </c>
      <c r="P762" s="32">
        <v>3925.7582000000002</v>
      </c>
      <c r="Q762" t="str">
        <f>VLOOKUP(insurance!C762,$E$2:$F$6,2,TRUE)</f>
        <v>obese</v>
      </c>
    </row>
    <row r="763" spans="10:17" x14ac:dyDescent="0.25">
      <c r="J763" s="27">
        <v>23</v>
      </c>
      <c r="K763" s="28" t="s">
        <v>10</v>
      </c>
      <c r="L763" s="28">
        <v>35.200000000000003</v>
      </c>
      <c r="M763" s="28">
        <v>1</v>
      </c>
      <c r="N763" s="28" t="s">
        <v>11</v>
      </c>
      <c r="O763" s="28" t="s">
        <v>9</v>
      </c>
      <c r="P763" s="33">
        <v>2416.9549999999999</v>
      </c>
      <c r="Q763" t="str">
        <f>VLOOKUP(insurance!C763,$E$2:$F$6,2,TRUE)</f>
        <v>obese</v>
      </c>
    </row>
    <row r="764" spans="10:17" x14ac:dyDescent="0.25">
      <c r="J764" s="25">
        <v>33</v>
      </c>
      <c r="K764" s="26" t="s">
        <v>10</v>
      </c>
      <c r="L764" s="26">
        <v>27.1</v>
      </c>
      <c r="M764" s="26">
        <v>1</v>
      </c>
      <c r="N764" s="26" t="s">
        <v>8</v>
      </c>
      <c r="O764" s="26" t="s">
        <v>9</v>
      </c>
      <c r="P764" s="32">
        <v>19040.876</v>
      </c>
      <c r="Q764" t="str">
        <f>VLOOKUP(insurance!C764,$E$2:$F$6,2,TRUE)</f>
        <v>overweight</v>
      </c>
    </row>
    <row r="765" spans="10:17" x14ac:dyDescent="0.25">
      <c r="J765" s="27">
        <v>27</v>
      </c>
      <c r="K765" s="28" t="s">
        <v>10</v>
      </c>
      <c r="L765" s="28">
        <v>26.03</v>
      </c>
      <c r="M765" s="28">
        <v>0</v>
      </c>
      <c r="N765" s="28" t="s">
        <v>11</v>
      </c>
      <c r="O765" s="28" t="s">
        <v>14</v>
      </c>
      <c r="P765" s="33">
        <v>3070.8087</v>
      </c>
      <c r="Q765" t="str">
        <f>VLOOKUP(insurance!C765,$E$2:$F$6,2,TRUE)</f>
        <v>overweight</v>
      </c>
    </row>
    <row r="766" spans="10:17" x14ac:dyDescent="0.25">
      <c r="J766" s="25">
        <v>45</v>
      </c>
      <c r="K766" s="26" t="s">
        <v>7</v>
      </c>
      <c r="L766" s="26">
        <v>25.175000000000001</v>
      </c>
      <c r="M766" s="26">
        <v>2</v>
      </c>
      <c r="N766" s="26" t="s">
        <v>11</v>
      </c>
      <c r="O766" s="26" t="s">
        <v>14</v>
      </c>
      <c r="P766" s="32">
        <v>9095.0682500000003</v>
      </c>
      <c r="Q766" t="str">
        <f>VLOOKUP(insurance!C766,$E$2:$F$6,2,TRUE)</f>
        <v>overweight</v>
      </c>
    </row>
    <row r="767" spans="10:17" x14ac:dyDescent="0.25">
      <c r="J767" s="27">
        <v>57</v>
      </c>
      <c r="K767" s="28" t="s">
        <v>7</v>
      </c>
      <c r="L767" s="28">
        <v>31.824999999999999</v>
      </c>
      <c r="M767" s="28">
        <v>0</v>
      </c>
      <c r="N767" s="28" t="s">
        <v>11</v>
      </c>
      <c r="O767" s="28" t="s">
        <v>13</v>
      </c>
      <c r="P767" s="33">
        <v>11842.623750000001</v>
      </c>
      <c r="Q767" t="str">
        <f>VLOOKUP(insurance!C767,$E$2:$F$6,2,TRUE)</f>
        <v>obese</v>
      </c>
    </row>
    <row r="768" spans="10:17" x14ac:dyDescent="0.25">
      <c r="J768" s="25">
        <v>47</v>
      </c>
      <c r="K768" s="26" t="s">
        <v>10</v>
      </c>
      <c r="L768" s="26">
        <v>32.299999999999997</v>
      </c>
      <c r="M768" s="26">
        <v>1</v>
      </c>
      <c r="N768" s="26" t="s">
        <v>11</v>
      </c>
      <c r="O768" s="26" t="s">
        <v>9</v>
      </c>
      <c r="P768" s="32">
        <v>8062.7640000000001</v>
      </c>
      <c r="Q768" t="str">
        <f>VLOOKUP(insurance!C768,$E$2:$F$6,2,TRUE)</f>
        <v>obese</v>
      </c>
    </row>
    <row r="769" spans="10:17" x14ac:dyDescent="0.25">
      <c r="J769" s="27">
        <v>42</v>
      </c>
      <c r="K769" s="28" t="s">
        <v>7</v>
      </c>
      <c r="L769" s="28">
        <v>29</v>
      </c>
      <c r="M769" s="28">
        <v>1</v>
      </c>
      <c r="N769" s="28" t="s">
        <v>11</v>
      </c>
      <c r="O769" s="28" t="s">
        <v>9</v>
      </c>
      <c r="P769" s="33">
        <v>7050.6419999999998</v>
      </c>
      <c r="Q769" t="str">
        <f>VLOOKUP(insurance!C769,$E$2:$F$6,2,TRUE)</f>
        <v>overweight</v>
      </c>
    </row>
    <row r="770" spans="10:17" x14ac:dyDescent="0.25">
      <c r="J770" s="25">
        <v>64</v>
      </c>
      <c r="K770" s="26" t="s">
        <v>7</v>
      </c>
      <c r="L770" s="26">
        <v>39.700000000000003</v>
      </c>
      <c r="M770" s="26">
        <v>0</v>
      </c>
      <c r="N770" s="26" t="s">
        <v>11</v>
      </c>
      <c r="O770" s="26" t="s">
        <v>9</v>
      </c>
      <c r="P770" s="32">
        <v>14319.031000000001</v>
      </c>
      <c r="Q770" t="str">
        <f>VLOOKUP(insurance!C770,$E$2:$F$6,2,TRUE)</f>
        <v>obese</v>
      </c>
    </row>
    <row r="771" spans="10:17" x14ac:dyDescent="0.25">
      <c r="J771" s="27">
        <v>38</v>
      </c>
      <c r="K771" s="28" t="s">
        <v>7</v>
      </c>
      <c r="L771" s="28">
        <v>19.475000000000001</v>
      </c>
      <c r="M771" s="28">
        <v>2</v>
      </c>
      <c r="N771" s="28" t="s">
        <v>11</v>
      </c>
      <c r="O771" s="28" t="s">
        <v>13</v>
      </c>
      <c r="P771" s="33">
        <v>6933.2422500000002</v>
      </c>
      <c r="Q771" t="str">
        <f>VLOOKUP(insurance!C771,$E$2:$F$6,2,TRUE)</f>
        <v>normal</v>
      </c>
    </row>
    <row r="772" spans="10:17" x14ac:dyDescent="0.25">
      <c r="J772" s="25">
        <v>61</v>
      </c>
      <c r="K772" s="26" t="s">
        <v>10</v>
      </c>
      <c r="L772" s="26">
        <v>36.1</v>
      </c>
      <c r="M772" s="26">
        <v>3</v>
      </c>
      <c r="N772" s="26" t="s">
        <v>11</v>
      </c>
      <c r="O772" s="26" t="s">
        <v>9</v>
      </c>
      <c r="P772" s="32">
        <v>27941.28758</v>
      </c>
      <c r="Q772" t="str">
        <f>VLOOKUP(insurance!C772,$E$2:$F$6,2,TRUE)</f>
        <v>obese</v>
      </c>
    </row>
    <row r="773" spans="10:17" x14ac:dyDescent="0.25">
      <c r="J773" s="27">
        <v>53</v>
      </c>
      <c r="K773" s="28" t="s">
        <v>7</v>
      </c>
      <c r="L773" s="28">
        <v>26.7</v>
      </c>
      <c r="M773" s="28">
        <v>2</v>
      </c>
      <c r="N773" s="28" t="s">
        <v>11</v>
      </c>
      <c r="O773" s="28" t="s">
        <v>9</v>
      </c>
      <c r="P773" s="33">
        <v>11150.78</v>
      </c>
      <c r="Q773" t="str">
        <f>VLOOKUP(insurance!C773,$E$2:$F$6,2,TRUE)</f>
        <v>overweight</v>
      </c>
    </row>
    <row r="774" spans="10:17" x14ac:dyDescent="0.25">
      <c r="J774" s="25">
        <v>44</v>
      </c>
      <c r="K774" s="26" t="s">
        <v>7</v>
      </c>
      <c r="L774" s="26">
        <v>36.479999999999997</v>
      </c>
      <c r="M774" s="26">
        <v>0</v>
      </c>
      <c r="N774" s="26" t="s">
        <v>11</v>
      </c>
      <c r="O774" s="26" t="s">
        <v>14</v>
      </c>
      <c r="P774" s="32">
        <v>12797.20962</v>
      </c>
      <c r="Q774" t="str">
        <f>VLOOKUP(insurance!C774,$E$2:$F$6,2,TRUE)</f>
        <v>obese</v>
      </c>
    </row>
    <row r="775" spans="10:17" x14ac:dyDescent="0.25">
      <c r="J775" s="27">
        <v>19</v>
      </c>
      <c r="K775" s="28" t="s">
        <v>7</v>
      </c>
      <c r="L775" s="28">
        <v>28.88</v>
      </c>
      <c r="M775" s="28">
        <v>0</v>
      </c>
      <c r="N775" s="28" t="s">
        <v>8</v>
      </c>
      <c r="O775" s="28" t="s">
        <v>13</v>
      </c>
      <c r="P775" s="33">
        <v>17748.5062</v>
      </c>
      <c r="Q775" t="str">
        <f>VLOOKUP(insurance!C775,$E$2:$F$6,2,TRUE)</f>
        <v>overweight</v>
      </c>
    </row>
    <row r="776" spans="10:17" x14ac:dyDescent="0.25">
      <c r="J776" s="25">
        <v>41</v>
      </c>
      <c r="K776" s="26" t="s">
        <v>10</v>
      </c>
      <c r="L776" s="26">
        <v>34.200000000000003</v>
      </c>
      <c r="M776" s="26">
        <v>2</v>
      </c>
      <c r="N776" s="26" t="s">
        <v>11</v>
      </c>
      <c r="O776" s="26" t="s">
        <v>13</v>
      </c>
      <c r="P776" s="32">
        <v>7261.741</v>
      </c>
      <c r="Q776" t="str">
        <f>VLOOKUP(insurance!C776,$E$2:$F$6,2,TRUE)</f>
        <v>obese</v>
      </c>
    </row>
    <row r="777" spans="10:17" x14ac:dyDescent="0.25">
      <c r="J777" s="27">
        <v>51</v>
      </c>
      <c r="K777" s="28" t="s">
        <v>10</v>
      </c>
      <c r="L777" s="28">
        <v>33.33</v>
      </c>
      <c r="M777" s="28">
        <v>3</v>
      </c>
      <c r="N777" s="28" t="s">
        <v>11</v>
      </c>
      <c r="O777" s="28" t="s">
        <v>12</v>
      </c>
      <c r="P777" s="33">
        <v>10560.4917</v>
      </c>
      <c r="Q777" t="str">
        <f>VLOOKUP(insurance!C777,$E$2:$F$6,2,TRUE)</f>
        <v>obese</v>
      </c>
    </row>
    <row r="778" spans="10:17" x14ac:dyDescent="0.25">
      <c r="J778" s="25">
        <v>40</v>
      </c>
      <c r="K778" s="26" t="s">
        <v>10</v>
      </c>
      <c r="L778" s="26">
        <v>32.299999999999997</v>
      </c>
      <c r="M778" s="26">
        <v>2</v>
      </c>
      <c r="N778" s="26" t="s">
        <v>11</v>
      </c>
      <c r="O778" s="26" t="s">
        <v>13</v>
      </c>
      <c r="P778" s="32">
        <v>6986.6970000000001</v>
      </c>
      <c r="Q778" t="str">
        <f>VLOOKUP(insurance!C778,$E$2:$F$6,2,TRUE)</f>
        <v>obese</v>
      </c>
    </row>
    <row r="779" spans="10:17" x14ac:dyDescent="0.25">
      <c r="J779" s="27">
        <v>45</v>
      </c>
      <c r="K779" s="28" t="s">
        <v>10</v>
      </c>
      <c r="L779" s="28">
        <v>39.805</v>
      </c>
      <c r="M779" s="28">
        <v>0</v>
      </c>
      <c r="N779" s="28" t="s">
        <v>11</v>
      </c>
      <c r="O779" s="28" t="s">
        <v>14</v>
      </c>
      <c r="P779" s="33">
        <v>7448.4039499999999</v>
      </c>
      <c r="Q779" t="str">
        <f>VLOOKUP(insurance!C779,$E$2:$F$6,2,TRUE)</f>
        <v>obese</v>
      </c>
    </row>
    <row r="780" spans="10:17" x14ac:dyDescent="0.25">
      <c r="J780" s="25">
        <v>35</v>
      </c>
      <c r="K780" s="26" t="s">
        <v>10</v>
      </c>
      <c r="L780" s="26">
        <v>34.32</v>
      </c>
      <c r="M780" s="26">
        <v>3</v>
      </c>
      <c r="N780" s="26" t="s">
        <v>11</v>
      </c>
      <c r="O780" s="26" t="s">
        <v>12</v>
      </c>
      <c r="P780" s="32">
        <v>5934.3797999999997</v>
      </c>
      <c r="Q780" t="str">
        <f>VLOOKUP(insurance!C780,$E$2:$F$6,2,TRUE)</f>
        <v>obese</v>
      </c>
    </row>
    <row r="781" spans="10:17" x14ac:dyDescent="0.25">
      <c r="J781" s="27">
        <v>53</v>
      </c>
      <c r="K781" s="28" t="s">
        <v>10</v>
      </c>
      <c r="L781" s="28">
        <v>28.88</v>
      </c>
      <c r="M781" s="28">
        <v>0</v>
      </c>
      <c r="N781" s="28" t="s">
        <v>11</v>
      </c>
      <c r="O781" s="28" t="s">
        <v>13</v>
      </c>
      <c r="P781" s="33">
        <v>9869.8101999999999</v>
      </c>
      <c r="Q781" t="str">
        <f>VLOOKUP(insurance!C781,$E$2:$F$6,2,TRUE)</f>
        <v>overweight</v>
      </c>
    </row>
    <row r="782" spans="10:17" x14ac:dyDescent="0.25">
      <c r="J782" s="25">
        <v>30</v>
      </c>
      <c r="K782" s="26" t="s">
        <v>10</v>
      </c>
      <c r="L782" s="26">
        <v>24.4</v>
      </c>
      <c r="M782" s="26">
        <v>3</v>
      </c>
      <c r="N782" s="26" t="s">
        <v>8</v>
      </c>
      <c r="O782" s="26" t="s">
        <v>9</v>
      </c>
      <c r="P782" s="32">
        <v>18259.216</v>
      </c>
      <c r="Q782" t="str">
        <f>VLOOKUP(insurance!C782,$E$2:$F$6,2,TRUE)</f>
        <v>normal</v>
      </c>
    </row>
    <row r="783" spans="10:17" x14ac:dyDescent="0.25">
      <c r="J783" s="27">
        <v>18</v>
      </c>
      <c r="K783" s="28" t="s">
        <v>10</v>
      </c>
      <c r="L783" s="28">
        <v>41.14</v>
      </c>
      <c r="M783" s="28">
        <v>0</v>
      </c>
      <c r="N783" s="28" t="s">
        <v>11</v>
      </c>
      <c r="O783" s="28" t="s">
        <v>12</v>
      </c>
      <c r="P783" s="33">
        <v>1146.7965999999999</v>
      </c>
      <c r="Q783" t="str">
        <f>VLOOKUP(insurance!C783,$E$2:$F$6,2,TRUE)</f>
        <v>obese</v>
      </c>
    </row>
    <row r="784" spans="10:17" x14ac:dyDescent="0.25">
      <c r="J784" s="25">
        <v>51</v>
      </c>
      <c r="K784" s="26" t="s">
        <v>10</v>
      </c>
      <c r="L784" s="26">
        <v>35.97</v>
      </c>
      <c r="M784" s="26">
        <v>1</v>
      </c>
      <c r="N784" s="26" t="s">
        <v>11</v>
      </c>
      <c r="O784" s="26" t="s">
        <v>12</v>
      </c>
      <c r="P784" s="32">
        <v>9386.1612999999998</v>
      </c>
      <c r="Q784" t="str">
        <f>VLOOKUP(insurance!C784,$E$2:$F$6,2,TRUE)</f>
        <v>obese</v>
      </c>
    </row>
    <row r="785" spans="10:17" x14ac:dyDescent="0.25">
      <c r="J785" s="27">
        <v>50</v>
      </c>
      <c r="K785" s="28" t="s">
        <v>7</v>
      </c>
      <c r="L785" s="28">
        <v>27.6</v>
      </c>
      <c r="M785" s="28">
        <v>1</v>
      </c>
      <c r="N785" s="28" t="s">
        <v>8</v>
      </c>
      <c r="O785" s="28" t="s">
        <v>9</v>
      </c>
      <c r="P785" s="33">
        <v>24520.263999999999</v>
      </c>
      <c r="Q785" t="str">
        <f>VLOOKUP(insurance!C785,$E$2:$F$6,2,TRUE)</f>
        <v>overweight</v>
      </c>
    </row>
    <row r="786" spans="10:17" x14ac:dyDescent="0.25">
      <c r="J786" s="25">
        <v>31</v>
      </c>
      <c r="K786" s="26" t="s">
        <v>7</v>
      </c>
      <c r="L786" s="26">
        <v>29.26</v>
      </c>
      <c r="M786" s="26">
        <v>1</v>
      </c>
      <c r="N786" s="26" t="s">
        <v>11</v>
      </c>
      <c r="O786" s="26" t="s">
        <v>12</v>
      </c>
      <c r="P786" s="32">
        <v>4350.5144</v>
      </c>
      <c r="Q786" t="str">
        <f>VLOOKUP(insurance!C786,$E$2:$F$6,2,TRUE)</f>
        <v>overweight</v>
      </c>
    </row>
    <row r="787" spans="10:17" x14ac:dyDescent="0.25">
      <c r="J787" s="27">
        <v>35</v>
      </c>
      <c r="K787" s="28" t="s">
        <v>7</v>
      </c>
      <c r="L787" s="28">
        <v>27.7</v>
      </c>
      <c r="M787" s="28">
        <v>3</v>
      </c>
      <c r="N787" s="28" t="s">
        <v>11</v>
      </c>
      <c r="O787" s="28" t="s">
        <v>9</v>
      </c>
      <c r="P787" s="33">
        <v>6414.1779999999999</v>
      </c>
      <c r="Q787" t="str">
        <f>VLOOKUP(insurance!C787,$E$2:$F$6,2,TRUE)</f>
        <v>overweight</v>
      </c>
    </row>
    <row r="788" spans="10:17" x14ac:dyDescent="0.25">
      <c r="J788" s="25">
        <v>60</v>
      </c>
      <c r="K788" s="26" t="s">
        <v>10</v>
      </c>
      <c r="L788" s="26">
        <v>36.954999999999998</v>
      </c>
      <c r="M788" s="26">
        <v>0</v>
      </c>
      <c r="N788" s="26" t="s">
        <v>11</v>
      </c>
      <c r="O788" s="26" t="s">
        <v>14</v>
      </c>
      <c r="P788" s="32">
        <v>12741.167450000001</v>
      </c>
      <c r="Q788" t="str">
        <f>VLOOKUP(insurance!C788,$E$2:$F$6,2,TRUE)</f>
        <v>obese</v>
      </c>
    </row>
    <row r="789" spans="10:17" x14ac:dyDescent="0.25">
      <c r="J789" s="27">
        <v>21</v>
      </c>
      <c r="K789" s="28" t="s">
        <v>10</v>
      </c>
      <c r="L789" s="28">
        <v>36.86</v>
      </c>
      <c r="M789" s="28">
        <v>0</v>
      </c>
      <c r="N789" s="28" t="s">
        <v>11</v>
      </c>
      <c r="O789" s="28" t="s">
        <v>13</v>
      </c>
      <c r="P789" s="33">
        <v>1917.3184000000001</v>
      </c>
      <c r="Q789" t="str">
        <f>VLOOKUP(insurance!C789,$E$2:$F$6,2,TRUE)</f>
        <v>obese</v>
      </c>
    </row>
    <row r="790" spans="10:17" x14ac:dyDescent="0.25">
      <c r="J790" s="25">
        <v>29</v>
      </c>
      <c r="K790" s="26" t="s">
        <v>10</v>
      </c>
      <c r="L790" s="26">
        <v>22.515000000000001</v>
      </c>
      <c r="M790" s="26">
        <v>3</v>
      </c>
      <c r="N790" s="26" t="s">
        <v>11</v>
      </c>
      <c r="O790" s="26" t="s">
        <v>14</v>
      </c>
      <c r="P790" s="32">
        <v>5209.5788499999999</v>
      </c>
      <c r="Q790" t="str">
        <f>VLOOKUP(insurance!C790,$E$2:$F$6,2,TRUE)</f>
        <v>normal</v>
      </c>
    </row>
    <row r="791" spans="10:17" x14ac:dyDescent="0.25">
      <c r="J791" s="27">
        <v>62</v>
      </c>
      <c r="K791" s="28" t="s">
        <v>7</v>
      </c>
      <c r="L791" s="28">
        <v>29.92</v>
      </c>
      <c r="M791" s="28">
        <v>0</v>
      </c>
      <c r="N791" s="28" t="s">
        <v>11</v>
      </c>
      <c r="O791" s="28" t="s">
        <v>12</v>
      </c>
      <c r="P791" s="33">
        <v>13457.960800000001</v>
      </c>
      <c r="Q791" t="str">
        <f>VLOOKUP(insurance!C791,$E$2:$F$6,2,TRUE)</f>
        <v>overweight</v>
      </c>
    </row>
    <row r="792" spans="10:17" x14ac:dyDescent="0.25">
      <c r="J792" s="25">
        <v>39</v>
      </c>
      <c r="K792" s="26" t="s">
        <v>7</v>
      </c>
      <c r="L792" s="26">
        <v>41.8</v>
      </c>
      <c r="M792" s="26">
        <v>0</v>
      </c>
      <c r="N792" s="26" t="s">
        <v>11</v>
      </c>
      <c r="O792" s="26" t="s">
        <v>12</v>
      </c>
      <c r="P792" s="32">
        <v>5662.2250000000004</v>
      </c>
      <c r="Q792" t="str">
        <f>VLOOKUP(insurance!C792,$E$2:$F$6,2,TRUE)</f>
        <v>obese</v>
      </c>
    </row>
    <row r="793" spans="10:17" x14ac:dyDescent="0.25">
      <c r="J793" s="27">
        <v>19</v>
      </c>
      <c r="K793" s="28" t="s">
        <v>10</v>
      </c>
      <c r="L793" s="28">
        <v>27.6</v>
      </c>
      <c r="M793" s="28">
        <v>0</v>
      </c>
      <c r="N793" s="28" t="s">
        <v>11</v>
      </c>
      <c r="O793" s="28" t="s">
        <v>9</v>
      </c>
      <c r="P793" s="33">
        <v>1252.4069999999999</v>
      </c>
      <c r="Q793" t="str">
        <f>VLOOKUP(insurance!C793,$E$2:$F$6,2,TRUE)</f>
        <v>overweight</v>
      </c>
    </row>
    <row r="794" spans="10:17" x14ac:dyDescent="0.25">
      <c r="J794" s="25">
        <v>22</v>
      </c>
      <c r="K794" s="26" t="s">
        <v>7</v>
      </c>
      <c r="L794" s="26">
        <v>23.18</v>
      </c>
      <c r="M794" s="26">
        <v>0</v>
      </c>
      <c r="N794" s="26" t="s">
        <v>11</v>
      </c>
      <c r="O794" s="26" t="s">
        <v>14</v>
      </c>
      <c r="P794" s="32">
        <v>2731.9122000000002</v>
      </c>
      <c r="Q794" t="str">
        <f>VLOOKUP(insurance!C794,$E$2:$F$6,2,TRUE)</f>
        <v>normal</v>
      </c>
    </row>
    <row r="795" spans="10:17" x14ac:dyDescent="0.25">
      <c r="J795" s="27">
        <v>53</v>
      </c>
      <c r="K795" s="28" t="s">
        <v>10</v>
      </c>
      <c r="L795" s="28">
        <v>20.9</v>
      </c>
      <c r="M795" s="28">
        <v>0</v>
      </c>
      <c r="N795" s="28" t="s">
        <v>8</v>
      </c>
      <c r="O795" s="28" t="s">
        <v>12</v>
      </c>
      <c r="P795" s="33">
        <v>21195.817999999999</v>
      </c>
      <c r="Q795" t="str">
        <f>VLOOKUP(insurance!C795,$E$2:$F$6,2,TRUE)</f>
        <v>normal</v>
      </c>
    </row>
    <row r="796" spans="10:17" x14ac:dyDescent="0.25">
      <c r="J796" s="25">
        <v>39</v>
      </c>
      <c r="K796" s="26" t="s">
        <v>7</v>
      </c>
      <c r="L796" s="26">
        <v>31.92</v>
      </c>
      <c r="M796" s="26">
        <v>2</v>
      </c>
      <c r="N796" s="26" t="s">
        <v>11</v>
      </c>
      <c r="O796" s="26" t="s">
        <v>13</v>
      </c>
      <c r="P796" s="32">
        <v>7209.4917999999998</v>
      </c>
      <c r="Q796" t="str">
        <f>VLOOKUP(insurance!C796,$E$2:$F$6,2,TRUE)</f>
        <v>obese</v>
      </c>
    </row>
    <row r="797" spans="10:17" x14ac:dyDescent="0.25">
      <c r="J797" s="27">
        <v>27</v>
      </c>
      <c r="K797" s="28" t="s">
        <v>10</v>
      </c>
      <c r="L797" s="28">
        <v>28.5</v>
      </c>
      <c r="M797" s="28">
        <v>0</v>
      </c>
      <c r="N797" s="28" t="s">
        <v>8</v>
      </c>
      <c r="O797" s="28" t="s">
        <v>13</v>
      </c>
      <c r="P797" s="33">
        <v>18310.741999999998</v>
      </c>
      <c r="Q797" t="str">
        <f>VLOOKUP(insurance!C797,$E$2:$F$6,2,TRUE)</f>
        <v>overweight</v>
      </c>
    </row>
    <row r="798" spans="10:17" x14ac:dyDescent="0.25">
      <c r="J798" s="25">
        <v>30</v>
      </c>
      <c r="K798" s="26" t="s">
        <v>10</v>
      </c>
      <c r="L798" s="26">
        <v>44.22</v>
      </c>
      <c r="M798" s="26">
        <v>2</v>
      </c>
      <c r="N798" s="26" t="s">
        <v>11</v>
      </c>
      <c r="O798" s="26" t="s">
        <v>12</v>
      </c>
      <c r="P798" s="32">
        <v>4266.1657999999998</v>
      </c>
      <c r="Q798" t="str">
        <f>VLOOKUP(insurance!C798,$E$2:$F$6,2,TRUE)</f>
        <v>obese</v>
      </c>
    </row>
    <row r="799" spans="10:17" x14ac:dyDescent="0.25">
      <c r="J799" s="27">
        <v>30</v>
      </c>
      <c r="K799" s="28" t="s">
        <v>7</v>
      </c>
      <c r="L799" s="28">
        <v>22.895</v>
      </c>
      <c r="M799" s="28">
        <v>1</v>
      </c>
      <c r="N799" s="28" t="s">
        <v>11</v>
      </c>
      <c r="O799" s="28" t="s">
        <v>14</v>
      </c>
      <c r="P799" s="33">
        <v>4719.52405</v>
      </c>
      <c r="Q799" t="str">
        <f>VLOOKUP(insurance!C799,$E$2:$F$6,2,TRUE)</f>
        <v>normal</v>
      </c>
    </row>
    <row r="800" spans="10:17" x14ac:dyDescent="0.25">
      <c r="J800" s="25">
        <v>58</v>
      </c>
      <c r="K800" s="26" t="s">
        <v>7</v>
      </c>
      <c r="L800" s="26">
        <v>33.1</v>
      </c>
      <c r="M800" s="26">
        <v>0</v>
      </c>
      <c r="N800" s="26" t="s">
        <v>11</v>
      </c>
      <c r="O800" s="26" t="s">
        <v>9</v>
      </c>
      <c r="P800" s="32">
        <v>11848.141</v>
      </c>
      <c r="Q800" t="str">
        <f>VLOOKUP(insurance!C800,$E$2:$F$6,2,TRUE)</f>
        <v>obese</v>
      </c>
    </row>
    <row r="801" spans="10:17" x14ac:dyDescent="0.25">
      <c r="J801" s="27">
        <v>33</v>
      </c>
      <c r="K801" s="28" t="s">
        <v>10</v>
      </c>
      <c r="L801" s="28">
        <v>24.795000000000002</v>
      </c>
      <c r="M801" s="28">
        <v>0</v>
      </c>
      <c r="N801" s="28" t="s">
        <v>8</v>
      </c>
      <c r="O801" s="28" t="s">
        <v>14</v>
      </c>
      <c r="P801" s="33">
        <v>17904.527050000001</v>
      </c>
      <c r="Q801" t="str">
        <f>VLOOKUP(insurance!C801,$E$2:$F$6,2,TRUE)</f>
        <v>normal</v>
      </c>
    </row>
    <row r="802" spans="10:17" x14ac:dyDescent="0.25">
      <c r="J802" s="25">
        <v>42</v>
      </c>
      <c r="K802" s="26" t="s">
        <v>7</v>
      </c>
      <c r="L802" s="26">
        <v>26.18</v>
      </c>
      <c r="M802" s="26">
        <v>1</v>
      </c>
      <c r="N802" s="26" t="s">
        <v>11</v>
      </c>
      <c r="O802" s="26" t="s">
        <v>12</v>
      </c>
      <c r="P802" s="32">
        <v>7046.7222000000002</v>
      </c>
      <c r="Q802" t="str">
        <f>VLOOKUP(insurance!C802,$E$2:$F$6,2,TRUE)</f>
        <v>overweight</v>
      </c>
    </row>
    <row r="803" spans="10:17" x14ac:dyDescent="0.25">
      <c r="J803" s="27">
        <v>64</v>
      </c>
      <c r="K803" s="28" t="s">
        <v>7</v>
      </c>
      <c r="L803" s="28">
        <v>35.97</v>
      </c>
      <c r="M803" s="28">
        <v>0</v>
      </c>
      <c r="N803" s="28" t="s">
        <v>11</v>
      </c>
      <c r="O803" s="28" t="s">
        <v>12</v>
      </c>
      <c r="P803" s="33">
        <v>14313.846299999999</v>
      </c>
      <c r="Q803" t="str">
        <f>VLOOKUP(insurance!C803,$E$2:$F$6,2,TRUE)</f>
        <v>obese</v>
      </c>
    </row>
    <row r="804" spans="10:17" x14ac:dyDescent="0.25">
      <c r="J804" s="25">
        <v>21</v>
      </c>
      <c r="K804" s="26" t="s">
        <v>10</v>
      </c>
      <c r="L804" s="26">
        <v>22.3</v>
      </c>
      <c r="M804" s="26">
        <v>1</v>
      </c>
      <c r="N804" s="26" t="s">
        <v>11</v>
      </c>
      <c r="O804" s="26" t="s">
        <v>9</v>
      </c>
      <c r="P804" s="32">
        <v>2103.08</v>
      </c>
      <c r="Q804" t="str">
        <f>VLOOKUP(insurance!C804,$E$2:$F$6,2,TRUE)</f>
        <v>normal</v>
      </c>
    </row>
    <row r="805" spans="10:17" x14ac:dyDescent="0.25">
      <c r="J805" s="27">
        <v>18</v>
      </c>
      <c r="K805" s="28" t="s">
        <v>7</v>
      </c>
      <c r="L805" s="28">
        <v>42.24</v>
      </c>
      <c r="M805" s="28">
        <v>0</v>
      </c>
      <c r="N805" s="28" t="s">
        <v>8</v>
      </c>
      <c r="O805" s="28" t="s">
        <v>12</v>
      </c>
      <c r="P805" s="33">
        <v>38792.685599999997</v>
      </c>
      <c r="Q805" t="str">
        <f>VLOOKUP(insurance!C805,$E$2:$F$6,2,TRUE)</f>
        <v>obese</v>
      </c>
    </row>
    <row r="806" spans="10:17" x14ac:dyDescent="0.25">
      <c r="J806" s="25">
        <v>23</v>
      </c>
      <c r="K806" s="26" t="s">
        <v>10</v>
      </c>
      <c r="L806" s="26">
        <v>26.51</v>
      </c>
      <c r="M806" s="26">
        <v>0</v>
      </c>
      <c r="N806" s="26" t="s">
        <v>11</v>
      </c>
      <c r="O806" s="26" t="s">
        <v>12</v>
      </c>
      <c r="P806" s="32">
        <v>1815.8759</v>
      </c>
      <c r="Q806" t="str">
        <f>VLOOKUP(insurance!C806,$E$2:$F$6,2,TRUE)</f>
        <v>overweight</v>
      </c>
    </row>
    <row r="807" spans="10:17" x14ac:dyDescent="0.25">
      <c r="J807" s="27">
        <v>45</v>
      </c>
      <c r="K807" s="28" t="s">
        <v>7</v>
      </c>
      <c r="L807" s="28">
        <v>35.814999999999998</v>
      </c>
      <c r="M807" s="28">
        <v>0</v>
      </c>
      <c r="N807" s="28" t="s">
        <v>11</v>
      </c>
      <c r="O807" s="28" t="s">
        <v>13</v>
      </c>
      <c r="P807" s="33">
        <v>7731.8578500000003</v>
      </c>
      <c r="Q807" t="str">
        <f>VLOOKUP(insurance!C807,$E$2:$F$6,2,TRUE)</f>
        <v>obese</v>
      </c>
    </row>
    <row r="808" spans="10:17" x14ac:dyDescent="0.25">
      <c r="J808" s="25">
        <v>40</v>
      </c>
      <c r="K808" s="26" t="s">
        <v>7</v>
      </c>
      <c r="L808" s="26">
        <v>41.42</v>
      </c>
      <c r="M808" s="26">
        <v>1</v>
      </c>
      <c r="N808" s="26" t="s">
        <v>11</v>
      </c>
      <c r="O808" s="26" t="s">
        <v>13</v>
      </c>
      <c r="P808" s="32">
        <v>28476.734990000001</v>
      </c>
      <c r="Q808" t="str">
        <f>VLOOKUP(insurance!C808,$E$2:$F$6,2,TRUE)</f>
        <v>obese</v>
      </c>
    </row>
    <row r="809" spans="10:17" x14ac:dyDescent="0.25">
      <c r="J809" s="27">
        <v>19</v>
      </c>
      <c r="K809" s="28" t="s">
        <v>7</v>
      </c>
      <c r="L809" s="28">
        <v>36.575000000000003</v>
      </c>
      <c r="M809" s="28">
        <v>0</v>
      </c>
      <c r="N809" s="28" t="s">
        <v>11</v>
      </c>
      <c r="O809" s="28" t="s">
        <v>13</v>
      </c>
      <c r="P809" s="33">
        <v>2136.8822500000001</v>
      </c>
      <c r="Q809" t="str">
        <f>VLOOKUP(insurance!C809,$E$2:$F$6,2,TRUE)</f>
        <v>obese</v>
      </c>
    </row>
    <row r="810" spans="10:17" x14ac:dyDescent="0.25">
      <c r="J810" s="25">
        <v>18</v>
      </c>
      <c r="K810" s="26" t="s">
        <v>10</v>
      </c>
      <c r="L810" s="26">
        <v>30.14</v>
      </c>
      <c r="M810" s="26">
        <v>0</v>
      </c>
      <c r="N810" s="26" t="s">
        <v>11</v>
      </c>
      <c r="O810" s="26" t="s">
        <v>12</v>
      </c>
      <c r="P810" s="32">
        <v>1131.5065999999999</v>
      </c>
      <c r="Q810" t="str">
        <f>VLOOKUP(insurance!C810,$E$2:$F$6,2,TRUE)</f>
        <v>obese</v>
      </c>
    </row>
    <row r="811" spans="10:17" x14ac:dyDescent="0.25">
      <c r="J811" s="27">
        <v>25</v>
      </c>
      <c r="K811" s="28" t="s">
        <v>10</v>
      </c>
      <c r="L811" s="28">
        <v>25.84</v>
      </c>
      <c r="M811" s="28">
        <v>1</v>
      </c>
      <c r="N811" s="28" t="s">
        <v>11</v>
      </c>
      <c r="O811" s="28" t="s">
        <v>14</v>
      </c>
      <c r="P811" s="33">
        <v>3309.7926000000002</v>
      </c>
      <c r="Q811" t="str">
        <f>VLOOKUP(insurance!C811,$E$2:$F$6,2,TRUE)</f>
        <v>overweight</v>
      </c>
    </row>
    <row r="812" spans="10:17" x14ac:dyDescent="0.25">
      <c r="J812" s="25">
        <v>46</v>
      </c>
      <c r="K812" s="26" t="s">
        <v>7</v>
      </c>
      <c r="L812" s="26">
        <v>30.8</v>
      </c>
      <c r="M812" s="26">
        <v>3</v>
      </c>
      <c r="N812" s="26" t="s">
        <v>11</v>
      </c>
      <c r="O812" s="26" t="s">
        <v>9</v>
      </c>
      <c r="P812" s="32">
        <v>9414.92</v>
      </c>
      <c r="Q812" t="str">
        <f>VLOOKUP(insurance!C812,$E$2:$F$6,2,TRUE)</f>
        <v>obese</v>
      </c>
    </row>
    <row r="813" spans="10:17" x14ac:dyDescent="0.25">
      <c r="J813" s="27">
        <v>33</v>
      </c>
      <c r="K813" s="28" t="s">
        <v>7</v>
      </c>
      <c r="L813" s="28">
        <v>42.94</v>
      </c>
      <c r="M813" s="28">
        <v>3</v>
      </c>
      <c r="N813" s="28" t="s">
        <v>11</v>
      </c>
      <c r="O813" s="28" t="s">
        <v>13</v>
      </c>
      <c r="P813" s="33">
        <v>6360.9935999999998</v>
      </c>
      <c r="Q813" t="str">
        <f>VLOOKUP(insurance!C813,$E$2:$F$6,2,TRUE)</f>
        <v>obese</v>
      </c>
    </row>
    <row r="814" spans="10:17" x14ac:dyDescent="0.25">
      <c r="J814" s="25">
        <v>54</v>
      </c>
      <c r="K814" s="26" t="s">
        <v>10</v>
      </c>
      <c r="L814" s="26">
        <v>21.01</v>
      </c>
      <c r="M814" s="26">
        <v>2</v>
      </c>
      <c r="N814" s="26" t="s">
        <v>11</v>
      </c>
      <c r="O814" s="26" t="s">
        <v>12</v>
      </c>
      <c r="P814" s="32">
        <v>11013.7119</v>
      </c>
      <c r="Q814" t="str">
        <f>VLOOKUP(insurance!C814,$E$2:$F$6,2,TRUE)</f>
        <v>normal</v>
      </c>
    </row>
    <row r="815" spans="10:17" x14ac:dyDescent="0.25">
      <c r="J815" s="27">
        <v>28</v>
      </c>
      <c r="K815" s="28" t="s">
        <v>10</v>
      </c>
      <c r="L815" s="28">
        <v>22.515000000000001</v>
      </c>
      <c r="M815" s="28">
        <v>2</v>
      </c>
      <c r="N815" s="28" t="s">
        <v>11</v>
      </c>
      <c r="O815" s="28" t="s">
        <v>14</v>
      </c>
      <c r="P815" s="33">
        <v>4428.8878500000001</v>
      </c>
      <c r="Q815" t="str">
        <f>VLOOKUP(insurance!C815,$E$2:$F$6,2,TRUE)</f>
        <v>normal</v>
      </c>
    </row>
    <row r="816" spans="10:17" x14ac:dyDescent="0.25">
      <c r="J816" s="25">
        <v>36</v>
      </c>
      <c r="K816" s="26" t="s">
        <v>10</v>
      </c>
      <c r="L816" s="26">
        <v>34.43</v>
      </c>
      <c r="M816" s="26">
        <v>2</v>
      </c>
      <c r="N816" s="26" t="s">
        <v>11</v>
      </c>
      <c r="O816" s="26" t="s">
        <v>12</v>
      </c>
      <c r="P816" s="32">
        <v>5584.3056999999999</v>
      </c>
      <c r="Q816" t="str">
        <f>VLOOKUP(insurance!C816,$E$2:$F$6,2,TRUE)</f>
        <v>obese</v>
      </c>
    </row>
    <row r="817" spans="10:17" x14ac:dyDescent="0.25">
      <c r="J817" s="27">
        <v>20</v>
      </c>
      <c r="K817" s="28" t="s">
        <v>7</v>
      </c>
      <c r="L817" s="28">
        <v>31.46</v>
      </c>
      <c r="M817" s="28">
        <v>0</v>
      </c>
      <c r="N817" s="28" t="s">
        <v>11</v>
      </c>
      <c r="O817" s="28" t="s">
        <v>12</v>
      </c>
      <c r="P817" s="33">
        <v>1877.9294</v>
      </c>
      <c r="Q817" t="str">
        <f>VLOOKUP(insurance!C817,$E$2:$F$6,2,TRUE)</f>
        <v>obese</v>
      </c>
    </row>
    <row r="818" spans="10:17" x14ac:dyDescent="0.25">
      <c r="J818" s="25">
        <v>24</v>
      </c>
      <c r="K818" s="26" t="s">
        <v>7</v>
      </c>
      <c r="L818" s="26">
        <v>24.225000000000001</v>
      </c>
      <c r="M818" s="26">
        <v>0</v>
      </c>
      <c r="N818" s="26" t="s">
        <v>11</v>
      </c>
      <c r="O818" s="26" t="s">
        <v>13</v>
      </c>
      <c r="P818" s="32">
        <v>2842.7607499999999</v>
      </c>
      <c r="Q818" t="str">
        <f>VLOOKUP(insurance!C818,$E$2:$F$6,2,TRUE)</f>
        <v>normal</v>
      </c>
    </row>
    <row r="819" spans="10:17" x14ac:dyDescent="0.25">
      <c r="J819" s="27">
        <v>23</v>
      </c>
      <c r="K819" s="28" t="s">
        <v>10</v>
      </c>
      <c r="L819" s="28">
        <v>37.1</v>
      </c>
      <c r="M819" s="28">
        <v>3</v>
      </c>
      <c r="N819" s="28" t="s">
        <v>11</v>
      </c>
      <c r="O819" s="28" t="s">
        <v>9</v>
      </c>
      <c r="P819" s="33">
        <v>3597.596</v>
      </c>
      <c r="Q819" t="str">
        <f>VLOOKUP(insurance!C819,$E$2:$F$6,2,TRUE)</f>
        <v>obese</v>
      </c>
    </row>
    <row r="820" spans="10:17" x14ac:dyDescent="0.25">
      <c r="J820" s="25">
        <v>47</v>
      </c>
      <c r="K820" s="26" t="s">
        <v>7</v>
      </c>
      <c r="L820" s="26">
        <v>26.125</v>
      </c>
      <c r="M820" s="26">
        <v>1</v>
      </c>
      <c r="N820" s="26" t="s">
        <v>8</v>
      </c>
      <c r="O820" s="26" t="s">
        <v>14</v>
      </c>
      <c r="P820" s="32">
        <v>23401.30575</v>
      </c>
      <c r="Q820" t="str">
        <f>VLOOKUP(insurance!C820,$E$2:$F$6,2,TRUE)</f>
        <v>overweight</v>
      </c>
    </row>
    <row r="821" spans="10:17" x14ac:dyDescent="0.25">
      <c r="J821" s="27">
        <v>33</v>
      </c>
      <c r="K821" s="28" t="s">
        <v>7</v>
      </c>
      <c r="L821" s="28">
        <v>35.53</v>
      </c>
      <c r="M821" s="28">
        <v>0</v>
      </c>
      <c r="N821" s="28" t="s">
        <v>8</v>
      </c>
      <c r="O821" s="28" t="s">
        <v>13</v>
      </c>
      <c r="P821" s="33">
        <v>55135.402090000003</v>
      </c>
      <c r="Q821" t="str">
        <f>VLOOKUP(insurance!C821,$E$2:$F$6,2,TRUE)</f>
        <v>obese</v>
      </c>
    </row>
    <row r="822" spans="10:17" x14ac:dyDescent="0.25">
      <c r="J822" s="25">
        <v>45</v>
      </c>
      <c r="K822" s="26" t="s">
        <v>10</v>
      </c>
      <c r="L822" s="26">
        <v>33.700000000000003</v>
      </c>
      <c r="M822" s="26">
        <v>1</v>
      </c>
      <c r="N822" s="26" t="s">
        <v>11</v>
      </c>
      <c r="O822" s="26" t="s">
        <v>9</v>
      </c>
      <c r="P822" s="32">
        <v>7445.9179999999997</v>
      </c>
      <c r="Q822" t="str">
        <f>VLOOKUP(insurance!C822,$E$2:$F$6,2,TRUE)</f>
        <v>obese</v>
      </c>
    </row>
    <row r="823" spans="10:17" x14ac:dyDescent="0.25">
      <c r="J823" s="27">
        <v>26</v>
      </c>
      <c r="K823" s="28" t="s">
        <v>10</v>
      </c>
      <c r="L823" s="28">
        <v>17.670000000000002</v>
      </c>
      <c r="M823" s="28">
        <v>0</v>
      </c>
      <c r="N823" s="28" t="s">
        <v>11</v>
      </c>
      <c r="O823" s="28" t="s">
        <v>13</v>
      </c>
      <c r="P823" s="33">
        <v>2680.9493000000002</v>
      </c>
      <c r="Q823" t="str">
        <f>VLOOKUP(insurance!C823,$E$2:$F$6,2,TRUE)</f>
        <v>underweight</v>
      </c>
    </row>
    <row r="824" spans="10:17" x14ac:dyDescent="0.25">
      <c r="J824" s="25">
        <v>18</v>
      </c>
      <c r="K824" s="26" t="s">
        <v>7</v>
      </c>
      <c r="L824" s="26">
        <v>31.13</v>
      </c>
      <c r="M824" s="26">
        <v>0</v>
      </c>
      <c r="N824" s="26" t="s">
        <v>11</v>
      </c>
      <c r="O824" s="26" t="s">
        <v>12</v>
      </c>
      <c r="P824" s="32">
        <v>1621.8827000000001</v>
      </c>
      <c r="Q824" t="str">
        <f>VLOOKUP(insurance!C824,$E$2:$F$6,2,TRUE)</f>
        <v>obese</v>
      </c>
    </row>
    <row r="825" spans="10:17" x14ac:dyDescent="0.25">
      <c r="J825" s="27">
        <v>44</v>
      </c>
      <c r="K825" s="28" t="s">
        <v>7</v>
      </c>
      <c r="L825" s="28">
        <v>29.81</v>
      </c>
      <c r="M825" s="28">
        <v>2</v>
      </c>
      <c r="N825" s="28" t="s">
        <v>11</v>
      </c>
      <c r="O825" s="28" t="s">
        <v>12</v>
      </c>
      <c r="P825" s="33">
        <v>8219.2039000000004</v>
      </c>
      <c r="Q825" t="str">
        <f>VLOOKUP(insurance!C825,$E$2:$F$6,2,TRUE)</f>
        <v>overweight</v>
      </c>
    </row>
    <row r="826" spans="10:17" x14ac:dyDescent="0.25">
      <c r="J826" s="25">
        <v>60</v>
      </c>
      <c r="K826" s="26" t="s">
        <v>10</v>
      </c>
      <c r="L826" s="26">
        <v>24.32</v>
      </c>
      <c r="M826" s="26">
        <v>0</v>
      </c>
      <c r="N826" s="26" t="s">
        <v>11</v>
      </c>
      <c r="O826" s="26" t="s">
        <v>13</v>
      </c>
      <c r="P826" s="32">
        <v>12523.604799999999</v>
      </c>
      <c r="Q826" t="str">
        <f>VLOOKUP(insurance!C826,$E$2:$F$6,2,TRUE)</f>
        <v>normal</v>
      </c>
    </row>
    <row r="827" spans="10:17" x14ac:dyDescent="0.25">
      <c r="J827" s="27">
        <v>64</v>
      </c>
      <c r="K827" s="28" t="s">
        <v>7</v>
      </c>
      <c r="L827" s="28">
        <v>31.824999999999999</v>
      </c>
      <c r="M827" s="28">
        <v>2</v>
      </c>
      <c r="N827" s="28" t="s">
        <v>11</v>
      </c>
      <c r="O827" s="28" t="s">
        <v>14</v>
      </c>
      <c r="P827" s="33">
        <v>16069.08475</v>
      </c>
      <c r="Q827" t="str">
        <f>VLOOKUP(insurance!C827,$E$2:$F$6,2,TRUE)</f>
        <v>obese</v>
      </c>
    </row>
    <row r="828" spans="10:17" x14ac:dyDescent="0.25">
      <c r="J828" s="25">
        <v>56</v>
      </c>
      <c r="K828" s="26" t="s">
        <v>10</v>
      </c>
      <c r="L828" s="26">
        <v>31.79</v>
      </c>
      <c r="M828" s="26">
        <v>2</v>
      </c>
      <c r="N828" s="26" t="s">
        <v>8</v>
      </c>
      <c r="O828" s="26" t="s">
        <v>12</v>
      </c>
      <c r="P828" s="32">
        <v>43813.866099999999</v>
      </c>
      <c r="Q828" t="str">
        <f>VLOOKUP(insurance!C828,$E$2:$F$6,2,TRUE)</f>
        <v>obese</v>
      </c>
    </row>
    <row r="829" spans="10:17" x14ac:dyDescent="0.25">
      <c r="J829" s="27">
        <v>36</v>
      </c>
      <c r="K829" s="28" t="s">
        <v>10</v>
      </c>
      <c r="L829" s="28">
        <v>28.024999999999999</v>
      </c>
      <c r="M829" s="28">
        <v>1</v>
      </c>
      <c r="N829" s="28" t="s">
        <v>8</v>
      </c>
      <c r="O829" s="28" t="s">
        <v>14</v>
      </c>
      <c r="P829" s="33">
        <v>20773.62775</v>
      </c>
      <c r="Q829" t="str">
        <f>VLOOKUP(insurance!C829,$E$2:$F$6,2,TRUE)</f>
        <v>overweight</v>
      </c>
    </row>
    <row r="830" spans="10:17" x14ac:dyDescent="0.25">
      <c r="J830" s="25">
        <v>41</v>
      </c>
      <c r="K830" s="26" t="s">
        <v>10</v>
      </c>
      <c r="L830" s="26">
        <v>30.78</v>
      </c>
      <c r="M830" s="26">
        <v>3</v>
      </c>
      <c r="N830" s="26" t="s">
        <v>8</v>
      </c>
      <c r="O830" s="26" t="s">
        <v>14</v>
      </c>
      <c r="P830" s="32">
        <v>39597.407200000001</v>
      </c>
      <c r="Q830" t="str">
        <f>VLOOKUP(insurance!C830,$E$2:$F$6,2,TRUE)</f>
        <v>obese</v>
      </c>
    </row>
    <row r="831" spans="10:17" x14ac:dyDescent="0.25">
      <c r="J831" s="27">
        <v>39</v>
      </c>
      <c r="K831" s="28" t="s">
        <v>10</v>
      </c>
      <c r="L831" s="28">
        <v>21.85</v>
      </c>
      <c r="M831" s="28">
        <v>1</v>
      </c>
      <c r="N831" s="28" t="s">
        <v>11</v>
      </c>
      <c r="O831" s="28" t="s">
        <v>13</v>
      </c>
      <c r="P831" s="33">
        <v>6117.4944999999998</v>
      </c>
      <c r="Q831" t="str">
        <f>VLOOKUP(insurance!C831,$E$2:$F$6,2,TRUE)</f>
        <v>normal</v>
      </c>
    </row>
    <row r="832" spans="10:17" x14ac:dyDescent="0.25">
      <c r="J832" s="25">
        <v>63</v>
      </c>
      <c r="K832" s="26" t="s">
        <v>10</v>
      </c>
      <c r="L832" s="26">
        <v>33.1</v>
      </c>
      <c r="M832" s="26">
        <v>0</v>
      </c>
      <c r="N832" s="26" t="s">
        <v>11</v>
      </c>
      <c r="O832" s="26" t="s">
        <v>9</v>
      </c>
      <c r="P832" s="32">
        <v>13393.755999999999</v>
      </c>
      <c r="Q832" t="str">
        <f>VLOOKUP(insurance!C832,$E$2:$F$6,2,TRUE)</f>
        <v>obese</v>
      </c>
    </row>
    <row r="833" spans="10:17" x14ac:dyDescent="0.25">
      <c r="J833" s="27">
        <v>36</v>
      </c>
      <c r="K833" s="28" t="s">
        <v>7</v>
      </c>
      <c r="L833" s="28">
        <v>25.84</v>
      </c>
      <c r="M833" s="28">
        <v>0</v>
      </c>
      <c r="N833" s="28" t="s">
        <v>11</v>
      </c>
      <c r="O833" s="28" t="s">
        <v>13</v>
      </c>
      <c r="P833" s="33">
        <v>5266.3656000000001</v>
      </c>
      <c r="Q833" t="str">
        <f>VLOOKUP(insurance!C833,$E$2:$F$6,2,TRUE)</f>
        <v>overweight</v>
      </c>
    </row>
    <row r="834" spans="10:17" x14ac:dyDescent="0.25">
      <c r="J834" s="25">
        <v>28</v>
      </c>
      <c r="K834" s="26" t="s">
        <v>7</v>
      </c>
      <c r="L834" s="26">
        <v>23.844999999999999</v>
      </c>
      <c r="M834" s="26">
        <v>2</v>
      </c>
      <c r="N834" s="26" t="s">
        <v>11</v>
      </c>
      <c r="O834" s="26" t="s">
        <v>13</v>
      </c>
      <c r="P834" s="32">
        <v>4719.7365499999996</v>
      </c>
      <c r="Q834" t="str">
        <f>VLOOKUP(insurance!C834,$E$2:$F$6,2,TRUE)</f>
        <v>normal</v>
      </c>
    </row>
    <row r="835" spans="10:17" x14ac:dyDescent="0.25">
      <c r="J835" s="27">
        <v>58</v>
      </c>
      <c r="K835" s="28" t="s">
        <v>10</v>
      </c>
      <c r="L835" s="28">
        <v>34.39</v>
      </c>
      <c r="M835" s="28">
        <v>0</v>
      </c>
      <c r="N835" s="28" t="s">
        <v>11</v>
      </c>
      <c r="O835" s="28" t="s">
        <v>13</v>
      </c>
      <c r="P835" s="33">
        <v>11743.9341</v>
      </c>
      <c r="Q835" t="str">
        <f>VLOOKUP(insurance!C835,$E$2:$F$6,2,TRUE)</f>
        <v>obese</v>
      </c>
    </row>
    <row r="836" spans="10:17" x14ac:dyDescent="0.25">
      <c r="J836" s="25">
        <v>36</v>
      </c>
      <c r="K836" s="26" t="s">
        <v>10</v>
      </c>
      <c r="L836" s="26">
        <v>33.82</v>
      </c>
      <c r="M836" s="26">
        <v>1</v>
      </c>
      <c r="N836" s="26" t="s">
        <v>11</v>
      </c>
      <c r="O836" s="26" t="s">
        <v>13</v>
      </c>
      <c r="P836" s="32">
        <v>5377.4578000000001</v>
      </c>
      <c r="Q836" t="str">
        <f>VLOOKUP(insurance!C836,$E$2:$F$6,2,TRUE)</f>
        <v>obese</v>
      </c>
    </row>
    <row r="837" spans="10:17" x14ac:dyDescent="0.25">
      <c r="J837" s="27">
        <v>42</v>
      </c>
      <c r="K837" s="28" t="s">
        <v>10</v>
      </c>
      <c r="L837" s="28">
        <v>35.97</v>
      </c>
      <c r="M837" s="28">
        <v>2</v>
      </c>
      <c r="N837" s="28" t="s">
        <v>11</v>
      </c>
      <c r="O837" s="28" t="s">
        <v>12</v>
      </c>
      <c r="P837" s="33">
        <v>7160.3302999999996</v>
      </c>
      <c r="Q837" t="str">
        <f>VLOOKUP(insurance!C837,$E$2:$F$6,2,TRUE)</f>
        <v>obese</v>
      </c>
    </row>
    <row r="838" spans="10:17" x14ac:dyDescent="0.25">
      <c r="J838" s="25">
        <v>36</v>
      </c>
      <c r="K838" s="26" t="s">
        <v>10</v>
      </c>
      <c r="L838" s="26">
        <v>31.5</v>
      </c>
      <c r="M838" s="26">
        <v>0</v>
      </c>
      <c r="N838" s="26" t="s">
        <v>11</v>
      </c>
      <c r="O838" s="26" t="s">
        <v>9</v>
      </c>
      <c r="P838" s="32">
        <v>4402.2330000000002</v>
      </c>
      <c r="Q838" t="str">
        <f>VLOOKUP(insurance!C838,$E$2:$F$6,2,TRUE)</f>
        <v>obese</v>
      </c>
    </row>
    <row r="839" spans="10:17" x14ac:dyDescent="0.25">
      <c r="J839" s="27">
        <v>56</v>
      </c>
      <c r="K839" s="28" t="s">
        <v>7</v>
      </c>
      <c r="L839" s="28">
        <v>28.31</v>
      </c>
      <c r="M839" s="28">
        <v>0</v>
      </c>
      <c r="N839" s="28" t="s">
        <v>11</v>
      </c>
      <c r="O839" s="28" t="s">
        <v>14</v>
      </c>
      <c r="P839" s="33">
        <v>11657.7189</v>
      </c>
      <c r="Q839" t="str">
        <f>VLOOKUP(insurance!C839,$E$2:$F$6,2,TRUE)</f>
        <v>overweight</v>
      </c>
    </row>
    <row r="840" spans="10:17" x14ac:dyDescent="0.25">
      <c r="J840" s="25">
        <v>35</v>
      </c>
      <c r="K840" s="26" t="s">
        <v>7</v>
      </c>
      <c r="L840" s="26">
        <v>23.465</v>
      </c>
      <c r="M840" s="26">
        <v>2</v>
      </c>
      <c r="N840" s="26" t="s">
        <v>11</v>
      </c>
      <c r="O840" s="26" t="s">
        <v>14</v>
      </c>
      <c r="P840" s="32">
        <v>6402.2913500000004</v>
      </c>
      <c r="Q840" t="str">
        <f>VLOOKUP(insurance!C840,$E$2:$F$6,2,TRUE)</f>
        <v>normal</v>
      </c>
    </row>
    <row r="841" spans="10:17" x14ac:dyDescent="0.25">
      <c r="J841" s="27">
        <v>59</v>
      </c>
      <c r="K841" s="28" t="s">
        <v>7</v>
      </c>
      <c r="L841" s="28">
        <v>31.35</v>
      </c>
      <c r="M841" s="28">
        <v>0</v>
      </c>
      <c r="N841" s="28" t="s">
        <v>11</v>
      </c>
      <c r="O841" s="28" t="s">
        <v>13</v>
      </c>
      <c r="P841" s="33">
        <v>12622.1795</v>
      </c>
      <c r="Q841" t="str">
        <f>VLOOKUP(insurance!C841,$E$2:$F$6,2,TRUE)</f>
        <v>obese</v>
      </c>
    </row>
    <row r="842" spans="10:17" x14ac:dyDescent="0.25">
      <c r="J842" s="25">
        <v>21</v>
      </c>
      <c r="K842" s="26" t="s">
        <v>10</v>
      </c>
      <c r="L842" s="26">
        <v>31.1</v>
      </c>
      <c r="M842" s="26">
        <v>0</v>
      </c>
      <c r="N842" s="26" t="s">
        <v>11</v>
      </c>
      <c r="O842" s="26" t="s">
        <v>9</v>
      </c>
      <c r="P842" s="32">
        <v>1526.3119999999999</v>
      </c>
      <c r="Q842" t="str">
        <f>VLOOKUP(insurance!C842,$E$2:$F$6,2,TRUE)</f>
        <v>obese</v>
      </c>
    </row>
    <row r="843" spans="10:17" x14ac:dyDescent="0.25">
      <c r="J843" s="27">
        <v>59</v>
      </c>
      <c r="K843" s="28" t="s">
        <v>10</v>
      </c>
      <c r="L843" s="28">
        <v>24.7</v>
      </c>
      <c r="M843" s="28">
        <v>0</v>
      </c>
      <c r="N843" s="28" t="s">
        <v>11</v>
      </c>
      <c r="O843" s="28" t="s">
        <v>14</v>
      </c>
      <c r="P843" s="33">
        <v>12323.936</v>
      </c>
      <c r="Q843" t="str">
        <f>VLOOKUP(insurance!C843,$E$2:$F$6,2,TRUE)</f>
        <v>normal</v>
      </c>
    </row>
    <row r="844" spans="10:17" x14ac:dyDescent="0.25">
      <c r="J844" s="25">
        <v>23</v>
      </c>
      <c r="K844" s="26" t="s">
        <v>7</v>
      </c>
      <c r="L844" s="26">
        <v>32.78</v>
      </c>
      <c r="M844" s="26">
        <v>2</v>
      </c>
      <c r="N844" s="26" t="s">
        <v>8</v>
      </c>
      <c r="O844" s="26" t="s">
        <v>12</v>
      </c>
      <c r="P844" s="32">
        <v>36021.011200000001</v>
      </c>
      <c r="Q844" t="str">
        <f>VLOOKUP(insurance!C844,$E$2:$F$6,2,TRUE)</f>
        <v>obese</v>
      </c>
    </row>
    <row r="845" spans="10:17" x14ac:dyDescent="0.25">
      <c r="J845" s="27">
        <v>57</v>
      </c>
      <c r="K845" s="28" t="s">
        <v>7</v>
      </c>
      <c r="L845" s="28">
        <v>29.81</v>
      </c>
      <c r="M845" s="28">
        <v>0</v>
      </c>
      <c r="N845" s="28" t="s">
        <v>8</v>
      </c>
      <c r="O845" s="28" t="s">
        <v>12</v>
      </c>
      <c r="P845" s="33">
        <v>27533.912899999999</v>
      </c>
      <c r="Q845" t="str">
        <f>VLOOKUP(insurance!C845,$E$2:$F$6,2,TRUE)</f>
        <v>overweight</v>
      </c>
    </row>
    <row r="846" spans="10:17" x14ac:dyDescent="0.25">
      <c r="J846" s="25">
        <v>53</v>
      </c>
      <c r="K846" s="26" t="s">
        <v>10</v>
      </c>
      <c r="L846" s="26">
        <v>30.495000000000001</v>
      </c>
      <c r="M846" s="26">
        <v>0</v>
      </c>
      <c r="N846" s="26" t="s">
        <v>11</v>
      </c>
      <c r="O846" s="26" t="s">
        <v>14</v>
      </c>
      <c r="P846" s="32">
        <v>10072.055050000001</v>
      </c>
      <c r="Q846" t="str">
        <f>VLOOKUP(insurance!C846,$E$2:$F$6,2,TRUE)</f>
        <v>obese</v>
      </c>
    </row>
    <row r="847" spans="10:17" x14ac:dyDescent="0.25">
      <c r="J847" s="27">
        <v>60</v>
      </c>
      <c r="K847" s="28" t="s">
        <v>7</v>
      </c>
      <c r="L847" s="28">
        <v>32.450000000000003</v>
      </c>
      <c r="M847" s="28">
        <v>0</v>
      </c>
      <c r="N847" s="28" t="s">
        <v>8</v>
      </c>
      <c r="O847" s="28" t="s">
        <v>12</v>
      </c>
      <c r="P847" s="33">
        <v>45008.955499999996</v>
      </c>
      <c r="Q847" t="str">
        <f>VLOOKUP(insurance!C847,$E$2:$F$6,2,TRUE)</f>
        <v>obese</v>
      </c>
    </row>
    <row r="848" spans="10:17" x14ac:dyDescent="0.25">
      <c r="J848" s="25">
        <v>51</v>
      </c>
      <c r="K848" s="26" t="s">
        <v>7</v>
      </c>
      <c r="L848" s="26">
        <v>34.200000000000003</v>
      </c>
      <c r="M848" s="26">
        <v>1</v>
      </c>
      <c r="N848" s="26" t="s">
        <v>11</v>
      </c>
      <c r="O848" s="26" t="s">
        <v>9</v>
      </c>
      <c r="P848" s="32">
        <v>9872.7009999999991</v>
      </c>
      <c r="Q848" t="str">
        <f>VLOOKUP(insurance!C848,$E$2:$F$6,2,TRUE)</f>
        <v>obese</v>
      </c>
    </row>
    <row r="849" spans="10:17" x14ac:dyDescent="0.25">
      <c r="J849" s="27">
        <v>23</v>
      </c>
      <c r="K849" s="28" t="s">
        <v>10</v>
      </c>
      <c r="L849" s="28">
        <v>50.38</v>
      </c>
      <c r="M849" s="28">
        <v>1</v>
      </c>
      <c r="N849" s="28" t="s">
        <v>11</v>
      </c>
      <c r="O849" s="28" t="s">
        <v>12</v>
      </c>
      <c r="P849" s="33">
        <v>2438.0551999999998</v>
      </c>
      <c r="Q849" t="str">
        <f>VLOOKUP(insurance!C849,$E$2:$F$6,2,TRUE)</f>
        <v>obese</v>
      </c>
    </row>
    <row r="850" spans="10:17" x14ac:dyDescent="0.25">
      <c r="J850" s="25">
        <v>27</v>
      </c>
      <c r="K850" s="26" t="s">
        <v>7</v>
      </c>
      <c r="L850" s="26">
        <v>24.1</v>
      </c>
      <c r="M850" s="26">
        <v>0</v>
      </c>
      <c r="N850" s="26" t="s">
        <v>11</v>
      </c>
      <c r="O850" s="26" t="s">
        <v>9</v>
      </c>
      <c r="P850" s="32">
        <v>2974.1260000000002</v>
      </c>
      <c r="Q850" t="str">
        <f>VLOOKUP(insurance!C850,$E$2:$F$6,2,TRUE)</f>
        <v>normal</v>
      </c>
    </row>
    <row r="851" spans="10:17" x14ac:dyDescent="0.25">
      <c r="J851" s="27">
        <v>55</v>
      </c>
      <c r="K851" s="28" t="s">
        <v>10</v>
      </c>
      <c r="L851" s="28">
        <v>32.774999999999999</v>
      </c>
      <c r="M851" s="28">
        <v>0</v>
      </c>
      <c r="N851" s="28" t="s">
        <v>11</v>
      </c>
      <c r="O851" s="28" t="s">
        <v>13</v>
      </c>
      <c r="P851" s="33">
        <v>10601.632250000001</v>
      </c>
      <c r="Q851" t="str">
        <f>VLOOKUP(insurance!C851,$E$2:$F$6,2,TRUE)</f>
        <v>obese</v>
      </c>
    </row>
    <row r="852" spans="10:17" x14ac:dyDescent="0.25">
      <c r="J852" s="25">
        <v>37</v>
      </c>
      <c r="K852" s="26" t="s">
        <v>7</v>
      </c>
      <c r="L852" s="26">
        <v>30.78</v>
      </c>
      <c r="M852" s="26">
        <v>0</v>
      </c>
      <c r="N852" s="26" t="s">
        <v>8</v>
      </c>
      <c r="O852" s="26" t="s">
        <v>14</v>
      </c>
      <c r="P852" s="32">
        <v>37270.1512</v>
      </c>
      <c r="Q852" t="str">
        <f>VLOOKUP(insurance!C852,$E$2:$F$6,2,TRUE)</f>
        <v>obese</v>
      </c>
    </row>
    <row r="853" spans="10:17" x14ac:dyDescent="0.25">
      <c r="J853" s="27">
        <v>61</v>
      </c>
      <c r="K853" s="28" t="s">
        <v>10</v>
      </c>
      <c r="L853" s="28">
        <v>32.299999999999997</v>
      </c>
      <c r="M853" s="28">
        <v>2</v>
      </c>
      <c r="N853" s="28" t="s">
        <v>11</v>
      </c>
      <c r="O853" s="28" t="s">
        <v>13</v>
      </c>
      <c r="P853" s="33">
        <v>14119.62</v>
      </c>
      <c r="Q853" t="str">
        <f>VLOOKUP(insurance!C853,$E$2:$F$6,2,TRUE)</f>
        <v>obese</v>
      </c>
    </row>
    <row r="854" spans="10:17" x14ac:dyDescent="0.25">
      <c r="J854" s="25">
        <v>46</v>
      </c>
      <c r="K854" s="26" t="s">
        <v>7</v>
      </c>
      <c r="L854" s="26">
        <v>35.53</v>
      </c>
      <c r="M854" s="26">
        <v>0</v>
      </c>
      <c r="N854" s="26" t="s">
        <v>8</v>
      </c>
      <c r="O854" s="26" t="s">
        <v>14</v>
      </c>
      <c r="P854" s="32">
        <v>42111.664700000001</v>
      </c>
      <c r="Q854" t="str">
        <f>VLOOKUP(insurance!C854,$E$2:$F$6,2,TRUE)</f>
        <v>obese</v>
      </c>
    </row>
    <row r="855" spans="10:17" x14ac:dyDescent="0.25">
      <c r="J855" s="27">
        <v>53</v>
      </c>
      <c r="K855" s="28" t="s">
        <v>7</v>
      </c>
      <c r="L855" s="28">
        <v>23.75</v>
      </c>
      <c r="M855" s="28">
        <v>2</v>
      </c>
      <c r="N855" s="28" t="s">
        <v>11</v>
      </c>
      <c r="O855" s="28" t="s">
        <v>14</v>
      </c>
      <c r="P855" s="33">
        <v>11729.6795</v>
      </c>
      <c r="Q855" t="str">
        <f>VLOOKUP(insurance!C855,$E$2:$F$6,2,TRUE)</f>
        <v>normal</v>
      </c>
    </row>
    <row r="856" spans="10:17" x14ac:dyDescent="0.25">
      <c r="J856" s="25">
        <v>49</v>
      </c>
      <c r="K856" s="26" t="s">
        <v>7</v>
      </c>
      <c r="L856" s="26">
        <v>23.844999999999999</v>
      </c>
      <c r="M856" s="26">
        <v>3</v>
      </c>
      <c r="N856" s="26" t="s">
        <v>8</v>
      </c>
      <c r="O856" s="26" t="s">
        <v>14</v>
      </c>
      <c r="P856" s="32">
        <v>24106.912550000001</v>
      </c>
      <c r="Q856" t="str">
        <f>VLOOKUP(insurance!C856,$E$2:$F$6,2,TRUE)</f>
        <v>normal</v>
      </c>
    </row>
    <row r="857" spans="10:17" x14ac:dyDescent="0.25">
      <c r="J857" s="27">
        <v>20</v>
      </c>
      <c r="K857" s="28" t="s">
        <v>7</v>
      </c>
      <c r="L857" s="28">
        <v>29.6</v>
      </c>
      <c r="M857" s="28">
        <v>0</v>
      </c>
      <c r="N857" s="28" t="s">
        <v>11</v>
      </c>
      <c r="O857" s="28" t="s">
        <v>9</v>
      </c>
      <c r="P857" s="33">
        <v>1875.3440000000001</v>
      </c>
      <c r="Q857" t="str">
        <f>VLOOKUP(insurance!C857,$E$2:$F$6,2,TRUE)</f>
        <v>overweight</v>
      </c>
    </row>
    <row r="858" spans="10:17" x14ac:dyDescent="0.25">
      <c r="J858" s="25">
        <v>48</v>
      </c>
      <c r="K858" s="26" t="s">
        <v>7</v>
      </c>
      <c r="L858" s="26">
        <v>33.11</v>
      </c>
      <c r="M858" s="26">
        <v>0</v>
      </c>
      <c r="N858" s="26" t="s">
        <v>8</v>
      </c>
      <c r="O858" s="26" t="s">
        <v>12</v>
      </c>
      <c r="P858" s="32">
        <v>40974.164900000003</v>
      </c>
      <c r="Q858" t="str">
        <f>VLOOKUP(insurance!C858,$E$2:$F$6,2,TRUE)</f>
        <v>obese</v>
      </c>
    </row>
    <row r="859" spans="10:17" x14ac:dyDescent="0.25">
      <c r="J859" s="27">
        <v>25</v>
      </c>
      <c r="K859" s="28" t="s">
        <v>10</v>
      </c>
      <c r="L859" s="28">
        <v>24.13</v>
      </c>
      <c r="M859" s="28">
        <v>0</v>
      </c>
      <c r="N859" s="28" t="s">
        <v>8</v>
      </c>
      <c r="O859" s="28" t="s">
        <v>13</v>
      </c>
      <c r="P859" s="33">
        <v>15817.985699999999</v>
      </c>
      <c r="Q859" t="str">
        <f>VLOOKUP(insurance!C859,$E$2:$F$6,2,TRUE)</f>
        <v>normal</v>
      </c>
    </row>
    <row r="860" spans="10:17" x14ac:dyDescent="0.25">
      <c r="J860" s="25">
        <v>25</v>
      </c>
      <c r="K860" s="26" t="s">
        <v>7</v>
      </c>
      <c r="L860" s="26">
        <v>32.229999999999997</v>
      </c>
      <c r="M860" s="26">
        <v>1</v>
      </c>
      <c r="N860" s="26" t="s">
        <v>11</v>
      </c>
      <c r="O860" s="26" t="s">
        <v>12</v>
      </c>
      <c r="P860" s="32">
        <v>18218.161390000001</v>
      </c>
      <c r="Q860" t="str">
        <f>VLOOKUP(insurance!C860,$E$2:$F$6,2,TRUE)</f>
        <v>obese</v>
      </c>
    </row>
    <row r="861" spans="10:17" x14ac:dyDescent="0.25">
      <c r="J861" s="27">
        <v>57</v>
      </c>
      <c r="K861" s="28" t="s">
        <v>10</v>
      </c>
      <c r="L861" s="28">
        <v>28.1</v>
      </c>
      <c r="M861" s="28">
        <v>0</v>
      </c>
      <c r="N861" s="28" t="s">
        <v>11</v>
      </c>
      <c r="O861" s="28" t="s">
        <v>9</v>
      </c>
      <c r="P861" s="33">
        <v>10965.446</v>
      </c>
      <c r="Q861" t="str">
        <f>VLOOKUP(insurance!C861,$E$2:$F$6,2,TRUE)</f>
        <v>overweight</v>
      </c>
    </row>
    <row r="862" spans="10:17" x14ac:dyDescent="0.25">
      <c r="J862" s="25">
        <v>37</v>
      </c>
      <c r="K862" s="26" t="s">
        <v>7</v>
      </c>
      <c r="L862" s="26">
        <v>47.6</v>
      </c>
      <c r="M862" s="26">
        <v>2</v>
      </c>
      <c r="N862" s="26" t="s">
        <v>8</v>
      </c>
      <c r="O862" s="26" t="s">
        <v>9</v>
      </c>
      <c r="P862" s="32">
        <v>46113.510999999999</v>
      </c>
      <c r="Q862" t="str">
        <f>VLOOKUP(insurance!C862,$E$2:$F$6,2,TRUE)</f>
        <v>obese</v>
      </c>
    </row>
    <row r="863" spans="10:17" x14ac:dyDescent="0.25">
      <c r="J863" s="27">
        <v>38</v>
      </c>
      <c r="K863" s="28" t="s">
        <v>7</v>
      </c>
      <c r="L863" s="28">
        <v>28</v>
      </c>
      <c r="M863" s="28">
        <v>3</v>
      </c>
      <c r="N863" s="28" t="s">
        <v>11</v>
      </c>
      <c r="O863" s="28" t="s">
        <v>9</v>
      </c>
      <c r="P863" s="33">
        <v>7151.0919999999996</v>
      </c>
      <c r="Q863" t="str">
        <f>VLOOKUP(insurance!C863,$E$2:$F$6,2,TRUE)</f>
        <v>overweight</v>
      </c>
    </row>
    <row r="864" spans="10:17" x14ac:dyDescent="0.25">
      <c r="J864" s="25">
        <v>55</v>
      </c>
      <c r="K864" s="26" t="s">
        <v>7</v>
      </c>
      <c r="L864" s="26">
        <v>33.534999999999997</v>
      </c>
      <c r="M864" s="26">
        <v>2</v>
      </c>
      <c r="N864" s="26" t="s">
        <v>11</v>
      </c>
      <c r="O864" s="26" t="s">
        <v>13</v>
      </c>
      <c r="P864" s="32">
        <v>12269.68865</v>
      </c>
      <c r="Q864" t="str">
        <f>VLOOKUP(insurance!C864,$E$2:$F$6,2,TRUE)</f>
        <v>obese</v>
      </c>
    </row>
    <row r="865" spans="10:17" x14ac:dyDescent="0.25">
      <c r="J865" s="27">
        <v>36</v>
      </c>
      <c r="K865" s="28" t="s">
        <v>7</v>
      </c>
      <c r="L865" s="28">
        <v>19.855</v>
      </c>
      <c r="M865" s="28">
        <v>0</v>
      </c>
      <c r="N865" s="28" t="s">
        <v>11</v>
      </c>
      <c r="O865" s="28" t="s">
        <v>14</v>
      </c>
      <c r="P865" s="33">
        <v>5458.0464499999998</v>
      </c>
      <c r="Q865" t="str">
        <f>VLOOKUP(insurance!C865,$E$2:$F$6,2,TRUE)</f>
        <v>normal</v>
      </c>
    </row>
    <row r="866" spans="10:17" x14ac:dyDescent="0.25">
      <c r="J866" s="25">
        <v>51</v>
      </c>
      <c r="K866" s="26" t="s">
        <v>10</v>
      </c>
      <c r="L866" s="26">
        <v>25.4</v>
      </c>
      <c r="M866" s="26">
        <v>0</v>
      </c>
      <c r="N866" s="26" t="s">
        <v>11</v>
      </c>
      <c r="O866" s="26" t="s">
        <v>9</v>
      </c>
      <c r="P866" s="32">
        <v>8782.4689999999991</v>
      </c>
      <c r="Q866" t="str">
        <f>VLOOKUP(insurance!C866,$E$2:$F$6,2,TRUE)</f>
        <v>overweight</v>
      </c>
    </row>
    <row r="867" spans="10:17" x14ac:dyDescent="0.25">
      <c r="J867" s="27">
        <v>40</v>
      </c>
      <c r="K867" s="28" t="s">
        <v>10</v>
      </c>
      <c r="L867" s="28">
        <v>29.9</v>
      </c>
      <c r="M867" s="28">
        <v>2</v>
      </c>
      <c r="N867" s="28" t="s">
        <v>11</v>
      </c>
      <c r="O867" s="28" t="s">
        <v>9</v>
      </c>
      <c r="P867" s="33">
        <v>6600.3609999999999</v>
      </c>
      <c r="Q867" t="str">
        <f>VLOOKUP(insurance!C867,$E$2:$F$6,2,TRUE)</f>
        <v>overweight</v>
      </c>
    </row>
    <row r="868" spans="10:17" x14ac:dyDescent="0.25">
      <c r="J868" s="25">
        <v>18</v>
      </c>
      <c r="K868" s="26" t="s">
        <v>10</v>
      </c>
      <c r="L868" s="26">
        <v>37.29</v>
      </c>
      <c r="M868" s="26">
        <v>0</v>
      </c>
      <c r="N868" s="26" t="s">
        <v>11</v>
      </c>
      <c r="O868" s="26" t="s">
        <v>12</v>
      </c>
      <c r="P868" s="32">
        <v>1141.4450999999999</v>
      </c>
      <c r="Q868" t="str">
        <f>VLOOKUP(insurance!C868,$E$2:$F$6,2,TRUE)</f>
        <v>obese</v>
      </c>
    </row>
    <row r="869" spans="10:17" x14ac:dyDescent="0.25">
      <c r="J869" s="27">
        <v>57</v>
      </c>
      <c r="K869" s="28" t="s">
        <v>10</v>
      </c>
      <c r="L869" s="28">
        <v>43.7</v>
      </c>
      <c r="M869" s="28">
        <v>1</v>
      </c>
      <c r="N869" s="28" t="s">
        <v>11</v>
      </c>
      <c r="O869" s="28" t="s">
        <v>9</v>
      </c>
      <c r="P869" s="33">
        <v>11576.13</v>
      </c>
      <c r="Q869" t="str">
        <f>VLOOKUP(insurance!C869,$E$2:$F$6,2,TRUE)</f>
        <v>obese</v>
      </c>
    </row>
    <row r="870" spans="10:17" x14ac:dyDescent="0.25">
      <c r="J870" s="25">
        <v>61</v>
      </c>
      <c r="K870" s="26" t="s">
        <v>10</v>
      </c>
      <c r="L870" s="26">
        <v>23.655000000000001</v>
      </c>
      <c r="M870" s="26">
        <v>0</v>
      </c>
      <c r="N870" s="26" t="s">
        <v>11</v>
      </c>
      <c r="O870" s="26" t="s">
        <v>14</v>
      </c>
      <c r="P870" s="32">
        <v>13129.603450000001</v>
      </c>
      <c r="Q870" t="str">
        <f>VLOOKUP(insurance!C870,$E$2:$F$6,2,TRUE)</f>
        <v>normal</v>
      </c>
    </row>
    <row r="871" spans="10:17" x14ac:dyDescent="0.25">
      <c r="J871" s="27">
        <v>25</v>
      </c>
      <c r="K871" s="28" t="s">
        <v>7</v>
      </c>
      <c r="L871" s="28">
        <v>24.3</v>
      </c>
      <c r="M871" s="28">
        <v>3</v>
      </c>
      <c r="N871" s="28" t="s">
        <v>11</v>
      </c>
      <c r="O871" s="28" t="s">
        <v>9</v>
      </c>
      <c r="P871" s="33">
        <v>4391.652</v>
      </c>
      <c r="Q871" t="str">
        <f>VLOOKUP(insurance!C871,$E$2:$F$6,2,TRUE)</f>
        <v>normal</v>
      </c>
    </row>
    <row r="872" spans="10:17" x14ac:dyDescent="0.25">
      <c r="J872" s="25">
        <v>50</v>
      </c>
      <c r="K872" s="26" t="s">
        <v>10</v>
      </c>
      <c r="L872" s="26">
        <v>36.200000000000003</v>
      </c>
      <c r="M872" s="26">
        <v>0</v>
      </c>
      <c r="N872" s="26" t="s">
        <v>11</v>
      </c>
      <c r="O872" s="26" t="s">
        <v>9</v>
      </c>
      <c r="P872" s="32">
        <v>8457.8179999999993</v>
      </c>
      <c r="Q872" t="str">
        <f>VLOOKUP(insurance!C872,$E$2:$F$6,2,TRUE)</f>
        <v>obese</v>
      </c>
    </row>
    <row r="873" spans="10:17" x14ac:dyDescent="0.25">
      <c r="J873" s="27">
        <v>26</v>
      </c>
      <c r="K873" s="28" t="s">
        <v>7</v>
      </c>
      <c r="L873" s="28">
        <v>29.48</v>
      </c>
      <c r="M873" s="28">
        <v>1</v>
      </c>
      <c r="N873" s="28" t="s">
        <v>11</v>
      </c>
      <c r="O873" s="28" t="s">
        <v>12</v>
      </c>
      <c r="P873" s="33">
        <v>3392.3652000000002</v>
      </c>
      <c r="Q873" t="str">
        <f>VLOOKUP(insurance!C873,$E$2:$F$6,2,TRUE)</f>
        <v>overweight</v>
      </c>
    </row>
    <row r="874" spans="10:17" x14ac:dyDescent="0.25">
      <c r="J874" s="25">
        <v>42</v>
      </c>
      <c r="K874" s="26" t="s">
        <v>10</v>
      </c>
      <c r="L874" s="26">
        <v>24.86</v>
      </c>
      <c r="M874" s="26">
        <v>0</v>
      </c>
      <c r="N874" s="26" t="s">
        <v>11</v>
      </c>
      <c r="O874" s="26" t="s">
        <v>12</v>
      </c>
      <c r="P874" s="32">
        <v>5966.8873999999996</v>
      </c>
      <c r="Q874" t="str">
        <f>VLOOKUP(insurance!C874,$E$2:$F$6,2,TRUE)</f>
        <v>normal</v>
      </c>
    </row>
    <row r="875" spans="10:17" x14ac:dyDescent="0.25">
      <c r="J875" s="27">
        <v>43</v>
      </c>
      <c r="K875" s="28" t="s">
        <v>10</v>
      </c>
      <c r="L875" s="28">
        <v>30.1</v>
      </c>
      <c r="M875" s="28">
        <v>1</v>
      </c>
      <c r="N875" s="28" t="s">
        <v>11</v>
      </c>
      <c r="O875" s="28" t="s">
        <v>9</v>
      </c>
      <c r="P875" s="33">
        <v>6849.0259999999998</v>
      </c>
      <c r="Q875" t="str">
        <f>VLOOKUP(insurance!C875,$E$2:$F$6,2,TRUE)</f>
        <v>obese</v>
      </c>
    </row>
    <row r="876" spans="10:17" x14ac:dyDescent="0.25">
      <c r="J876" s="25">
        <v>44</v>
      </c>
      <c r="K876" s="26" t="s">
        <v>10</v>
      </c>
      <c r="L876" s="26">
        <v>21.85</v>
      </c>
      <c r="M876" s="26">
        <v>3</v>
      </c>
      <c r="N876" s="26" t="s">
        <v>11</v>
      </c>
      <c r="O876" s="26" t="s">
        <v>14</v>
      </c>
      <c r="P876" s="32">
        <v>8891.1394999999993</v>
      </c>
      <c r="Q876" t="str">
        <f>VLOOKUP(insurance!C876,$E$2:$F$6,2,TRUE)</f>
        <v>normal</v>
      </c>
    </row>
    <row r="877" spans="10:17" x14ac:dyDescent="0.25">
      <c r="J877" s="27">
        <v>23</v>
      </c>
      <c r="K877" s="28" t="s">
        <v>7</v>
      </c>
      <c r="L877" s="28">
        <v>28.12</v>
      </c>
      <c r="M877" s="28">
        <v>0</v>
      </c>
      <c r="N877" s="28" t="s">
        <v>11</v>
      </c>
      <c r="O877" s="28" t="s">
        <v>13</v>
      </c>
      <c r="P877" s="33">
        <v>2690.1138000000001</v>
      </c>
      <c r="Q877" t="str">
        <f>VLOOKUP(insurance!C877,$E$2:$F$6,2,TRUE)</f>
        <v>overweight</v>
      </c>
    </row>
    <row r="878" spans="10:17" x14ac:dyDescent="0.25">
      <c r="J878" s="25">
        <v>49</v>
      </c>
      <c r="K878" s="26" t="s">
        <v>7</v>
      </c>
      <c r="L878" s="26">
        <v>27.1</v>
      </c>
      <c r="M878" s="26">
        <v>1</v>
      </c>
      <c r="N878" s="26" t="s">
        <v>11</v>
      </c>
      <c r="O878" s="26" t="s">
        <v>9</v>
      </c>
      <c r="P878" s="32">
        <v>26140.3603</v>
      </c>
      <c r="Q878" t="str">
        <f>VLOOKUP(insurance!C878,$E$2:$F$6,2,TRUE)</f>
        <v>overweight</v>
      </c>
    </row>
    <row r="879" spans="10:17" x14ac:dyDescent="0.25">
      <c r="J879" s="27">
        <v>33</v>
      </c>
      <c r="K879" s="28" t="s">
        <v>10</v>
      </c>
      <c r="L879" s="28">
        <v>33.44</v>
      </c>
      <c r="M879" s="28">
        <v>5</v>
      </c>
      <c r="N879" s="28" t="s">
        <v>11</v>
      </c>
      <c r="O879" s="28" t="s">
        <v>12</v>
      </c>
      <c r="P879" s="33">
        <v>6653.7885999999999</v>
      </c>
      <c r="Q879" t="str">
        <f>VLOOKUP(insurance!C879,$E$2:$F$6,2,TRUE)</f>
        <v>obese</v>
      </c>
    </row>
    <row r="880" spans="10:17" x14ac:dyDescent="0.25">
      <c r="J880" s="25">
        <v>41</v>
      </c>
      <c r="K880" s="26" t="s">
        <v>10</v>
      </c>
      <c r="L880" s="26">
        <v>28.8</v>
      </c>
      <c r="M880" s="26">
        <v>1</v>
      </c>
      <c r="N880" s="26" t="s">
        <v>11</v>
      </c>
      <c r="O880" s="26" t="s">
        <v>9</v>
      </c>
      <c r="P880" s="32">
        <v>6282.2349999999997</v>
      </c>
      <c r="Q880" t="str">
        <f>VLOOKUP(insurance!C880,$E$2:$F$6,2,TRUE)</f>
        <v>overweight</v>
      </c>
    </row>
    <row r="881" spans="10:17" x14ac:dyDescent="0.25">
      <c r="J881" s="27">
        <v>37</v>
      </c>
      <c r="K881" s="28" t="s">
        <v>7</v>
      </c>
      <c r="L881" s="28">
        <v>29.5</v>
      </c>
      <c r="M881" s="28">
        <v>2</v>
      </c>
      <c r="N881" s="28" t="s">
        <v>11</v>
      </c>
      <c r="O881" s="28" t="s">
        <v>9</v>
      </c>
      <c r="P881" s="33">
        <v>6311.9520000000002</v>
      </c>
      <c r="Q881" t="str">
        <f>VLOOKUP(insurance!C881,$E$2:$F$6,2,TRUE)</f>
        <v>overweight</v>
      </c>
    </row>
    <row r="882" spans="10:17" x14ac:dyDescent="0.25">
      <c r="J882" s="25">
        <v>22</v>
      </c>
      <c r="K882" s="26" t="s">
        <v>10</v>
      </c>
      <c r="L882" s="26">
        <v>34.799999999999997</v>
      </c>
      <c r="M882" s="26">
        <v>3</v>
      </c>
      <c r="N882" s="26" t="s">
        <v>11</v>
      </c>
      <c r="O882" s="26" t="s">
        <v>9</v>
      </c>
      <c r="P882" s="32">
        <v>3443.0639999999999</v>
      </c>
      <c r="Q882" t="str">
        <f>VLOOKUP(insurance!C882,$E$2:$F$6,2,TRUE)</f>
        <v>obese</v>
      </c>
    </row>
    <row r="883" spans="10:17" x14ac:dyDescent="0.25">
      <c r="J883" s="27">
        <v>23</v>
      </c>
      <c r="K883" s="28" t="s">
        <v>10</v>
      </c>
      <c r="L883" s="28">
        <v>27.36</v>
      </c>
      <c r="M883" s="28">
        <v>1</v>
      </c>
      <c r="N883" s="28" t="s">
        <v>11</v>
      </c>
      <c r="O883" s="28" t="s">
        <v>13</v>
      </c>
      <c r="P883" s="33">
        <v>2789.0574000000001</v>
      </c>
      <c r="Q883" t="str">
        <f>VLOOKUP(insurance!C883,$E$2:$F$6,2,TRUE)</f>
        <v>overweight</v>
      </c>
    </row>
    <row r="884" spans="10:17" x14ac:dyDescent="0.25">
      <c r="J884" s="25">
        <v>21</v>
      </c>
      <c r="K884" s="26" t="s">
        <v>7</v>
      </c>
      <c r="L884" s="26">
        <v>22.135000000000002</v>
      </c>
      <c r="M884" s="26">
        <v>0</v>
      </c>
      <c r="N884" s="26" t="s">
        <v>11</v>
      </c>
      <c r="O884" s="26" t="s">
        <v>14</v>
      </c>
      <c r="P884" s="32">
        <v>2585.8506499999999</v>
      </c>
      <c r="Q884" t="str">
        <f>VLOOKUP(insurance!C884,$E$2:$F$6,2,TRUE)</f>
        <v>normal</v>
      </c>
    </row>
    <row r="885" spans="10:17" x14ac:dyDescent="0.25">
      <c r="J885" s="27">
        <v>51</v>
      </c>
      <c r="K885" s="28" t="s">
        <v>7</v>
      </c>
      <c r="L885" s="28">
        <v>37.049999999999997</v>
      </c>
      <c r="M885" s="28">
        <v>3</v>
      </c>
      <c r="N885" s="28" t="s">
        <v>8</v>
      </c>
      <c r="O885" s="28" t="s">
        <v>14</v>
      </c>
      <c r="P885" s="33">
        <v>46255.112500000003</v>
      </c>
      <c r="Q885" t="str">
        <f>VLOOKUP(insurance!C885,$E$2:$F$6,2,TRUE)</f>
        <v>obese</v>
      </c>
    </row>
    <row r="886" spans="10:17" x14ac:dyDescent="0.25">
      <c r="J886" s="25">
        <v>25</v>
      </c>
      <c r="K886" s="26" t="s">
        <v>10</v>
      </c>
      <c r="L886" s="26">
        <v>26.695</v>
      </c>
      <c r="M886" s="26">
        <v>4</v>
      </c>
      <c r="N886" s="26" t="s">
        <v>11</v>
      </c>
      <c r="O886" s="26" t="s">
        <v>13</v>
      </c>
      <c r="P886" s="32">
        <v>4877.9810500000003</v>
      </c>
      <c r="Q886" t="str">
        <f>VLOOKUP(insurance!C886,$E$2:$F$6,2,TRUE)</f>
        <v>overweight</v>
      </c>
    </row>
    <row r="887" spans="10:17" x14ac:dyDescent="0.25">
      <c r="J887" s="27">
        <v>32</v>
      </c>
      <c r="K887" s="28" t="s">
        <v>10</v>
      </c>
      <c r="L887" s="28">
        <v>28.93</v>
      </c>
      <c r="M887" s="28">
        <v>1</v>
      </c>
      <c r="N887" s="28" t="s">
        <v>8</v>
      </c>
      <c r="O887" s="28" t="s">
        <v>12</v>
      </c>
      <c r="P887" s="33">
        <v>19719.6947</v>
      </c>
      <c r="Q887" t="str">
        <f>VLOOKUP(insurance!C887,$E$2:$F$6,2,TRUE)</f>
        <v>overweight</v>
      </c>
    </row>
    <row r="888" spans="10:17" x14ac:dyDescent="0.25">
      <c r="J888" s="25">
        <v>57</v>
      </c>
      <c r="K888" s="26" t="s">
        <v>10</v>
      </c>
      <c r="L888" s="26">
        <v>28.975000000000001</v>
      </c>
      <c r="M888" s="26">
        <v>0</v>
      </c>
      <c r="N888" s="26" t="s">
        <v>8</v>
      </c>
      <c r="O888" s="26" t="s">
        <v>14</v>
      </c>
      <c r="P888" s="32">
        <v>27218.437249999999</v>
      </c>
      <c r="Q888" t="str">
        <f>VLOOKUP(insurance!C888,$E$2:$F$6,2,TRUE)</f>
        <v>overweight</v>
      </c>
    </row>
    <row r="889" spans="10:17" x14ac:dyDescent="0.25">
      <c r="J889" s="27">
        <v>36</v>
      </c>
      <c r="K889" s="28" t="s">
        <v>7</v>
      </c>
      <c r="L889" s="28">
        <v>30.02</v>
      </c>
      <c r="M889" s="28">
        <v>0</v>
      </c>
      <c r="N889" s="28" t="s">
        <v>11</v>
      </c>
      <c r="O889" s="28" t="s">
        <v>13</v>
      </c>
      <c r="P889" s="33">
        <v>5272.1758</v>
      </c>
      <c r="Q889" t="str">
        <f>VLOOKUP(insurance!C889,$E$2:$F$6,2,TRUE)</f>
        <v>obese</v>
      </c>
    </row>
    <row r="890" spans="10:17" x14ac:dyDescent="0.25">
      <c r="J890" s="25">
        <v>22</v>
      </c>
      <c r="K890" s="26" t="s">
        <v>10</v>
      </c>
      <c r="L890" s="26">
        <v>39.5</v>
      </c>
      <c r="M890" s="26">
        <v>0</v>
      </c>
      <c r="N890" s="26" t="s">
        <v>11</v>
      </c>
      <c r="O890" s="26" t="s">
        <v>9</v>
      </c>
      <c r="P890" s="32">
        <v>1682.597</v>
      </c>
      <c r="Q890" t="str">
        <f>VLOOKUP(insurance!C890,$E$2:$F$6,2,TRUE)</f>
        <v>obese</v>
      </c>
    </row>
    <row r="891" spans="10:17" x14ac:dyDescent="0.25">
      <c r="J891" s="27">
        <v>57</v>
      </c>
      <c r="K891" s="28" t="s">
        <v>10</v>
      </c>
      <c r="L891" s="28">
        <v>33.630000000000003</v>
      </c>
      <c r="M891" s="28">
        <v>1</v>
      </c>
      <c r="N891" s="28" t="s">
        <v>11</v>
      </c>
      <c r="O891" s="28" t="s">
        <v>13</v>
      </c>
      <c r="P891" s="33">
        <v>11945.1327</v>
      </c>
      <c r="Q891" t="str">
        <f>VLOOKUP(insurance!C891,$E$2:$F$6,2,TRUE)</f>
        <v>obese</v>
      </c>
    </row>
    <row r="892" spans="10:17" x14ac:dyDescent="0.25">
      <c r="J892" s="25">
        <v>64</v>
      </c>
      <c r="K892" s="26" t="s">
        <v>7</v>
      </c>
      <c r="L892" s="26">
        <v>26.885000000000002</v>
      </c>
      <c r="M892" s="26">
        <v>0</v>
      </c>
      <c r="N892" s="26" t="s">
        <v>8</v>
      </c>
      <c r="O892" s="26" t="s">
        <v>13</v>
      </c>
      <c r="P892" s="32">
        <v>29330.98315</v>
      </c>
      <c r="Q892" t="str">
        <f>VLOOKUP(insurance!C892,$E$2:$F$6,2,TRUE)</f>
        <v>overweight</v>
      </c>
    </row>
    <row r="893" spans="10:17" x14ac:dyDescent="0.25">
      <c r="J893" s="27">
        <v>36</v>
      </c>
      <c r="K893" s="28" t="s">
        <v>7</v>
      </c>
      <c r="L893" s="28">
        <v>29.04</v>
      </c>
      <c r="M893" s="28">
        <v>4</v>
      </c>
      <c r="N893" s="28" t="s">
        <v>11</v>
      </c>
      <c r="O893" s="28" t="s">
        <v>12</v>
      </c>
      <c r="P893" s="33">
        <v>7243.8136000000004</v>
      </c>
      <c r="Q893" t="str">
        <f>VLOOKUP(insurance!C893,$E$2:$F$6,2,TRUE)</f>
        <v>overweight</v>
      </c>
    </row>
    <row r="894" spans="10:17" x14ac:dyDescent="0.25">
      <c r="J894" s="25">
        <v>54</v>
      </c>
      <c r="K894" s="26" t="s">
        <v>10</v>
      </c>
      <c r="L894" s="26">
        <v>24.035</v>
      </c>
      <c r="M894" s="26">
        <v>0</v>
      </c>
      <c r="N894" s="26" t="s">
        <v>11</v>
      </c>
      <c r="O894" s="26" t="s">
        <v>14</v>
      </c>
      <c r="P894" s="32">
        <v>10422.916649999999</v>
      </c>
      <c r="Q894" t="str">
        <f>VLOOKUP(insurance!C894,$E$2:$F$6,2,TRUE)</f>
        <v>normal</v>
      </c>
    </row>
    <row r="895" spans="10:17" x14ac:dyDescent="0.25">
      <c r="J895" s="27">
        <v>47</v>
      </c>
      <c r="K895" s="28" t="s">
        <v>10</v>
      </c>
      <c r="L895" s="28">
        <v>38.94</v>
      </c>
      <c r="M895" s="28">
        <v>2</v>
      </c>
      <c r="N895" s="28" t="s">
        <v>8</v>
      </c>
      <c r="O895" s="28" t="s">
        <v>12</v>
      </c>
      <c r="P895" s="33">
        <v>44202.653599999998</v>
      </c>
      <c r="Q895" t="str">
        <f>VLOOKUP(insurance!C895,$E$2:$F$6,2,TRUE)</f>
        <v>obese</v>
      </c>
    </row>
    <row r="896" spans="10:17" x14ac:dyDescent="0.25">
      <c r="J896" s="25">
        <v>62</v>
      </c>
      <c r="K896" s="26" t="s">
        <v>10</v>
      </c>
      <c r="L896" s="26">
        <v>32.11</v>
      </c>
      <c r="M896" s="26">
        <v>0</v>
      </c>
      <c r="N896" s="26" t="s">
        <v>11</v>
      </c>
      <c r="O896" s="26" t="s">
        <v>14</v>
      </c>
      <c r="P896" s="32">
        <v>13555.0049</v>
      </c>
      <c r="Q896" t="str">
        <f>VLOOKUP(insurance!C896,$E$2:$F$6,2,TRUE)</f>
        <v>obese</v>
      </c>
    </row>
    <row r="897" spans="10:17" x14ac:dyDescent="0.25">
      <c r="J897" s="27">
        <v>61</v>
      </c>
      <c r="K897" s="28" t="s">
        <v>7</v>
      </c>
      <c r="L897" s="28">
        <v>44</v>
      </c>
      <c r="M897" s="28">
        <v>0</v>
      </c>
      <c r="N897" s="28" t="s">
        <v>11</v>
      </c>
      <c r="O897" s="28" t="s">
        <v>9</v>
      </c>
      <c r="P897" s="33">
        <v>13063.883</v>
      </c>
      <c r="Q897" t="str">
        <f>VLOOKUP(insurance!C897,$E$2:$F$6,2,TRUE)</f>
        <v>obese</v>
      </c>
    </row>
    <row r="898" spans="10:17" x14ac:dyDescent="0.25">
      <c r="J898" s="25">
        <v>43</v>
      </c>
      <c r="K898" s="26" t="s">
        <v>7</v>
      </c>
      <c r="L898" s="26">
        <v>20.045000000000002</v>
      </c>
      <c r="M898" s="26">
        <v>2</v>
      </c>
      <c r="N898" s="26" t="s">
        <v>8</v>
      </c>
      <c r="O898" s="26" t="s">
        <v>14</v>
      </c>
      <c r="P898" s="32">
        <v>19798.054550000001</v>
      </c>
      <c r="Q898" t="str">
        <f>VLOOKUP(insurance!C898,$E$2:$F$6,2,TRUE)</f>
        <v>normal</v>
      </c>
    </row>
    <row r="899" spans="10:17" x14ac:dyDescent="0.25">
      <c r="J899" s="27">
        <v>19</v>
      </c>
      <c r="K899" s="28" t="s">
        <v>10</v>
      </c>
      <c r="L899" s="28">
        <v>25.555</v>
      </c>
      <c r="M899" s="28">
        <v>1</v>
      </c>
      <c r="N899" s="28" t="s">
        <v>11</v>
      </c>
      <c r="O899" s="28" t="s">
        <v>13</v>
      </c>
      <c r="P899" s="33">
        <v>2221.5644499999999</v>
      </c>
      <c r="Q899" t="str">
        <f>VLOOKUP(insurance!C899,$E$2:$F$6,2,TRUE)</f>
        <v>overweight</v>
      </c>
    </row>
    <row r="900" spans="10:17" x14ac:dyDescent="0.25">
      <c r="J900" s="25">
        <v>18</v>
      </c>
      <c r="K900" s="26" t="s">
        <v>7</v>
      </c>
      <c r="L900" s="26">
        <v>40.26</v>
      </c>
      <c r="M900" s="26">
        <v>0</v>
      </c>
      <c r="N900" s="26" t="s">
        <v>11</v>
      </c>
      <c r="O900" s="26" t="s">
        <v>12</v>
      </c>
      <c r="P900" s="32">
        <v>1634.5734</v>
      </c>
      <c r="Q900" t="str">
        <f>VLOOKUP(insurance!C900,$E$2:$F$6,2,TRUE)</f>
        <v>obese</v>
      </c>
    </row>
    <row r="901" spans="10:17" x14ac:dyDescent="0.25">
      <c r="J901" s="27">
        <v>19</v>
      </c>
      <c r="K901" s="28" t="s">
        <v>7</v>
      </c>
      <c r="L901" s="28">
        <v>22.515000000000001</v>
      </c>
      <c r="M901" s="28">
        <v>0</v>
      </c>
      <c r="N901" s="28" t="s">
        <v>11</v>
      </c>
      <c r="O901" s="28" t="s">
        <v>13</v>
      </c>
      <c r="P901" s="33">
        <v>2117.3388500000001</v>
      </c>
      <c r="Q901" t="str">
        <f>VLOOKUP(insurance!C901,$E$2:$F$6,2,TRUE)</f>
        <v>normal</v>
      </c>
    </row>
    <row r="902" spans="10:17" x14ac:dyDescent="0.25">
      <c r="J902" s="25">
        <v>49</v>
      </c>
      <c r="K902" s="26" t="s">
        <v>10</v>
      </c>
      <c r="L902" s="26">
        <v>22.515000000000001</v>
      </c>
      <c r="M902" s="26">
        <v>0</v>
      </c>
      <c r="N902" s="26" t="s">
        <v>11</v>
      </c>
      <c r="O902" s="26" t="s">
        <v>14</v>
      </c>
      <c r="P902" s="32">
        <v>8688.8588500000005</v>
      </c>
      <c r="Q902" t="str">
        <f>VLOOKUP(insurance!C902,$E$2:$F$6,2,TRUE)</f>
        <v>normal</v>
      </c>
    </row>
    <row r="903" spans="10:17" x14ac:dyDescent="0.25">
      <c r="J903" s="27">
        <v>60</v>
      </c>
      <c r="K903" s="28" t="s">
        <v>10</v>
      </c>
      <c r="L903" s="28">
        <v>40.92</v>
      </c>
      <c r="M903" s="28">
        <v>0</v>
      </c>
      <c r="N903" s="28" t="s">
        <v>8</v>
      </c>
      <c r="O903" s="28" t="s">
        <v>12</v>
      </c>
      <c r="P903" s="33">
        <v>48673.558799999999</v>
      </c>
      <c r="Q903" t="str">
        <f>VLOOKUP(insurance!C903,$E$2:$F$6,2,TRUE)</f>
        <v>obese</v>
      </c>
    </row>
    <row r="904" spans="10:17" x14ac:dyDescent="0.25">
      <c r="J904" s="25">
        <v>26</v>
      </c>
      <c r="K904" s="26" t="s">
        <v>10</v>
      </c>
      <c r="L904" s="26">
        <v>27.265000000000001</v>
      </c>
      <c r="M904" s="26">
        <v>3</v>
      </c>
      <c r="N904" s="26" t="s">
        <v>11</v>
      </c>
      <c r="O904" s="26" t="s">
        <v>14</v>
      </c>
      <c r="P904" s="32">
        <v>4661.2863500000003</v>
      </c>
      <c r="Q904" t="str">
        <f>VLOOKUP(insurance!C904,$E$2:$F$6,2,TRUE)</f>
        <v>overweight</v>
      </c>
    </row>
    <row r="905" spans="10:17" x14ac:dyDescent="0.25">
      <c r="J905" s="27">
        <v>49</v>
      </c>
      <c r="K905" s="28" t="s">
        <v>10</v>
      </c>
      <c r="L905" s="28">
        <v>36.85</v>
      </c>
      <c r="M905" s="28">
        <v>0</v>
      </c>
      <c r="N905" s="28" t="s">
        <v>11</v>
      </c>
      <c r="O905" s="28" t="s">
        <v>12</v>
      </c>
      <c r="P905" s="33">
        <v>8125.7844999999998</v>
      </c>
      <c r="Q905" t="str">
        <f>VLOOKUP(insurance!C905,$E$2:$F$6,2,TRUE)</f>
        <v>obese</v>
      </c>
    </row>
    <row r="906" spans="10:17" x14ac:dyDescent="0.25">
      <c r="J906" s="25">
        <v>60</v>
      </c>
      <c r="K906" s="26" t="s">
        <v>7</v>
      </c>
      <c r="L906" s="26">
        <v>35.1</v>
      </c>
      <c r="M906" s="26">
        <v>0</v>
      </c>
      <c r="N906" s="26" t="s">
        <v>11</v>
      </c>
      <c r="O906" s="26" t="s">
        <v>9</v>
      </c>
      <c r="P906" s="32">
        <v>12644.589</v>
      </c>
      <c r="Q906" t="str">
        <f>VLOOKUP(insurance!C906,$E$2:$F$6,2,TRUE)</f>
        <v>obese</v>
      </c>
    </row>
    <row r="907" spans="10:17" x14ac:dyDescent="0.25">
      <c r="J907" s="27">
        <v>26</v>
      </c>
      <c r="K907" s="28" t="s">
        <v>7</v>
      </c>
      <c r="L907" s="28">
        <v>29.355</v>
      </c>
      <c r="M907" s="28">
        <v>2</v>
      </c>
      <c r="N907" s="28" t="s">
        <v>11</v>
      </c>
      <c r="O907" s="28" t="s">
        <v>14</v>
      </c>
      <c r="P907" s="33">
        <v>4564.1914500000003</v>
      </c>
      <c r="Q907" t="str">
        <f>VLOOKUP(insurance!C907,$E$2:$F$6,2,TRUE)</f>
        <v>overweight</v>
      </c>
    </row>
    <row r="908" spans="10:17" x14ac:dyDescent="0.25">
      <c r="J908" s="25">
        <v>27</v>
      </c>
      <c r="K908" s="26" t="s">
        <v>10</v>
      </c>
      <c r="L908" s="26">
        <v>32.585000000000001</v>
      </c>
      <c r="M908" s="26">
        <v>3</v>
      </c>
      <c r="N908" s="26" t="s">
        <v>11</v>
      </c>
      <c r="O908" s="26" t="s">
        <v>14</v>
      </c>
      <c r="P908" s="32">
        <v>4846.9201499999999</v>
      </c>
      <c r="Q908" t="str">
        <f>VLOOKUP(insurance!C908,$E$2:$F$6,2,TRUE)</f>
        <v>obese</v>
      </c>
    </row>
    <row r="909" spans="10:17" x14ac:dyDescent="0.25">
      <c r="J909" s="27">
        <v>44</v>
      </c>
      <c r="K909" s="28" t="s">
        <v>7</v>
      </c>
      <c r="L909" s="28">
        <v>32.340000000000003</v>
      </c>
      <c r="M909" s="28">
        <v>1</v>
      </c>
      <c r="N909" s="28" t="s">
        <v>11</v>
      </c>
      <c r="O909" s="28" t="s">
        <v>12</v>
      </c>
      <c r="P909" s="33">
        <v>7633.7205999999996</v>
      </c>
      <c r="Q909" t="str">
        <f>VLOOKUP(insurance!C909,$E$2:$F$6,2,TRUE)</f>
        <v>obese</v>
      </c>
    </row>
    <row r="910" spans="10:17" x14ac:dyDescent="0.25">
      <c r="J910" s="25">
        <v>63</v>
      </c>
      <c r="K910" s="26" t="s">
        <v>10</v>
      </c>
      <c r="L910" s="26">
        <v>39.799999999999997</v>
      </c>
      <c r="M910" s="26">
        <v>3</v>
      </c>
      <c r="N910" s="26" t="s">
        <v>11</v>
      </c>
      <c r="O910" s="26" t="s">
        <v>9</v>
      </c>
      <c r="P910" s="32">
        <v>15170.069</v>
      </c>
      <c r="Q910" t="str">
        <f>VLOOKUP(insurance!C910,$E$2:$F$6,2,TRUE)</f>
        <v>obese</v>
      </c>
    </row>
    <row r="911" spans="10:17" x14ac:dyDescent="0.25">
      <c r="J911" s="27">
        <v>32</v>
      </c>
      <c r="K911" s="28" t="s">
        <v>7</v>
      </c>
      <c r="L911" s="28">
        <v>24.6</v>
      </c>
      <c r="M911" s="28">
        <v>0</v>
      </c>
      <c r="N911" s="28" t="s">
        <v>8</v>
      </c>
      <c r="O911" s="28" t="s">
        <v>9</v>
      </c>
      <c r="P911" s="33">
        <v>17496.306</v>
      </c>
      <c r="Q911" t="str">
        <f>VLOOKUP(insurance!C911,$E$2:$F$6,2,TRUE)</f>
        <v>normal</v>
      </c>
    </row>
    <row r="912" spans="10:17" x14ac:dyDescent="0.25">
      <c r="J912" s="25">
        <v>22</v>
      </c>
      <c r="K912" s="26" t="s">
        <v>10</v>
      </c>
      <c r="L912" s="26">
        <v>28.31</v>
      </c>
      <c r="M912" s="26">
        <v>1</v>
      </c>
      <c r="N912" s="26" t="s">
        <v>11</v>
      </c>
      <c r="O912" s="26" t="s">
        <v>13</v>
      </c>
      <c r="P912" s="32">
        <v>2639.0428999999999</v>
      </c>
      <c r="Q912" t="str">
        <f>VLOOKUP(insurance!C912,$E$2:$F$6,2,TRUE)</f>
        <v>overweight</v>
      </c>
    </row>
    <row r="913" spans="10:17" x14ac:dyDescent="0.25">
      <c r="J913" s="27">
        <v>18</v>
      </c>
      <c r="K913" s="28" t="s">
        <v>10</v>
      </c>
      <c r="L913" s="28">
        <v>31.73</v>
      </c>
      <c r="M913" s="28">
        <v>0</v>
      </c>
      <c r="N913" s="28" t="s">
        <v>8</v>
      </c>
      <c r="O913" s="28" t="s">
        <v>14</v>
      </c>
      <c r="P913" s="33">
        <v>33732.686699999998</v>
      </c>
      <c r="Q913" t="str">
        <f>VLOOKUP(insurance!C913,$E$2:$F$6,2,TRUE)</f>
        <v>obese</v>
      </c>
    </row>
    <row r="914" spans="10:17" x14ac:dyDescent="0.25">
      <c r="J914" s="25">
        <v>59</v>
      </c>
      <c r="K914" s="26" t="s">
        <v>7</v>
      </c>
      <c r="L914" s="26">
        <v>26.695</v>
      </c>
      <c r="M914" s="26">
        <v>3</v>
      </c>
      <c r="N914" s="26" t="s">
        <v>11</v>
      </c>
      <c r="O914" s="26" t="s">
        <v>13</v>
      </c>
      <c r="P914" s="32">
        <v>14382.709049999999</v>
      </c>
      <c r="Q914" t="str">
        <f>VLOOKUP(insurance!C914,$E$2:$F$6,2,TRUE)</f>
        <v>overweight</v>
      </c>
    </row>
    <row r="915" spans="10:17" x14ac:dyDescent="0.25">
      <c r="J915" s="27">
        <v>44</v>
      </c>
      <c r="K915" s="28" t="s">
        <v>7</v>
      </c>
      <c r="L915" s="28">
        <v>27.5</v>
      </c>
      <c r="M915" s="28">
        <v>1</v>
      </c>
      <c r="N915" s="28" t="s">
        <v>11</v>
      </c>
      <c r="O915" s="28" t="s">
        <v>9</v>
      </c>
      <c r="P915" s="33">
        <v>7626.9930000000004</v>
      </c>
      <c r="Q915" t="str">
        <f>VLOOKUP(insurance!C915,$E$2:$F$6,2,TRUE)</f>
        <v>overweight</v>
      </c>
    </row>
    <row r="916" spans="10:17" x14ac:dyDescent="0.25">
      <c r="J916" s="25">
        <v>33</v>
      </c>
      <c r="K916" s="26" t="s">
        <v>10</v>
      </c>
      <c r="L916" s="26">
        <v>24.605</v>
      </c>
      <c r="M916" s="26">
        <v>2</v>
      </c>
      <c r="N916" s="26" t="s">
        <v>11</v>
      </c>
      <c r="O916" s="26" t="s">
        <v>13</v>
      </c>
      <c r="P916" s="32">
        <v>5257.5079500000002</v>
      </c>
      <c r="Q916" t="str">
        <f>VLOOKUP(insurance!C916,$E$2:$F$6,2,TRUE)</f>
        <v>normal</v>
      </c>
    </row>
    <row r="917" spans="10:17" x14ac:dyDescent="0.25">
      <c r="J917" s="27">
        <v>24</v>
      </c>
      <c r="K917" s="28" t="s">
        <v>7</v>
      </c>
      <c r="L917" s="28">
        <v>33.99</v>
      </c>
      <c r="M917" s="28">
        <v>0</v>
      </c>
      <c r="N917" s="28" t="s">
        <v>11</v>
      </c>
      <c r="O917" s="28" t="s">
        <v>12</v>
      </c>
      <c r="P917" s="33">
        <v>2473.3341</v>
      </c>
      <c r="Q917" t="str">
        <f>VLOOKUP(insurance!C917,$E$2:$F$6,2,TRUE)</f>
        <v>obese</v>
      </c>
    </row>
    <row r="918" spans="10:17" x14ac:dyDescent="0.25">
      <c r="J918" s="25">
        <v>43</v>
      </c>
      <c r="K918" s="26" t="s">
        <v>7</v>
      </c>
      <c r="L918" s="26">
        <v>26.885000000000002</v>
      </c>
      <c r="M918" s="26">
        <v>0</v>
      </c>
      <c r="N918" s="26" t="s">
        <v>8</v>
      </c>
      <c r="O918" s="26" t="s">
        <v>13</v>
      </c>
      <c r="P918" s="32">
        <v>21774.32215</v>
      </c>
      <c r="Q918" t="str">
        <f>VLOOKUP(insurance!C918,$E$2:$F$6,2,TRUE)</f>
        <v>overweight</v>
      </c>
    </row>
    <row r="919" spans="10:17" x14ac:dyDescent="0.25">
      <c r="J919" s="27">
        <v>45</v>
      </c>
      <c r="K919" s="28" t="s">
        <v>10</v>
      </c>
      <c r="L919" s="28">
        <v>22.895</v>
      </c>
      <c r="M919" s="28">
        <v>0</v>
      </c>
      <c r="N919" s="28" t="s">
        <v>8</v>
      </c>
      <c r="O919" s="28" t="s">
        <v>14</v>
      </c>
      <c r="P919" s="33">
        <v>35069.374519999998</v>
      </c>
      <c r="Q919" t="str">
        <f>VLOOKUP(insurance!C919,$E$2:$F$6,2,TRUE)</f>
        <v>normal</v>
      </c>
    </row>
    <row r="920" spans="10:17" x14ac:dyDescent="0.25">
      <c r="J920" s="25">
        <v>61</v>
      </c>
      <c r="K920" s="26" t="s">
        <v>7</v>
      </c>
      <c r="L920" s="26">
        <v>28.2</v>
      </c>
      <c r="M920" s="26">
        <v>0</v>
      </c>
      <c r="N920" s="26" t="s">
        <v>11</v>
      </c>
      <c r="O920" s="26" t="s">
        <v>9</v>
      </c>
      <c r="P920" s="32">
        <v>13041.921</v>
      </c>
      <c r="Q920" t="str">
        <f>VLOOKUP(insurance!C920,$E$2:$F$6,2,TRUE)</f>
        <v>overweight</v>
      </c>
    </row>
    <row r="921" spans="10:17" x14ac:dyDescent="0.25">
      <c r="J921" s="27">
        <v>35</v>
      </c>
      <c r="K921" s="28" t="s">
        <v>7</v>
      </c>
      <c r="L921" s="28">
        <v>34.21</v>
      </c>
      <c r="M921" s="28">
        <v>1</v>
      </c>
      <c r="N921" s="28" t="s">
        <v>11</v>
      </c>
      <c r="O921" s="28" t="s">
        <v>12</v>
      </c>
      <c r="P921" s="33">
        <v>5245.2268999999997</v>
      </c>
      <c r="Q921" t="str">
        <f>VLOOKUP(insurance!C921,$E$2:$F$6,2,TRUE)</f>
        <v>obese</v>
      </c>
    </row>
    <row r="922" spans="10:17" x14ac:dyDescent="0.25">
      <c r="J922" s="25">
        <v>62</v>
      </c>
      <c r="K922" s="26" t="s">
        <v>7</v>
      </c>
      <c r="L922" s="26">
        <v>25</v>
      </c>
      <c r="M922" s="26">
        <v>0</v>
      </c>
      <c r="N922" s="26" t="s">
        <v>11</v>
      </c>
      <c r="O922" s="26" t="s">
        <v>9</v>
      </c>
      <c r="P922" s="32">
        <v>13451.121999999999</v>
      </c>
      <c r="Q922" t="str">
        <f>VLOOKUP(insurance!C922,$E$2:$F$6,2,TRUE)</f>
        <v>overweight</v>
      </c>
    </row>
    <row r="923" spans="10:17" x14ac:dyDescent="0.25">
      <c r="J923" s="27">
        <v>62</v>
      </c>
      <c r="K923" s="28" t="s">
        <v>7</v>
      </c>
      <c r="L923" s="28">
        <v>33.200000000000003</v>
      </c>
      <c r="M923" s="28">
        <v>0</v>
      </c>
      <c r="N923" s="28" t="s">
        <v>11</v>
      </c>
      <c r="O923" s="28" t="s">
        <v>9</v>
      </c>
      <c r="P923" s="33">
        <v>13462.52</v>
      </c>
      <c r="Q923" t="str">
        <f>VLOOKUP(insurance!C923,$E$2:$F$6,2,TRUE)</f>
        <v>obese</v>
      </c>
    </row>
    <row r="924" spans="10:17" x14ac:dyDescent="0.25">
      <c r="J924" s="25">
        <v>38</v>
      </c>
      <c r="K924" s="26" t="s">
        <v>10</v>
      </c>
      <c r="L924" s="26">
        <v>31</v>
      </c>
      <c r="M924" s="26">
        <v>1</v>
      </c>
      <c r="N924" s="26" t="s">
        <v>11</v>
      </c>
      <c r="O924" s="26" t="s">
        <v>9</v>
      </c>
      <c r="P924" s="32">
        <v>5488.2619999999997</v>
      </c>
      <c r="Q924" t="str">
        <f>VLOOKUP(insurance!C924,$E$2:$F$6,2,TRUE)</f>
        <v>obese</v>
      </c>
    </row>
    <row r="925" spans="10:17" x14ac:dyDescent="0.25">
      <c r="J925" s="27">
        <v>34</v>
      </c>
      <c r="K925" s="28" t="s">
        <v>10</v>
      </c>
      <c r="L925" s="28">
        <v>35.814999999999998</v>
      </c>
      <c r="M925" s="28">
        <v>0</v>
      </c>
      <c r="N925" s="28" t="s">
        <v>11</v>
      </c>
      <c r="O925" s="28" t="s">
        <v>13</v>
      </c>
      <c r="P925" s="33">
        <v>4320.4108500000002</v>
      </c>
      <c r="Q925" t="str">
        <f>VLOOKUP(insurance!C925,$E$2:$F$6,2,TRUE)</f>
        <v>obese</v>
      </c>
    </row>
    <row r="926" spans="10:17" x14ac:dyDescent="0.25">
      <c r="J926" s="25">
        <v>43</v>
      </c>
      <c r="K926" s="26" t="s">
        <v>10</v>
      </c>
      <c r="L926" s="26">
        <v>23.2</v>
      </c>
      <c r="M926" s="26">
        <v>0</v>
      </c>
      <c r="N926" s="26" t="s">
        <v>11</v>
      </c>
      <c r="O926" s="26" t="s">
        <v>9</v>
      </c>
      <c r="P926" s="32">
        <v>6250.4350000000004</v>
      </c>
      <c r="Q926" t="str">
        <f>VLOOKUP(insurance!C926,$E$2:$F$6,2,TRUE)</f>
        <v>normal</v>
      </c>
    </row>
    <row r="927" spans="10:17" x14ac:dyDescent="0.25">
      <c r="J927" s="27">
        <v>50</v>
      </c>
      <c r="K927" s="28" t="s">
        <v>10</v>
      </c>
      <c r="L927" s="28">
        <v>32.11</v>
      </c>
      <c r="M927" s="28">
        <v>2</v>
      </c>
      <c r="N927" s="28" t="s">
        <v>11</v>
      </c>
      <c r="O927" s="28" t="s">
        <v>14</v>
      </c>
      <c r="P927" s="33">
        <v>25333.332839999999</v>
      </c>
      <c r="Q927" t="str">
        <f>VLOOKUP(insurance!C927,$E$2:$F$6,2,TRUE)</f>
        <v>obese</v>
      </c>
    </row>
    <row r="928" spans="10:17" x14ac:dyDescent="0.25">
      <c r="J928" s="25">
        <v>19</v>
      </c>
      <c r="K928" s="26" t="s">
        <v>7</v>
      </c>
      <c r="L928" s="26">
        <v>23.4</v>
      </c>
      <c r="M928" s="26">
        <v>2</v>
      </c>
      <c r="N928" s="26" t="s">
        <v>11</v>
      </c>
      <c r="O928" s="26" t="s">
        <v>9</v>
      </c>
      <c r="P928" s="32">
        <v>2913.569</v>
      </c>
      <c r="Q928" t="str">
        <f>VLOOKUP(insurance!C928,$E$2:$F$6,2,TRUE)</f>
        <v>normal</v>
      </c>
    </row>
    <row r="929" spans="10:17" x14ac:dyDescent="0.25">
      <c r="J929" s="27">
        <v>57</v>
      </c>
      <c r="K929" s="28" t="s">
        <v>7</v>
      </c>
      <c r="L929" s="28">
        <v>20.100000000000001</v>
      </c>
      <c r="M929" s="28">
        <v>1</v>
      </c>
      <c r="N929" s="28" t="s">
        <v>11</v>
      </c>
      <c r="O929" s="28" t="s">
        <v>9</v>
      </c>
      <c r="P929" s="33">
        <v>12032.325999999999</v>
      </c>
      <c r="Q929" t="str">
        <f>VLOOKUP(insurance!C929,$E$2:$F$6,2,TRUE)</f>
        <v>normal</v>
      </c>
    </row>
    <row r="930" spans="10:17" x14ac:dyDescent="0.25">
      <c r="J930" s="25">
        <v>62</v>
      </c>
      <c r="K930" s="26" t="s">
        <v>7</v>
      </c>
      <c r="L930" s="26">
        <v>39.159999999999997</v>
      </c>
      <c r="M930" s="26">
        <v>0</v>
      </c>
      <c r="N930" s="26" t="s">
        <v>11</v>
      </c>
      <c r="O930" s="26" t="s">
        <v>12</v>
      </c>
      <c r="P930" s="32">
        <v>13470.804400000001</v>
      </c>
      <c r="Q930" t="str">
        <f>VLOOKUP(insurance!C930,$E$2:$F$6,2,TRUE)</f>
        <v>obese</v>
      </c>
    </row>
    <row r="931" spans="10:17" x14ac:dyDescent="0.25">
      <c r="J931" s="27">
        <v>41</v>
      </c>
      <c r="K931" s="28" t="s">
        <v>10</v>
      </c>
      <c r="L931" s="28">
        <v>34.21</v>
      </c>
      <c r="M931" s="28">
        <v>1</v>
      </c>
      <c r="N931" s="28" t="s">
        <v>11</v>
      </c>
      <c r="O931" s="28" t="s">
        <v>12</v>
      </c>
      <c r="P931" s="33">
        <v>6289.7548999999999</v>
      </c>
      <c r="Q931" t="str">
        <f>VLOOKUP(insurance!C931,$E$2:$F$6,2,TRUE)</f>
        <v>obese</v>
      </c>
    </row>
    <row r="932" spans="10:17" x14ac:dyDescent="0.25">
      <c r="J932" s="25">
        <v>26</v>
      </c>
      <c r="K932" s="26" t="s">
        <v>10</v>
      </c>
      <c r="L932" s="26">
        <v>46.53</v>
      </c>
      <c r="M932" s="26">
        <v>1</v>
      </c>
      <c r="N932" s="26" t="s">
        <v>11</v>
      </c>
      <c r="O932" s="26" t="s">
        <v>12</v>
      </c>
      <c r="P932" s="32">
        <v>2927.0646999999999</v>
      </c>
      <c r="Q932" t="str">
        <f>VLOOKUP(insurance!C932,$E$2:$F$6,2,TRUE)</f>
        <v>obese</v>
      </c>
    </row>
    <row r="933" spans="10:17" x14ac:dyDescent="0.25">
      <c r="J933" s="27">
        <v>39</v>
      </c>
      <c r="K933" s="28" t="s">
        <v>7</v>
      </c>
      <c r="L933" s="28">
        <v>32.5</v>
      </c>
      <c r="M933" s="28">
        <v>1</v>
      </c>
      <c r="N933" s="28" t="s">
        <v>11</v>
      </c>
      <c r="O933" s="28" t="s">
        <v>9</v>
      </c>
      <c r="P933" s="33">
        <v>6238.2979999999998</v>
      </c>
      <c r="Q933" t="str">
        <f>VLOOKUP(insurance!C933,$E$2:$F$6,2,TRUE)</f>
        <v>obese</v>
      </c>
    </row>
    <row r="934" spans="10:17" x14ac:dyDescent="0.25">
      <c r="J934" s="25">
        <v>46</v>
      </c>
      <c r="K934" s="26" t="s">
        <v>10</v>
      </c>
      <c r="L934" s="26">
        <v>25.8</v>
      </c>
      <c r="M934" s="26">
        <v>5</v>
      </c>
      <c r="N934" s="26" t="s">
        <v>11</v>
      </c>
      <c r="O934" s="26" t="s">
        <v>9</v>
      </c>
      <c r="P934" s="32">
        <v>10096.969999999999</v>
      </c>
      <c r="Q934" t="str">
        <f>VLOOKUP(insurance!C934,$E$2:$F$6,2,TRUE)</f>
        <v>overweight</v>
      </c>
    </row>
    <row r="935" spans="10:17" x14ac:dyDescent="0.25">
      <c r="J935" s="27">
        <v>45</v>
      </c>
      <c r="K935" s="28" t="s">
        <v>7</v>
      </c>
      <c r="L935" s="28">
        <v>35.299999999999997</v>
      </c>
      <c r="M935" s="28">
        <v>0</v>
      </c>
      <c r="N935" s="28" t="s">
        <v>11</v>
      </c>
      <c r="O935" s="28" t="s">
        <v>9</v>
      </c>
      <c r="P935" s="33">
        <v>7348.1419999999998</v>
      </c>
      <c r="Q935" t="str">
        <f>VLOOKUP(insurance!C935,$E$2:$F$6,2,TRUE)</f>
        <v>obese</v>
      </c>
    </row>
    <row r="936" spans="10:17" x14ac:dyDescent="0.25">
      <c r="J936" s="25">
        <v>32</v>
      </c>
      <c r="K936" s="26" t="s">
        <v>10</v>
      </c>
      <c r="L936" s="26">
        <v>37.18</v>
      </c>
      <c r="M936" s="26">
        <v>2</v>
      </c>
      <c r="N936" s="26" t="s">
        <v>11</v>
      </c>
      <c r="O936" s="26" t="s">
        <v>12</v>
      </c>
      <c r="P936" s="32">
        <v>4673.3922000000002</v>
      </c>
      <c r="Q936" t="str">
        <f>VLOOKUP(insurance!C936,$E$2:$F$6,2,TRUE)</f>
        <v>obese</v>
      </c>
    </row>
    <row r="937" spans="10:17" x14ac:dyDescent="0.25">
      <c r="J937" s="27">
        <v>59</v>
      </c>
      <c r="K937" s="28" t="s">
        <v>7</v>
      </c>
      <c r="L937" s="28">
        <v>27.5</v>
      </c>
      <c r="M937" s="28">
        <v>0</v>
      </c>
      <c r="N937" s="28" t="s">
        <v>11</v>
      </c>
      <c r="O937" s="28" t="s">
        <v>9</v>
      </c>
      <c r="P937" s="33">
        <v>12233.828</v>
      </c>
      <c r="Q937" t="str">
        <f>VLOOKUP(insurance!C937,$E$2:$F$6,2,TRUE)</f>
        <v>overweight</v>
      </c>
    </row>
    <row r="938" spans="10:17" x14ac:dyDescent="0.25">
      <c r="J938" s="25">
        <v>44</v>
      </c>
      <c r="K938" s="26" t="s">
        <v>10</v>
      </c>
      <c r="L938" s="26">
        <v>29.734999999999999</v>
      </c>
      <c r="M938" s="26">
        <v>2</v>
      </c>
      <c r="N938" s="26" t="s">
        <v>11</v>
      </c>
      <c r="O938" s="26" t="s">
        <v>14</v>
      </c>
      <c r="P938" s="32">
        <v>32108.662820000001</v>
      </c>
      <c r="Q938" t="str">
        <f>VLOOKUP(insurance!C938,$E$2:$F$6,2,TRUE)</f>
        <v>overweight</v>
      </c>
    </row>
    <row r="939" spans="10:17" x14ac:dyDescent="0.25">
      <c r="J939" s="27">
        <v>39</v>
      </c>
      <c r="K939" s="28" t="s">
        <v>7</v>
      </c>
      <c r="L939" s="28">
        <v>24.225000000000001</v>
      </c>
      <c r="M939" s="28">
        <v>5</v>
      </c>
      <c r="N939" s="28" t="s">
        <v>11</v>
      </c>
      <c r="O939" s="28" t="s">
        <v>13</v>
      </c>
      <c r="P939" s="33">
        <v>8965.7957499999993</v>
      </c>
      <c r="Q939" t="str">
        <f>VLOOKUP(insurance!C939,$E$2:$F$6,2,TRUE)</f>
        <v>normal</v>
      </c>
    </row>
    <row r="940" spans="10:17" x14ac:dyDescent="0.25">
      <c r="J940" s="25">
        <v>18</v>
      </c>
      <c r="K940" s="26" t="s">
        <v>10</v>
      </c>
      <c r="L940" s="26">
        <v>26.18</v>
      </c>
      <c r="M940" s="26">
        <v>2</v>
      </c>
      <c r="N940" s="26" t="s">
        <v>11</v>
      </c>
      <c r="O940" s="26" t="s">
        <v>12</v>
      </c>
      <c r="P940" s="32">
        <v>2304.0021999999999</v>
      </c>
      <c r="Q940" t="str">
        <f>VLOOKUP(insurance!C940,$E$2:$F$6,2,TRUE)</f>
        <v>overweight</v>
      </c>
    </row>
    <row r="941" spans="10:17" x14ac:dyDescent="0.25">
      <c r="J941" s="27">
        <v>53</v>
      </c>
      <c r="K941" s="28" t="s">
        <v>10</v>
      </c>
      <c r="L941" s="28">
        <v>29.48</v>
      </c>
      <c r="M941" s="28">
        <v>0</v>
      </c>
      <c r="N941" s="28" t="s">
        <v>11</v>
      </c>
      <c r="O941" s="28" t="s">
        <v>12</v>
      </c>
      <c r="P941" s="33">
        <v>9487.6442000000006</v>
      </c>
      <c r="Q941" t="str">
        <f>VLOOKUP(insurance!C941,$E$2:$F$6,2,TRUE)</f>
        <v>overweight</v>
      </c>
    </row>
    <row r="942" spans="10:17" x14ac:dyDescent="0.25">
      <c r="J942" s="25">
        <v>18</v>
      </c>
      <c r="K942" s="26" t="s">
        <v>10</v>
      </c>
      <c r="L942" s="26">
        <v>23.21</v>
      </c>
      <c r="M942" s="26">
        <v>0</v>
      </c>
      <c r="N942" s="26" t="s">
        <v>11</v>
      </c>
      <c r="O942" s="26" t="s">
        <v>12</v>
      </c>
      <c r="P942" s="32">
        <v>1121.8739</v>
      </c>
      <c r="Q942" t="str">
        <f>VLOOKUP(insurance!C942,$E$2:$F$6,2,TRUE)</f>
        <v>normal</v>
      </c>
    </row>
    <row r="943" spans="10:17" x14ac:dyDescent="0.25">
      <c r="J943" s="27">
        <v>50</v>
      </c>
      <c r="K943" s="28" t="s">
        <v>7</v>
      </c>
      <c r="L943" s="28">
        <v>46.09</v>
      </c>
      <c r="M943" s="28">
        <v>1</v>
      </c>
      <c r="N943" s="28" t="s">
        <v>11</v>
      </c>
      <c r="O943" s="28" t="s">
        <v>12</v>
      </c>
      <c r="P943" s="33">
        <v>9549.5650999999998</v>
      </c>
      <c r="Q943" t="str">
        <f>VLOOKUP(insurance!C943,$E$2:$F$6,2,TRUE)</f>
        <v>obese</v>
      </c>
    </row>
    <row r="944" spans="10:17" x14ac:dyDescent="0.25">
      <c r="J944" s="25">
        <v>18</v>
      </c>
      <c r="K944" s="26" t="s">
        <v>7</v>
      </c>
      <c r="L944" s="26">
        <v>40.185000000000002</v>
      </c>
      <c r="M944" s="26">
        <v>0</v>
      </c>
      <c r="N944" s="26" t="s">
        <v>11</v>
      </c>
      <c r="O944" s="26" t="s">
        <v>14</v>
      </c>
      <c r="P944" s="32">
        <v>2217.4691499999999</v>
      </c>
      <c r="Q944" t="str">
        <f>VLOOKUP(insurance!C944,$E$2:$F$6,2,TRUE)</f>
        <v>obese</v>
      </c>
    </row>
    <row r="945" spans="10:17" x14ac:dyDescent="0.25">
      <c r="J945" s="27">
        <v>19</v>
      </c>
      <c r="K945" s="28" t="s">
        <v>10</v>
      </c>
      <c r="L945" s="28">
        <v>22.61</v>
      </c>
      <c r="M945" s="28">
        <v>0</v>
      </c>
      <c r="N945" s="28" t="s">
        <v>11</v>
      </c>
      <c r="O945" s="28" t="s">
        <v>13</v>
      </c>
      <c r="P945" s="33">
        <v>1628.4709</v>
      </c>
      <c r="Q945" t="str">
        <f>VLOOKUP(insurance!C945,$E$2:$F$6,2,TRUE)</f>
        <v>normal</v>
      </c>
    </row>
    <row r="946" spans="10:17" x14ac:dyDescent="0.25">
      <c r="J946" s="25">
        <v>62</v>
      </c>
      <c r="K946" s="26" t="s">
        <v>10</v>
      </c>
      <c r="L946" s="26">
        <v>39.93</v>
      </c>
      <c r="M946" s="26">
        <v>0</v>
      </c>
      <c r="N946" s="26" t="s">
        <v>11</v>
      </c>
      <c r="O946" s="26" t="s">
        <v>12</v>
      </c>
      <c r="P946" s="32">
        <v>12982.8747</v>
      </c>
      <c r="Q946" t="str">
        <f>VLOOKUP(insurance!C946,$E$2:$F$6,2,TRUE)</f>
        <v>obese</v>
      </c>
    </row>
    <row r="947" spans="10:17" x14ac:dyDescent="0.25">
      <c r="J947" s="27">
        <v>56</v>
      </c>
      <c r="K947" s="28" t="s">
        <v>7</v>
      </c>
      <c r="L947" s="28">
        <v>35.799999999999997</v>
      </c>
      <c r="M947" s="28">
        <v>1</v>
      </c>
      <c r="N947" s="28" t="s">
        <v>11</v>
      </c>
      <c r="O947" s="28" t="s">
        <v>9</v>
      </c>
      <c r="P947" s="33">
        <v>11674.13</v>
      </c>
      <c r="Q947" t="str">
        <f>VLOOKUP(insurance!C947,$E$2:$F$6,2,TRUE)</f>
        <v>obese</v>
      </c>
    </row>
    <row r="948" spans="10:17" x14ac:dyDescent="0.25">
      <c r="J948" s="25">
        <v>42</v>
      </c>
      <c r="K948" s="26" t="s">
        <v>10</v>
      </c>
      <c r="L948" s="26">
        <v>35.799999999999997</v>
      </c>
      <c r="M948" s="26">
        <v>2</v>
      </c>
      <c r="N948" s="26" t="s">
        <v>11</v>
      </c>
      <c r="O948" s="26" t="s">
        <v>9</v>
      </c>
      <c r="P948" s="32">
        <v>7160.0940000000001</v>
      </c>
      <c r="Q948" t="str">
        <f>VLOOKUP(insurance!C948,$E$2:$F$6,2,TRUE)</f>
        <v>obese</v>
      </c>
    </row>
    <row r="949" spans="10:17" x14ac:dyDescent="0.25">
      <c r="J949" s="27">
        <v>37</v>
      </c>
      <c r="K949" s="28" t="s">
        <v>10</v>
      </c>
      <c r="L949" s="28">
        <v>34.200000000000003</v>
      </c>
      <c r="M949" s="28">
        <v>1</v>
      </c>
      <c r="N949" s="28" t="s">
        <v>8</v>
      </c>
      <c r="O949" s="28" t="s">
        <v>14</v>
      </c>
      <c r="P949" s="33">
        <v>39047.285000000003</v>
      </c>
      <c r="Q949" t="str">
        <f>VLOOKUP(insurance!C949,$E$2:$F$6,2,TRUE)</f>
        <v>obese</v>
      </c>
    </row>
    <row r="950" spans="10:17" x14ac:dyDescent="0.25">
      <c r="J950" s="25">
        <v>42</v>
      </c>
      <c r="K950" s="26" t="s">
        <v>10</v>
      </c>
      <c r="L950" s="26">
        <v>31.254999999999999</v>
      </c>
      <c r="M950" s="26">
        <v>0</v>
      </c>
      <c r="N950" s="26" t="s">
        <v>11</v>
      </c>
      <c r="O950" s="26" t="s">
        <v>13</v>
      </c>
      <c r="P950" s="32">
        <v>6358.7764500000003</v>
      </c>
      <c r="Q950" t="str">
        <f>VLOOKUP(insurance!C950,$E$2:$F$6,2,TRUE)</f>
        <v>obese</v>
      </c>
    </row>
    <row r="951" spans="10:17" x14ac:dyDescent="0.25">
      <c r="J951" s="27">
        <v>25</v>
      </c>
      <c r="K951" s="28" t="s">
        <v>10</v>
      </c>
      <c r="L951" s="28">
        <v>29.7</v>
      </c>
      <c r="M951" s="28">
        <v>3</v>
      </c>
      <c r="N951" s="28" t="s">
        <v>8</v>
      </c>
      <c r="O951" s="28" t="s">
        <v>9</v>
      </c>
      <c r="P951" s="33">
        <v>19933.457999999999</v>
      </c>
      <c r="Q951" t="str">
        <f>VLOOKUP(insurance!C951,$E$2:$F$6,2,TRUE)</f>
        <v>overweight</v>
      </c>
    </row>
    <row r="952" spans="10:17" x14ac:dyDescent="0.25">
      <c r="J952" s="25">
        <v>57</v>
      </c>
      <c r="K952" s="26" t="s">
        <v>10</v>
      </c>
      <c r="L952" s="26">
        <v>18.335000000000001</v>
      </c>
      <c r="M952" s="26">
        <v>0</v>
      </c>
      <c r="N952" s="26" t="s">
        <v>11</v>
      </c>
      <c r="O952" s="26" t="s">
        <v>14</v>
      </c>
      <c r="P952" s="32">
        <v>11534.872649999999</v>
      </c>
      <c r="Q952" t="str">
        <f>VLOOKUP(insurance!C952,$E$2:$F$6,2,TRUE)</f>
        <v>underweight</v>
      </c>
    </row>
    <row r="953" spans="10:17" x14ac:dyDescent="0.25">
      <c r="J953" s="27">
        <v>51</v>
      </c>
      <c r="K953" s="28" t="s">
        <v>10</v>
      </c>
      <c r="L953" s="28">
        <v>42.9</v>
      </c>
      <c r="M953" s="28">
        <v>2</v>
      </c>
      <c r="N953" s="28" t="s">
        <v>8</v>
      </c>
      <c r="O953" s="28" t="s">
        <v>12</v>
      </c>
      <c r="P953" s="33">
        <v>47462.894</v>
      </c>
      <c r="Q953" t="str">
        <f>VLOOKUP(insurance!C953,$E$2:$F$6,2,TRUE)</f>
        <v>obese</v>
      </c>
    </row>
    <row r="954" spans="10:17" x14ac:dyDescent="0.25">
      <c r="J954" s="25">
        <v>30</v>
      </c>
      <c r="K954" s="26" t="s">
        <v>7</v>
      </c>
      <c r="L954" s="26">
        <v>28.405000000000001</v>
      </c>
      <c r="M954" s="26">
        <v>1</v>
      </c>
      <c r="N954" s="26" t="s">
        <v>11</v>
      </c>
      <c r="O954" s="26" t="s">
        <v>13</v>
      </c>
      <c r="P954" s="32">
        <v>4527.1829500000003</v>
      </c>
      <c r="Q954" t="str">
        <f>VLOOKUP(insurance!C954,$E$2:$F$6,2,TRUE)</f>
        <v>overweight</v>
      </c>
    </row>
    <row r="955" spans="10:17" x14ac:dyDescent="0.25">
      <c r="J955" s="27">
        <v>44</v>
      </c>
      <c r="K955" s="28" t="s">
        <v>10</v>
      </c>
      <c r="L955" s="28">
        <v>30.2</v>
      </c>
      <c r="M955" s="28">
        <v>2</v>
      </c>
      <c r="N955" s="28" t="s">
        <v>8</v>
      </c>
      <c r="O955" s="28" t="s">
        <v>9</v>
      </c>
      <c r="P955" s="33">
        <v>38998.546000000002</v>
      </c>
      <c r="Q955" t="str">
        <f>VLOOKUP(insurance!C955,$E$2:$F$6,2,TRUE)</f>
        <v>obese</v>
      </c>
    </row>
    <row r="956" spans="10:17" x14ac:dyDescent="0.25">
      <c r="J956" s="25">
        <v>34</v>
      </c>
      <c r="K956" s="26" t="s">
        <v>10</v>
      </c>
      <c r="L956" s="26">
        <v>27.835000000000001</v>
      </c>
      <c r="M956" s="26">
        <v>1</v>
      </c>
      <c r="N956" s="26" t="s">
        <v>8</v>
      </c>
      <c r="O956" s="26" t="s">
        <v>13</v>
      </c>
      <c r="P956" s="32">
        <v>20009.63365</v>
      </c>
      <c r="Q956" t="str">
        <f>VLOOKUP(insurance!C956,$E$2:$F$6,2,TRUE)</f>
        <v>overweight</v>
      </c>
    </row>
    <row r="957" spans="10:17" x14ac:dyDescent="0.25">
      <c r="J957" s="27">
        <v>31</v>
      </c>
      <c r="K957" s="28" t="s">
        <v>10</v>
      </c>
      <c r="L957" s="28">
        <v>39.49</v>
      </c>
      <c r="M957" s="28">
        <v>1</v>
      </c>
      <c r="N957" s="28" t="s">
        <v>11</v>
      </c>
      <c r="O957" s="28" t="s">
        <v>12</v>
      </c>
      <c r="P957" s="33">
        <v>3875.7341000000001</v>
      </c>
      <c r="Q957" t="str">
        <f>VLOOKUP(insurance!C957,$E$2:$F$6,2,TRUE)</f>
        <v>obese</v>
      </c>
    </row>
    <row r="958" spans="10:17" x14ac:dyDescent="0.25">
      <c r="J958" s="25">
        <v>54</v>
      </c>
      <c r="K958" s="26" t="s">
        <v>10</v>
      </c>
      <c r="L958" s="26">
        <v>30.8</v>
      </c>
      <c r="M958" s="26">
        <v>1</v>
      </c>
      <c r="N958" s="26" t="s">
        <v>8</v>
      </c>
      <c r="O958" s="26" t="s">
        <v>12</v>
      </c>
      <c r="P958" s="32">
        <v>41999.519999999997</v>
      </c>
      <c r="Q958" t="str">
        <f>VLOOKUP(insurance!C958,$E$2:$F$6,2,TRUE)</f>
        <v>obese</v>
      </c>
    </row>
    <row r="959" spans="10:17" x14ac:dyDescent="0.25">
      <c r="J959" s="27">
        <v>24</v>
      </c>
      <c r="K959" s="28" t="s">
        <v>10</v>
      </c>
      <c r="L959" s="28">
        <v>26.79</v>
      </c>
      <c r="M959" s="28">
        <v>1</v>
      </c>
      <c r="N959" s="28" t="s">
        <v>11</v>
      </c>
      <c r="O959" s="28" t="s">
        <v>13</v>
      </c>
      <c r="P959" s="33">
        <v>12609.88702</v>
      </c>
      <c r="Q959" t="str">
        <f>VLOOKUP(insurance!C959,$E$2:$F$6,2,TRUE)</f>
        <v>overweight</v>
      </c>
    </row>
    <row r="960" spans="10:17" x14ac:dyDescent="0.25">
      <c r="J960" s="25">
        <v>43</v>
      </c>
      <c r="K960" s="26" t="s">
        <v>10</v>
      </c>
      <c r="L960" s="26">
        <v>34.96</v>
      </c>
      <c r="M960" s="26">
        <v>1</v>
      </c>
      <c r="N960" s="26" t="s">
        <v>8</v>
      </c>
      <c r="O960" s="26" t="s">
        <v>14</v>
      </c>
      <c r="P960" s="32">
        <v>41034.221400000002</v>
      </c>
      <c r="Q960" t="str">
        <f>VLOOKUP(insurance!C960,$E$2:$F$6,2,TRUE)</f>
        <v>obese</v>
      </c>
    </row>
    <row r="961" spans="10:17" x14ac:dyDescent="0.25">
      <c r="J961" s="27">
        <v>48</v>
      </c>
      <c r="K961" s="28" t="s">
        <v>10</v>
      </c>
      <c r="L961" s="28">
        <v>36.67</v>
      </c>
      <c r="M961" s="28">
        <v>1</v>
      </c>
      <c r="N961" s="28" t="s">
        <v>11</v>
      </c>
      <c r="O961" s="28" t="s">
        <v>13</v>
      </c>
      <c r="P961" s="33">
        <v>28468.919010000001</v>
      </c>
      <c r="Q961" t="str">
        <f>VLOOKUP(insurance!C961,$E$2:$F$6,2,TRUE)</f>
        <v>obese</v>
      </c>
    </row>
    <row r="962" spans="10:17" x14ac:dyDescent="0.25">
      <c r="J962" s="25">
        <v>19</v>
      </c>
      <c r="K962" s="26" t="s">
        <v>7</v>
      </c>
      <c r="L962" s="26">
        <v>39.615000000000002</v>
      </c>
      <c r="M962" s="26">
        <v>1</v>
      </c>
      <c r="N962" s="26" t="s">
        <v>11</v>
      </c>
      <c r="O962" s="26" t="s">
        <v>13</v>
      </c>
      <c r="P962" s="32">
        <v>2730.1078499999999</v>
      </c>
      <c r="Q962" t="str">
        <f>VLOOKUP(insurance!C962,$E$2:$F$6,2,TRUE)</f>
        <v>obese</v>
      </c>
    </row>
    <row r="963" spans="10:17" x14ac:dyDescent="0.25">
      <c r="J963" s="27">
        <v>29</v>
      </c>
      <c r="K963" s="28" t="s">
        <v>7</v>
      </c>
      <c r="L963" s="28">
        <v>25.9</v>
      </c>
      <c r="M963" s="28">
        <v>0</v>
      </c>
      <c r="N963" s="28" t="s">
        <v>11</v>
      </c>
      <c r="O963" s="28" t="s">
        <v>9</v>
      </c>
      <c r="P963" s="33">
        <v>3353.2840000000001</v>
      </c>
      <c r="Q963" t="str">
        <f>VLOOKUP(insurance!C963,$E$2:$F$6,2,TRUE)</f>
        <v>overweight</v>
      </c>
    </row>
    <row r="964" spans="10:17" x14ac:dyDescent="0.25">
      <c r="J964" s="25">
        <v>63</v>
      </c>
      <c r="K964" s="26" t="s">
        <v>7</v>
      </c>
      <c r="L964" s="26">
        <v>35.200000000000003</v>
      </c>
      <c r="M964" s="26">
        <v>1</v>
      </c>
      <c r="N964" s="26" t="s">
        <v>11</v>
      </c>
      <c r="O964" s="26" t="s">
        <v>12</v>
      </c>
      <c r="P964" s="32">
        <v>14474.674999999999</v>
      </c>
      <c r="Q964" t="str">
        <f>VLOOKUP(insurance!C964,$E$2:$F$6,2,TRUE)</f>
        <v>obese</v>
      </c>
    </row>
    <row r="965" spans="10:17" x14ac:dyDescent="0.25">
      <c r="J965" s="27">
        <v>46</v>
      </c>
      <c r="K965" s="28" t="s">
        <v>10</v>
      </c>
      <c r="L965" s="28">
        <v>24.795000000000002</v>
      </c>
      <c r="M965" s="28">
        <v>3</v>
      </c>
      <c r="N965" s="28" t="s">
        <v>11</v>
      </c>
      <c r="O965" s="28" t="s">
        <v>14</v>
      </c>
      <c r="P965" s="33">
        <v>9500.5730500000009</v>
      </c>
      <c r="Q965" t="str">
        <f>VLOOKUP(insurance!C965,$E$2:$F$6,2,TRUE)</f>
        <v>normal</v>
      </c>
    </row>
    <row r="966" spans="10:17" x14ac:dyDescent="0.25">
      <c r="J966" s="25">
        <v>52</v>
      </c>
      <c r="K966" s="26" t="s">
        <v>10</v>
      </c>
      <c r="L966" s="26">
        <v>36.765000000000001</v>
      </c>
      <c r="M966" s="26">
        <v>2</v>
      </c>
      <c r="N966" s="26" t="s">
        <v>11</v>
      </c>
      <c r="O966" s="26" t="s">
        <v>13</v>
      </c>
      <c r="P966" s="32">
        <v>26467.09737</v>
      </c>
      <c r="Q966" t="str">
        <f>VLOOKUP(insurance!C966,$E$2:$F$6,2,TRUE)</f>
        <v>obese</v>
      </c>
    </row>
    <row r="967" spans="10:17" x14ac:dyDescent="0.25">
      <c r="J967" s="27">
        <v>35</v>
      </c>
      <c r="K967" s="28" t="s">
        <v>10</v>
      </c>
      <c r="L967" s="28">
        <v>27.1</v>
      </c>
      <c r="M967" s="28">
        <v>1</v>
      </c>
      <c r="N967" s="28" t="s">
        <v>11</v>
      </c>
      <c r="O967" s="28" t="s">
        <v>9</v>
      </c>
      <c r="P967" s="33">
        <v>4746.3440000000001</v>
      </c>
      <c r="Q967" t="str">
        <f>VLOOKUP(insurance!C967,$E$2:$F$6,2,TRUE)</f>
        <v>overweight</v>
      </c>
    </row>
    <row r="968" spans="10:17" x14ac:dyDescent="0.25">
      <c r="J968" s="25">
        <v>51</v>
      </c>
      <c r="K968" s="26" t="s">
        <v>10</v>
      </c>
      <c r="L968" s="26">
        <v>24.795000000000002</v>
      </c>
      <c r="M968" s="26">
        <v>2</v>
      </c>
      <c r="N968" s="26" t="s">
        <v>8</v>
      </c>
      <c r="O968" s="26" t="s">
        <v>13</v>
      </c>
      <c r="P968" s="32">
        <v>23967.38305</v>
      </c>
      <c r="Q968" t="str">
        <f>VLOOKUP(insurance!C968,$E$2:$F$6,2,TRUE)</f>
        <v>normal</v>
      </c>
    </row>
    <row r="969" spans="10:17" x14ac:dyDescent="0.25">
      <c r="J969" s="27">
        <v>44</v>
      </c>
      <c r="K969" s="28" t="s">
        <v>10</v>
      </c>
      <c r="L969" s="28">
        <v>25.364999999999998</v>
      </c>
      <c r="M969" s="28">
        <v>1</v>
      </c>
      <c r="N969" s="28" t="s">
        <v>11</v>
      </c>
      <c r="O969" s="28" t="s">
        <v>13</v>
      </c>
      <c r="P969" s="33">
        <v>7518.0253499999999</v>
      </c>
      <c r="Q969" t="str">
        <f>VLOOKUP(insurance!C969,$E$2:$F$6,2,TRUE)</f>
        <v>overweight</v>
      </c>
    </row>
    <row r="970" spans="10:17" x14ac:dyDescent="0.25">
      <c r="J970" s="25">
        <v>21</v>
      </c>
      <c r="K970" s="26" t="s">
        <v>10</v>
      </c>
      <c r="L970" s="26">
        <v>25.745000000000001</v>
      </c>
      <c r="M970" s="26">
        <v>2</v>
      </c>
      <c r="N970" s="26" t="s">
        <v>11</v>
      </c>
      <c r="O970" s="26" t="s">
        <v>14</v>
      </c>
      <c r="P970" s="32">
        <v>3279.8685500000001</v>
      </c>
      <c r="Q970" t="str">
        <f>VLOOKUP(insurance!C970,$E$2:$F$6,2,TRUE)</f>
        <v>overweight</v>
      </c>
    </row>
    <row r="971" spans="10:17" x14ac:dyDescent="0.25">
      <c r="J971" s="27">
        <v>39</v>
      </c>
      <c r="K971" s="28" t="s">
        <v>7</v>
      </c>
      <c r="L971" s="28">
        <v>34.32</v>
      </c>
      <c r="M971" s="28">
        <v>5</v>
      </c>
      <c r="N971" s="28" t="s">
        <v>11</v>
      </c>
      <c r="O971" s="28" t="s">
        <v>12</v>
      </c>
      <c r="P971" s="33">
        <v>8596.8277999999991</v>
      </c>
      <c r="Q971" t="str">
        <f>VLOOKUP(insurance!C971,$E$2:$F$6,2,TRUE)</f>
        <v>obese</v>
      </c>
    </row>
    <row r="972" spans="10:17" x14ac:dyDescent="0.25">
      <c r="J972" s="25">
        <v>50</v>
      </c>
      <c r="K972" s="26" t="s">
        <v>7</v>
      </c>
      <c r="L972" s="26">
        <v>28.16</v>
      </c>
      <c r="M972" s="26">
        <v>3</v>
      </c>
      <c r="N972" s="26" t="s">
        <v>11</v>
      </c>
      <c r="O972" s="26" t="s">
        <v>12</v>
      </c>
      <c r="P972" s="32">
        <v>10702.642400000001</v>
      </c>
      <c r="Q972" t="str">
        <f>VLOOKUP(insurance!C972,$E$2:$F$6,2,TRUE)</f>
        <v>overweight</v>
      </c>
    </row>
    <row r="973" spans="10:17" x14ac:dyDescent="0.25">
      <c r="J973" s="27">
        <v>34</v>
      </c>
      <c r="K973" s="28" t="s">
        <v>7</v>
      </c>
      <c r="L973" s="28">
        <v>23.56</v>
      </c>
      <c r="M973" s="28">
        <v>0</v>
      </c>
      <c r="N973" s="28" t="s">
        <v>11</v>
      </c>
      <c r="O973" s="28" t="s">
        <v>14</v>
      </c>
      <c r="P973" s="33">
        <v>4992.3764000000001</v>
      </c>
      <c r="Q973" t="str">
        <f>VLOOKUP(insurance!C973,$E$2:$F$6,2,TRUE)</f>
        <v>normal</v>
      </c>
    </row>
    <row r="974" spans="10:17" x14ac:dyDescent="0.25">
      <c r="J974" s="25">
        <v>22</v>
      </c>
      <c r="K974" s="26" t="s">
        <v>7</v>
      </c>
      <c r="L974" s="26">
        <v>20.234999999999999</v>
      </c>
      <c r="M974" s="26">
        <v>0</v>
      </c>
      <c r="N974" s="26" t="s">
        <v>11</v>
      </c>
      <c r="O974" s="26" t="s">
        <v>13</v>
      </c>
      <c r="P974" s="32">
        <v>2527.8186500000002</v>
      </c>
      <c r="Q974" t="str">
        <f>VLOOKUP(insurance!C974,$E$2:$F$6,2,TRUE)</f>
        <v>normal</v>
      </c>
    </row>
    <row r="975" spans="10:17" x14ac:dyDescent="0.25">
      <c r="J975" s="27">
        <v>19</v>
      </c>
      <c r="K975" s="28" t="s">
        <v>7</v>
      </c>
      <c r="L975" s="28">
        <v>40.5</v>
      </c>
      <c r="M975" s="28">
        <v>0</v>
      </c>
      <c r="N975" s="28" t="s">
        <v>11</v>
      </c>
      <c r="O975" s="28" t="s">
        <v>9</v>
      </c>
      <c r="P975" s="33">
        <v>1759.338</v>
      </c>
      <c r="Q975" t="str">
        <f>VLOOKUP(insurance!C975,$E$2:$F$6,2,TRUE)</f>
        <v>obese</v>
      </c>
    </row>
    <row r="976" spans="10:17" x14ac:dyDescent="0.25">
      <c r="J976" s="25">
        <v>26</v>
      </c>
      <c r="K976" s="26" t="s">
        <v>10</v>
      </c>
      <c r="L976" s="26">
        <v>35.42</v>
      </c>
      <c r="M976" s="26">
        <v>0</v>
      </c>
      <c r="N976" s="26" t="s">
        <v>11</v>
      </c>
      <c r="O976" s="26" t="s">
        <v>12</v>
      </c>
      <c r="P976" s="32">
        <v>2322.6217999999999</v>
      </c>
      <c r="Q976" t="str">
        <f>VLOOKUP(insurance!C976,$E$2:$F$6,2,TRUE)</f>
        <v>obese</v>
      </c>
    </row>
    <row r="977" spans="10:17" x14ac:dyDescent="0.25">
      <c r="J977" s="27">
        <v>29</v>
      </c>
      <c r="K977" s="28" t="s">
        <v>10</v>
      </c>
      <c r="L977" s="28">
        <v>22.895</v>
      </c>
      <c r="M977" s="28">
        <v>0</v>
      </c>
      <c r="N977" s="28" t="s">
        <v>8</v>
      </c>
      <c r="O977" s="28" t="s">
        <v>14</v>
      </c>
      <c r="P977" s="33">
        <v>16138.762049999999</v>
      </c>
      <c r="Q977" t="str">
        <f>VLOOKUP(insurance!C977,$E$2:$F$6,2,TRUE)</f>
        <v>normal</v>
      </c>
    </row>
    <row r="978" spans="10:17" x14ac:dyDescent="0.25">
      <c r="J978" s="25">
        <v>48</v>
      </c>
      <c r="K978" s="26" t="s">
        <v>10</v>
      </c>
      <c r="L978" s="26">
        <v>40.15</v>
      </c>
      <c r="M978" s="26">
        <v>0</v>
      </c>
      <c r="N978" s="26" t="s">
        <v>11</v>
      </c>
      <c r="O978" s="26" t="s">
        <v>12</v>
      </c>
      <c r="P978" s="32">
        <v>7804.1605</v>
      </c>
      <c r="Q978" t="str">
        <f>VLOOKUP(insurance!C978,$E$2:$F$6,2,TRUE)</f>
        <v>obese</v>
      </c>
    </row>
    <row r="979" spans="10:17" x14ac:dyDescent="0.25">
      <c r="J979" s="27">
        <v>26</v>
      </c>
      <c r="K979" s="28" t="s">
        <v>10</v>
      </c>
      <c r="L979" s="28">
        <v>29.15</v>
      </c>
      <c r="M979" s="28">
        <v>1</v>
      </c>
      <c r="N979" s="28" t="s">
        <v>11</v>
      </c>
      <c r="O979" s="28" t="s">
        <v>12</v>
      </c>
      <c r="P979" s="33">
        <v>2902.9065000000001</v>
      </c>
      <c r="Q979" t="str">
        <f>VLOOKUP(insurance!C979,$E$2:$F$6,2,TRUE)</f>
        <v>overweight</v>
      </c>
    </row>
    <row r="980" spans="10:17" x14ac:dyDescent="0.25">
      <c r="J980" s="25">
        <v>45</v>
      </c>
      <c r="K980" s="26" t="s">
        <v>7</v>
      </c>
      <c r="L980" s="26">
        <v>39.994999999999997</v>
      </c>
      <c r="M980" s="26">
        <v>3</v>
      </c>
      <c r="N980" s="26" t="s">
        <v>11</v>
      </c>
      <c r="O980" s="26" t="s">
        <v>14</v>
      </c>
      <c r="P980" s="32">
        <v>9704.6680500000002</v>
      </c>
      <c r="Q980" t="str">
        <f>VLOOKUP(insurance!C980,$E$2:$F$6,2,TRUE)</f>
        <v>obese</v>
      </c>
    </row>
    <row r="981" spans="10:17" x14ac:dyDescent="0.25">
      <c r="J981" s="27">
        <v>36</v>
      </c>
      <c r="K981" s="28" t="s">
        <v>7</v>
      </c>
      <c r="L981" s="28">
        <v>29.92</v>
      </c>
      <c r="M981" s="28">
        <v>0</v>
      </c>
      <c r="N981" s="28" t="s">
        <v>11</v>
      </c>
      <c r="O981" s="28" t="s">
        <v>12</v>
      </c>
      <c r="P981" s="33">
        <v>4889.0367999999999</v>
      </c>
      <c r="Q981" t="str">
        <f>VLOOKUP(insurance!C981,$E$2:$F$6,2,TRUE)</f>
        <v>overweight</v>
      </c>
    </row>
    <row r="982" spans="10:17" x14ac:dyDescent="0.25">
      <c r="J982" s="25">
        <v>54</v>
      </c>
      <c r="K982" s="26" t="s">
        <v>10</v>
      </c>
      <c r="L982" s="26">
        <v>25.46</v>
      </c>
      <c r="M982" s="26">
        <v>1</v>
      </c>
      <c r="N982" s="26" t="s">
        <v>11</v>
      </c>
      <c r="O982" s="26" t="s">
        <v>14</v>
      </c>
      <c r="P982" s="32">
        <v>25517.11363</v>
      </c>
      <c r="Q982" t="str">
        <f>VLOOKUP(insurance!C982,$E$2:$F$6,2,TRUE)</f>
        <v>overweight</v>
      </c>
    </row>
    <row r="983" spans="10:17" x14ac:dyDescent="0.25">
      <c r="J983" s="27">
        <v>34</v>
      </c>
      <c r="K983" s="28" t="s">
        <v>10</v>
      </c>
      <c r="L983" s="28">
        <v>21.375</v>
      </c>
      <c r="M983" s="28">
        <v>0</v>
      </c>
      <c r="N983" s="28" t="s">
        <v>11</v>
      </c>
      <c r="O983" s="28" t="s">
        <v>14</v>
      </c>
      <c r="P983" s="33">
        <v>4500.33925</v>
      </c>
      <c r="Q983" t="str">
        <f>VLOOKUP(insurance!C983,$E$2:$F$6,2,TRUE)</f>
        <v>normal</v>
      </c>
    </row>
    <row r="984" spans="10:17" x14ac:dyDescent="0.25">
      <c r="J984" s="25">
        <v>31</v>
      </c>
      <c r="K984" s="26" t="s">
        <v>10</v>
      </c>
      <c r="L984" s="26">
        <v>25.9</v>
      </c>
      <c r="M984" s="26">
        <v>3</v>
      </c>
      <c r="N984" s="26" t="s">
        <v>8</v>
      </c>
      <c r="O984" s="26" t="s">
        <v>9</v>
      </c>
      <c r="P984" s="32">
        <v>19199.944</v>
      </c>
      <c r="Q984" t="str">
        <f>VLOOKUP(insurance!C984,$E$2:$F$6,2,TRUE)</f>
        <v>overweight</v>
      </c>
    </row>
    <row r="985" spans="10:17" x14ac:dyDescent="0.25">
      <c r="J985" s="27">
        <v>27</v>
      </c>
      <c r="K985" s="28" t="s">
        <v>7</v>
      </c>
      <c r="L985" s="28">
        <v>30.59</v>
      </c>
      <c r="M985" s="28">
        <v>1</v>
      </c>
      <c r="N985" s="28" t="s">
        <v>11</v>
      </c>
      <c r="O985" s="28" t="s">
        <v>14</v>
      </c>
      <c r="P985" s="33">
        <v>16796.411940000002</v>
      </c>
      <c r="Q985" t="str">
        <f>VLOOKUP(insurance!C985,$E$2:$F$6,2,TRUE)</f>
        <v>obese</v>
      </c>
    </row>
    <row r="986" spans="10:17" x14ac:dyDescent="0.25">
      <c r="J986" s="25">
        <v>20</v>
      </c>
      <c r="K986" s="26" t="s">
        <v>10</v>
      </c>
      <c r="L986" s="26">
        <v>30.114999999999998</v>
      </c>
      <c r="M986" s="26">
        <v>5</v>
      </c>
      <c r="N986" s="26" t="s">
        <v>11</v>
      </c>
      <c r="O986" s="26" t="s">
        <v>14</v>
      </c>
      <c r="P986" s="32">
        <v>4915.0598499999996</v>
      </c>
      <c r="Q986" t="str">
        <f>VLOOKUP(insurance!C986,$E$2:$F$6,2,TRUE)</f>
        <v>obese</v>
      </c>
    </row>
    <row r="987" spans="10:17" x14ac:dyDescent="0.25">
      <c r="J987" s="27">
        <v>44</v>
      </c>
      <c r="K987" s="28" t="s">
        <v>7</v>
      </c>
      <c r="L987" s="28">
        <v>25.8</v>
      </c>
      <c r="M987" s="28">
        <v>1</v>
      </c>
      <c r="N987" s="28" t="s">
        <v>11</v>
      </c>
      <c r="O987" s="28" t="s">
        <v>9</v>
      </c>
      <c r="P987" s="33">
        <v>7624.63</v>
      </c>
      <c r="Q987" t="str">
        <f>VLOOKUP(insurance!C987,$E$2:$F$6,2,TRUE)</f>
        <v>overweight</v>
      </c>
    </row>
    <row r="988" spans="10:17" x14ac:dyDescent="0.25">
      <c r="J988" s="25">
        <v>43</v>
      </c>
      <c r="K988" s="26" t="s">
        <v>10</v>
      </c>
      <c r="L988" s="26">
        <v>30.114999999999998</v>
      </c>
      <c r="M988" s="26">
        <v>3</v>
      </c>
      <c r="N988" s="26" t="s">
        <v>11</v>
      </c>
      <c r="O988" s="26" t="s">
        <v>13</v>
      </c>
      <c r="P988" s="32">
        <v>8410.0468500000006</v>
      </c>
      <c r="Q988" t="str">
        <f>VLOOKUP(insurance!C988,$E$2:$F$6,2,TRUE)</f>
        <v>obese</v>
      </c>
    </row>
    <row r="989" spans="10:17" x14ac:dyDescent="0.25">
      <c r="J989" s="27">
        <v>45</v>
      </c>
      <c r="K989" s="28" t="s">
        <v>7</v>
      </c>
      <c r="L989" s="28">
        <v>27.645</v>
      </c>
      <c r="M989" s="28">
        <v>1</v>
      </c>
      <c r="N989" s="28" t="s">
        <v>11</v>
      </c>
      <c r="O989" s="28" t="s">
        <v>13</v>
      </c>
      <c r="P989" s="33">
        <v>28340.188849999999</v>
      </c>
      <c r="Q989" t="str">
        <f>VLOOKUP(insurance!C989,$E$2:$F$6,2,TRUE)</f>
        <v>overweight</v>
      </c>
    </row>
    <row r="990" spans="10:17" x14ac:dyDescent="0.25">
      <c r="J990" s="25">
        <v>34</v>
      </c>
      <c r="K990" s="26" t="s">
        <v>10</v>
      </c>
      <c r="L990" s="26">
        <v>34.674999999999997</v>
      </c>
      <c r="M990" s="26">
        <v>0</v>
      </c>
      <c r="N990" s="26" t="s">
        <v>11</v>
      </c>
      <c r="O990" s="26" t="s">
        <v>14</v>
      </c>
      <c r="P990" s="32">
        <v>4518.8262500000001</v>
      </c>
      <c r="Q990" t="str">
        <f>VLOOKUP(insurance!C990,$E$2:$F$6,2,TRUE)</f>
        <v>obese</v>
      </c>
    </row>
    <row r="991" spans="10:17" x14ac:dyDescent="0.25">
      <c r="J991" s="27">
        <v>24</v>
      </c>
      <c r="K991" s="28" t="s">
        <v>7</v>
      </c>
      <c r="L991" s="28">
        <v>20.52</v>
      </c>
      <c r="M991" s="28">
        <v>0</v>
      </c>
      <c r="N991" s="28" t="s">
        <v>8</v>
      </c>
      <c r="O991" s="28" t="s">
        <v>14</v>
      </c>
      <c r="P991" s="33">
        <v>14571.890799999999</v>
      </c>
      <c r="Q991" t="str">
        <f>VLOOKUP(insurance!C991,$E$2:$F$6,2,TRUE)</f>
        <v>normal</v>
      </c>
    </row>
    <row r="992" spans="10:17" x14ac:dyDescent="0.25">
      <c r="J992" s="25">
        <v>26</v>
      </c>
      <c r="K992" s="26" t="s">
        <v>7</v>
      </c>
      <c r="L992" s="26">
        <v>19.8</v>
      </c>
      <c r="M992" s="26">
        <v>1</v>
      </c>
      <c r="N992" s="26" t="s">
        <v>11</v>
      </c>
      <c r="O992" s="26" t="s">
        <v>9</v>
      </c>
      <c r="P992" s="32">
        <v>3378.91</v>
      </c>
      <c r="Q992" t="str">
        <f>VLOOKUP(insurance!C992,$E$2:$F$6,2,TRUE)</f>
        <v>normal</v>
      </c>
    </row>
    <row r="993" spans="10:17" x14ac:dyDescent="0.25">
      <c r="J993" s="27">
        <v>38</v>
      </c>
      <c r="K993" s="28" t="s">
        <v>7</v>
      </c>
      <c r="L993" s="28">
        <v>27.835000000000001</v>
      </c>
      <c r="M993" s="28">
        <v>2</v>
      </c>
      <c r="N993" s="28" t="s">
        <v>11</v>
      </c>
      <c r="O993" s="28" t="s">
        <v>14</v>
      </c>
      <c r="P993" s="33">
        <v>7144.86265</v>
      </c>
      <c r="Q993" t="str">
        <f>VLOOKUP(insurance!C993,$E$2:$F$6,2,TRUE)</f>
        <v>overweight</v>
      </c>
    </row>
    <row r="994" spans="10:17" x14ac:dyDescent="0.25">
      <c r="J994" s="25">
        <v>50</v>
      </c>
      <c r="K994" s="26" t="s">
        <v>7</v>
      </c>
      <c r="L994" s="26">
        <v>31.6</v>
      </c>
      <c r="M994" s="26">
        <v>2</v>
      </c>
      <c r="N994" s="26" t="s">
        <v>11</v>
      </c>
      <c r="O994" s="26" t="s">
        <v>9</v>
      </c>
      <c r="P994" s="32">
        <v>10118.424000000001</v>
      </c>
      <c r="Q994" t="str">
        <f>VLOOKUP(insurance!C994,$E$2:$F$6,2,TRUE)</f>
        <v>obese</v>
      </c>
    </row>
    <row r="995" spans="10:17" x14ac:dyDescent="0.25">
      <c r="J995" s="27">
        <v>38</v>
      </c>
      <c r="K995" s="28" t="s">
        <v>10</v>
      </c>
      <c r="L995" s="28">
        <v>28.27</v>
      </c>
      <c r="M995" s="28">
        <v>1</v>
      </c>
      <c r="N995" s="28" t="s">
        <v>11</v>
      </c>
      <c r="O995" s="28" t="s">
        <v>12</v>
      </c>
      <c r="P995" s="33">
        <v>5484.4673000000003</v>
      </c>
      <c r="Q995" t="str">
        <f>VLOOKUP(insurance!C995,$E$2:$F$6,2,TRUE)</f>
        <v>overweight</v>
      </c>
    </row>
    <row r="996" spans="10:17" x14ac:dyDescent="0.25">
      <c r="J996" s="25">
        <v>27</v>
      </c>
      <c r="K996" s="26" t="s">
        <v>7</v>
      </c>
      <c r="L996" s="26">
        <v>20.045000000000002</v>
      </c>
      <c r="M996" s="26">
        <v>3</v>
      </c>
      <c r="N996" s="26" t="s">
        <v>8</v>
      </c>
      <c r="O996" s="26" t="s">
        <v>13</v>
      </c>
      <c r="P996" s="32">
        <v>16420.494549999999</v>
      </c>
      <c r="Q996" t="str">
        <f>VLOOKUP(insurance!C996,$E$2:$F$6,2,TRUE)</f>
        <v>normal</v>
      </c>
    </row>
    <row r="997" spans="10:17" x14ac:dyDescent="0.25">
      <c r="J997" s="27">
        <v>39</v>
      </c>
      <c r="K997" s="28" t="s">
        <v>7</v>
      </c>
      <c r="L997" s="28">
        <v>23.274999999999999</v>
      </c>
      <c r="M997" s="28">
        <v>3</v>
      </c>
      <c r="N997" s="28" t="s">
        <v>11</v>
      </c>
      <c r="O997" s="28" t="s">
        <v>14</v>
      </c>
      <c r="P997" s="33">
        <v>7986.4752500000004</v>
      </c>
      <c r="Q997" t="str">
        <f>VLOOKUP(insurance!C997,$E$2:$F$6,2,TRUE)</f>
        <v>normal</v>
      </c>
    </row>
    <row r="998" spans="10:17" x14ac:dyDescent="0.25">
      <c r="J998" s="25">
        <v>39</v>
      </c>
      <c r="K998" s="26" t="s">
        <v>7</v>
      </c>
      <c r="L998" s="26">
        <v>34.1</v>
      </c>
      <c r="M998" s="26">
        <v>3</v>
      </c>
      <c r="N998" s="26" t="s">
        <v>11</v>
      </c>
      <c r="O998" s="26" t="s">
        <v>9</v>
      </c>
      <c r="P998" s="32">
        <v>7418.5219999999999</v>
      </c>
      <c r="Q998" t="str">
        <f>VLOOKUP(insurance!C998,$E$2:$F$6,2,TRUE)</f>
        <v>obese</v>
      </c>
    </row>
    <row r="999" spans="10:17" x14ac:dyDescent="0.25">
      <c r="J999" s="27">
        <v>63</v>
      </c>
      <c r="K999" s="28" t="s">
        <v>7</v>
      </c>
      <c r="L999" s="28">
        <v>36.85</v>
      </c>
      <c r="M999" s="28">
        <v>0</v>
      </c>
      <c r="N999" s="28" t="s">
        <v>11</v>
      </c>
      <c r="O999" s="28" t="s">
        <v>12</v>
      </c>
      <c r="P999" s="33">
        <v>13887.968500000001</v>
      </c>
      <c r="Q999" t="str">
        <f>VLOOKUP(insurance!C999,$E$2:$F$6,2,TRUE)</f>
        <v>obese</v>
      </c>
    </row>
    <row r="1000" spans="10:17" x14ac:dyDescent="0.25">
      <c r="J1000" s="25">
        <v>33</v>
      </c>
      <c r="K1000" s="26" t="s">
        <v>7</v>
      </c>
      <c r="L1000" s="26">
        <v>36.29</v>
      </c>
      <c r="M1000" s="26">
        <v>3</v>
      </c>
      <c r="N1000" s="26" t="s">
        <v>11</v>
      </c>
      <c r="O1000" s="26" t="s">
        <v>14</v>
      </c>
      <c r="P1000" s="32">
        <v>6551.7501000000002</v>
      </c>
      <c r="Q1000" t="str">
        <f>VLOOKUP(insurance!C1000,$E$2:$F$6,2,TRUE)</f>
        <v>obese</v>
      </c>
    </row>
    <row r="1001" spans="10:17" x14ac:dyDescent="0.25">
      <c r="J1001" s="27">
        <v>36</v>
      </c>
      <c r="K1001" s="28" t="s">
        <v>7</v>
      </c>
      <c r="L1001" s="28">
        <v>26.885000000000002</v>
      </c>
      <c r="M1001" s="28">
        <v>0</v>
      </c>
      <c r="N1001" s="28" t="s">
        <v>11</v>
      </c>
      <c r="O1001" s="28" t="s">
        <v>13</v>
      </c>
      <c r="P1001" s="33">
        <v>5267.8181500000001</v>
      </c>
      <c r="Q1001" t="str">
        <f>VLOOKUP(insurance!C1001,$E$2:$F$6,2,TRUE)</f>
        <v>overweight</v>
      </c>
    </row>
    <row r="1002" spans="10:17" x14ac:dyDescent="0.25">
      <c r="J1002" s="25">
        <v>30</v>
      </c>
      <c r="K1002" s="26" t="s">
        <v>10</v>
      </c>
      <c r="L1002" s="26">
        <v>22.99</v>
      </c>
      <c r="M1002" s="26">
        <v>2</v>
      </c>
      <c r="N1002" s="26" t="s">
        <v>8</v>
      </c>
      <c r="O1002" s="26" t="s">
        <v>13</v>
      </c>
      <c r="P1002" s="32">
        <v>17361.766100000001</v>
      </c>
      <c r="Q1002" t="str">
        <f>VLOOKUP(insurance!C1002,$E$2:$F$6,2,TRUE)</f>
        <v>normal</v>
      </c>
    </row>
    <row r="1003" spans="10:17" x14ac:dyDescent="0.25">
      <c r="J1003" s="27">
        <v>24</v>
      </c>
      <c r="K1003" s="28" t="s">
        <v>10</v>
      </c>
      <c r="L1003" s="28">
        <v>32.700000000000003</v>
      </c>
      <c r="M1003" s="28">
        <v>0</v>
      </c>
      <c r="N1003" s="28" t="s">
        <v>8</v>
      </c>
      <c r="O1003" s="28" t="s">
        <v>9</v>
      </c>
      <c r="P1003" s="33">
        <v>34472.841</v>
      </c>
      <c r="Q1003" t="str">
        <f>VLOOKUP(insurance!C1003,$E$2:$F$6,2,TRUE)</f>
        <v>obese</v>
      </c>
    </row>
    <row r="1004" spans="10:17" x14ac:dyDescent="0.25">
      <c r="J1004" s="25">
        <v>24</v>
      </c>
      <c r="K1004" s="26" t="s">
        <v>10</v>
      </c>
      <c r="L1004" s="26">
        <v>25.8</v>
      </c>
      <c r="M1004" s="26">
        <v>0</v>
      </c>
      <c r="N1004" s="26" t="s">
        <v>11</v>
      </c>
      <c r="O1004" s="26" t="s">
        <v>9</v>
      </c>
      <c r="P1004" s="32">
        <v>1972.95</v>
      </c>
      <c r="Q1004" t="str">
        <f>VLOOKUP(insurance!C1004,$E$2:$F$6,2,TRUE)</f>
        <v>overweight</v>
      </c>
    </row>
    <row r="1005" spans="10:17" x14ac:dyDescent="0.25">
      <c r="J1005" s="27">
        <v>48</v>
      </c>
      <c r="K1005" s="28" t="s">
        <v>10</v>
      </c>
      <c r="L1005" s="28">
        <v>29.6</v>
      </c>
      <c r="M1005" s="28">
        <v>0</v>
      </c>
      <c r="N1005" s="28" t="s">
        <v>11</v>
      </c>
      <c r="O1005" s="28" t="s">
        <v>9</v>
      </c>
      <c r="P1005" s="33">
        <v>21232.182260000001</v>
      </c>
      <c r="Q1005" t="str">
        <f>VLOOKUP(insurance!C1005,$E$2:$F$6,2,TRUE)</f>
        <v>overweight</v>
      </c>
    </row>
    <row r="1006" spans="10:17" x14ac:dyDescent="0.25">
      <c r="J1006" s="25">
        <v>47</v>
      </c>
      <c r="K1006" s="26" t="s">
        <v>10</v>
      </c>
      <c r="L1006" s="26">
        <v>19.190000000000001</v>
      </c>
      <c r="M1006" s="26">
        <v>1</v>
      </c>
      <c r="N1006" s="26" t="s">
        <v>11</v>
      </c>
      <c r="O1006" s="26" t="s">
        <v>14</v>
      </c>
      <c r="P1006" s="32">
        <v>8627.5411000000004</v>
      </c>
      <c r="Q1006" t="str">
        <f>VLOOKUP(insurance!C1006,$E$2:$F$6,2,TRUE)</f>
        <v>normal</v>
      </c>
    </row>
    <row r="1007" spans="10:17" x14ac:dyDescent="0.25">
      <c r="J1007" s="27">
        <v>29</v>
      </c>
      <c r="K1007" s="28" t="s">
        <v>10</v>
      </c>
      <c r="L1007" s="28">
        <v>31.73</v>
      </c>
      <c r="M1007" s="28">
        <v>2</v>
      </c>
      <c r="N1007" s="28" t="s">
        <v>11</v>
      </c>
      <c r="O1007" s="28" t="s">
        <v>13</v>
      </c>
      <c r="P1007" s="33">
        <v>4433.3877000000002</v>
      </c>
      <c r="Q1007" t="str">
        <f>VLOOKUP(insurance!C1007,$E$2:$F$6,2,TRUE)</f>
        <v>obese</v>
      </c>
    </row>
    <row r="1008" spans="10:17" x14ac:dyDescent="0.25">
      <c r="J1008" s="25">
        <v>28</v>
      </c>
      <c r="K1008" s="26" t="s">
        <v>10</v>
      </c>
      <c r="L1008" s="26">
        <v>29.26</v>
      </c>
      <c r="M1008" s="26">
        <v>2</v>
      </c>
      <c r="N1008" s="26" t="s">
        <v>11</v>
      </c>
      <c r="O1008" s="26" t="s">
        <v>14</v>
      </c>
      <c r="P1008" s="32">
        <v>4438.2633999999998</v>
      </c>
      <c r="Q1008" t="str">
        <f>VLOOKUP(insurance!C1008,$E$2:$F$6,2,TRUE)</f>
        <v>overweight</v>
      </c>
    </row>
    <row r="1009" spans="10:17" x14ac:dyDescent="0.25">
      <c r="J1009" s="27">
        <v>47</v>
      </c>
      <c r="K1009" s="28" t="s">
        <v>10</v>
      </c>
      <c r="L1009" s="28">
        <v>28.215</v>
      </c>
      <c r="M1009" s="28">
        <v>3</v>
      </c>
      <c r="N1009" s="28" t="s">
        <v>8</v>
      </c>
      <c r="O1009" s="28" t="s">
        <v>13</v>
      </c>
      <c r="P1009" s="33">
        <v>24915.220850000002</v>
      </c>
      <c r="Q1009" t="str">
        <f>VLOOKUP(insurance!C1009,$E$2:$F$6,2,TRUE)</f>
        <v>overweight</v>
      </c>
    </row>
    <row r="1010" spans="10:17" x14ac:dyDescent="0.25">
      <c r="J1010" s="25">
        <v>25</v>
      </c>
      <c r="K1010" s="26" t="s">
        <v>10</v>
      </c>
      <c r="L1010" s="26">
        <v>24.984999999999999</v>
      </c>
      <c r="M1010" s="26">
        <v>2</v>
      </c>
      <c r="N1010" s="26" t="s">
        <v>11</v>
      </c>
      <c r="O1010" s="26" t="s">
        <v>14</v>
      </c>
      <c r="P1010" s="32">
        <v>23241.47453</v>
      </c>
      <c r="Q1010" t="str">
        <f>VLOOKUP(insurance!C1010,$E$2:$F$6,2,TRUE)</f>
        <v>normal</v>
      </c>
    </row>
    <row r="1011" spans="10:17" x14ac:dyDescent="0.25">
      <c r="J1011" s="27">
        <v>51</v>
      </c>
      <c r="K1011" s="28" t="s">
        <v>10</v>
      </c>
      <c r="L1011" s="28">
        <v>27.74</v>
      </c>
      <c r="M1011" s="28">
        <v>1</v>
      </c>
      <c r="N1011" s="28" t="s">
        <v>11</v>
      </c>
      <c r="O1011" s="28" t="s">
        <v>14</v>
      </c>
      <c r="P1011" s="33">
        <v>9957.7216000000008</v>
      </c>
      <c r="Q1011" t="str">
        <f>VLOOKUP(insurance!C1011,$E$2:$F$6,2,TRUE)</f>
        <v>overweight</v>
      </c>
    </row>
    <row r="1012" spans="10:17" x14ac:dyDescent="0.25">
      <c r="J1012" s="25">
        <v>48</v>
      </c>
      <c r="K1012" s="26" t="s">
        <v>7</v>
      </c>
      <c r="L1012" s="26">
        <v>22.8</v>
      </c>
      <c r="M1012" s="26">
        <v>0</v>
      </c>
      <c r="N1012" s="26" t="s">
        <v>11</v>
      </c>
      <c r="O1012" s="26" t="s">
        <v>9</v>
      </c>
      <c r="P1012" s="32">
        <v>8269.0439999999999</v>
      </c>
      <c r="Q1012" t="str">
        <f>VLOOKUP(insurance!C1012,$E$2:$F$6,2,TRUE)</f>
        <v>normal</v>
      </c>
    </row>
    <row r="1013" spans="10:17" x14ac:dyDescent="0.25">
      <c r="J1013" s="27">
        <v>43</v>
      </c>
      <c r="K1013" s="28" t="s">
        <v>10</v>
      </c>
      <c r="L1013" s="28">
        <v>20.13</v>
      </c>
      <c r="M1013" s="28">
        <v>2</v>
      </c>
      <c r="N1013" s="28" t="s">
        <v>8</v>
      </c>
      <c r="O1013" s="28" t="s">
        <v>12</v>
      </c>
      <c r="P1013" s="33">
        <v>18767.737700000001</v>
      </c>
      <c r="Q1013" t="str">
        <f>VLOOKUP(insurance!C1013,$E$2:$F$6,2,TRUE)</f>
        <v>normal</v>
      </c>
    </row>
    <row r="1014" spans="10:17" x14ac:dyDescent="0.25">
      <c r="J1014" s="25">
        <v>61</v>
      </c>
      <c r="K1014" s="26" t="s">
        <v>7</v>
      </c>
      <c r="L1014" s="26">
        <v>33.33</v>
      </c>
      <c r="M1014" s="26">
        <v>4</v>
      </c>
      <c r="N1014" s="26" t="s">
        <v>11</v>
      </c>
      <c r="O1014" s="26" t="s">
        <v>12</v>
      </c>
      <c r="P1014" s="32">
        <v>36580.282160000002</v>
      </c>
      <c r="Q1014" t="str">
        <f>VLOOKUP(insurance!C1014,$E$2:$F$6,2,TRUE)</f>
        <v>obese</v>
      </c>
    </row>
    <row r="1015" spans="10:17" x14ac:dyDescent="0.25">
      <c r="J1015" s="27">
        <v>48</v>
      </c>
      <c r="K1015" s="28" t="s">
        <v>10</v>
      </c>
      <c r="L1015" s="28">
        <v>32.299999999999997</v>
      </c>
      <c r="M1015" s="28">
        <v>1</v>
      </c>
      <c r="N1015" s="28" t="s">
        <v>11</v>
      </c>
      <c r="O1015" s="28" t="s">
        <v>13</v>
      </c>
      <c r="P1015" s="33">
        <v>8765.2489999999998</v>
      </c>
      <c r="Q1015" t="str">
        <f>VLOOKUP(insurance!C1015,$E$2:$F$6,2,TRUE)</f>
        <v>obese</v>
      </c>
    </row>
    <row r="1016" spans="10:17" x14ac:dyDescent="0.25">
      <c r="J1016" s="25">
        <v>38</v>
      </c>
      <c r="K1016" s="26" t="s">
        <v>7</v>
      </c>
      <c r="L1016" s="26">
        <v>27.6</v>
      </c>
      <c r="M1016" s="26">
        <v>0</v>
      </c>
      <c r="N1016" s="26" t="s">
        <v>11</v>
      </c>
      <c r="O1016" s="26" t="s">
        <v>9</v>
      </c>
      <c r="P1016" s="32">
        <v>5383.5360000000001</v>
      </c>
      <c r="Q1016" t="str">
        <f>VLOOKUP(insurance!C1016,$E$2:$F$6,2,TRUE)</f>
        <v>overweight</v>
      </c>
    </row>
    <row r="1017" spans="10:17" x14ac:dyDescent="0.25">
      <c r="J1017" s="27">
        <v>59</v>
      </c>
      <c r="K1017" s="28" t="s">
        <v>10</v>
      </c>
      <c r="L1017" s="28">
        <v>25.46</v>
      </c>
      <c r="M1017" s="28">
        <v>0</v>
      </c>
      <c r="N1017" s="28" t="s">
        <v>11</v>
      </c>
      <c r="O1017" s="28" t="s">
        <v>13</v>
      </c>
      <c r="P1017" s="33">
        <v>12124.992399999999</v>
      </c>
      <c r="Q1017" t="str">
        <f>VLOOKUP(insurance!C1017,$E$2:$F$6,2,TRUE)</f>
        <v>overweight</v>
      </c>
    </row>
    <row r="1018" spans="10:17" x14ac:dyDescent="0.25">
      <c r="J1018" s="25">
        <v>19</v>
      </c>
      <c r="K1018" s="26" t="s">
        <v>7</v>
      </c>
      <c r="L1018" s="26">
        <v>24.605</v>
      </c>
      <c r="M1018" s="26">
        <v>1</v>
      </c>
      <c r="N1018" s="26" t="s">
        <v>11</v>
      </c>
      <c r="O1018" s="26" t="s">
        <v>13</v>
      </c>
      <c r="P1018" s="32">
        <v>2709.24395</v>
      </c>
      <c r="Q1018" t="str">
        <f>VLOOKUP(insurance!C1018,$E$2:$F$6,2,TRUE)</f>
        <v>normal</v>
      </c>
    </row>
    <row r="1019" spans="10:17" x14ac:dyDescent="0.25">
      <c r="J1019" s="27">
        <v>26</v>
      </c>
      <c r="K1019" s="28" t="s">
        <v>7</v>
      </c>
      <c r="L1019" s="28">
        <v>34.200000000000003</v>
      </c>
      <c r="M1019" s="28">
        <v>2</v>
      </c>
      <c r="N1019" s="28" t="s">
        <v>11</v>
      </c>
      <c r="O1019" s="28" t="s">
        <v>9</v>
      </c>
      <c r="P1019" s="33">
        <v>3987.9259999999999</v>
      </c>
      <c r="Q1019" t="str">
        <f>VLOOKUP(insurance!C1019,$E$2:$F$6,2,TRUE)</f>
        <v>obese</v>
      </c>
    </row>
    <row r="1020" spans="10:17" x14ac:dyDescent="0.25">
      <c r="J1020" s="25">
        <v>54</v>
      </c>
      <c r="K1020" s="26" t="s">
        <v>7</v>
      </c>
      <c r="L1020" s="26">
        <v>35.814999999999998</v>
      </c>
      <c r="M1020" s="26">
        <v>3</v>
      </c>
      <c r="N1020" s="26" t="s">
        <v>11</v>
      </c>
      <c r="O1020" s="26" t="s">
        <v>13</v>
      </c>
      <c r="P1020" s="32">
        <v>12495.290849999999</v>
      </c>
      <c r="Q1020" t="str">
        <f>VLOOKUP(insurance!C1020,$E$2:$F$6,2,TRUE)</f>
        <v>obese</v>
      </c>
    </row>
    <row r="1021" spans="10:17" x14ac:dyDescent="0.25">
      <c r="J1021" s="27">
        <v>21</v>
      </c>
      <c r="K1021" s="28" t="s">
        <v>7</v>
      </c>
      <c r="L1021" s="28">
        <v>32.68</v>
      </c>
      <c r="M1021" s="28">
        <v>2</v>
      </c>
      <c r="N1021" s="28" t="s">
        <v>11</v>
      </c>
      <c r="O1021" s="28" t="s">
        <v>13</v>
      </c>
      <c r="P1021" s="33">
        <v>26018.950519999999</v>
      </c>
      <c r="Q1021" t="str">
        <f>VLOOKUP(insurance!C1021,$E$2:$F$6,2,TRUE)</f>
        <v>obese</v>
      </c>
    </row>
    <row r="1022" spans="10:17" x14ac:dyDescent="0.25">
      <c r="J1022" s="25">
        <v>51</v>
      </c>
      <c r="K1022" s="26" t="s">
        <v>10</v>
      </c>
      <c r="L1022" s="26">
        <v>37</v>
      </c>
      <c r="M1022" s="26">
        <v>0</v>
      </c>
      <c r="N1022" s="26" t="s">
        <v>11</v>
      </c>
      <c r="O1022" s="26" t="s">
        <v>9</v>
      </c>
      <c r="P1022" s="32">
        <v>8798.5930000000008</v>
      </c>
      <c r="Q1022" t="str">
        <f>VLOOKUP(insurance!C1022,$E$2:$F$6,2,TRUE)</f>
        <v>obese</v>
      </c>
    </row>
    <row r="1023" spans="10:17" x14ac:dyDescent="0.25">
      <c r="J1023" s="27">
        <v>22</v>
      </c>
      <c r="K1023" s="28" t="s">
        <v>7</v>
      </c>
      <c r="L1023" s="28">
        <v>31.02</v>
      </c>
      <c r="M1023" s="28">
        <v>3</v>
      </c>
      <c r="N1023" s="28" t="s">
        <v>8</v>
      </c>
      <c r="O1023" s="28" t="s">
        <v>12</v>
      </c>
      <c r="P1023" s="33">
        <v>35595.589800000002</v>
      </c>
      <c r="Q1023" t="str">
        <f>VLOOKUP(insurance!C1023,$E$2:$F$6,2,TRUE)</f>
        <v>obese</v>
      </c>
    </row>
    <row r="1024" spans="10:17" x14ac:dyDescent="0.25">
      <c r="J1024" s="25">
        <v>47</v>
      </c>
      <c r="K1024" s="26" t="s">
        <v>10</v>
      </c>
      <c r="L1024" s="26">
        <v>36.08</v>
      </c>
      <c r="M1024" s="26">
        <v>1</v>
      </c>
      <c r="N1024" s="26" t="s">
        <v>8</v>
      </c>
      <c r="O1024" s="26" t="s">
        <v>12</v>
      </c>
      <c r="P1024" s="32">
        <v>42211.138200000001</v>
      </c>
      <c r="Q1024" t="str">
        <f>VLOOKUP(insurance!C1024,$E$2:$F$6,2,TRUE)</f>
        <v>obese</v>
      </c>
    </row>
    <row r="1025" spans="10:17" x14ac:dyDescent="0.25">
      <c r="J1025" s="27">
        <v>18</v>
      </c>
      <c r="K1025" s="28" t="s">
        <v>10</v>
      </c>
      <c r="L1025" s="28">
        <v>23.32</v>
      </c>
      <c r="M1025" s="28">
        <v>1</v>
      </c>
      <c r="N1025" s="28" t="s">
        <v>11</v>
      </c>
      <c r="O1025" s="28" t="s">
        <v>12</v>
      </c>
      <c r="P1025" s="33">
        <v>1711.0268000000001</v>
      </c>
      <c r="Q1025" t="str">
        <f>VLOOKUP(insurance!C1025,$E$2:$F$6,2,TRUE)</f>
        <v>normal</v>
      </c>
    </row>
    <row r="1026" spans="10:17" x14ac:dyDescent="0.25">
      <c r="J1026" s="25">
        <v>47</v>
      </c>
      <c r="K1026" s="26" t="s">
        <v>7</v>
      </c>
      <c r="L1026" s="26">
        <v>45.32</v>
      </c>
      <c r="M1026" s="26">
        <v>1</v>
      </c>
      <c r="N1026" s="26" t="s">
        <v>11</v>
      </c>
      <c r="O1026" s="26" t="s">
        <v>12</v>
      </c>
      <c r="P1026" s="32">
        <v>8569.8618000000006</v>
      </c>
      <c r="Q1026" t="str">
        <f>VLOOKUP(insurance!C1026,$E$2:$F$6,2,TRUE)</f>
        <v>obese</v>
      </c>
    </row>
    <row r="1027" spans="10:17" x14ac:dyDescent="0.25">
      <c r="J1027" s="27">
        <v>21</v>
      </c>
      <c r="K1027" s="28" t="s">
        <v>7</v>
      </c>
      <c r="L1027" s="28">
        <v>34.6</v>
      </c>
      <c r="M1027" s="28">
        <v>0</v>
      </c>
      <c r="N1027" s="28" t="s">
        <v>11</v>
      </c>
      <c r="O1027" s="28" t="s">
        <v>9</v>
      </c>
      <c r="P1027" s="33">
        <v>2020.1769999999999</v>
      </c>
      <c r="Q1027" t="str">
        <f>VLOOKUP(insurance!C1027,$E$2:$F$6,2,TRUE)</f>
        <v>obese</v>
      </c>
    </row>
    <row r="1028" spans="10:17" x14ac:dyDescent="0.25">
      <c r="J1028" s="25">
        <v>19</v>
      </c>
      <c r="K1028" s="26" t="s">
        <v>10</v>
      </c>
      <c r="L1028" s="26">
        <v>26.03</v>
      </c>
      <c r="M1028" s="26">
        <v>1</v>
      </c>
      <c r="N1028" s="26" t="s">
        <v>8</v>
      </c>
      <c r="O1028" s="26" t="s">
        <v>13</v>
      </c>
      <c r="P1028" s="32">
        <v>16450.894700000001</v>
      </c>
      <c r="Q1028" t="str">
        <f>VLOOKUP(insurance!C1028,$E$2:$F$6,2,TRUE)</f>
        <v>overweight</v>
      </c>
    </row>
    <row r="1029" spans="10:17" x14ac:dyDescent="0.25">
      <c r="J1029" s="27">
        <v>23</v>
      </c>
      <c r="K1029" s="28" t="s">
        <v>10</v>
      </c>
      <c r="L1029" s="28">
        <v>18.715</v>
      </c>
      <c r="M1029" s="28">
        <v>0</v>
      </c>
      <c r="N1029" s="28" t="s">
        <v>11</v>
      </c>
      <c r="O1029" s="28" t="s">
        <v>13</v>
      </c>
      <c r="P1029" s="33">
        <v>21595.382290000001</v>
      </c>
      <c r="Q1029" t="str">
        <f>VLOOKUP(insurance!C1029,$E$2:$F$6,2,TRUE)</f>
        <v>normal</v>
      </c>
    </row>
    <row r="1030" spans="10:17" x14ac:dyDescent="0.25">
      <c r="J1030" s="25">
        <v>54</v>
      </c>
      <c r="K1030" s="26" t="s">
        <v>10</v>
      </c>
      <c r="L1030" s="26">
        <v>31.6</v>
      </c>
      <c r="M1030" s="26">
        <v>0</v>
      </c>
      <c r="N1030" s="26" t="s">
        <v>11</v>
      </c>
      <c r="O1030" s="26" t="s">
        <v>9</v>
      </c>
      <c r="P1030" s="32">
        <v>9850.4320000000007</v>
      </c>
      <c r="Q1030" t="str">
        <f>VLOOKUP(insurance!C1030,$E$2:$F$6,2,TRUE)</f>
        <v>obese</v>
      </c>
    </row>
    <row r="1031" spans="10:17" x14ac:dyDescent="0.25">
      <c r="J1031" s="27">
        <v>37</v>
      </c>
      <c r="K1031" s="28" t="s">
        <v>7</v>
      </c>
      <c r="L1031" s="28">
        <v>17.29</v>
      </c>
      <c r="M1031" s="28">
        <v>2</v>
      </c>
      <c r="N1031" s="28" t="s">
        <v>11</v>
      </c>
      <c r="O1031" s="28" t="s">
        <v>14</v>
      </c>
      <c r="P1031" s="33">
        <v>6877.9800999999998</v>
      </c>
      <c r="Q1031" t="str">
        <f>VLOOKUP(insurance!C1031,$E$2:$F$6,2,TRUE)</f>
        <v>underweight</v>
      </c>
    </row>
    <row r="1032" spans="10:17" x14ac:dyDescent="0.25">
      <c r="J1032" s="25">
        <v>46</v>
      </c>
      <c r="K1032" s="26" t="s">
        <v>7</v>
      </c>
      <c r="L1032" s="26">
        <v>23.655000000000001</v>
      </c>
      <c r="M1032" s="26">
        <v>1</v>
      </c>
      <c r="N1032" s="26" t="s">
        <v>8</v>
      </c>
      <c r="O1032" s="26" t="s">
        <v>13</v>
      </c>
      <c r="P1032" s="32">
        <v>21677.283449999999</v>
      </c>
      <c r="Q1032" t="str">
        <f>VLOOKUP(insurance!C1032,$E$2:$F$6,2,TRUE)</f>
        <v>normal</v>
      </c>
    </row>
    <row r="1033" spans="10:17" x14ac:dyDescent="0.25">
      <c r="J1033" s="27">
        <v>55</v>
      </c>
      <c r="K1033" s="28" t="s">
        <v>7</v>
      </c>
      <c r="L1033" s="28">
        <v>35.200000000000003</v>
      </c>
      <c r="M1033" s="28">
        <v>0</v>
      </c>
      <c r="N1033" s="28" t="s">
        <v>8</v>
      </c>
      <c r="O1033" s="28" t="s">
        <v>12</v>
      </c>
      <c r="P1033" s="33">
        <v>44423.803</v>
      </c>
      <c r="Q1033" t="str">
        <f>VLOOKUP(insurance!C1033,$E$2:$F$6,2,TRUE)</f>
        <v>obese</v>
      </c>
    </row>
    <row r="1034" spans="10:17" x14ac:dyDescent="0.25">
      <c r="J1034" s="25">
        <v>30</v>
      </c>
      <c r="K1034" s="26" t="s">
        <v>7</v>
      </c>
      <c r="L1034" s="26">
        <v>27.93</v>
      </c>
      <c r="M1034" s="26">
        <v>0</v>
      </c>
      <c r="N1034" s="26" t="s">
        <v>11</v>
      </c>
      <c r="O1034" s="26" t="s">
        <v>14</v>
      </c>
      <c r="P1034" s="32">
        <v>4137.5227000000004</v>
      </c>
      <c r="Q1034" t="str">
        <f>VLOOKUP(insurance!C1034,$E$2:$F$6,2,TRUE)</f>
        <v>overweight</v>
      </c>
    </row>
    <row r="1035" spans="10:17" x14ac:dyDescent="0.25">
      <c r="J1035" s="27">
        <v>18</v>
      </c>
      <c r="K1035" s="28" t="s">
        <v>10</v>
      </c>
      <c r="L1035" s="28">
        <v>21.565000000000001</v>
      </c>
      <c r="M1035" s="28">
        <v>0</v>
      </c>
      <c r="N1035" s="28" t="s">
        <v>8</v>
      </c>
      <c r="O1035" s="28" t="s">
        <v>14</v>
      </c>
      <c r="P1035" s="33">
        <v>13747.87235</v>
      </c>
      <c r="Q1035" t="str">
        <f>VLOOKUP(insurance!C1035,$E$2:$F$6,2,TRUE)</f>
        <v>normal</v>
      </c>
    </row>
    <row r="1036" spans="10:17" x14ac:dyDescent="0.25">
      <c r="J1036" s="25">
        <v>61</v>
      </c>
      <c r="K1036" s="26" t="s">
        <v>10</v>
      </c>
      <c r="L1036" s="26">
        <v>38.380000000000003</v>
      </c>
      <c r="M1036" s="26">
        <v>0</v>
      </c>
      <c r="N1036" s="26" t="s">
        <v>11</v>
      </c>
      <c r="O1036" s="26" t="s">
        <v>13</v>
      </c>
      <c r="P1036" s="32">
        <v>12950.0712</v>
      </c>
      <c r="Q1036" t="str">
        <f>VLOOKUP(insurance!C1036,$E$2:$F$6,2,TRUE)</f>
        <v>obese</v>
      </c>
    </row>
    <row r="1037" spans="10:17" x14ac:dyDescent="0.25">
      <c r="J1037" s="27">
        <v>54</v>
      </c>
      <c r="K1037" s="28" t="s">
        <v>7</v>
      </c>
      <c r="L1037" s="28">
        <v>23</v>
      </c>
      <c r="M1037" s="28">
        <v>3</v>
      </c>
      <c r="N1037" s="28" t="s">
        <v>11</v>
      </c>
      <c r="O1037" s="28" t="s">
        <v>9</v>
      </c>
      <c r="P1037" s="33">
        <v>12094.477999999999</v>
      </c>
      <c r="Q1037" t="str">
        <f>VLOOKUP(insurance!C1037,$E$2:$F$6,2,TRUE)</f>
        <v>normal</v>
      </c>
    </row>
    <row r="1038" spans="10:17" x14ac:dyDescent="0.25">
      <c r="J1038" s="25">
        <v>22</v>
      </c>
      <c r="K1038" s="26" t="s">
        <v>10</v>
      </c>
      <c r="L1038" s="26">
        <v>37.07</v>
      </c>
      <c r="M1038" s="26">
        <v>2</v>
      </c>
      <c r="N1038" s="26" t="s">
        <v>8</v>
      </c>
      <c r="O1038" s="26" t="s">
        <v>12</v>
      </c>
      <c r="P1038" s="32">
        <v>37484.4493</v>
      </c>
      <c r="Q1038" t="str">
        <f>VLOOKUP(insurance!C1038,$E$2:$F$6,2,TRUE)</f>
        <v>obese</v>
      </c>
    </row>
    <row r="1039" spans="10:17" x14ac:dyDescent="0.25">
      <c r="J1039" s="27">
        <v>45</v>
      </c>
      <c r="K1039" s="28" t="s">
        <v>7</v>
      </c>
      <c r="L1039" s="28">
        <v>30.495000000000001</v>
      </c>
      <c r="M1039" s="28">
        <v>1</v>
      </c>
      <c r="N1039" s="28" t="s">
        <v>8</v>
      </c>
      <c r="O1039" s="28" t="s">
        <v>13</v>
      </c>
      <c r="P1039" s="33">
        <v>39725.518049999999</v>
      </c>
      <c r="Q1039" t="str">
        <f>VLOOKUP(insurance!C1039,$E$2:$F$6,2,TRUE)</f>
        <v>obese</v>
      </c>
    </row>
    <row r="1040" spans="10:17" x14ac:dyDescent="0.25">
      <c r="J1040" s="25">
        <v>22</v>
      </c>
      <c r="K1040" s="26" t="s">
        <v>10</v>
      </c>
      <c r="L1040" s="26">
        <v>28.88</v>
      </c>
      <c r="M1040" s="26">
        <v>0</v>
      </c>
      <c r="N1040" s="26" t="s">
        <v>11</v>
      </c>
      <c r="O1040" s="26" t="s">
        <v>14</v>
      </c>
      <c r="P1040" s="32">
        <v>2250.8352</v>
      </c>
      <c r="Q1040" t="str">
        <f>VLOOKUP(insurance!C1040,$E$2:$F$6,2,TRUE)</f>
        <v>overweight</v>
      </c>
    </row>
    <row r="1041" spans="10:17" x14ac:dyDescent="0.25">
      <c r="J1041" s="27">
        <v>19</v>
      </c>
      <c r="K1041" s="28" t="s">
        <v>10</v>
      </c>
      <c r="L1041" s="28">
        <v>27.265000000000001</v>
      </c>
      <c r="M1041" s="28">
        <v>2</v>
      </c>
      <c r="N1041" s="28" t="s">
        <v>11</v>
      </c>
      <c r="O1041" s="28" t="s">
        <v>13</v>
      </c>
      <c r="P1041" s="33">
        <v>22493.659640000002</v>
      </c>
      <c r="Q1041" t="str">
        <f>VLOOKUP(insurance!C1041,$E$2:$F$6,2,TRUE)</f>
        <v>overweight</v>
      </c>
    </row>
    <row r="1042" spans="10:17" x14ac:dyDescent="0.25">
      <c r="J1042" s="25">
        <v>35</v>
      </c>
      <c r="K1042" s="26" t="s">
        <v>7</v>
      </c>
      <c r="L1042" s="26">
        <v>28.024999999999999</v>
      </c>
      <c r="M1042" s="26">
        <v>0</v>
      </c>
      <c r="N1042" s="26" t="s">
        <v>8</v>
      </c>
      <c r="O1042" s="26" t="s">
        <v>13</v>
      </c>
      <c r="P1042" s="32">
        <v>20234.854749999999</v>
      </c>
      <c r="Q1042" t="str">
        <f>VLOOKUP(insurance!C1042,$E$2:$F$6,2,TRUE)</f>
        <v>overweight</v>
      </c>
    </row>
    <row r="1043" spans="10:17" x14ac:dyDescent="0.25">
      <c r="J1043" s="27">
        <v>18</v>
      </c>
      <c r="K1043" s="28" t="s">
        <v>10</v>
      </c>
      <c r="L1043" s="28">
        <v>23.085000000000001</v>
      </c>
      <c r="M1043" s="28">
        <v>0</v>
      </c>
      <c r="N1043" s="28" t="s">
        <v>11</v>
      </c>
      <c r="O1043" s="28" t="s">
        <v>14</v>
      </c>
      <c r="P1043" s="33">
        <v>1704.7001499999999</v>
      </c>
      <c r="Q1043" t="str">
        <f>VLOOKUP(insurance!C1043,$E$2:$F$6,2,TRUE)</f>
        <v>normal</v>
      </c>
    </row>
    <row r="1044" spans="10:17" x14ac:dyDescent="0.25">
      <c r="J1044" s="25">
        <v>20</v>
      </c>
      <c r="K1044" s="26" t="s">
        <v>10</v>
      </c>
      <c r="L1044" s="26">
        <v>30.684999999999999</v>
      </c>
      <c r="M1044" s="26">
        <v>0</v>
      </c>
      <c r="N1044" s="26" t="s">
        <v>8</v>
      </c>
      <c r="O1044" s="26" t="s">
        <v>14</v>
      </c>
      <c r="P1044" s="32">
        <v>33475.817150000003</v>
      </c>
      <c r="Q1044" t="str">
        <f>VLOOKUP(insurance!C1044,$E$2:$F$6,2,TRUE)</f>
        <v>obese</v>
      </c>
    </row>
    <row r="1045" spans="10:17" x14ac:dyDescent="0.25">
      <c r="J1045" s="27">
        <v>28</v>
      </c>
      <c r="K1045" s="28" t="s">
        <v>7</v>
      </c>
      <c r="L1045" s="28">
        <v>25.8</v>
      </c>
      <c r="M1045" s="28">
        <v>0</v>
      </c>
      <c r="N1045" s="28" t="s">
        <v>11</v>
      </c>
      <c r="O1045" s="28" t="s">
        <v>9</v>
      </c>
      <c r="P1045" s="33">
        <v>3161.4540000000002</v>
      </c>
      <c r="Q1045" t="str">
        <f>VLOOKUP(insurance!C1045,$E$2:$F$6,2,TRUE)</f>
        <v>overweight</v>
      </c>
    </row>
    <row r="1046" spans="10:17" x14ac:dyDescent="0.25">
      <c r="J1046" s="25">
        <v>55</v>
      </c>
      <c r="K1046" s="26" t="s">
        <v>10</v>
      </c>
      <c r="L1046" s="26">
        <v>35.244999999999997</v>
      </c>
      <c r="M1046" s="26">
        <v>1</v>
      </c>
      <c r="N1046" s="26" t="s">
        <v>11</v>
      </c>
      <c r="O1046" s="26" t="s">
        <v>14</v>
      </c>
      <c r="P1046" s="32">
        <v>11394.065549999999</v>
      </c>
      <c r="Q1046" t="str">
        <f>VLOOKUP(insurance!C1046,$E$2:$F$6,2,TRUE)</f>
        <v>obese</v>
      </c>
    </row>
    <row r="1047" spans="10:17" x14ac:dyDescent="0.25">
      <c r="J1047" s="27">
        <v>43</v>
      </c>
      <c r="K1047" s="28" t="s">
        <v>7</v>
      </c>
      <c r="L1047" s="28">
        <v>24.7</v>
      </c>
      <c r="M1047" s="28">
        <v>2</v>
      </c>
      <c r="N1047" s="28" t="s">
        <v>8</v>
      </c>
      <c r="O1047" s="28" t="s">
        <v>13</v>
      </c>
      <c r="P1047" s="33">
        <v>21880.82</v>
      </c>
      <c r="Q1047" t="str">
        <f>VLOOKUP(insurance!C1047,$E$2:$F$6,2,TRUE)</f>
        <v>normal</v>
      </c>
    </row>
    <row r="1048" spans="10:17" x14ac:dyDescent="0.25">
      <c r="J1048" s="25">
        <v>43</v>
      </c>
      <c r="K1048" s="26" t="s">
        <v>7</v>
      </c>
      <c r="L1048" s="26">
        <v>25.08</v>
      </c>
      <c r="M1048" s="26">
        <v>0</v>
      </c>
      <c r="N1048" s="26" t="s">
        <v>11</v>
      </c>
      <c r="O1048" s="26" t="s">
        <v>14</v>
      </c>
      <c r="P1048" s="32">
        <v>7325.0482000000002</v>
      </c>
      <c r="Q1048" t="str">
        <f>VLOOKUP(insurance!C1048,$E$2:$F$6,2,TRUE)</f>
        <v>overweight</v>
      </c>
    </row>
    <row r="1049" spans="10:17" x14ac:dyDescent="0.25">
      <c r="J1049" s="27">
        <v>22</v>
      </c>
      <c r="K1049" s="28" t="s">
        <v>10</v>
      </c>
      <c r="L1049" s="28">
        <v>52.58</v>
      </c>
      <c r="M1049" s="28">
        <v>1</v>
      </c>
      <c r="N1049" s="28" t="s">
        <v>8</v>
      </c>
      <c r="O1049" s="28" t="s">
        <v>12</v>
      </c>
      <c r="P1049" s="33">
        <v>44501.398200000003</v>
      </c>
      <c r="Q1049" t="str">
        <f>VLOOKUP(insurance!C1049,$E$2:$F$6,2,TRUE)</f>
        <v>obese</v>
      </c>
    </row>
    <row r="1050" spans="10:17" x14ac:dyDescent="0.25">
      <c r="J1050" s="25">
        <v>25</v>
      </c>
      <c r="K1050" s="26" t="s">
        <v>7</v>
      </c>
      <c r="L1050" s="26">
        <v>22.515000000000001</v>
      </c>
      <c r="M1050" s="26">
        <v>1</v>
      </c>
      <c r="N1050" s="26" t="s">
        <v>11</v>
      </c>
      <c r="O1050" s="26" t="s">
        <v>13</v>
      </c>
      <c r="P1050" s="32">
        <v>3594.17085</v>
      </c>
      <c r="Q1050" t="str">
        <f>VLOOKUP(insurance!C1050,$E$2:$F$6,2,TRUE)</f>
        <v>normal</v>
      </c>
    </row>
    <row r="1051" spans="10:17" x14ac:dyDescent="0.25">
      <c r="J1051" s="27">
        <v>49</v>
      </c>
      <c r="K1051" s="28" t="s">
        <v>10</v>
      </c>
      <c r="L1051" s="28">
        <v>30.9</v>
      </c>
      <c r="M1051" s="28">
        <v>0</v>
      </c>
      <c r="N1051" s="28" t="s">
        <v>8</v>
      </c>
      <c r="O1051" s="28" t="s">
        <v>9</v>
      </c>
      <c r="P1051" s="33">
        <v>39727.614000000001</v>
      </c>
      <c r="Q1051" t="str">
        <f>VLOOKUP(insurance!C1051,$E$2:$F$6,2,TRUE)</f>
        <v>obese</v>
      </c>
    </row>
    <row r="1052" spans="10:17" x14ac:dyDescent="0.25">
      <c r="J1052" s="25">
        <v>44</v>
      </c>
      <c r="K1052" s="26" t="s">
        <v>7</v>
      </c>
      <c r="L1052" s="26">
        <v>36.954999999999998</v>
      </c>
      <c r="M1052" s="26">
        <v>1</v>
      </c>
      <c r="N1052" s="26" t="s">
        <v>11</v>
      </c>
      <c r="O1052" s="26" t="s">
        <v>13</v>
      </c>
      <c r="P1052" s="32">
        <v>8023.1354499999998</v>
      </c>
      <c r="Q1052" t="str">
        <f>VLOOKUP(insurance!C1052,$E$2:$F$6,2,TRUE)</f>
        <v>obese</v>
      </c>
    </row>
    <row r="1053" spans="10:17" x14ac:dyDescent="0.25">
      <c r="J1053" s="27">
        <v>64</v>
      </c>
      <c r="K1053" s="28" t="s">
        <v>10</v>
      </c>
      <c r="L1053" s="28">
        <v>26.41</v>
      </c>
      <c r="M1053" s="28">
        <v>0</v>
      </c>
      <c r="N1053" s="28" t="s">
        <v>11</v>
      </c>
      <c r="O1053" s="28" t="s">
        <v>14</v>
      </c>
      <c r="P1053" s="33">
        <v>14394.5579</v>
      </c>
      <c r="Q1053" t="str">
        <f>VLOOKUP(insurance!C1053,$E$2:$F$6,2,TRUE)</f>
        <v>overweight</v>
      </c>
    </row>
    <row r="1054" spans="10:17" x14ac:dyDescent="0.25">
      <c r="J1054" s="25">
        <v>49</v>
      </c>
      <c r="K1054" s="26" t="s">
        <v>10</v>
      </c>
      <c r="L1054" s="26">
        <v>29.83</v>
      </c>
      <c r="M1054" s="26">
        <v>1</v>
      </c>
      <c r="N1054" s="26" t="s">
        <v>11</v>
      </c>
      <c r="O1054" s="26" t="s">
        <v>14</v>
      </c>
      <c r="P1054" s="32">
        <v>9288.0267000000003</v>
      </c>
      <c r="Q1054" t="str">
        <f>VLOOKUP(insurance!C1054,$E$2:$F$6,2,TRUE)</f>
        <v>overweight</v>
      </c>
    </row>
    <row r="1055" spans="10:17" x14ac:dyDescent="0.25">
      <c r="J1055" s="27">
        <v>47</v>
      </c>
      <c r="K1055" s="28" t="s">
        <v>10</v>
      </c>
      <c r="L1055" s="28">
        <v>29.8</v>
      </c>
      <c r="M1055" s="28">
        <v>3</v>
      </c>
      <c r="N1055" s="28" t="s">
        <v>8</v>
      </c>
      <c r="O1055" s="28" t="s">
        <v>9</v>
      </c>
      <c r="P1055" s="33">
        <v>25309.489000000001</v>
      </c>
      <c r="Q1055" t="str">
        <f>VLOOKUP(insurance!C1055,$E$2:$F$6,2,TRUE)</f>
        <v>overweight</v>
      </c>
    </row>
    <row r="1056" spans="10:17" x14ac:dyDescent="0.25">
      <c r="J1056" s="25">
        <v>27</v>
      </c>
      <c r="K1056" s="26" t="s">
        <v>7</v>
      </c>
      <c r="L1056" s="26">
        <v>21.47</v>
      </c>
      <c r="M1056" s="26">
        <v>0</v>
      </c>
      <c r="N1056" s="26" t="s">
        <v>11</v>
      </c>
      <c r="O1056" s="26" t="s">
        <v>13</v>
      </c>
      <c r="P1056" s="32">
        <v>3353.4703</v>
      </c>
      <c r="Q1056" t="str">
        <f>VLOOKUP(insurance!C1056,$E$2:$F$6,2,TRUE)</f>
        <v>normal</v>
      </c>
    </row>
    <row r="1057" spans="10:17" x14ac:dyDescent="0.25">
      <c r="J1057" s="27">
        <v>55</v>
      </c>
      <c r="K1057" s="28" t="s">
        <v>10</v>
      </c>
      <c r="L1057" s="28">
        <v>27.645</v>
      </c>
      <c r="M1057" s="28">
        <v>0</v>
      </c>
      <c r="N1057" s="28" t="s">
        <v>11</v>
      </c>
      <c r="O1057" s="28" t="s">
        <v>13</v>
      </c>
      <c r="P1057" s="33">
        <v>10594.501550000001</v>
      </c>
      <c r="Q1057" t="str">
        <f>VLOOKUP(insurance!C1057,$E$2:$F$6,2,TRUE)</f>
        <v>overweight</v>
      </c>
    </row>
    <row r="1058" spans="10:17" x14ac:dyDescent="0.25">
      <c r="J1058" s="25">
        <v>48</v>
      </c>
      <c r="K1058" s="26" t="s">
        <v>7</v>
      </c>
      <c r="L1058" s="26">
        <v>28.9</v>
      </c>
      <c r="M1058" s="26">
        <v>0</v>
      </c>
      <c r="N1058" s="26" t="s">
        <v>11</v>
      </c>
      <c r="O1058" s="26" t="s">
        <v>9</v>
      </c>
      <c r="P1058" s="32">
        <v>8277.5229999999992</v>
      </c>
      <c r="Q1058" t="str">
        <f>VLOOKUP(insurance!C1058,$E$2:$F$6,2,TRUE)</f>
        <v>overweight</v>
      </c>
    </row>
    <row r="1059" spans="10:17" x14ac:dyDescent="0.25">
      <c r="J1059" s="27">
        <v>45</v>
      </c>
      <c r="K1059" s="28" t="s">
        <v>7</v>
      </c>
      <c r="L1059" s="28">
        <v>31.79</v>
      </c>
      <c r="M1059" s="28">
        <v>0</v>
      </c>
      <c r="N1059" s="28" t="s">
        <v>11</v>
      </c>
      <c r="O1059" s="28" t="s">
        <v>12</v>
      </c>
      <c r="P1059" s="33">
        <v>17929.303370000001</v>
      </c>
      <c r="Q1059" t="str">
        <f>VLOOKUP(insurance!C1059,$E$2:$F$6,2,TRUE)</f>
        <v>obese</v>
      </c>
    </row>
    <row r="1060" spans="10:17" x14ac:dyDescent="0.25">
      <c r="J1060" s="25">
        <v>24</v>
      </c>
      <c r="K1060" s="26" t="s">
        <v>7</v>
      </c>
      <c r="L1060" s="26">
        <v>39.49</v>
      </c>
      <c r="M1060" s="26">
        <v>0</v>
      </c>
      <c r="N1060" s="26" t="s">
        <v>11</v>
      </c>
      <c r="O1060" s="26" t="s">
        <v>12</v>
      </c>
      <c r="P1060" s="32">
        <v>2480.9791</v>
      </c>
      <c r="Q1060" t="str">
        <f>VLOOKUP(insurance!C1060,$E$2:$F$6,2,TRUE)</f>
        <v>obese</v>
      </c>
    </row>
    <row r="1061" spans="10:17" x14ac:dyDescent="0.25">
      <c r="J1061" s="27">
        <v>32</v>
      </c>
      <c r="K1061" s="28" t="s">
        <v>10</v>
      </c>
      <c r="L1061" s="28">
        <v>33.82</v>
      </c>
      <c r="M1061" s="28">
        <v>1</v>
      </c>
      <c r="N1061" s="28" t="s">
        <v>11</v>
      </c>
      <c r="O1061" s="28" t="s">
        <v>13</v>
      </c>
      <c r="P1061" s="33">
        <v>4462.7218000000003</v>
      </c>
      <c r="Q1061" t="str">
        <f>VLOOKUP(insurance!C1061,$E$2:$F$6,2,TRUE)</f>
        <v>obese</v>
      </c>
    </row>
    <row r="1062" spans="10:17" x14ac:dyDescent="0.25">
      <c r="J1062" s="25">
        <v>24</v>
      </c>
      <c r="K1062" s="26" t="s">
        <v>10</v>
      </c>
      <c r="L1062" s="26">
        <v>32.01</v>
      </c>
      <c r="M1062" s="26">
        <v>0</v>
      </c>
      <c r="N1062" s="26" t="s">
        <v>11</v>
      </c>
      <c r="O1062" s="26" t="s">
        <v>12</v>
      </c>
      <c r="P1062" s="32">
        <v>1981.5818999999999</v>
      </c>
      <c r="Q1062" t="str">
        <f>VLOOKUP(insurance!C1062,$E$2:$F$6,2,TRUE)</f>
        <v>obese</v>
      </c>
    </row>
    <row r="1063" spans="10:17" x14ac:dyDescent="0.25">
      <c r="J1063" s="27">
        <v>57</v>
      </c>
      <c r="K1063" s="28" t="s">
        <v>10</v>
      </c>
      <c r="L1063" s="28">
        <v>27.94</v>
      </c>
      <c r="M1063" s="28">
        <v>1</v>
      </c>
      <c r="N1063" s="28" t="s">
        <v>11</v>
      </c>
      <c r="O1063" s="28" t="s">
        <v>12</v>
      </c>
      <c r="P1063" s="33">
        <v>11554.223599999999</v>
      </c>
      <c r="Q1063" t="str">
        <f>VLOOKUP(insurance!C1063,$E$2:$F$6,2,TRUE)</f>
        <v>overweight</v>
      </c>
    </row>
    <row r="1064" spans="10:17" x14ac:dyDescent="0.25">
      <c r="J1064" s="25">
        <v>59</v>
      </c>
      <c r="K1064" s="26" t="s">
        <v>10</v>
      </c>
      <c r="L1064" s="26">
        <v>41.14</v>
      </c>
      <c r="M1064" s="26">
        <v>1</v>
      </c>
      <c r="N1064" s="26" t="s">
        <v>8</v>
      </c>
      <c r="O1064" s="26" t="s">
        <v>12</v>
      </c>
      <c r="P1064" s="32">
        <v>48970.247600000002</v>
      </c>
      <c r="Q1064" t="str">
        <f>VLOOKUP(insurance!C1064,$E$2:$F$6,2,TRUE)</f>
        <v>obese</v>
      </c>
    </row>
    <row r="1065" spans="10:17" x14ac:dyDescent="0.25">
      <c r="J1065" s="27">
        <v>36</v>
      </c>
      <c r="K1065" s="28" t="s">
        <v>10</v>
      </c>
      <c r="L1065" s="28">
        <v>28.594999999999999</v>
      </c>
      <c r="M1065" s="28">
        <v>3</v>
      </c>
      <c r="N1065" s="28" t="s">
        <v>11</v>
      </c>
      <c r="O1065" s="28" t="s">
        <v>13</v>
      </c>
      <c r="P1065" s="33">
        <v>6548.1950500000003</v>
      </c>
      <c r="Q1065" t="str">
        <f>VLOOKUP(insurance!C1065,$E$2:$F$6,2,TRUE)</f>
        <v>overweight</v>
      </c>
    </row>
    <row r="1066" spans="10:17" x14ac:dyDescent="0.25">
      <c r="J1066" s="25">
        <v>29</v>
      </c>
      <c r="K1066" s="26" t="s">
        <v>7</v>
      </c>
      <c r="L1066" s="26">
        <v>25.6</v>
      </c>
      <c r="M1066" s="26">
        <v>4</v>
      </c>
      <c r="N1066" s="26" t="s">
        <v>11</v>
      </c>
      <c r="O1066" s="26" t="s">
        <v>9</v>
      </c>
      <c r="P1066" s="32">
        <v>5708.8670000000002</v>
      </c>
      <c r="Q1066" t="str">
        <f>VLOOKUP(insurance!C1066,$E$2:$F$6,2,TRUE)</f>
        <v>overweight</v>
      </c>
    </row>
    <row r="1067" spans="10:17" x14ac:dyDescent="0.25">
      <c r="J1067" s="27">
        <v>42</v>
      </c>
      <c r="K1067" s="28" t="s">
        <v>7</v>
      </c>
      <c r="L1067" s="28">
        <v>25.3</v>
      </c>
      <c r="M1067" s="28">
        <v>1</v>
      </c>
      <c r="N1067" s="28" t="s">
        <v>11</v>
      </c>
      <c r="O1067" s="28" t="s">
        <v>9</v>
      </c>
      <c r="P1067" s="33">
        <v>7045.4989999999998</v>
      </c>
      <c r="Q1067" t="str">
        <f>VLOOKUP(insurance!C1067,$E$2:$F$6,2,TRUE)</f>
        <v>overweight</v>
      </c>
    </row>
    <row r="1068" spans="10:17" x14ac:dyDescent="0.25">
      <c r="J1068" s="25">
        <v>48</v>
      </c>
      <c r="K1068" s="26" t="s">
        <v>10</v>
      </c>
      <c r="L1068" s="26">
        <v>37.29</v>
      </c>
      <c r="M1068" s="26">
        <v>2</v>
      </c>
      <c r="N1068" s="26" t="s">
        <v>11</v>
      </c>
      <c r="O1068" s="26" t="s">
        <v>12</v>
      </c>
      <c r="P1068" s="32">
        <v>8978.1851000000006</v>
      </c>
      <c r="Q1068" t="str">
        <f>VLOOKUP(insurance!C1068,$E$2:$F$6,2,TRUE)</f>
        <v>obese</v>
      </c>
    </row>
    <row r="1069" spans="10:17" x14ac:dyDescent="0.25">
      <c r="J1069" s="27">
        <v>39</v>
      </c>
      <c r="K1069" s="28" t="s">
        <v>10</v>
      </c>
      <c r="L1069" s="28">
        <v>42.655000000000001</v>
      </c>
      <c r="M1069" s="28">
        <v>0</v>
      </c>
      <c r="N1069" s="28" t="s">
        <v>11</v>
      </c>
      <c r="O1069" s="28" t="s">
        <v>14</v>
      </c>
      <c r="P1069" s="33">
        <v>5757.41345</v>
      </c>
      <c r="Q1069" t="str">
        <f>VLOOKUP(insurance!C1069,$E$2:$F$6,2,TRUE)</f>
        <v>obese</v>
      </c>
    </row>
    <row r="1070" spans="10:17" x14ac:dyDescent="0.25">
      <c r="J1070" s="25">
        <v>63</v>
      </c>
      <c r="K1070" s="26" t="s">
        <v>10</v>
      </c>
      <c r="L1070" s="26">
        <v>21.66</v>
      </c>
      <c r="M1070" s="26">
        <v>1</v>
      </c>
      <c r="N1070" s="26" t="s">
        <v>11</v>
      </c>
      <c r="O1070" s="26" t="s">
        <v>13</v>
      </c>
      <c r="P1070" s="32">
        <v>14349.8544</v>
      </c>
      <c r="Q1070" t="str">
        <f>VLOOKUP(insurance!C1070,$E$2:$F$6,2,TRUE)</f>
        <v>normal</v>
      </c>
    </row>
    <row r="1071" spans="10:17" x14ac:dyDescent="0.25">
      <c r="J1071" s="27">
        <v>54</v>
      </c>
      <c r="K1071" s="28" t="s">
        <v>7</v>
      </c>
      <c r="L1071" s="28">
        <v>31.9</v>
      </c>
      <c r="M1071" s="28">
        <v>1</v>
      </c>
      <c r="N1071" s="28" t="s">
        <v>11</v>
      </c>
      <c r="O1071" s="28" t="s">
        <v>12</v>
      </c>
      <c r="P1071" s="33">
        <v>10928.849</v>
      </c>
      <c r="Q1071" t="str">
        <f>VLOOKUP(insurance!C1071,$E$2:$F$6,2,TRUE)</f>
        <v>obese</v>
      </c>
    </row>
    <row r="1072" spans="10:17" x14ac:dyDescent="0.25">
      <c r="J1072" s="25">
        <v>37</v>
      </c>
      <c r="K1072" s="26" t="s">
        <v>10</v>
      </c>
      <c r="L1072" s="26">
        <v>37.07</v>
      </c>
      <c r="M1072" s="26">
        <v>1</v>
      </c>
      <c r="N1072" s="26" t="s">
        <v>8</v>
      </c>
      <c r="O1072" s="26" t="s">
        <v>12</v>
      </c>
      <c r="P1072" s="32">
        <v>39871.704299999998</v>
      </c>
      <c r="Q1072" t="str">
        <f>VLOOKUP(insurance!C1072,$E$2:$F$6,2,TRUE)</f>
        <v>obese</v>
      </c>
    </row>
    <row r="1073" spans="10:17" x14ac:dyDescent="0.25">
      <c r="J1073" s="27">
        <v>63</v>
      </c>
      <c r="K1073" s="28" t="s">
        <v>10</v>
      </c>
      <c r="L1073" s="28">
        <v>31.445</v>
      </c>
      <c r="M1073" s="28">
        <v>0</v>
      </c>
      <c r="N1073" s="28" t="s">
        <v>11</v>
      </c>
      <c r="O1073" s="28" t="s">
        <v>14</v>
      </c>
      <c r="P1073" s="33">
        <v>13974.455550000001</v>
      </c>
      <c r="Q1073" t="str">
        <f>VLOOKUP(insurance!C1073,$E$2:$F$6,2,TRUE)</f>
        <v>obese</v>
      </c>
    </row>
    <row r="1074" spans="10:17" x14ac:dyDescent="0.25">
      <c r="J1074" s="25">
        <v>21</v>
      </c>
      <c r="K1074" s="26" t="s">
        <v>10</v>
      </c>
      <c r="L1074" s="26">
        <v>31.254999999999999</v>
      </c>
      <c r="M1074" s="26">
        <v>0</v>
      </c>
      <c r="N1074" s="26" t="s">
        <v>11</v>
      </c>
      <c r="O1074" s="26" t="s">
        <v>13</v>
      </c>
      <c r="P1074" s="32">
        <v>1909.52745</v>
      </c>
      <c r="Q1074" t="str">
        <f>VLOOKUP(insurance!C1074,$E$2:$F$6,2,TRUE)</f>
        <v>obese</v>
      </c>
    </row>
    <row r="1075" spans="10:17" x14ac:dyDescent="0.25">
      <c r="J1075" s="27">
        <v>54</v>
      </c>
      <c r="K1075" s="28" t="s">
        <v>7</v>
      </c>
      <c r="L1075" s="28">
        <v>28.88</v>
      </c>
      <c r="M1075" s="28">
        <v>2</v>
      </c>
      <c r="N1075" s="28" t="s">
        <v>11</v>
      </c>
      <c r="O1075" s="28" t="s">
        <v>14</v>
      </c>
      <c r="P1075" s="33">
        <v>12096.6512</v>
      </c>
      <c r="Q1075" t="str">
        <f>VLOOKUP(insurance!C1075,$E$2:$F$6,2,TRUE)</f>
        <v>overweight</v>
      </c>
    </row>
    <row r="1076" spans="10:17" x14ac:dyDescent="0.25">
      <c r="J1076" s="25">
        <v>60</v>
      </c>
      <c r="K1076" s="26" t="s">
        <v>7</v>
      </c>
      <c r="L1076" s="26">
        <v>18.335000000000001</v>
      </c>
      <c r="M1076" s="26">
        <v>0</v>
      </c>
      <c r="N1076" s="26" t="s">
        <v>11</v>
      </c>
      <c r="O1076" s="26" t="s">
        <v>14</v>
      </c>
      <c r="P1076" s="32">
        <v>13204.28565</v>
      </c>
      <c r="Q1076" t="str">
        <f>VLOOKUP(insurance!C1076,$E$2:$F$6,2,TRUE)</f>
        <v>underweight</v>
      </c>
    </row>
    <row r="1077" spans="10:17" x14ac:dyDescent="0.25">
      <c r="J1077" s="27">
        <v>32</v>
      </c>
      <c r="K1077" s="28" t="s">
        <v>7</v>
      </c>
      <c r="L1077" s="28">
        <v>29.59</v>
      </c>
      <c r="M1077" s="28">
        <v>1</v>
      </c>
      <c r="N1077" s="28" t="s">
        <v>11</v>
      </c>
      <c r="O1077" s="28" t="s">
        <v>12</v>
      </c>
      <c r="P1077" s="33">
        <v>4562.8420999999998</v>
      </c>
      <c r="Q1077" t="str">
        <f>VLOOKUP(insurance!C1077,$E$2:$F$6,2,TRUE)</f>
        <v>overweight</v>
      </c>
    </row>
    <row r="1078" spans="10:17" x14ac:dyDescent="0.25">
      <c r="J1078" s="25">
        <v>47</v>
      </c>
      <c r="K1078" s="26" t="s">
        <v>7</v>
      </c>
      <c r="L1078" s="26">
        <v>32</v>
      </c>
      <c r="M1078" s="26">
        <v>1</v>
      </c>
      <c r="N1078" s="26" t="s">
        <v>11</v>
      </c>
      <c r="O1078" s="26" t="s">
        <v>9</v>
      </c>
      <c r="P1078" s="32">
        <v>8551.3469999999998</v>
      </c>
      <c r="Q1078" t="str">
        <f>VLOOKUP(insurance!C1078,$E$2:$F$6,2,TRUE)</f>
        <v>obese</v>
      </c>
    </row>
    <row r="1079" spans="10:17" x14ac:dyDescent="0.25">
      <c r="J1079" s="27">
        <v>21</v>
      </c>
      <c r="K1079" s="28" t="s">
        <v>10</v>
      </c>
      <c r="L1079" s="28">
        <v>26.03</v>
      </c>
      <c r="M1079" s="28">
        <v>0</v>
      </c>
      <c r="N1079" s="28" t="s">
        <v>11</v>
      </c>
      <c r="O1079" s="28" t="s">
        <v>14</v>
      </c>
      <c r="P1079" s="33">
        <v>2102.2647000000002</v>
      </c>
      <c r="Q1079" t="str">
        <f>VLOOKUP(insurance!C1079,$E$2:$F$6,2,TRUE)</f>
        <v>overweight</v>
      </c>
    </row>
    <row r="1080" spans="10:17" x14ac:dyDescent="0.25">
      <c r="J1080" s="25">
        <v>28</v>
      </c>
      <c r="K1080" s="26" t="s">
        <v>10</v>
      </c>
      <c r="L1080" s="26">
        <v>31.68</v>
      </c>
      <c r="M1080" s="26">
        <v>0</v>
      </c>
      <c r="N1080" s="26" t="s">
        <v>8</v>
      </c>
      <c r="O1080" s="26" t="s">
        <v>12</v>
      </c>
      <c r="P1080" s="32">
        <v>34672.147199999999</v>
      </c>
      <c r="Q1080" t="str">
        <f>VLOOKUP(insurance!C1080,$E$2:$F$6,2,TRUE)</f>
        <v>obese</v>
      </c>
    </row>
    <row r="1081" spans="10:17" x14ac:dyDescent="0.25">
      <c r="J1081" s="27">
        <v>63</v>
      </c>
      <c r="K1081" s="28" t="s">
        <v>10</v>
      </c>
      <c r="L1081" s="28">
        <v>33.659999999999997</v>
      </c>
      <c r="M1081" s="28">
        <v>3</v>
      </c>
      <c r="N1081" s="28" t="s">
        <v>11</v>
      </c>
      <c r="O1081" s="28" t="s">
        <v>12</v>
      </c>
      <c r="P1081" s="33">
        <v>15161.5344</v>
      </c>
      <c r="Q1081" t="str">
        <f>VLOOKUP(insurance!C1081,$E$2:$F$6,2,TRUE)</f>
        <v>obese</v>
      </c>
    </row>
    <row r="1082" spans="10:17" x14ac:dyDescent="0.25">
      <c r="J1082" s="25">
        <v>18</v>
      </c>
      <c r="K1082" s="26" t="s">
        <v>10</v>
      </c>
      <c r="L1082" s="26">
        <v>21.78</v>
      </c>
      <c r="M1082" s="26">
        <v>2</v>
      </c>
      <c r="N1082" s="26" t="s">
        <v>11</v>
      </c>
      <c r="O1082" s="26" t="s">
        <v>12</v>
      </c>
      <c r="P1082" s="32">
        <v>11884.048580000001</v>
      </c>
      <c r="Q1082" t="str">
        <f>VLOOKUP(insurance!C1082,$E$2:$F$6,2,TRUE)</f>
        <v>normal</v>
      </c>
    </row>
    <row r="1083" spans="10:17" x14ac:dyDescent="0.25">
      <c r="J1083" s="27">
        <v>32</v>
      </c>
      <c r="K1083" s="28" t="s">
        <v>10</v>
      </c>
      <c r="L1083" s="28">
        <v>27.835000000000001</v>
      </c>
      <c r="M1083" s="28">
        <v>1</v>
      </c>
      <c r="N1083" s="28" t="s">
        <v>11</v>
      </c>
      <c r="O1083" s="28" t="s">
        <v>13</v>
      </c>
      <c r="P1083" s="33">
        <v>4454.40265</v>
      </c>
      <c r="Q1083" t="str">
        <f>VLOOKUP(insurance!C1083,$E$2:$F$6,2,TRUE)</f>
        <v>overweight</v>
      </c>
    </row>
    <row r="1084" spans="10:17" x14ac:dyDescent="0.25">
      <c r="J1084" s="25">
        <v>38</v>
      </c>
      <c r="K1084" s="26" t="s">
        <v>10</v>
      </c>
      <c r="L1084" s="26">
        <v>19.95</v>
      </c>
      <c r="M1084" s="26">
        <v>1</v>
      </c>
      <c r="N1084" s="26" t="s">
        <v>11</v>
      </c>
      <c r="O1084" s="26" t="s">
        <v>13</v>
      </c>
      <c r="P1084" s="32">
        <v>5855.9025000000001</v>
      </c>
      <c r="Q1084" t="str">
        <f>VLOOKUP(insurance!C1084,$E$2:$F$6,2,TRUE)</f>
        <v>normal</v>
      </c>
    </row>
    <row r="1085" spans="10:17" x14ac:dyDescent="0.25">
      <c r="J1085" s="27">
        <v>32</v>
      </c>
      <c r="K1085" s="28" t="s">
        <v>10</v>
      </c>
      <c r="L1085" s="28">
        <v>31.5</v>
      </c>
      <c r="M1085" s="28">
        <v>1</v>
      </c>
      <c r="N1085" s="28" t="s">
        <v>11</v>
      </c>
      <c r="O1085" s="28" t="s">
        <v>9</v>
      </c>
      <c r="P1085" s="33">
        <v>4076.4969999999998</v>
      </c>
      <c r="Q1085" t="str">
        <f>VLOOKUP(insurance!C1085,$E$2:$F$6,2,TRUE)</f>
        <v>obese</v>
      </c>
    </row>
    <row r="1086" spans="10:17" x14ac:dyDescent="0.25">
      <c r="J1086" s="25">
        <v>62</v>
      </c>
      <c r="K1086" s="26" t="s">
        <v>7</v>
      </c>
      <c r="L1086" s="26">
        <v>30.495000000000001</v>
      </c>
      <c r="M1086" s="26">
        <v>2</v>
      </c>
      <c r="N1086" s="26" t="s">
        <v>11</v>
      </c>
      <c r="O1086" s="26" t="s">
        <v>13</v>
      </c>
      <c r="P1086" s="32">
        <v>15019.760050000001</v>
      </c>
      <c r="Q1086" t="str">
        <f>VLOOKUP(insurance!C1086,$E$2:$F$6,2,TRUE)</f>
        <v>obese</v>
      </c>
    </row>
    <row r="1087" spans="10:17" x14ac:dyDescent="0.25">
      <c r="J1087" s="27">
        <v>39</v>
      </c>
      <c r="K1087" s="28" t="s">
        <v>7</v>
      </c>
      <c r="L1087" s="28">
        <v>18.3</v>
      </c>
      <c r="M1087" s="28">
        <v>5</v>
      </c>
      <c r="N1087" s="28" t="s">
        <v>8</v>
      </c>
      <c r="O1087" s="28" t="s">
        <v>9</v>
      </c>
      <c r="P1087" s="33">
        <v>19023.259999999998</v>
      </c>
      <c r="Q1087" t="str">
        <f>VLOOKUP(insurance!C1087,$E$2:$F$6,2,TRUE)</f>
        <v>underweight</v>
      </c>
    </row>
    <row r="1088" spans="10:17" x14ac:dyDescent="0.25">
      <c r="J1088" s="25">
        <v>55</v>
      </c>
      <c r="K1088" s="26" t="s">
        <v>10</v>
      </c>
      <c r="L1088" s="26">
        <v>28.975000000000001</v>
      </c>
      <c r="M1088" s="26">
        <v>0</v>
      </c>
      <c r="N1088" s="26" t="s">
        <v>11</v>
      </c>
      <c r="O1088" s="26" t="s">
        <v>14</v>
      </c>
      <c r="P1088" s="32">
        <v>10796.35025</v>
      </c>
      <c r="Q1088" t="str">
        <f>VLOOKUP(insurance!C1088,$E$2:$F$6,2,TRUE)</f>
        <v>overweight</v>
      </c>
    </row>
    <row r="1089" spans="10:17" x14ac:dyDescent="0.25">
      <c r="J1089" s="27">
        <v>57</v>
      </c>
      <c r="K1089" s="28" t="s">
        <v>10</v>
      </c>
      <c r="L1089" s="28">
        <v>31.54</v>
      </c>
      <c r="M1089" s="28">
        <v>0</v>
      </c>
      <c r="N1089" s="28" t="s">
        <v>11</v>
      </c>
      <c r="O1089" s="28" t="s">
        <v>13</v>
      </c>
      <c r="P1089" s="33">
        <v>11353.2276</v>
      </c>
      <c r="Q1089" t="str">
        <f>VLOOKUP(insurance!C1089,$E$2:$F$6,2,TRUE)</f>
        <v>obese</v>
      </c>
    </row>
    <row r="1090" spans="10:17" x14ac:dyDescent="0.25">
      <c r="J1090" s="25">
        <v>52</v>
      </c>
      <c r="K1090" s="26" t="s">
        <v>10</v>
      </c>
      <c r="L1090" s="26">
        <v>47.74</v>
      </c>
      <c r="M1090" s="26">
        <v>1</v>
      </c>
      <c r="N1090" s="26" t="s">
        <v>11</v>
      </c>
      <c r="O1090" s="26" t="s">
        <v>12</v>
      </c>
      <c r="P1090" s="32">
        <v>9748.9105999999992</v>
      </c>
      <c r="Q1090" t="str">
        <f>VLOOKUP(insurance!C1090,$E$2:$F$6,2,TRUE)</f>
        <v>obese</v>
      </c>
    </row>
    <row r="1091" spans="10:17" x14ac:dyDescent="0.25">
      <c r="J1091" s="27">
        <v>56</v>
      </c>
      <c r="K1091" s="28" t="s">
        <v>10</v>
      </c>
      <c r="L1091" s="28">
        <v>22.1</v>
      </c>
      <c r="M1091" s="28">
        <v>0</v>
      </c>
      <c r="N1091" s="28" t="s">
        <v>11</v>
      </c>
      <c r="O1091" s="28" t="s">
        <v>9</v>
      </c>
      <c r="P1091" s="33">
        <v>10577.087</v>
      </c>
      <c r="Q1091" t="str">
        <f>VLOOKUP(insurance!C1091,$E$2:$F$6,2,TRUE)</f>
        <v>normal</v>
      </c>
    </row>
    <row r="1092" spans="10:17" x14ac:dyDescent="0.25">
      <c r="J1092" s="25">
        <v>47</v>
      </c>
      <c r="K1092" s="26" t="s">
        <v>10</v>
      </c>
      <c r="L1092" s="26">
        <v>36.19</v>
      </c>
      <c r="M1092" s="26">
        <v>0</v>
      </c>
      <c r="N1092" s="26" t="s">
        <v>8</v>
      </c>
      <c r="O1092" s="26" t="s">
        <v>12</v>
      </c>
      <c r="P1092" s="32">
        <v>41676.081100000003</v>
      </c>
      <c r="Q1092" t="str">
        <f>VLOOKUP(insurance!C1092,$E$2:$F$6,2,TRUE)</f>
        <v>obese</v>
      </c>
    </row>
    <row r="1093" spans="10:17" x14ac:dyDescent="0.25">
      <c r="J1093" s="27">
        <v>55</v>
      </c>
      <c r="K1093" s="28" t="s">
        <v>7</v>
      </c>
      <c r="L1093" s="28">
        <v>29.83</v>
      </c>
      <c r="M1093" s="28">
        <v>0</v>
      </c>
      <c r="N1093" s="28" t="s">
        <v>11</v>
      </c>
      <c r="O1093" s="28" t="s">
        <v>14</v>
      </c>
      <c r="P1093" s="33">
        <v>11286.538699999999</v>
      </c>
      <c r="Q1093" t="str">
        <f>VLOOKUP(insurance!C1093,$E$2:$F$6,2,TRUE)</f>
        <v>overweight</v>
      </c>
    </row>
    <row r="1094" spans="10:17" x14ac:dyDescent="0.25">
      <c r="J1094" s="25">
        <v>23</v>
      </c>
      <c r="K1094" s="26" t="s">
        <v>10</v>
      </c>
      <c r="L1094" s="26">
        <v>32.700000000000003</v>
      </c>
      <c r="M1094" s="26">
        <v>3</v>
      </c>
      <c r="N1094" s="26" t="s">
        <v>11</v>
      </c>
      <c r="O1094" s="26" t="s">
        <v>9</v>
      </c>
      <c r="P1094" s="32">
        <v>3591.48</v>
      </c>
      <c r="Q1094" t="str">
        <f>VLOOKUP(insurance!C1094,$E$2:$F$6,2,TRUE)</f>
        <v>obese</v>
      </c>
    </row>
    <row r="1095" spans="10:17" x14ac:dyDescent="0.25">
      <c r="J1095" s="27">
        <v>22</v>
      </c>
      <c r="K1095" s="28" t="s">
        <v>7</v>
      </c>
      <c r="L1095" s="28">
        <v>30.4</v>
      </c>
      <c r="M1095" s="28">
        <v>0</v>
      </c>
      <c r="N1095" s="28" t="s">
        <v>8</v>
      </c>
      <c r="O1095" s="28" t="s">
        <v>13</v>
      </c>
      <c r="P1095" s="33">
        <v>33907.548000000003</v>
      </c>
      <c r="Q1095" t="str">
        <f>VLOOKUP(insurance!C1095,$E$2:$F$6,2,TRUE)</f>
        <v>obese</v>
      </c>
    </row>
    <row r="1096" spans="10:17" x14ac:dyDescent="0.25">
      <c r="J1096" s="25">
        <v>50</v>
      </c>
      <c r="K1096" s="26" t="s">
        <v>7</v>
      </c>
      <c r="L1096" s="26">
        <v>33.700000000000003</v>
      </c>
      <c r="M1096" s="26">
        <v>4</v>
      </c>
      <c r="N1096" s="26" t="s">
        <v>11</v>
      </c>
      <c r="O1096" s="26" t="s">
        <v>9</v>
      </c>
      <c r="P1096" s="32">
        <v>11299.343000000001</v>
      </c>
      <c r="Q1096" t="str">
        <f>VLOOKUP(insurance!C1096,$E$2:$F$6,2,TRUE)</f>
        <v>obese</v>
      </c>
    </row>
    <row r="1097" spans="10:17" x14ac:dyDescent="0.25">
      <c r="J1097" s="27">
        <v>18</v>
      </c>
      <c r="K1097" s="28" t="s">
        <v>7</v>
      </c>
      <c r="L1097" s="28">
        <v>31.35</v>
      </c>
      <c r="M1097" s="28">
        <v>4</v>
      </c>
      <c r="N1097" s="28" t="s">
        <v>11</v>
      </c>
      <c r="O1097" s="28" t="s">
        <v>14</v>
      </c>
      <c r="P1097" s="33">
        <v>4561.1885000000002</v>
      </c>
      <c r="Q1097" t="str">
        <f>VLOOKUP(insurance!C1097,$E$2:$F$6,2,TRUE)</f>
        <v>obese</v>
      </c>
    </row>
    <row r="1098" spans="10:17" x14ac:dyDescent="0.25">
      <c r="J1098" s="25">
        <v>51</v>
      </c>
      <c r="K1098" s="26" t="s">
        <v>7</v>
      </c>
      <c r="L1098" s="26">
        <v>34.96</v>
      </c>
      <c r="M1098" s="26">
        <v>2</v>
      </c>
      <c r="N1098" s="26" t="s">
        <v>8</v>
      </c>
      <c r="O1098" s="26" t="s">
        <v>14</v>
      </c>
      <c r="P1098" s="32">
        <v>44641.197399999997</v>
      </c>
      <c r="Q1098" t="str">
        <f>VLOOKUP(insurance!C1098,$E$2:$F$6,2,TRUE)</f>
        <v>obese</v>
      </c>
    </row>
    <row r="1099" spans="10:17" x14ac:dyDescent="0.25">
      <c r="J1099" s="27">
        <v>22</v>
      </c>
      <c r="K1099" s="28" t="s">
        <v>10</v>
      </c>
      <c r="L1099" s="28">
        <v>33.770000000000003</v>
      </c>
      <c r="M1099" s="28">
        <v>0</v>
      </c>
      <c r="N1099" s="28" t="s">
        <v>11</v>
      </c>
      <c r="O1099" s="28" t="s">
        <v>12</v>
      </c>
      <c r="P1099" s="33">
        <v>1674.6323</v>
      </c>
      <c r="Q1099" t="str">
        <f>VLOOKUP(insurance!C1099,$E$2:$F$6,2,TRUE)</f>
        <v>obese</v>
      </c>
    </row>
    <row r="1100" spans="10:17" x14ac:dyDescent="0.25">
      <c r="J1100" s="25">
        <v>52</v>
      </c>
      <c r="K1100" s="26" t="s">
        <v>7</v>
      </c>
      <c r="L1100" s="26">
        <v>30.875</v>
      </c>
      <c r="M1100" s="26">
        <v>0</v>
      </c>
      <c r="N1100" s="26" t="s">
        <v>11</v>
      </c>
      <c r="O1100" s="26" t="s">
        <v>14</v>
      </c>
      <c r="P1100" s="32">
        <v>23045.566159999998</v>
      </c>
      <c r="Q1100" t="str">
        <f>VLOOKUP(insurance!C1100,$E$2:$F$6,2,TRUE)</f>
        <v>obese</v>
      </c>
    </row>
    <row r="1101" spans="10:17" x14ac:dyDescent="0.25">
      <c r="J1101" s="27">
        <v>25</v>
      </c>
      <c r="K1101" s="28" t="s">
        <v>7</v>
      </c>
      <c r="L1101" s="28">
        <v>33.99</v>
      </c>
      <c r="M1101" s="28">
        <v>1</v>
      </c>
      <c r="N1101" s="28" t="s">
        <v>11</v>
      </c>
      <c r="O1101" s="28" t="s">
        <v>12</v>
      </c>
      <c r="P1101" s="33">
        <v>3227.1210999999998</v>
      </c>
      <c r="Q1101" t="str">
        <f>VLOOKUP(insurance!C1101,$E$2:$F$6,2,TRUE)</f>
        <v>obese</v>
      </c>
    </row>
    <row r="1102" spans="10:17" x14ac:dyDescent="0.25">
      <c r="J1102" s="25">
        <v>33</v>
      </c>
      <c r="K1102" s="26" t="s">
        <v>7</v>
      </c>
      <c r="L1102" s="26">
        <v>19.094999999999999</v>
      </c>
      <c r="M1102" s="26">
        <v>2</v>
      </c>
      <c r="N1102" s="26" t="s">
        <v>8</v>
      </c>
      <c r="O1102" s="26" t="s">
        <v>14</v>
      </c>
      <c r="P1102" s="32">
        <v>16776.304049999999</v>
      </c>
      <c r="Q1102" t="str">
        <f>VLOOKUP(insurance!C1102,$E$2:$F$6,2,TRUE)</f>
        <v>normal</v>
      </c>
    </row>
    <row r="1103" spans="10:17" x14ac:dyDescent="0.25">
      <c r="J1103" s="27">
        <v>53</v>
      </c>
      <c r="K1103" s="28" t="s">
        <v>10</v>
      </c>
      <c r="L1103" s="28">
        <v>28.6</v>
      </c>
      <c r="M1103" s="28">
        <v>3</v>
      </c>
      <c r="N1103" s="28" t="s">
        <v>11</v>
      </c>
      <c r="O1103" s="28" t="s">
        <v>9</v>
      </c>
      <c r="P1103" s="33">
        <v>11253.421</v>
      </c>
      <c r="Q1103" t="str">
        <f>VLOOKUP(insurance!C1103,$E$2:$F$6,2,TRUE)</f>
        <v>overweight</v>
      </c>
    </row>
    <row r="1104" spans="10:17" x14ac:dyDescent="0.25">
      <c r="J1104" s="25">
        <v>29</v>
      </c>
      <c r="K1104" s="26" t="s">
        <v>10</v>
      </c>
      <c r="L1104" s="26">
        <v>38.94</v>
      </c>
      <c r="M1104" s="26">
        <v>1</v>
      </c>
      <c r="N1104" s="26" t="s">
        <v>11</v>
      </c>
      <c r="O1104" s="26" t="s">
        <v>12</v>
      </c>
      <c r="P1104" s="32">
        <v>3471.4096</v>
      </c>
      <c r="Q1104" t="str">
        <f>VLOOKUP(insurance!C1104,$E$2:$F$6,2,TRUE)</f>
        <v>obese</v>
      </c>
    </row>
    <row r="1105" spans="10:17" x14ac:dyDescent="0.25">
      <c r="J1105" s="27">
        <v>58</v>
      </c>
      <c r="K1105" s="28" t="s">
        <v>10</v>
      </c>
      <c r="L1105" s="28">
        <v>36.08</v>
      </c>
      <c r="M1105" s="28">
        <v>0</v>
      </c>
      <c r="N1105" s="28" t="s">
        <v>11</v>
      </c>
      <c r="O1105" s="28" t="s">
        <v>12</v>
      </c>
      <c r="P1105" s="33">
        <v>11363.2832</v>
      </c>
      <c r="Q1105" t="str">
        <f>VLOOKUP(insurance!C1105,$E$2:$F$6,2,TRUE)</f>
        <v>obese</v>
      </c>
    </row>
    <row r="1106" spans="10:17" x14ac:dyDescent="0.25">
      <c r="J1106" s="25">
        <v>37</v>
      </c>
      <c r="K1106" s="26" t="s">
        <v>10</v>
      </c>
      <c r="L1106" s="26">
        <v>29.8</v>
      </c>
      <c r="M1106" s="26">
        <v>0</v>
      </c>
      <c r="N1106" s="26" t="s">
        <v>11</v>
      </c>
      <c r="O1106" s="26" t="s">
        <v>9</v>
      </c>
      <c r="P1106" s="32">
        <v>20420.604650000001</v>
      </c>
      <c r="Q1106" t="str">
        <f>VLOOKUP(insurance!C1106,$E$2:$F$6,2,TRUE)</f>
        <v>overweight</v>
      </c>
    </row>
    <row r="1107" spans="10:17" x14ac:dyDescent="0.25">
      <c r="J1107" s="27">
        <v>54</v>
      </c>
      <c r="K1107" s="28" t="s">
        <v>7</v>
      </c>
      <c r="L1107" s="28">
        <v>31.24</v>
      </c>
      <c r="M1107" s="28">
        <v>0</v>
      </c>
      <c r="N1107" s="28" t="s">
        <v>11</v>
      </c>
      <c r="O1107" s="28" t="s">
        <v>12</v>
      </c>
      <c r="P1107" s="33">
        <v>10338.9316</v>
      </c>
      <c r="Q1107" t="str">
        <f>VLOOKUP(insurance!C1107,$E$2:$F$6,2,TRUE)</f>
        <v>obese</v>
      </c>
    </row>
    <row r="1108" spans="10:17" x14ac:dyDescent="0.25">
      <c r="J1108" s="25">
        <v>49</v>
      </c>
      <c r="K1108" s="26" t="s">
        <v>7</v>
      </c>
      <c r="L1108" s="26">
        <v>29.925000000000001</v>
      </c>
      <c r="M1108" s="26">
        <v>0</v>
      </c>
      <c r="N1108" s="26" t="s">
        <v>11</v>
      </c>
      <c r="O1108" s="26" t="s">
        <v>13</v>
      </c>
      <c r="P1108" s="32">
        <v>8988.1587500000005</v>
      </c>
      <c r="Q1108" t="str">
        <f>VLOOKUP(insurance!C1108,$E$2:$F$6,2,TRUE)</f>
        <v>overweight</v>
      </c>
    </row>
    <row r="1109" spans="10:17" x14ac:dyDescent="0.25">
      <c r="J1109" s="27">
        <v>50</v>
      </c>
      <c r="K1109" s="28" t="s">
        <v>7</v>
      </c>
      <c r="L1109" s="28">
        <v>26.22</v>
      </c>
      <c r="M1109" s="28">
        <v>2</v>
      </c>
      <c r="N1109" s="28" t="s">
        <v>11</v>
      </c>
      <c r="O1109" s="28" t="s">
        <v>13</v>
      </c>
      <c r="P1109" s="33">
        <v>10493.9458</v>
      </c>
      <c r="Q1109" t="str">
        <f>VLOOKUP(insurance!C1109,$E$2:$F$6,2,TRUE)</f>
        <v>overweight</v>
      </c>
    </row>
    <row r="1110" spans="10:17" x14ac:dyDescent="0.25">
      <c r="J1110" s="25">
        <v>26</v>
      </c>
      <c r="K1110" s="26" t="s">
        <v>10</v>
      </c>
      <c r="L1110" s="26">
        <v>30</v>
      </c>
      <c r="M1110" s="26">
        <v>1</v>
      </c>
      <c r="N1110" s="26" t="s">
        <v>11</v>
      </c>
      <c r="O1110" s="26" t="s">
        <v>9</v>
      </c>
      <c r="P1110" s="32">
        <v>2904.0880000000002</v>
      </c>
      <c r="Q1110" t="str">
        <f>VLOOKUP(insurance!C1110,$E$2:$F$6,2,TRUE)</f>
        <v>obese</v>
      </c>
    </row>
    <row r="1111" spans="10:17" x14ac:dyDescent="0.25">
      <c r="J1111" s="27">
        <v>45</v>
      </c>
      <c r="K1111" s="28" t="s">
        <v>10</v>
      </c>
      <c r="L1111" s="28">
        <v>20.350000000000001</v>
      </c>
      <c r="M1111" s="28">
        <v>3</v>
      </c>
      <c r="N1111" s="28" t="s">
        <v>11</v>
      </c>
      <c r="O1111" s="28" t="s">
        <v>12</v>
      </c>
      <c r="P1111" s="33">
        <v>8605.3615000000009</v>
      </c>
      <c r="Q1111" t="str">
        <f>VLOOKUP(insurance!C1111,$E$2:$F$6,2,TRUE)</f>
        <v>normal</v>
      </c>
    </row>
    <row r="1112" spans="10:17" x14ac:dyDescent="0.25">
      <c r="J1112" s="25">
        <v>54</v>
      </c>
      <c r="K1112" s="26" t="s">
        <v>7</v>
      </c>
      <c r="L1112" s="26">
        <v>32.299999999999997</v>
      </c>
      <c r="M1112" s="26">
        <v>1</v>
      </c>
      <c r="N1112" s="26" t="s">
        <v>11</v>
      </c>
      <c r="O1112" s="26" t="s">
        <v>14</v>
      </c>
      <c r="P1112" s="32">
        <v>11512.405000000001</v>
      </c>
      <c r="Q1112" t="str">
        <f>VLOOKUP(insurance!C1112,$E$2:$F$6,2,TRUE)</f>
        <v>obese</v>
      </c>
    </row>
    <row r="1113" spans="10:17" x14ac:dyDescent="0.25">
      <c r="J1113" s="27">
        <v>38</v>
      </c>
      <c r="K1113" s="28" t="s">
        <v>10</v>
      </c>
      <c r="L1113" s="28">
        <v>38.39</v>
      </c>
      <c r="M1113" s="28">
        <v>3</v>
      </c>
      <c r="N1113" s="28" t="s">
        <v>8</v>
      </c>
      <c r="O1113" s="28" t="s">
        <v>12</v>
      </c>
      <c r="P1113" s="33">
        <v>41949.244100000004</v>
      </c>
      <c r="Q1113" t="str">
        <f>VLOOKUP(insurance!C1113,$E$2:$F$6,2,TRUE)</f>
        <v>obese</v>
      </c>
    </row>
    <row r="1114" spans="10:17" x14ac:dyDescent="0.25">
      <c r="J1114" s="25">
        <v>48</v>
      </c>
      <c r="K1114" s="26" t="s">
        <v>7</v>
      </c>
      <c r="L1114" s="26">
        <v>25.85</v>
      </c>
      <c r="M1114" s="26">
        <v>3</v>
      </c>
      <c r="N1114" s="26" t="s">
        <v>8</v>
      </c>
      <c r="O1114" s="26" t="s">
        <v>12</v>
      </c>
      <c r="P1114" s="32">
        <v>24180.933499999999</v>
      </c>
      <c r="Q1114" t="str">
        <f>VLOOKUP(insurance!C1114,$E$2:$F$6,2,TRUE)</f>
        <v>overweight</v>
      </c>
    </row>
    <row r="1115" spans="10:17" x14ac:dyDescent="0.25">
      <c r="J1115" s="27">
        <v>28</v>
      </c>
      <c r="K1115" s="28" t="s">
        <v>7</v>
      </c>
      <c r="L1115" s="28">
        <v>26.315000000000001</v>
      </c>
      <c r="M1115" s="28">
        <v>3</v>
      </c>
      <c r="N1115" s="28" t="s">
        <v>11</v>
      </c>
      <c r="O1115" s="28" t="s">
        <v>13</v>
      </c>
      <c r="P1115" s="33">
        <v>5312.1698500000002</v>
      </c>
      <c r="Q1115" t="str">
        <f>VLOOKUP(insurance!C1115,$E$2:$F$6,2,TRUE)</f>
        <v>overweight</v>
      </c>
    </row>
    <row r="1116" spans="10:17" x14ac:dyDescent="0.25">
      <c r="J1116" s="25">
        <v>23</v>
      </c>
      <c r="K1116" s="26" t="s">
        <v>10</v>
      </c>
      <c r="L1116" s="26">
        <v>24.51</v>
      </c>
      <c r="M1116" s="26">
        <v>0</v>
      </c>
      <c r="N1116" s="26" t="s">
        <v>11</v>
      </c>
      <c r="O1116" s="26" t="s">
        <v>14</v>
      </c>
      <c r="P1116" s="32">
        <v>2396.0958999999998</v>
      </c>
      <c r="Q1116" t="str">
        <f>VLOOKUP(insurance!C1116,$E$2:$F$6,2,TRUE)</f>
        <v>normal</v>
      </c>
    </row>
    <row r="1117" spans="10:17" x14ac:dyDescent="0.25">
      <c r="J1117" s="27">
        <v>55</v>
      </c>
      <c r="K1117" s="28" t="s">
        <v>10</v>
      </c>
      <c r="L1117" s="28">
        <v>32.67</v>
      </c>
      <c r="M1117" s="28">
        <v>1</v>
      </c>
      <c r="N1117" s="28" t="s">
        <v>11</v>
      </c>
      <c r="O1117" s="28" t="s">
        <v>12</v>
      </c>
      <c r="P1117" s="33">
        <v>10807.4863</v>
      </c>
      <c r="Q1117" t="str">
        <f>VLOOKUP(insurance!C1117,$E$2:$F$6,2,TRUE)</f>
        <v>obese</v>
      </c>
    </row>
    <row r="1118" spans="10:17" x14ac:dyDescent="0.25">
      <c r="J1118" s="25">
        <v>41</v>
      </c>
      <c r="K1118" s="26" t="s">
        <v>10</v>
      </c>
      <c r="L1118" s="26">
        <v>29.64</v>
      </c>
      <c r="M1118" s="26">
        <v>5</v>
      </c>
      <c r="N1118" s="26" t="s">
        <v>11</v>
      </c>
      <c r="O1118" s="26" t="s">
        <v>14</v>
      </c>
      <c r="P1118" s="32">
        <v>9222.4025999999994</v>
      </c>
      <c r="Q1118" t="str">
        <f>VLOOKUP(insurance!C1118,$E$2:$F$6,2,TRUE)</f>
        <v>overweight</v>
      </c>
    </row>
    <row r="1119" spans="10:17" x14ac:dyDescent="0.25">
      <c r="J1119" s="27">
        <v>25</v>
      </c>
      <c r="K1119" s="28" t="s">
        <v>10</v>
      </c>
      <c r="L1119" s="28">
        <v>33.33</v>
      </c>
      <c r="M1119" s="28">
        <v>2</v>
      </c>
      <c r="N1119" s="28" t="s">
        <v>8</v>
      </c>
      <c r="O1119" s="28" t="s">
        <v>12</v>
      </c>
      <c r="P1119" s="33">
        <v>36124.573700000001</v>
      </c>
      <c r="Q1119" t="str">
        <f>VLOOKUP(insurance!C1119,$E$2:$F$6,2,TRUE)</f>
        <v>obese</v>
      </c>
    </row>
    <row r="1120" spans="10:17" x14ac:dyDescent="0.25">
      <c r="J1120" s="25">
        <v>33</v>
      </c>
      <c r="K1120" s="26" t="s">
        <v>10</v>
      </c>
      <c r="L1120" s="26">
        <v>35.75</v>
      </c>
      <c r="M1120" s="26">
        <v>1</v>
      </c>
      <c r="N1120" s="26" t="s">
        <v>8</v>
      </c>
      <c r="O1120" s="26" t="s">
        <v>12</v>
      </c>
      <c r="P1120" s="32">
        <v>38282.749499999998</v>
      </c>
      <c r="Q1120" t="str">
        <f>VLOOKUP(insurance!C1120,$E$2:$F$6,2,TRUE)</f>
        <v>obese</v>
      </c>
    </row>
    <row r="1121" spans="10:17" x14ac:dyDescent="0.25">
      <c r="J1121" s="27">
        <v>30</v>
      </c>
      <c r="K1121" s="28" t="s">
        <v>7</v>
      </c>
      <c r="L1121" s="28">
        <v>19.95</v>
      </c>
      <c r="M1121" s="28">
        <v>3</v>
      </c>
      <c r="N1121" s="28" t="s">
        <v>11</v>
      </c>
      <c r="O1121" s="28" t="s">
        <v>13</v>
      </c>
      <c r="P1121" s="33">
        <v>5693.4305000000004</v>
      </c>
      <c r="Q1121" t="str">
        <f>VLOOKUP(insurance!C1121,$E$2:$F$6,2,TRUE)</f>
        <v>normal</v>
      </c>
    </row>
    <row r="1122" spans="10:17" x14ac:dyDescent="0.25">
      <c r="J1122" s="25">
        <v>23</v>
      </c>
      <c r="K1122" s="26" t="s">
        <v>7</v>
      </c>
      <c r="L1122" s="26">
        <v>31.4</v>
      </c>
      <c r="M1122" s="26">
        <v>0</v>
      </c>
      <c r="N1122" s="26" t="s">
        <v>8</v>
      </c>
      <c r="O1122" s="26" t="s">
        <v>9</v>
      </c>
      <c r="P1122" s="32">
        <v>34166.273000000001</v>
      </c>
      <c r="Q1122" t="str">
        <f>VLOOKUP(insurance!C1122,$E$2:$F$6,2,TRUE)</f>
        <v>obese</v>
      </c>
    </row>
    <row r="1123" spans="10:17" x14ac:dyDescent="0.25">
      <c r="J1123" s="27">
        <v>46</v>
      </c>
      <c r="K1123" s="28" t="s">
        <v>10</v>
      </c>
      <c r="L1123" s="28">
        <v>38.17</v>
      </c>
      <c r="M1123" s="28">
        <v>2</v>
      </c>
      <c r="N1123" s="28" t="s">
        <v>11</v>
      </c>
      <c r="O1123" s="28" t="s">
        <v>12</v>
      </c>
      <c r="P1123" s="33">
        <v>8347.1643000000004</v>
      </c>
      <c r="Q1123" t="str">
        <f>VLOOKUP(insurance!C1123,$E$2:$F$6,2,TRUE)</f>
        <v>obese</v>
      </c>
    </row>
    <row r="1124" spans="10:17" x14ac:dyDescent="0.25">
      <c r="J1124" s="25">
        <v>53</v>
      </c>
      <c r="K1124" s="26" t="s">
        <v>7</v>
      </c>
      <c r="L1124" s="26">
        <v>36.86</v>
      </c>
      <c r="M1124" s="26">
        <v>3</v>
      </c>
      <c r="N1124" s="26" t="s">
        <v>8</v>
      </c>
      <c r="O1124" s="26" t="s">
        <v>13</v>
      </c>
      <c r="P1124" s="32">
        <v>46661.4424</v>
      </c>
      <c r="Q1124" t="str">
        <f>VLOOKUP(insurance!C1124,$E$2:$F$6,2,TRUE)</f>
        <v>obese</v>
      </c>
    </row>
    <row r="1125" spans="10:17" x14ac:dyDescent="0.25">
      <c r="J1125" s="27">
        <v>27</v>
      </c>
      <c r="K1125" s="28" t="s">
        <v>7</v>
      </c>
      <c r="L1125" s="28">
        <v>32.395000000000003</v>
      </c>
      <c r="M1125" s="28">
        <v>1</v>
      </c>
      <c r="N1125" s="28" t="s">
        <v>11</v>
      </c>
      <c r="O1125" s="28" t="s">
        <v>14</v>
      </c>
      <c r="P1125" s="33">
        <v>18903.491409999999</v>
      </c>
      <c r="Q1125" t="str">
        <f>VLOOKUP(insurance!C1125,$E$2:$F$6,2,TRUE)</f>
        <v>obese</v>
      </c>
    </row>
    <row r="1126" spans="10:17" x14ac:dyDescent="0.25">
      <c r="J1126" s="25">
        <v>23</v>
      </c>
      <c r="K1126" s="26" t="s">
        <v>7</v>
      </c>
      <c r="L1126" s="26">
        <v>42.75</v>
      </c>
      <c r="M1126" s="26">
        <v>1</v>
      </c>
      <c r="N1126" s="26" t="s">
        <v>8</v>
      </c>
      <c r="O1126" s="26" t="s">
        <v>14</v>
      </c>
      <c r="P1126" s="32">
        <v>40904.199500000002</v>
      </c>
      <c r="Q1126" t="str">
        <f>VLOOKUP(insurance!C1126,$E$2:$F$6,2,TRUE)</f>
        <v>obese</v>
      </c>
    </row>
    <row r="1127" spans="10:17" x14ac:dyDescent="0.25">
      <c r="J1127" s="27">
        <v>63</v>
      </c>
      <c r="K1127" s="28" t="s">
        <v>7</v>
      </c>
      <c r="L1127" s="28">
        <v>25.08</v>
      </c>
      <c r="M1127" s="28">
        <v>0</v>
      </c>
      <c r="N1127" s="28" t="s">
        <v>11</v>
      </c>
      <c r="O1127" s="28" t="s">
        <v>13</v>
      </c>
      <c r="P1127" s="33">
        <v>14254.608200000001</v>
      </c>
      <c r="Q1127" t="str">
        <f>VLOOKUP(insurance!C1127,$E$2:$F$6,2,TRUE)</f>
        <v>overweight</v>
      </c>
    </row>
    <row r="1128" spans="10:17" x14ac:dyDescent="0.25">
      <c r="J1128" s="25">
        <v>55</v>
      </c>
      <c r="K1128" s="26" t="s">
        <v>10</v>
      </c>
      <c r="L1128" s="26">
        <v>29.9</v>
      </c>
      <c r="M1128" s="26">
        <v>0</v>
      </c>
      <c r="N1128" s="26" t="s">
        <v>11</v>
      </c>
      <c r="O1128" s="26" t="s">
        <v>9</v>
      </c>
      <c r="P1128" s="32">
        <v>10214.636</v>
      </c>
      <c r="Q1128" t="str">
        <f>VLOOKUP(insurance!C1128,$E$2:$F$6,2,TRUE)</f>
        <v>overweight</v>
      </c>
    </row>
    <row r="1129" spans="10:17" x14ac:dyDescent="0.25">
      <c r="J1129" s="27">
        <v>35</v>
      </c>
      <c r="K1129" s="28" t="s">
        <v>7</v>
      </c>
      <c r="L1129" s="28">
        <v>35.86</v>
      </c>
      <c r="M1129" s="28">
        <v>2</v>
      </c>
      <c r="N1129" s="28" t="s">
        <v>11</v>
      </c>
      <c r="O1129" s="28" t="s">
        <v>12</v>
      </c>
      <c r="P1129" s="33">
        <v>5836.5204000000003</v>
      </c>
      <c r="Q1129" t="str">
        <f>VLOOKUP(insurance!C1129,$E$2:$F$6,2,TRUE)</f>
        <v>obese</v>
      </c>
    </row>
    <row r="1130" spans="10:17" x14ac:dyDescent="0.25">
      <c r="J1130" s="25">
        <v>34</v>
      </c>
      <c r="K1130" s="26" t="s">
        <v>10</v>
      </c>
      <c r="L1130" s="26">
        <v>32.799999999999997</v>
      </c>
      <c r="M1130" s="26">
        <v>1</v>
      </c>
      <c r="N1130" s="26" t="s">
        <v>11</v>
      </c>
      <c r="O1130" s="26" t="s">
        <v>9</v>
      </c>
      <c r="P1130" s="32">
        <v>14358.364369999999</v>
      </c>
      <c r="Q1130" t="str">
        <f>VLOOKUP(insurance!C1130,$E$2:$F$6,2,TRUE)</f>
        <v>obese</v>
      </c>
    </row>
    <row r="1131" spans="10:17" x14ac:dyDescent="0.25">
      <c r="J1131" s="27">
        <v>19</v>
      </c>
      <c r="K1131" s="28" t="s">
        <v>7</v>
      </c>
      <c r="L1131" s="28">
        <v>18.600000000000001</v>
      </c>
      <c r="M1131" s="28">
        <v>0</v>
      </c>
      <c r="N1131" s="28" t="s">
        <v>11</v>
      </c>
      <c r="O1131" s="28" t="s">
        <v>9</v>
      </c>
      <c r="P1131" s="33">
        <v>1728.8969999999999</v>
      </c>
      <c r="Q1131" t="str">
        <f>VLOOKUP(insurance!C1131,$E$2:$F$6,2,TRUE)</f>
        <v>normal</v>
      </c>
    </row>
    <row r="1132" spans="10:17" x14ac:dyDescent="0.25">
      <c r="J1132" s="25">
        <v>39</v>
      </c>
      <c r="K1132" s="26" t="s">
        <v>7</v>
      </c>
      <c r="L1132" s="26">
        <v>23.87</v>
      </c>
      <c r="M1132" s="26">
        <v>5</v>
      </c>
      <c r="N1132" s="26" t="s">
        <v>11</v>
      </c>
      <c r="O1132" s="26" t="s">
        <v>12</v>
      </c>
      <c r="P1132" s="32">
        <v>8582.3022999999994</v>
      </c>
      <c r="Q1132" t="str">
        <f>VLOOKUP(insurance!C1132,$E$2:$F$6,2,TRUE)</f>
        <v>normal</v>
      </c>
    </row>
    <row r="1133" spans="10:17" x14ac:dyDescent="0.25">
      <c r="J1133" s="27">
        <v>27</v>
      </c>
      <c r="K1133" s="28" t="s">
        <v>10</v>
      </c>
      <c r="L1133" s="28">
        <v>45.9</v>
      </c>
      <c r="M1133" s="28">
        <v>2</v>
      </c>
      <c r="N1133" s="28" t="s">
        <v>11</v>
      </c>
      <c r="O1133" s="28" t="s">
        <v>9</v>
      </c>
      <c r="P1133" s="33">
        <v>3693.4279999999999</v>
      </c>
      <c r="Q1133" t="str">
        <f>VLOOKUP(insurance!C1133,$E$2:$F$6,2,TRUE)</f>
        <v>obese</v>
      </c>
    </row>
    <row r="1134" spans="10:17" x14ac:dyDescent="0.25">
      <c r="J1134" s="25">
        <v>57</v>
      </c>
      <c r="K1134" s="26" t="s">
        <v>10</v>
      </c>
      <c r="L1134" s="26">
        <v>40.28</v>
      </c>
      <c r="M1134" s="26">
        <v>0</v>
      </c>
      <c r="N1134" s="26" t="s">
        <v>11</v>
      </c>
      <c r="O1134" s="26" t="s">
        <v>14</v>
      </c>
      <c r="P1134" s="32">
        <v>20709.020339999999</v>
      </c>
      <c r="Q1134" t="str">
        <f>VLOOKUP(insurance!C1134,$E$2:$F$6,2,TRUE)</f>
        <v>obese</v>
      </c>
    </row>
    <row r="1135" spans="10:17" x14ac:dyDescent="0.25">
      <c r="J1135" s="27">
        <v>52</v>
      </c>
      <c r="K1135" s="28" t="s">
        <v>7</v>
      </c>
      <c r="L1135" s="28">
        <v>18.335000000000001</v>
      </c>
      <c r="M1135" s="28">
        <v>0</v>
      </c>
      <c r="N1135" s="28" t="s">
        <v>11</v>
      </c>
      <c r="O1135" s="28" t="s">
        <v>13</v>
      </c>
      <c r="P1135" s="33">
        <v>9991.0376500000002</v>
      </c>
      <c r="Q1135" t="str">
        <f>VLOOKUP(insurance!C1135,$E$2:$F$6,2,TRUE)</f>
        <v>underweight</v>
      </c>
    </row>
    <row r="1136" spans="10:17" x14ac:dyDescent="0.25">
      <c r="J1136" s="25">
        <v>28</v>
      </c>
      <c r="K1136" s="26" t="s">
        <v>10</v>
      </c>
      <c r="L1136" s="26">
        <v>33.82</v>
      </c>
      <c r="M1136" s="26">
        <v>0</v>
      </c>
      <c r="N1136" s="26" t="s">
        <v>11</v>
      </c>
      <c r="O1136" s="26" t="s">
        <v>13</v>
      </c>
      <c r="P1136" s="32">
        <v>19673.335729999999</v>
      </c>
      <c r="Q1136" t="str">
        <f>VLOOKUP(insurance!C1136,$E$2:$F$6,2,TRUE)</f>
        <v>obese</v>
      </c>
    </row>
    <row r="1137" spans="10:17" x14ac:dyDescent="0.25">
      <c r="J1137" s="27">
        <v>50</v>
      </c>
      <c r="K1137" s="28" t="s">
        <v>7</v>
      </c>
      <c r="L1137" s="28">
        <v>28.12</v>
      </c>
      <c r="M1137" s="28">
        <v>3</v>
      </c>
      <c r="N1137" s="28" t="s">
        <v>11</v>
      </c>
      <c r="O1137" s="28" t="s">
        <v>13</v>
      </c>
      <c r="P1137" s="33">
        <v>11085.586799999999</v>
      </c>
      <c r="Q1137" t="str">
        <f>VLOOKUP(insurance!C1137,$E$2:$F$6,2,TRUE)</f>
        <v>overweight</v>
      </c>
    </row>
    <row r="1138" spans="10:17" x14ac:dyDescent="0.25">
      <c r="J1138" s="25">
        <v>44</v>
      </c>
      <c r="K1138" s="26" t="s">
        <v>7</v>
      </c>
      <c r="L1138" s="26">
        <v>25</v>
      </c>
      <c r="M1138" s="26">
        <v>1</v>
      </c>
      <c r="N1138" s="26" t="s">
        <v>11</v>
      </c>
      <c r="O1138" s="26" t="s">
        <v>9</v>
      </c>
      <c r="P1138" s="32">
        <v>7623.518</v>
      </c>
      <c r="Q1138" t="str">
        <f>VLOOKUP(insurance!C1138,$E$2:$F$6,2,TRUE)</f>
        <v>overweight</v>
      </c>
    </row>
    <row r="1139" spans="10:17" x14ac:dyDescent="0.25">
      <c r="J1139" s="27">
        <v>26</v>
      </c>
      <c r="K1139" s="28" t="s">
        <v>7</v>
      </c>
      <c r="L1139" s="28">
        <v>22.23</v>
      </c>
      <c r="M1139" s="28">
        <v>0</v>
      </c>
      <c r="N1139" s="28" t="s">
        <v>11</v>
      </c>
      <c r="O1139" s="28" t="s">
        <v>13</v>
      </c>
      <c r="P1139" s="33">
        <v>3176.2876999999999</v>
      </c>
      <c r="Q1139" t="str">
        <f>VLOOKUP(insurance!C1139,$E$2:$F$6,2,TRUE)</f>
        <v>normal</v>
      </c>
    </row>
    <row r="1140" spans="10:17" x14ac:dyDescent="0.25">
      <c r="J1140" s="25">
        <v>33</v>
      </c>
      <c r="K1140" s="26" t="s">
        <v>10</v>
      </c>
      <c r="L1140" s="26">
        <v>30.25</v>
      </c>
      <c r="M1140" s="26">
        <v>0</v>
      </c>
      <c r="N1140" s="26" t="s">
        <v>11</v>
      </c>
      <c r="O1140" s="26" t="s">
        <v>12</v>
      </c>
      <c r="P1140" s="32">
        <v>3704.3544999999999</v>
      </c>
      <c r="Q1140" t="str">
        <f>VLOOKUP(insurance!C1140,$E$2:$F$6,2,TRUE)</f>
        <v>obese</v>
      </c>
    </row>
    <row r="1141" spans="10:17" x14ac:dyDescent="0.25">
      <c r="J1141" s="27">
        <v>19</v>
      </c>
      <c r="K1141" s="28" t="s">
        <v>7</v>
      </c>
      <c r="L1141" s="28">
        <v>32.49</v>
      </c>
      <c r="M1141" s="28">
        <v>0</v>
      </c>
      <c r="N1141" s="28" t="s">
        <v>8</v>
      </c>
      <c r="O1141" s="28" t="s">
        <v>13</v>
      </c>
      <c r="P1141" s="33">
        <v>36898.733079999998</v>
      </c>
      <c r="Q1141" t="str">
        <f>VLOOKUP(insurance!C1141,$E$2:$F$6,2,TRUE)</f>
        <v>obese</v>
      </c>
    </row>
    <row r="1142" spans="10:17" x14ac:dyDescent="0.25">
      <c r="J1142" s="25">
        <v>50</v>
      </c>
      <c r="K1142" s="26" t="s">
        <v>10</v>
      </c>
      <c r="L1142" s="26">
        <v>37.07</v>
      </c>
      <c r="M1142" s="26">
        <v>1</v>
      </c>
      <c r="N1142" s="26" t="s">
        <v>11</v>
      </c>
      <c r="O1142" s="26" t="s">
        <v>12</v>
      </c>
      <c r="P1142" s="32">
        <v>9048.0272999999997</v>
      </c>
      <c r="Q1142" t="str">
        <f>VLOOKUP(insurance!C1142,$E$2:$F$6,2,TRUE)</f>
        <v>obese</v>
      </c>
    </row>
    <row r="1143" spans="10:17" x14ac:dyDescent="0.25">
      <c r="J1143" s="27">
        <v>41</v>
      </c>
      <c r="K1143" s="28" t="s">
        <v>7</v>
      </c>
      <c r="L1143" s="28">
        <v>32.6</v>
      </c>
      <c r="M1143" s="28">
        <v>3</v>
      </c>
      <c r="N1143" s="28" t="s">
        <v>11</v>
      </c>
      <c r="O1143" s="28" t="s">
        <v>9</v>
      </c>
      <c r="P1143" s="33">
        <v>7954.5169999999998</v>
      </c>
      <c r="Q1143" t="str">
        <f>VLOOKUP(insurance!C1143,$E$2:$F$6,2,TRUE)</f>
        <v>obese</v>
      </c>
    </row>
    <row r="1144" spans="10:17" x14ac:dyDescent="0.25">
      <c r="J1144" s="25">
        <v>52</v>
      </c>
      <c r="K1144" s="26" t="s">
        <v>7</v>
      </c>
      <c r="L1144" s="26">
        <v>24.86</v>
      </c>
      <c r="M1144" s="26">
        <v>0</v>
      </c>
      <c r="N1144" s="26" t="s">
        <v>11</v>
      </c>
      <c r="O1144" s="26" t="s">
        <v>12</v>
      </c>
      <c r="P1144" s="32">
        <v>27117.993780000001</v>
      </c>
      <c r="Q1144" t="str">
        <f>VLOOKUP(insurance!C1144,$E$2:$F$6,2,TRUE)</f>
        <v>normal</v>
      </c>
    </row>
    <row r="1145" spans="10:17" x14ac:dyDescent="0.25">
      <c r="J1145" s="27">
        <v>39</v>
      </c>
      <c r="K1145" s="28" t="s">
        <v>10</v>
      </c>
      <c r="L1145" s="28">
        <v>32.340000000000003</v>
      </c>
      <c r="M1145" s="28">
        <v>2</v>
      </c>
      <c r="N1145" s="28" t="s">
        <v>11</v>
      </c>
      <c r="O1145" s="28" t="s">
        <v>12</v>
      </c>
      <c r="P1145" s="33">
        <v>6338.0756000000001</v>
      </c>
      <c r="Q1145" t="str">
        <f>VLOOKUP(insurance!C1145,$E$2:$F$6,2,TRUE)</f>
        <v>obese</v>
      </c>
    </row>
    <row r="1146" spans="10:17" x14ac:dyDescent="0.25">
      <c r="J1146" s="25">
        <v>50</v>
      </c>
      <c r="K1146" s="26" t="s">
        <v>10</v>
      </c>
      <c r="L1146" s="26">
        <v>32.299999999999997</v>
      </c>
      <c r="M1146" s="26">
        <v>2</v>
      </c>
      <c r="N1146" s="26" t="s">
        <v>11</v>
      </c>
      <c r="O1146" s="26" t="s">
        <v>9</v>
      </c>
      <c r="P1146" s="32">
        <v>9630.3970000000008</v>
      </c>
      <c r="Q1146" t="str">
        <f>VLOOKUP(insurance!C1146,$E$2:$F$6,2,TRUE)</f>
        <v>obese</v>
      </c>
    </row>
    <row r="1147" spans="10:17" x14ac:dyDescent="0.25">
      <c r="J1147" s="27">
        <v>52</v>
      </c>
      <c r="K1147" s="28" t="s">
        <v>10</v>
      </c>
      <c r="L1147" s="28">
        <v>32.774999999999999</v>
      </c>
      <c r="M1147" s="28">
        <v>3</v>
      </c>
      <c r="N1147" s="28" t="s">
        <v>11</v>
      </c>
      <c r="O1147" s="28" t="s">
        <v>13</v>
      </c>
      <c r="P1147" s="33">
        <v>11289.10925</v>
      </c>
      <c r="Q1147" t="str">
        <f>VLOOKUP(insurance!C1147,$E$2:$F$6,2,TRUE)</f>
        <v>obese</v>
      </c>
    </row>
    <row r="1148" spans="10:17" x14ac:dyDescent="0.25">
      <c r="J1148" s="25">
        <v>60</v>
      </c>
      <c r="K1148" s="26" t="s">
        <v>10</v>
      </c>
      <c r="L1148" s="26">
        <v>32.799999999999997</v>
      </c>
      <c r="M1148" s="26">
        <v>0</v>
      </c>
      <c r="N1148" s="26" t="s">
        <v>8</v>
      </c>
      <c r="O1148" s="26" t="s">
        <v>9</v>
      </c>
      <c r="P1148" s="32">
        <v>52590.829389999999</v>
      </c>
      <c r="Q1148" t="str">
        <f>VLOOKUP(insurance!C1148,$E$2:$F$6,2,TRUE)</f>
        <v>obese</v>
      </c>
    </row>
    <row r="1149" spans="10:17" x14ac:dyDescent="0.25">
      <c r="J1149" s="27">
        <v>20</v>
      </c>
      <c r="K1149" s="28" t="s">
        <v>7</v>
      </c>
      <c r="L1149" s="28">
        <v>31.92</v>
      </c>
      <c r="M1149" s="28">
        <v>0</v>
      </c>
      <c r="N1149" s="28" t="s">
        <v>11</v>
      </c>
      <c r="O1149" s="28" t="s">
        <v>13</v>
      </c>
      <c r="P1149" s="33">
        <v>2261.5688</v>
      </c>
      <c r="Q1149" t="str">
        <f>VLOOKUP(insurance!C1149,$E$2:$F$6,2,TRUE)</f>
        <v>obese</v>
      </c>
    </row>
    <row r="1150" spans="10:17" x14ac:dyDescent="0.25">
      <c r="J1150" s="25">
        <v>55</v>
      </c>
      <c r="K1150" s="26" t="s">
        <v>10</v>
      </c>
      <c r="L1150" s="26">
        <v>21.5</v>
      </c>
      <c r="M1150" s="26">
        <v>1</v>
      </c>
      <c r="N1150" s="26" t="s">
        <v>11</v>
      </c>
      <c r="O1150" s="26" t="s">
        <v>9</v>
      </c>
      <c r="P1150" s="32">
        <v>10791.96</v>
      </c>
      <c r="Q1150" t="str">
        <f>VLOOKUP(insurance!C1150,$E$2:$F$6,2,TRUE)</f>
        <v>normal</v>
      </c>
    </row>
    <row r="1151" spans="10:17" x14ac:dyDescent="0.25">
      <c r="J1151" s="27">
        <v>42</v>
      </c>
      <c r="K1151" s="28" t="s">
        <v>10</v>
      </c>
      <c r="L1151" s="28">
        <v>34.1</v>
      </c>
      <c r="M1151" s="28">
        <v>0</v>
      </c>
      <c r="N1151" s="28" t="s">
        <v>11</v>
      </c>
      <c r="O1151" s="28" t="s">
        <v>9</v>
      </c>
      <c r="P1151" s="33">
        <v>5979.7309999999998</v>
      </c>
      <c r="Q1151" t="str">
        <f>VLOOKUP(insurance!C1151,$E$2:$F$6,2,TRUE)</f>
        <v>obese</v>
      </c>
    </row>
    <row r="1152" spans="10:17" x14ac:dyDescent="0.25">
      <c r="J1152" s="25">
        <v>18</v>
      </c>
      <c r="K1152" s="26" t="s">
        <v>7</v>
      </c>
      <c r="L1152" s="26">
        <v>30.305</v>
      </c>
      <c r="M1152" s="26">
        <v>0</v>
      </c>
      <c r="N1152" s="26" t="s">
        <v>11</v>
      </c>
      <c r="O1152" s="26" t="s">
        <v>14</v>
      </c>
      <c r="P1152" s="32">
        <v>2203.7359499999998</v>
      </c>
      <c r="Q1152" t="str">
        <f>VLOOKUP(insurance!C1152,$E$2:$F$6,2,TRUE)</f>
        <v>obese</v>
      </c>
    </row>
    <row r="1153" spans="10:17" x14ac:dyDescent="0.25">
      <c r="J1153" s="27">
        <v>58</v>
      </c>
      <c r="K1153" s="28" t="s">
        <v>7</v>
      </c>
      <c r="L1153" s="28">
        <v>36.479999999999997</v>
      </c>
      <c r="M1153" s="28">
        <v>0</v>
      </c>
      <c r="N1153" s="28" t="s">
        <v>11</v>
      </c>
      <c r="O1153" s="28" t="s">
        <v>13</v>
      </c>
      <c r="P1153" s="33">
        <v>12235.8392</v>
      </c>
      <c r="Q1153" t="str">
        <f>VLOOKUP(insurance!C1153,$E$2:$F$6,2,TRUE)</f>
        <v>obese</v>
      </c>
    </row>
    <row r="1154" spans="10:17" x14ac:dyDescent="0.25">
      <c r="J1154" s="25">
        <v>43</v>
      </c>
      <c r="K1154" s="26" t="s">
        <v>7</v>
      </c>
      <c r="L1154" s="26">
        <v>32.56</v>
      </c>
      <c r="M1154" s="26">
        <v>3</v>
      </c>
      <c r="N1154" s="26" t="s">
        <v>8</v>
      </c>
      <c r="O1154" s="26" t="s">
        <v>12</v>
      </c>
      <c r="P1154" s="32">
        <v>40941.285400000001</v>
      </c>
      <c r="Q1154" t="str">
        <f>VLOOKUP(insurance!C1154,$E$2:$F$6,2,TRUE)</f>
        <v>obese</v>
      </c>
    </row>
    <row r="1155" spans="10:17" x14ac:dyDescent="0.25">
      <c r="J1155" s="27">
        <v>35</v>
      </c>
      <c r="K1155" s="28" t="s">
        <v>7</v>
      </c>
      <c r="L1155" s="28">
        <v>35.814999999999998</v>
      </c>
      <c r="M1155" s="28">
        <v>1</v>
      </c>
      <c r="N1155" s="28" t="s">
        <v>11</v>
      </c>
      <c r="O1155" s="28" t="s">
        <v>13</v>
      </c>
      <c r="P1155" s="33">
        <v>5630.4578499999998</v>
      </c>
      <c r="Q1155" t="str">
        <f>VLOOKUP(insurance!C1155,$E$2:$F$6,2,TRUE)</f>
        <v>obese</v>
      </c>
    </row>
    <row r="1156" spans="10:17" x14ac:dyDescent="0.25">
      <c r="J1156" s="25">
        <v>48</v>
      </c>
      <c r="K1156" s="26" t="s">
        <v>7</v>
      </c>
      <c r="L1156" s="26">
        <v>27.93</v>
      </c>
      <c r="M1156" s="26">
        <v>4</v>
      </c>
      <c r="N1156" s="26" t="s">
        <v>11</v>
      </c>
      <c r="O1156" s="26" t="s">
        <v>13</v>
      </c>
      <c r="P1156" s="32">
        <v>11015.1747</v>
      </c>
      <c r="Q1156" t="str">
        <f>VLOOKUP(insurance!C1156,$E$2:$F$6,2,TRUE)</f>
        <v>overweight</v>
      </c>
    </row>
    <row r="1157" spans="10:17" x14ac:dyDescent="0.25">
      <c r="J1157" s="27">
        <v>36</v>
      </c>
      <c r="K1157" s="28" t="s">
        <v>7</v>
      </c>
      <c r="L1157" s="28">
        <v>22.135000000000002</v>
      </c>
      <c r="M1157" s="28">
        <v>3</v>
      </c>
      <c r="N1157" s="28" t="s">
        <v>11</v>
      </c>
      <c r="O1157" s="28" t="s">
        <v>14</v>
      </c>
      <c r="P1157" s="33">
        <v>7228.2156500000001</v>
      </c>
      <c r="Q1157" t="str">
        <f>VLOOKUP(insurance!C1157,$E$2:$F$6,2,TRUE)</f>
        <v>normal</v>
      </c>
    </row>
    <row r="1158" spans="10:17" x14ac:dyDescent="0.25">
      <c r="J1158" s="25">
        <v>19</v>
      </c>
      <c r="K1158" s="26" t="s">
        <v>10</v>
      </c>
      <c r="L1158" s="26">
        <v>44.88</v>
      </c>
      <c r="M1158" s="26">
        <v>0</v>
      </c>
      <c r="N1158" s="26" t="s">
        <v>8</v>
      </c>
      <c r="O1158" s="26" t="s">
        <v>12</v>
      </c>
      <c r="P1158" s="32">
        <v>39722.746200000001</v>
      </c>
      <c r="Q1158" t="str">
        <f>VLOOKUP(insurance!C1158,$E$2:$F$6,2,TRUE)</f>
        <v>obese</v>
      </c>
    </row>
    <row r="1159" spans="10:17" x14ac:dyDescent="0.25">
      <c r="J1159" s="27">
        <v>23</v>
      </c>
      <c r="K1159" s="28" t="s">
        <v>7</v>
      </c>
      <c r="L1159" s="28">
        <v>23.18</v>
      </c>
      <c r="M1159" s="28">
        <v>2</v>
      </c>
      <c r="N1159" s="28" t="s">
        <v>11</v>
      </c>
      <c r="O1159" s="28" t="s">
        <v>13</v>
      </c>
      <c r="P1159" s="33">
        <v>14426.073850000001</v>
      </c>
      <c r="Q1159" t="str">
        <f>VLOOKUP(insurance!C1159,$E$2:$F$6,2,TRUE)</f>
        <v>normal</v>
      </c>
    </row>
    <row r="1160" spans="10:17" x14ac:dyDescent="0.25">
      <c r="J1160" s="25">
        <v>20</v>
      </c>
      <c r="K1160" s="26" t="s">
        <v>7</v>
      </c>
      <c r="L1160" s="26">
        <v>30.59</v>
      </c>
      <c r="M1160" s="26">
        <v>0</v>
      </c>
      <c r="N1160" s="26" t="s">
        <v>11</v>
      </c>
      <c r="O1160" s="26" t="s">
        <v>14</v>
      </c>
      <c r="P1160" s="32">
        <v>2459.7201</v>
      </c>
      <c r="Q1160" t="str">
        <f>VLOOKUP(insurance!C1160,$E$2:$F$6,2,TRUE)</f>
        <v>obese</v>
      </c>
    </row>
    <row r="1161" spans="10:17" x14ac:dyDescent="0.25">
      <c r="J1161" s="27">
        <v>32</v>
      </c>
      <c r="K1161" s="28" t="s">
        <v>7</v>
      </c>
      <c r="L1161" s="28">
        <v>41.1</v>
      </c>
      <c r="M1161" s="28">
        <v>0</v>
      </c>
      <c r="N1161" s="28" t="s">
        <v>11</v>
      </c>
      <c r="O1161" s="28" t="s">
        <v>9</v>
      </c>
      <c r="P1161" s="33">
        <v>3989.8409999999999</v>
      </c>
      <c r="Q1161" t="str">
        <f>VLOOKUP(insurance!C1161,$E$2:$F$6,2,TRUE)</f>
        <v>obese</v>
      </c>
    </row>
    <row r="1162" spans="10:17" x14ac:dyDescent="0.25">
      <c r="J1162" s="25">
        <v>43</v>
      </c>
      <c r="K1162" s="26" t="s">
        <v>7</v>
      </c>
      <c r="L1162" s="26">
        <v>34.58</v>
      </c>
      <c r="M1162" s="26">
        <v>1</v>
      </c>
      <c r="N1162" s="26" t="s">
        <v>11</v>
      </c>
      <c r="O1162" s="26" t="s">
        <v>13</v>
      </c>
      <c r="P1162" s="32">
        <v>7727.2532000000001</v>
      </c>
      <c r="Q1162" t="str">
        <f>VLOOKUP(insurance!C1162,$E$2:$F$6,2,TRUE)</f>
        <v>obese</v>
      </c>
    </row>
    <row r="1163" spans="10:17" x14ac:dyDescent="0.25">
      <c r="J1163" s="27">
        <v>34</v>
      </c>
      <c r="K1163" s="28" t="s">
        <v>10</v>
      </c>
      <c r="L1163" s="28">
        <v>42.13</v>
      </c>
      <c r="M1163" s="28">
        <v>2</v>
      </c>
      <c r="N1163" s="28" t="s">
        <v>11</v>
      </c>
      <c r="O1163" s="28" t="s">
        <v>12</v>
      </c>
      <c r="P1163" s="33">
        <v>5124.1886999999997</v>
      </c>
      <c r="Q1163" t="str">
        <f>VLOOKUP(insurance!C1163,$E$2:$F$6,2,TRUE)</f>
        <v>obese</v>
      </c>
    </row>
    <row r="1164" spans="10:17" x14ac:dyDescent="0.25">
      <c r="J1164" s="25">
        <v>30</v>
      </c>
      <c r="K1164" s="26" t="s">
        <v>10</v>
      </c>
      <c r="L1164" s="26">
        <v>38.83</v>
      </c>
      <c r="M1164" s="26">
        <v>1</v>
      </c>
      <c r="N1164" s="26" t="s">
        <v>11</v>
      </c>
      <c r="O1164" s="26" t="s">
        <v>12</v>
      </c>
      <c r="P1164" s="32">
        <v>18963.171920000001</v>
      </c>
      <c r="Q1164" t="str">
        <f>VLOOKUP(insurance!C1164,$E$2:$F$6,2,TRUE)</f>
        <v>obese</v>
      </c>
    </row>
    <row r="1165" spans="10:17" x14ac:dyDescent="0.25">
      <c r="J1165" s="27">
        <v>18</v>
      </c>
      <c r="K1165" s="28" t="s">
        <v>7</v>
      </c>
      <c r="L1165" s="28">
        <v>28.215</v>
      </c>
      <c r="M1165" s="28">
        <v>0</v>
      </c>
      <c r="N1165" s="28" t="s">
        <v>11</v>
      </c>
      <c r="O1165" s="28" t="s">
        <v>14</v>
      </c>
      <c r="P1165" s="33">
        <v>2200.8308499999998</v>
      </c>
      <c r="Q1165" t="str">
        <f>VLOOKUP(insurance!C1165,$E$2:$F$6,2,TRUE)</f>
        <v>overweight</v>
      </c>
    </row>
    <row r="1166" spans="10:17" x14ac:dyDescent="0.25">
      <c r="J1166" s="25">
        <v>41</v>
      </c>
      <c r="K1166" s="26" t="s">
        <v>7</v>
      </c>
      <c r="L1166" s="26">
        <v>28.31</v>
      </c>
      <c r="M1166" s="26">
        <v>1</v>
      </c>
      <c r="N1166" s="26" t="s">
        <v>11</v>
      </c>
      <c r="O1166" s="26" t="s">
        <v>13</v>
      </c>
      <c r="P1166" s="32">
        <v>7153.5538999999999</v>
      </c>
      <c r="Q1166" t="str">
        <f>VLOOKUP(insurance!C1166,$E$2:$F$6,2,TRUE)</f>
        <v>overweight</v>
      </c>
    </row>
    <row r="1167" spans="10:17" x14ac:dyDescent="0.25">
      <c r="J1167" s="27">
        <v>35</v>
      </c>
      <c r="K1167" s="28" t="s">
        <v>7</v>
      </c>
      <c r="L1167" s="28">
        <v>26.125</v>
      </c>
      <c r="M1167" s="28">
        <v>0</v>
      </c>
      <c r="N1167" s="28" t="s">
        <v>11</v>
      </c>
      <c r="O1167" s="28" t="s">
        <v>14</v>
      </c>
      <c r="P1167" s="33">
        <v>5227.9887500000004</v>
      </c>
      <c r="Q1167" t="str">
        <f>VLOOKUP(insurance!C1167,$E$2:$F$6,2,TRUE)</f>
        <v>overweight</v>
      </c>
    </row>
    <row r="1168" spans="10:17" x14ac:dyDescent="0.25">
      <c r="J1168" s="25">
        <v>57</v>
      </c>
      <c r="K1168" s="26" t="s">
        <v>10</v>
      </c>
      <c r="L1168" s="26">
        <v>40.369999999999997</v>
      </c>
      <c r="M1168" s="26">
        <v>0</v>
      </c>
      <c r="N1168" s="26" t="s">
        <v>11</v>
      </c>
      <c r="O1168" s="26" t="s">
        <v>12</v>
      </c>
      <c r="P1168" s="32">
        <v>10982.5013</v>
      </c>
      <c r="Q1168" t="str">
        <f>VLOOKUP(insurance!C1168,$E$2:$F$6,2,TRUE)</f>
        <v>obese</v>
      </c>
    </row>
    <row r="1169" spans="10:17" x14ac:dyDescent="0.25">
      <c r="J1169" s="27">
        <v>29</v>
      </c>
      <c r="K1169" s="28" t="s">
        <v>7</v>
      </c>
      <c r="L1169" s="28">
        <v>24.6</v>
      </c>
      <c r="M1169" s="28">
        <v>2</v>
      </c>
      <c r="N1169" s="28" t="s">
        <v>11</v>
      </c>
      <c r="O1169" s="28" t="s">
        <v>9</v>
      </c>
      <c r="P1169" s="33">
        <v>4529.4769999999999</v>
      </c>
      <c r="Q1169" t="str">
        <f>VLOOKUP(insurance!C1169,$E$2:$F$6,2,TRUE)</f>
        <v>normal</v>
      </c>
    </row>
    <row r="1170" spans="10:17" x14ac:dyDescent="0.25">
      <c r="J1170" s="25">
        <v>32</v>
      </c>
      <c r="K1170" s="26" t="s">
        <v>10</v>
      </c>
      <c r="L1170" s="26">
        <v>35.200000000000003</v>
      </c>
      <c r="M1170" s="26">
        <v>2</v>
      </c>
      <c r="N1170" s="26" t="s">
        <v>11</v>
      </c>
      <c r="O1170" s="26" t="s">
        <v>9</v>
      </c>
      <c r="P1170" s="32">
        <v>4670.6400000000003</v>
      </c>
      <c r="Q1170" t="str">
        <f>VLOOKUP(insurance!C1170,$E$2:$F$6,2,TRUE)</f>
        <v>obese</v>
      </c>
    </row>
    <row r="1171" spans="10:17" x14ac:dyDescent="0.25">
      <c r="J1171" s="27">
        <v>37</v>
      </c>
      <c r="K1171" s="28" t="s">
        <v>7</v>
      </c>
      <c r="L1171" s="28">
        <v>34.104999999999997</v>
      </c>
      <c r="M1171" s="28">
        <v>1</v>
      </c>
      <c r="N1171" s="28" t="s">
        <v>11</v>
      </c>
      <c r="O1171" s="28" t="s">
        <v>13</v>
      </c>
      <c r="P1171" s="33">
        <v>6112.3529500000004</v>
      </c>
      <c r="Q1171" t="str">
        <f>VLOOKUP(insurance!C1171,$E$2:$F$6,2,TRUE)</f>
        <v>obese</v>
      </c>
    </row>
    <row r="1172" spans="10:17" x14ac:dyDescent="0.25">
      <c r="J1172" s="25">
        <v>18</v>
      </c>
      <c r="K1172" s="26" t="s">
        <v>10</v>
      </c>
      <c r="L1172" s="26">
        <v>27.36</v>
      </c>
      <c r="M1172" s="26">
        <v>1</v>
      </c>
      <c r="N1172" s="26" t="s">
        <v>8</v>
      </c>
      <c r="O1172" s="26" t="s">
        <v>14</v>
      </c>
      <c r="P1172" s="32">
        <v>17178.682400000002</v>
      </c>
      <c r="Q1172" t="str">
        <f>VLOOKUP(insurance!C1172,$E$2:$F$6,2,TRUE)</f>
        <v>overweight</v>
      </c>
    </row>
    <row r="1173" spans="10:17" x14ac:dyDescent="0.25">
      <c r="J1173" s="27">
        <v>43</v>
      </c>
      <c r="K1173" s="28" t="s">
        <v>7</v>
      </c>
      <c r="L1173" s="28">
        <v>26.7</v>
      </c>
      <c r="M1173" s="28">
        <v>2</v>
      </c>
      <c r="N1173" s="28" t="s">
        <v>8</v>
      </c>
      <c r="O1173" s="28" t="s">
        <v>9</v>
      </c>
      <c r="P1173" s="33">
        <v>22478.6</v>
      </c>
      <c r="Q1173" t="str">
        <f>VLOOKUP(insurance!C1173,$E$2:$F$6,2,TRUE)</f>
        <v>overweight</v>
      </c>
    </row>
    <row r="1174" spans="10:17" x14ac:dyDescent="0.25">
      <c r="J1174" s="25">
        <v>56</v>
      </c>
      <c r="K1174" s="26" t="s">
        <v>7</v>
      </c>
      <c r="L1174" s="26">
        <v>41.91</v>
      </c>
      <c r="M1174" s="26">
        <v>0</v>
      </c>
      <c r="N1174" s="26" t="s">
        <v>11</v>
      </c>
      <c r="O1174" s="26" t="s">
        <v>12</v>
      </c>
      <c r="P1174" s="32">
        <v>11093.6229</v>
      </c>
      <c r="Q1174" t="str">
        <f>VLOOKUP(insurance!C1174,$E$2:$F$6,2,TRUE)</f>
        <v>obese</v>
      </c>
    </row>
    <row r="1175" spans="10:17" x14ac:dyDescent="0.25">
      <c r="J1175" s="27">
        <v>38</v>
      </c>
      <c r="K1175" s="28" t="s">
        <v>10</v>
      </c>
      <c r="L1175" s="28">
        <v>29.26</v>
      </c>
      <c r="M1175" s="28">
        <v>2</v>
      </c>
      <c r="N1175" s="28" t="s">
        <v>11</v>
      </c>
      <c r="O1175" s="28" t="s">
        <v>13</v>
      </c>
      <c r="P1175" s="33">
        <v>6457.8433999999997</v>
      </c>
      <c r="Q1175" t="str">
        <f>VLOOKUP(insurance!C1175,$E$2:$F$6,2,TRUE)</f>
        <v>overweight</v>
      </c>
    </row>
    <row r="1176" spans="10:17" x14ac:dyDescent="0.25">
      <c r="J1176" s="25">
        <v>29</v>
      </c>
      <c r="K1176" s="26" t="s">
        <v>10</v>
      </c>
      <c r="L1176" s="26">
        <v>32.11</v>
      </c>
      <c r="M1176" s="26">
        <v>2</v>
      </c>
      <c r="N1176" s="26" t="s">
        <v>11</v>
      </c>
      <c r="O1176" s="26" t="s">
        <v>13</v>
      </c>
      <c r="P1176" s="32">
        <v>4433.9159</v>
      </c>
      <c r="Q1176" t="str">
        <f>VLOOKUP(insurance!C1176,$E$2:$F$6,2,TRUE)</f>
        <v>obese</v>
      </c>
    </row>
    <row r="1177" spans="10:17" x14ac:dyDescent="0.25">
      <c r="J1177" s="27">
        <v>22</v>
      </c>
      <c r="K1177" s="28" t="s">
        <v>7</v>
      </c>
      <c r="L1177" s="28">
        <v>27.1</v>
      </c>
      <c r="M1177" s="28">
        <v>0</v>
      </c>
      <c r="N1177" s="28" t="s">
        <v>11</v>
      </c>
      <c r="O1177" s="28" t="s">
        <v>9</v>
      </c>
      <c r="P1177" s="33">
        <v>2154.3609999999999</v>
      </c>
      <c r="Q1177" t="str">
        <f>VLOOKUP(insurance!C1177,$E$2:$F$6,2,TRUE)</f>
        <v>overweight</v>
      </c>
    </row>
    <row r="1178" spans="10:17" x14ac:dyDescent="0.25">
      <c r="J1178" s="25">
        <v>52</v>
      </c>
      <c r="K1178" s="26" t="s">
        <v>7</v>
      </c>
      <c r="L1178" s="26">
        <v>24.13</v>
      </c>
      <c r="M1178" s="26">
        <v>1</v>
      </c>
      <c r="N1178" s="26" t="s">
        <v>8</v>
      </c>
      <c r="O1178" s="26" t="s">
        <v>13</v>
      </c>
      <c r="P1178" s="32">
        <v>23887.662700000001</v>
      </c>
      <c r="Q1178" t="str">
        <f>VLOOKUP(insurance!C1178,$E$2:$F$6,2,TRUE)</f>
        <v>normal</v>
      </c>
    </row>
    <row r="1179" spans="10:17" x14ac:dyDescent="0.25">
      <c r="J1179" s="27">
        <v>40</v>
      </c>
      <c r="K1179" s="28" t="s">
        <v>7</v>
      </c>
      <c r="L1179" s="28">
        <v>27.4</v>
      </c>
      <c r="M1179" s="28">
        <v>1</v>
      </c>
      <c r="N1179" s="28" t="s">
        <v>11</v>
      </c>
      <c r="O1179" s="28" t="s">
        <v>9</v>
      </c>
      <c r="P1179" s="33">
        <v>6496.8860000000004</v>
      </c>
      <c r="Q1179" t="str">
        <f>VLOOKUP(insurance!C1179,$E$2:$F$6,2,TRUE)</f>
        <v>overweight</v>
      </c>
    </row>
    <row r="1180" spans="10:17" x14ac:dyDescent="0.25">
      <c r="J1180" s="25">
        <v>23</v>
      </c>
      <c r="K1180" s="26" t="s">
        <v>7</v>
      </c>
      <c r="L1180" s="26">
        <v>34.865000000000002</v>
      </c>
      <c r="M1180" s="26">
        <v>0</v>
      </c>
      <c r="N1180" s="26" t="s">
        <v>11</v>
      </c>
      <c r="O1180" s="26" t="s">
        <v>14</v>
      </c>
      <c r="P1180" s="32">
        <v>2899.4893499999998</v>
      </c>
      <c r="Q1180" t="str">
        <f>VLOOKUP(insurance!C1180,$E$2:$F$6,2,TRUE)</f>
        <v>obese</v>
      </c>
    </row>
    <row r="1181" spans="10:17" x14ac:dyDescent="0.25">
      <c r="J1181" s="27">
        <v>31</v>
      </c>
      <c r="K1181" s="28" t="s">
        <v>10</v>
      </c>
      <c r="L1181" s="28">
        <v>29.81</v>
      </c>
      <c r="M1181" s="28">
        <v>0</v>
      </c>
      <c r="N1181" s="28" t="s">
        <v>8</v>
      </c>
      <c r="O1181" s="28" t="s">
        <v>12</v>
      </c>
      <c r="P1181" s="33">
        <v>19350.368900000001</v>
      </c>
      <c r="Q1181" t="str">
        <f>VLOOKUP(insurance!C1181,$E$2:$F$6,2,TRUE)</f>
        <v>overweight</v>
      </c>
    </row>
    <row r="1182" spans="10:17" x14ac:dyDescent="0.25">
      <c r="J1182" s="25">
        <v>42</v>
      </c>
      <c r="K1182" s="26" t="s">
        <v>7</v>
      </c>
      <c r="L1182" s="26">
        <v>41.325000000000003</v>
      </c>
      <c r="M1182" s="26">
        <v>1</v>
      </c>
      <c r="N1182" s="26" t="s">
        <v>11</v>
      </c>
      <c r="O1182" s="26" t="s">
        <v>14</v>
      </c>
      <c r="P1182" s="32">
        <v>7650.7737500000003</v>
      </c>
      <c r="Q1182" t="str">
        <f>VLOOKUP(insurance!C1182,$E$2:$F$6,2,TRUE)</f>
        <v>obese</v>
      </c>
    </row>
    <row r="1183" spans="10:17" x14ac:dyDescent="0.25">
      <c r="J1183" s="27">
        <v>24</v>
      </c>
      <c r="K1183" s="28" t="s">
        <v>7</v>
      </c>
      <c r="L1183" s="28">
        <v>29.925000000000001</v>
      </c>
      <c r="M1183" s="28">
        <v>0</v>
      </c>
      <c r="N1183" s="28" t="s">
        <v>11</v>
      </c>
      <c r="O1183" s="28" t="s">
        <v>13</v>
      </c>
      <c r="P1183" s="33">
        <v>2850.6837500000001</v>
      </c>
      <c r="Q1183" t="str">
        <f>VLOOKUP(insurance!C1183,$E$2:$F$6,2,TRUE)</f>
        <v>overweight</v>
      </c>
    </row>
    <row r="1184" spans="10:17" x14ac:dyDescent="0.25">
      <c r="J1184" s="25">
        <v>25</v>
      </c>
      <c r="K1184" s="26" t="s">
        <v>7</v>
      </c>
      <c r="L1184" s="26">
        <v>30.3</v>
      </c>
      <c r="M1184" s="26">
        <v>0</v>
      </c>
      <c r="N1184" s="26" t="s">
        <v>11</v>
      </c>
      <c r="O1184" s="26" t="s">
        <v>9</v>
      </c>
      <c r="P1184" s="32">
        <v>2632.9920000000002</v>
      </c>
      <c r="Q1184" t="str">
        <f>VLOOKUP(insurance!C1184,$E$2:$F$6,2,TRUE)</f>
        <v>obese</v>
      </c>
    </row>
    <row r="1185" spans="10:17" x14ac:dyDescent="0.25">
      <c r="J1185" s="27">
        <v>48</v>
      </c>
      <c r="K1185" s="28" t="s">
        <v>7</v>
      </c>
      <c r="L1185" s="28">
        <v>27.36</v>
      </c>
      <c r="M1185" s="28">
        <v>1</v>
      </c>
      <c r="N1185" s="28" t="s">
        <v>11</v>
      </c>
      <c r="O1185" s="28" t="s">
        <v>14</v>
      </c>
      <c r="P1185" s="33">
        <v>9447.3824000000004</v>
      </c>
      <c r="Q1185" t="str">
        <f>VLOOKUP(insurance!C1185,$E$2:$F$6,2,TRUE)</f>
        <v>overweight</v>
      </c>
    </row>
    <row r="1186" spans="10:17" x14ac:dyDescent="0.25">
      <c r="J1186" s="25">
        <v>23</v>
      </c>
      <c r="K1186" s="26" t="s">
        <v>7</v>
      </c>
      <c r="L1186" s="26">
        <v>28.49</v>
      </c>
      <c r="M1186" s="26">
        <v>1</v>
      </c>
      <c r="N1186" s="26" t="s">
        <v>8</v>
      </c>
      <c r="O1186" s="26" t="s">
        <v>12</v>
      </c>
      <c r="P1186" s="32">
        <v>18328.238099999999</v>
      </c>
      <c r="Q1186" t="str">
        <f>VLOOKUP(insurance!C1186,$E$2:$F$6,2,TRUE)</f>
        <v>overweight</v>
      </c>
    </row>
    <row r="1187" spans="10:17" x14ac:dyDescent="0.25">
      <c r="J1187" s="27">
        <v>45</v>
      </c>
      <c r="K1187" s="28" t="s">
        <v>10</v>
      </c>
      <c r="L1187" s="28">
        <v>23.56</v>
      </c>
      <c r="M1187" s="28">
        <v>2</v>
      </c>
      <c r="N1187" s="28" t="s">
        <v>11</v>
      </c>
      <c r="O1187" s="28" t="s">
        <v>14</v>
      </c>
      <c r="P1187" s="33">
        <v>8603.8233999999993</v>
      </c>
      <c r="Q1187" t="str">
        <f>VLOOKUP(insurance!C1187,$E$2:$F$6,2,TRUE)</f>
        <v>normal</v>
      </c>
    </row>
    <row r="1188" spans="10:17" x14ac:dyDescent="0.25">
      <c r="J1188" s="25">
        <v>20</v>
      </c>
      <c r="K1188" s="26" t="s">
        <v>10</v>
      </c>
      <c r="L1188" s="26">
        <v>35.625</v>
      </c>
      <c r="M1188" s="26">
        <v>3</v>
      </c>
      <c r="N1188" s="26" t="s">
        <v>8</v>
      </c>
      <c r="O1188" s="26" t="s">
        <v>13</v>
      </c>
      <c r="P1188" s="32">
        <v>37465.34375</v>
      </c>
      <c r="Q1188" t="str">
        <f>VLOOKUP(insurance!C1188,$E$2:$F$6,2,TRUE)</f>
        <v>obese</v>
      </c>
    </row>
    <row r="1189" spans="10:17" x14ac:dyDescent="0.25">
      <c r="J1189" s="27">
        <v>62</v>
      </c>
      <c r="K1189" s="28" t="s">
        <v>7</v>
      </c>
      <c r="L1189" s="28">
        <v>32.68</v>
      </c>
      <c r="M1189" s="28">
        <v>0</v>
      </c>
      <c r="N1189" s="28" t="s">
        <v>11</v>
      </c>
      <c r="O1189" s="28" t="s">
        <v>13</v>
      </c>
      <c r="P1189" s="33">
        <v>13844.797200000001</v>
      </c>
      <c r="Q1189" t="str">
        <f>VLOOKUP(insurance!C1189,$E$2:$F$6,2,TRUE)</f>
        <v>obese</v>
      </c>
    </row>
    <row r="1190" spans="10:17" x14ac:dyDescent="0.25">
      <c r="J1190" s="25">
        <v>43</v>
      </c>
      <c r="K1190" s="26" t="s">
        <v>7</v>
      </c>
      <c r="L1190" s="26">
        <v>25.27</v>
      </c>
      <c r="M1190" s="26">
        <v>1</v>
      </c>
      <c r="N1190" s="26" t="s">
        <v>8</v>
      </c>
      <c r="O1190" s="26" t="s">
        <v>14</v>
      </c>
      <c r="P1190" s="32">
        <v>21771.3423</v>
      </c>
      <c r="Q1190" t="str">
        <f>VLOOKUP(insurance!C1190,$E$2:$F$6,2,TRUE)</f>
        <v>overweight</v>
      </c>
    </row>
    <row r="1191" spans="10:17" x14ac:dyDescent="0.25">
      <c r="J1191" s="27">
        <v>23</v>
      </c>
      <c r="K1191" s="28" t="s">
        <v>7</v>
      </c>
      <c r="L1191" s="28">
        <v>28</v>
      </c>
      <c r="M1191" s="28">
        <v>0</v>
      </c>
      <c r="N1191" s="28" t="s">
        <v>11</v>
      </c>
      <c r="O1191" s="28" t="s">
        <v>9</v>
      </c>
      <c r="P1191" s="33">
        <v>13126.677449999999</v>
      </c>
      <c r="Q1191" t="str">
        <f>VLOOKUP(insurance!C1191,$E$2:$F$6,2,TRUE)</f>
        <v>overweight</v>
      </c>
    </row>
    <row r="1192" spans="10:17" x14ac:dyDescent="0.25">
      <c r="J1192" s="25">
        <v>31</v>
      </c>
      <c r="K1192" s="26" t="s">
        <v>7</v>
      </c>
      <c r="L1192" s="26">
        <v>32.774999999999999</v>
      </c>
      <c r="M1192" s="26">
        <v>2</v>
      </c>
      <c r="N1192" s="26" t="s">
        <v>11</v>
      </c>
      <c r="O1192" s="26" t="s">
        <v>13</v>
      </c>
      <c r="P1192" s="32">
        <v>5327.4002499999997</v>
      </c>
      <c r="Q1192" t="str">
        <f>VLOOKUP(insurance!C1192,$E$2:$F$6,2,TRUE)</f>
        <v>obese</v>
      </c>
    </row>
    <row r="1193" spans="10:17" x14ac:dyDescent="0.25">
      <c r="J1193" s="27">
        <v>41</v>
      </c>
      <c r="K1193" s="28" t="s">
        <v>7</v>
      </c>
      <c r="L1193" s="28">
        <v>21.754999999999999</v>
      </c>
      <c r="M1193" s="28">
        <v>1</v>
      </c>
      <c r="N1193" s="28" t="s">
        <v>11</v>
      </c>
      <c r="O1193" s="28" t="s">
        <v>14</v>
      </c>
      <c r="P1193" s="33">
        <v>13725.47184</v>
      </c>
      <c r="Q1193" t="str">
        <f>VLOOKUP(insurance!C1193,$E$2:$F$6,2,TRUE)</f>
        <v>normal</v>
      </c>
    </row>
    <row r="1194" spans="10:17" x14ac:dyDescent="0.25">
      <c r="J1194" s="25">
        <v>58</v>
      </c>
      <c r="K1194" s="26" t="s">
        <v>7</v>
      </c>
      <c r="L1194" s="26">
        <v>32.395000000000003</v>
      </c>
      <c r="M1194" s="26">
        <v>1</v>
      </c>
      <c r="N1194" s="26" t="s">
        <v>11</v>
      </c>
      <c r="O1194" s="26" t="s">
        <v>14</v>
      </c>
      <c r="P1194" s="32">
        <v>13019.161050000001</v>
      </c>
      <c r="Q1194" t="str">
        <f>VLOOKUP(insurance!C1194,$E$2:$F$6,2,TRUE)</f>
        <v>obese</v>
      </c>
    </row>
    <row r="1195" spans="10:17" x14ac:dyDescent="0.25">
      <c r="J1195" s="27">
        <v>48</v>
      </c>
      <c r="K1195" s="28" t="s">
        <v>7</v>
      </c>
      <c r="L1195" s="28">
        <v>36.575000000000003</v>
      </c>
      <c r="M1195" s="28">
        <v>0</v>
      </c>
      <c r="N1195" s="28" t="s">
        <v>11</v>
      </c>
      <c r="O1195" s="28" t="s">
        <v>13</v>
      </c>
      <c r="P1195" s="33">
        <v>8671.1912499999999</v>
      </c>
      <c r="Q1195" t="str">
        <f>VLOOKUP(insurance!C1195,$E$2:$F$6,2,TRUE)</f>
        <v>obese</v>
      </c>
    </row>
    <row r="1196" spans="10:17" x14ac:dyDescent="0.25">
      <c r="J1196" s="25">
        <v>31</v>
      </c>
      <c r="K1196" s="26" t="s">
        <v>7</v>
      </c>
      <c r="L1196" s="26">
        <v>21.754999999999999</v>
      </c>
      <c r="M1196" s="26">
        <v>0</v>
      </c>
      <c r="N1196" s="26" t="s">
        <v>11</v>
      </c>
      <c r="O1196" s="26" t="s">
        <v>13</v>
      </c>
      <c r="P1196" s="32">
        <v>4134.0824499999999</v>
      </c>
      <c r="Q1196" t="str">
        <f>VLOOKUP(insurance!C1196,$E$2:$F$6,2,TRUE)</f>
        <v>normal</v>
      </c>
    </row>
    <row r="1197" spans="10:17" x14ac:dyDescent="0.25">
      <c r="J1197" s="27">
        <v>19</v>
      </c>
      <c r="K1197" s="28" t="s">
        <v>7</v>
      </c>
      <c r="L1197" s="28">
        <v>27.93</v>
      </c>
      <c r="M1197" s="28">
        <v>3</v>
      </c>
      <c r="N1197" s="28" t="s">
        <v>11</v>
      </c>
      <c r="O1197" s="28" t="s">
        <v>13</v>
      </c>
      <c r="P1197" s="33">
        <v>18838.703659999999</v>
      </c>
      <c r="Q1197" t="str">
        <f>VLOOKUP(insurance!C1197,$E$2:$F$6,2,TRUE)</f>
        <v>overweight</v>
      </c>
    </row>
    <row r="1198" spans="10:17" x14ac:dyDescent="0.25">
      <c r="J1198" s="25">
        <v>19</v>
      </c>
      <c r="K1198" s="26" t="s">
        <v>7</v>
      </c>
      <c r="L1198" s="26">
        <v>30.02</v>
      </c>
      <c r="M1198" s="26">
        <v>0</v>
      </c>
      <c r="N1198" s="26" t="s">
        <v>8</v>
      </c>
      <c r="O1198" s="26" t="s">
        <v>13</v>
      </c>
      <c r="P1198" s="32">
        <v>33307.550799999997</v>
      </c>
      <c r="Q1198" t="str">
        <f>VLOOKUP(insurance!C1198,$E$2:$F$6,2,TRUE)</f>
        <v>obese</v>
      </c>
    </row>
    <row r="1199" spans="10:17" x14ac:dyDescent="0.25">
      <c r="J1199" s="27">
        <v>41</v>
      </c>
      <c r="K1199" s="28" t="s">
        <v>10</v>
      </c>
      <c r="L1199" s="28">
        <v>33.549999999999997</v>
      </c>
      <c r="M1199" s="28">
        <v>0</v>
      </c>
      <c r="N1199" s="28" t="s">
        <v>11</v>
      </c>
      <c r="O1199" s="28" t="s">
        <v>12</v>
      </c>
      <c r="P1199" s="33">
        <v>5699.8374999999996</v>
      </c>
      <c r="Q1199" t="str">
        <f>VLOOKUP(insurance!C1199,$E$2:$F$6,2,TRUE)</f>
        <v>obese</v>
      </c>
    </row>
    <row r="1200" spans="10:17" x14ac:dyDescent="0.25">
      <c r="J1200" s="25">
        <v>40</v>
      </c>
      <c r="K1200" s="26" t="s">
        <v>10</v>
      </c>
      <c r="L1200" s="26">
        <v>29.355</v>
      </c>
      <c r="M1200" s="26">
        <v>1</v>
      </c>
      <c r="N1200" s="26" t="s">
        <v>11</v>
      </c>
      <c r="O1200" s="26" t="s">
        <v>13</v>
      </c>
      <c r="P1200" s="32">
        <v>6393.6034499999996</v>
      </c>
      <c r="Q1200" t="str">
        <f>VLOOKUP(insurance!C1200,$E$2:$F$6,2,TRUE)</f>
        <v>overweight</v>
      </c>
    </row>
    <row r="1201" spans="10:17" x14ac:dyDescent="0.25">
      <c r="J1201" s="27">
        <v>31</v>
      </c>
      <c r="K1201" s="28" t="s">
        <v>7</v>
      </c>
      <c r="L1201" s="28">
        <v>25.8</v>
      </c>
      <c r="M1201" s="28">
        <v>2</v>
      </c>
      <c r="N1201" s="28" t="s">
        <v>11</v>
      </c>
      <c r="O1201" s="28" t="s">
        <v>9</v>
      </c>
      <c r="P1201" s="33">
        <v>4934.7049999999999</v>
      </c>
      <c r="Q1201" t="str">
        <f>VLOOKUP(insurance!C1201,$E$2:$F$6,2,TRUE)</f>
        <v>overweight</v>
      </c>
    </row>
    <row r="1202" spans="10:17" x14ac:dyDescent="0.25">
      <c r="J1202" s="25">
        <v>37</v>
      </c>
      <c r="K1202" s="26" t="s">
        <v>10</v>
      </c>
      <c r="L1202" s="26">
        <v>24.32</v>
      </c>
      <c r="M1202" s="26">
        <v>2</v>
      </c>
      <c r="N1202" s="26" t="s">
        <v>11</v>
      </c>
      <c r="O1202" s="26" t="s">
        <v>13</v>
      </c>
      <c r="P1202" s="32">
        <v>6198.7518</v>
      </c>
      <c r="Q1202" t="str">
        <f>VLOOKUP(insurance!C1202,$E$2:$F$6,2,TRUE)</f>
        <v>normal</v>
      </c>
    </row>
    <row r="1203" spans="10:17" x14ac:dyDescent="0.25">
      <c r="J1203" s="27">
        <v>46</v>
      </c>
      <c r="K1203" s="28" t="s">
        <v>10</v>
      </c>
      <c r="L1203" s="28">
        <v>40.375</v>
      </c>
      <c r="M1203" s="28">
        <v>2</v>
      </c>
      <c r="N1203" s="28" t="s">
        <v>11</v>
      </c>
      <c r="O1203" s="28" t="s">
        <v>13</v>
      </c>
      <c r="P1203" s="33">
        <v>8733.2292500000003</v>
      </c>
      <c r="Q1203" t="str">
        <f>VLOOKUP(insurance!C1203,$E$2:$F$6,2,TRUE)</f>
        <v>obese</v>
      </c>
    </row>
    <row r="1204" spans="10:17" x14ac:dyDescent="0.25">
      <c r="J1204" s="25">
        <v>22</v>
      </c>
      <c r="K1204" s="26" t="s">
        <v>10</v>
      </c>
      <c r="L1204" s="26">
        <v>32.11</v>
      </c>
      <c r="M1204" s="26">
        <v>0</v>
      </c>
      <c r="N1204" s="26" t="s">
        <v>11</v>
      </c>
      <c r="O1204" s="26" t="s">
        <v>13</v>
      </c>
      <c r="P1204" s="32">
        <v>2055.3249000000001</v>
      </c>
      <c r="Q1204" t="str">
        <f>VLOOKUP(insurance!C1204,$E$2:$F$6,2,TRUE)</f>
        <v>obese</v>
      </c>
    </row>
    <row r="1205" spans="10:17" x14ac:dyDescent="0.25">
      <c r="J1205" s="27">
        <v>51</v>
      </c>
      <c r="K1205" s="28" t="s">
        <v>10</v>
      </c>
      <c r="L1205" s="28">
        <v>32.299999999999997</v>
      </c>
      <c r="M1205" s="28">
        <v>1</v>
      </c>
      <c r="N1205" s="28" t="s">
        <v>11</v>
      </c>
      <c r="O1205" s="28" t="s">
        <v>14</v>
      </c>
      <c r="P1205" s="33">
        <v>9964.06</v>
      </c>
      <c r="Q1205" t="str">
        <f>VLOOKUP(insurance!C1205,$E$2:$F$6,2,TRUE)</f>
        <v>obese</v>
      </c>
    </row>
    <row r="1206" spans="10:17" x14ac:dyDescent="0.25">
      <c r="J1206" s="25">
        <v>18</v>
      </c>
      <c r="K1206" s="26" t="s">
        <v>7</v>
      </c>
      <c r="L1206" s="26">
        <v>27.28</v>
      </c>
      <c r="M1206" s="26">
        <v>3</v>
      </c>
      <c r="N1206" s="26" t="s">
        <v>8</v>
      </c>
      <c r="O1206" s="26" t="s">
        <v>12</v>
      </c>
      <c r="P1206" s="32">
        <v>18223.4512</v>
      </c>
      <c r="Q1206" t="str">
        <f>VLOOKUP(insurance!C1206,$E$2:$F$6,2,TRUE)</f>
        <v>overweight</v>
      </c>
    </row>
    <row r="1207" spans="10:17" x14ac:dyDescent="0.25">
      <c r="J1207" s="27">
        <v>35</v>
      </c>
      <c r="K1207" s="28" t="s">
        <v>10</v>
      </c>
      <c r="L1207" s="28">
        <v>17.86</v>
      </c>
      <c r="M1207" s="28">
        <v>1</v>
      </c>
      <c r="N1207" s="28" t="s">
        <v>11</v>
      </c>
      <c r="O1207" s="28" t="s">
        <v>13</v>
      </c>
      <c r="P1207" s="33">
        <v>5116.5003999999999</v>
      </c>
      <c r="Q1207" t="str">
        <f>VLOOKUP(insurance!C1207,$E$2:$F$6,2,TRUE)</f>
        <v>underweight</v>
      </c>
    </row>
    <row r="1208" spans="10:17" x14ac:dyDescent="0.25">
      <c r="J1208" s="25">
        <v>59</v>
      </c>
      <c r="K1208" s="26" t="s">
        <v>7</v>
      </c>
      <c r="L1208" s="26">
        <v>34.799999999999997</v>
      </c>
      <c r="M1208" s="26">
        <v>2</v>
      </c>
      <c r="N1208" s="26" t="s">
        <v>11</v>
      </c>
      <c r="O1208" s="26" t="s">
        <v>9</v>
      </c>
      <c r="P1208" s="32">
        <v>36910.608030000003</v>
      </c>
      <c r="Q1208" t="str">
        <f>VLOOKUP(insurance!C1208,$E$2:$F$6,2,TRUE)</f>
        <v>obese</v>
      </c>
    </row>
    <row r="1209" spans="10:17" x14ac:dyDescent="0.25">
      <c r="J1209" s="27">
        <v>36</v>
      </c>
      <c r="K1209" s="28" t="s">
        <v>10</v>
      </c>
      <c r="L1209" s="28">
        <v>33.4</v>
      </c>
      <c r="M1209" s="28">
        <v>2</v>
      </c>
      <c r="N1209" s="28" t="s">
        <v>8</v>
      </c>
      <c r="O1209" s="28" t="s">
        <v>9</v>
      </c>
      <c r="P1209" s="33">
        <v>38415.474000000002</v>
      </c>
      <c r="Q1209" t="str">
        <f>VLOOKUP(insurance!C1209,$E$2:$F$6,2,TRUE)</f>
        <v>obese</v>
      </c>
    </row>
    <row r="1210" spans="10:17" x14ac:dyDescent="0.25">
      <c r="J1210" s="25">
        <v>37</v>
      </c>
      <c r="K1210" s="26" t="s">
        <v>7</v>
      </c>
      <c r="L1210" s="26">
        <v>25.555</v>
      </c>
      <c r="M1210" s="26">
        <v>1</v>
      </c>
      <c r="N1210" s="26" t="s">
        <v>8</v>
      </c>
      <c r="O1210" s="26" t="s">
        <v>14</v>
      </c>
      <c r="P1210" s="32">
        <v>20296.863450000001</v>
      </c>
      <c r="Q1210" t="str">
        <f>VLOOKUP(insurance!C1210,$E$2:$F$6,2,TRUE)</f>
        <v>overweight</v>
      </c>
    </row>
    <row r="1211" spans="10:17" x14ac:dyDescent="0.25">
      <c r="J1211" s="27">
        <v>59</v>
      </c>
      <c r="K1211" s="28" t="s">
        <v>10</v>
      </c>
      <c r="L1211" s="28">
        <v>37.1</v>
      </c>
      <c r="M1211" s="28">
        <v>1</v>
      </c>
      <c r="N1211" s="28" t="s">
        <v>11</v>
      </c>
      <c r="O1211" s="28" t="s">
        <v>9</v>
      </c>
      <c r="P1211" s="33">
        <v>12347.172</v>
      </c>
      <c r="Q1211" t="str">
        <f>VLOOKUP(insurance!C1211,$E$2:$F$6,2,TRUE)</f>
        <v>obese</v>
      </c>
    </row>
    <row r="1212" spans="10:17" x14ac:dyDescent="0.25">
      <c r="J1212" s="25">
        <v>36</v>
      </c>
      <c r="K1212" s="26" t="s">
        <v>10</v>
      </c>
      <c r="L1212" s="26">
        <v>30.875</v>
      </c>
      <c r="M1212" s="26">
        <v>1</v>
      </c>
      <c r="N1212" s="26" t="s">
        <v>11</v>
      </c>
      <c r="O1212" s="26" t="s">
        <v>13</v>
      </c>
      <c r="P1212" s="32">
        <v>5373.3642499999996</v>
      </c>
      <c r="Q1212" t="str">
        <f>VLOOKUP(insurance!C1212,$E$2:$F$6,2,TRUE)</f>
        <v>obese</v>
      </c>
    </row>
    <row r="1213" spans="10:17" x14ac:dyDescent="0.25">
      <c r="J1213" s="27">
        <v>39</v>
      </c>
      <c r="K1213" s="28" t="s">
        <v>10</v>
      </c>
      <c r="L1213" s="28">
        <v>34.1</v>
      </c>
      <c r="M1213" s="28">
        <v>2</v>
      </c>
      <c r="N1213" s="28" t="s">
        <v>11</v>
      </c>
      <c r="O1213" s="28" t="s">
        <v>12</v>
      </c>
      <c r="P1213" s="33">
        <v>23563.016179999999</v>
      </c>
      <c r="Q1213" t="str">
        <f>VLOOKUP(insurance!C1213,$E$2:$F$6,2,TRUE)</f>
        <v>obese</v>
      </c>
    </row>
    <row r="1214" spans="10:17" x14ac:dyDescent="0.25">
      <c r="J1214" s="25">
        <v>18</v>
      </c>
      <c r="K1214" s="26" t="s">
        <v>10</v>
      </c>
      <c r="L1214" s="26">
        <v>21.47</v>
      </c>
      <c r="M1214" s="26">
        <v>0</v>
      </c>
      <c r="N1214" s="26" t="s">
        <v>11</v>
      </c>
      <c r="O1214" s="26" t="s">
        <v>14</v>
      </c>
      <c r="P1214" s="32">
        <v>1702.4553000000001</v>
      </c>
      <c r="Q1214" t="str">
        <f>VLOOKUP(insurance!C1214,$E$2:$F$6,2,TRUE)</f>
        <v>normal</v>
      </c>
    </row>
    <row r="1215" spans="10:17" x14ac:dyDescent="0.25">
      <c r="J1215" s="27">
        <v>52</v>
      </c>
      <c r="K1215" s="28" t="s">
        <v>7</v>
      </c>
      <c r="L1215" s="28">
        <v>33.299999999999997</v>
      </c>
      <c r="M1215" s="28">
        <v>2</v>
      </c>
      <c r="N1215" s="28" t="s">
        <v>11</v>
      </c>
      <c r="O1215" s="28" t="s">
        <v>9</v>
      </c>
      <c r="P1215" s="33">
        <v>10806.839</v>
      </c>
      <c r="Q1215" t="str">
        <f>VLOOKUP(insurance!C1215,$E$2:$F$6,2,TRUE)</f>
        <v>obese</v>
      </c>
    </row>
    <row r="1216" spans="10:17" x14ac:dyDescent="0.25">
      <c r="J1216" s="25">
        <v>27</v>
      </c>
      <c r="K1216" s="26" t="s">
        <v>7</v>
      </c>
      <c r="L1216" s="26">
        <v>31.254999999999999</v>
      </c>
      <c r="M1216" s="26">
        <v>1</v>
      </c>
      <c r="N1216" s="26" t="s">
        <v>11</v>
      </c>
      <c r="O1216" s="26" t="s">
        <v>13</v>
      </c>
      <c r="P1216" s="32">
        <v>3956.0714499999999</v>
      </c>
      <c r="Q1216" t="str">
        <f>VLOOKUP(insurance!C1216,$E$2:$F$6,2,TRUE)</f>
        <v>obese</v>
      </c>
    </row>
    <row r="1217" spans="10:17" x14ac:dyDescent="0.25">
      <c r="J1217" s="27">
        <v>18</v>
      </c>
      <c r="K1217" s="28" t="s">
        <v>10</v>
      </c>
      <c r="L1217" s="28">
        <v>39.14</v>
      </c>
      <c r="M1217" s="28">
        <v>0</v>
      </c>
      <c r="N1217" s="28" t="s">
        <v>11</v>
      </c>
      <c r="O1217" s="28" t="s">
        <v>14</v>
      </c>
      <c r="P1217" s="33">
        <v>12890.057650000001</v>
      </c>
      <c r="Q1217" t="str">
        <f>VLOOKUP(insurance!C1217,$E$2:$F$6,2,TRUE)</f>
        <v>obese</v>
      </c>
    </row>
    <row r="1218" spans="10:17" x14ac:dyDescent="0.25">
      <c r="J1218" s="25">
        <v>40</v>
      </c>
      <c r="K1218" s="26" t="s">
        <v>10</v>
      </c>
      <c r="L1218" s="26">
        <v>25.08</v>
      </c>
      <c r="M1218" s="26">
        <v>0</v>
      </c>
      <c r="N1218" s="26" t="s">
        <v>11</v>
      </c>
      <c r="O1218" s="26" t="s">
        <v>12</v>
      </c>
      <c r="P1218" s="32">
        <v>5415.6611999999996</v>
      </c>
      <c r="Q1218" t="str">
        <f>VLOOKUP(insurance!C1218,$E$2:$F$6,2,TRUE)</f>
        <v>overweight</v>
      </c>
    </row>
    <row r="1219" spans="10:17" x14ac:dyDescent="0.25">
      <c r="J1219" s="27">
        <v>29</v>
      </c>
      <c r="K1219" s="28" t="s">
        <v>10</v>
      </c>
      <c r="L1219" s="28">
        <v>37.29</v>
      </c>
      <c r="M1219" s="28">
        <v>2</v>
      </c>
      <c r="N1219" s="28" t="s">
        <v>11</v>
      </c>
      <c r="O1219" s="28" t="s">
        <v>12</v>
      </c>
      <c r="P1219" s="33">
        <v>4058.1161000000002</v>
      </c>
      <c r="Q1219" t="str">
        <f>VLOOKUP(insurance!C1219,$E$2:$F$6,2,TRUE)</f>
        <v>obese</v>
      </c>
    </row>
    <row r="1220" spans="10:17" x14ac:dyDescent="0.25">
      <c r="J1220" s="25">
        <v>46</v>
      </c>
      <c r="K1220" s="26" t="s">
        <v>7</v>
      </c>
      <c r="L1220" s="26">
        <v>34.6</v>
      </c>
      <c r="M1220" s="26">
        <v>1</v>
      </c>
      <c r="N1220" s="26" t="s">
        <v>8</v>
      </c>
      <c r="O1220" s="26" t="s">
        <v>9</v>
      </c>
      <c r="P1220" s="32">
        <v>41661.601999999999</v>
      </c>
      <c r="Q1220" t="str">
        <f>VLOOKUP(insurance!C1220,$E$2:$F$6,2,TRUE)</f>
        <v>obese</v>
      </c>
    </row>
    <row r="1221" spans="10:17" x14ac:dyDescent="0.25">
      <c r="J1221" s="27">
        <v>38</v>
      </c>
      <c r="K1221" s="28" t="s">
        <v>7</v>
      </c>
      <c r="L1221" s="28">
        <v>30.21</v>
      </c>
      <c r="M1221" s="28">
        <v>3</v>
      </c>
      <c r="N1221" s="28" t="s">
        <v>11</v>
      </c>
      <c r="O1221" s="28" t="s">
        <v>13</v>
      </c>
      <c r="P1221" s="33">
        <v>7537.1638999999996</v>
      </c>
      <c r="Q1221" t="str">
        <f>VLOOKUP(insurance!C1221,$E$2:$F$6,2,TRUE)</f>
        <v>obese</v>
      </c>
    </row>
    <row r="1222" spans="10:17" x14ac:dyDescent="0.25">
      <c r="J1222" s="25">
        <v>30</v>
      </c>
      <c r="K1222" s="26" t="s">
        <v>7</v>
      </c>
      <c r="L1222" s="26">
        <v>21.945</v>
      </c>
      <c r="M1222" s="26">
        <v>1</v>
      </c>
      <c r="N1222" s="26" t="s">
        <v>11</v>
      </c>
      <c r="O1222" s="26" t="s">
        <v>14</v>
      </c>
      <c r="P1222" s="32">
        <v>4718.2035500000002</v>
      </c>
      <c r="Q1222" t="str">
        <f>VLOOKUP(insurance!C1222,$E$2:$F$6,2,TRUE)</f>
        <v>normal</v>
      </c>
    </row>
    <row r="1223" spans="10:17" x14ac:dyDescent="0.25">
      <c r="J1223" s="27">
        <v>40</v>
      </c>
      <c r="K1223" s="28" t="s">
        <v>10</v>
      </c>
      <c r="L1223" s="28">
        <v>24.97</v>
      </c>
      <c r="M1223" s="28">
        <v>2</v>
      </c>
      <c r="N1223" s="28" t="s">
        <v>11</v>
      </c>
      <c r="O1223" s="28" t="s">
        <v>12</v>
      </c>
      <c r="P1223" s="33">
        <v>6593.5083000000004</v>
      </c>
      <c r="Q1223" t="str">
        <f>VLOOKUP(insurance!C1223,$E$2:$F$6,2,TRUE)</f>
        <v>normal</v>
      </c>
    </row>
    <row r="1224" spans="10:17" x14ac:dyDescent="0.25">
      <c r="J1224" s="25">
        <v>50</v>
      </c>
      <c r="K1224" s="26" t="s">
        <v>10</v>
      </c>
      <c r="L1224" s="26">
        <v>25.3</v>
      </c>
      <c r="M1224" s="26">
        <v>0</v>
      </c>
      <c r="N1224" s="26" t="s">
        <v>11</v>
      </c>
      <c r="O1224" s="26" t="s">
        <v>12</v>
      </c>
      <c r="P1224" s="32">
        <v>8442.6669999999995</v>
      </c>
      <c r="Q1224" t="str">
        <f>VLOOKUP(insurance!C1224,$E$2:$F$6,2,TRUE)</f>
        <v>overweight</v>
      </c>
    </row>
    <row r="1225" spans="10:17" x14ac:dyDescent="0.25">
      <c r="J1225" s="27">
        <v>20</v>
      </c>
      <c r="K1225" s="28" t="s">
        <v>7</v>
      </c>
      <c r="L1225" s="28">
        <v>24.42</v>
      </c>
      <c r="M1225" s="28">
        <v>0</v>
      </c>
      <c r="N1225" s="28" t="s">
        <v>8</v>
      </c>
      <c r="O1225" s="28" t="s">
        <v>12</v>
      </c>
      <c r="P1225" s="33">
        <v>26125.674770000001</v>
      </c>
      <c r="Q1225" t="str">
        <f>VLOOKUP(insurance!C1225,$E$2:$F$6,2,TRUE)</f>
        <v>normal</v>
      </c>
    </row>
    <row r="1226" spans="10:17" x14ac:dyDescent="0.25">
      <c r="J1226" s="25">
        <v>41</v>
      </c>
      <c r="K1226" s="26" t="s">
        <v>10</v>
      </c>
      <c r="L1226" s="26">
        <v>23.94</v>
      </c>
      <c r="M1226" s="26">
        <v>1</v>
      </c>
      <c r="N1226" s="26" t="s">
        <v>11</v>
      </c>
      <c r="O1226" s="26" t="s">
        <v>14</v>
      </c>
      <c r="P1226" s="32">
        <v>6858.4795999999997</v>
      </c>
      <c r="Q1226" t="str">
        <f>VLOOKUP(insurance!C1226,$E$2:$F$6,2,TRUE)</f>
        <v>normal</v>
      </c>
    </row>
    <row r="1227" spans="10:17" x14ac:dyDescent="0.25">
      <c r="J1227" s="27">
        <v>33</v>
      </c>
      <c r="K1227" s="28" t="s">
        <v>7</v>
      </c>
      <c r="L1227" s="28">
        <v>39.82</v>
      </c>
      <c r="M1227" s="28">
        <v>1</v>
      </c>
      <c r="N1227" s="28" t="s">
        <v>11</v>
      </c>
      <c r="O1227" s="28" t="s">
        <v>12</v>
      </c>
      <c r="P1227" s="33">
        <v>4795.6567999999997</v>
      </c>
      <c r="Q1227" t="str">
        <f>VLOOKUP(insurance!C1227,$E$2:$F$6,2,TRUE)</f>
        <v>obese</v>
      </c>
    </row>
    <row r="1228" spans="10:17" x14ac:dyDescent="0.25">
      <c r="J1228" s="25">
        <v>38</v>
      </c>
      <c r="K1228" s="26" t="s">
        <v>10</v>
      </c>
      <c r="L1228" s="26">
        <v>16.815000000000001</v>
      </c>
      <c r="M1228" s="26">
        <v>2</v>
      </c>
      <c r="N1228" s="26" t="s">
        <v>11</v>
      </c>
      <c r="O1228" s="26" t="s">
        <v>14</v>
      </c>
      <c r="P1228" s="32">
        <v>6640.5448500000002</v>
      </c>
      <c r="Q1228" t="str">
        <f>VLOOKUP(insurance!C1228,$E$2:$F$6,2,TRUE)</f>
        <v>underweight</v>
      </c>
    </row>
    <row r="1229" spans="10:17" x14ac:dyDescent="0.25">
      <c r="J1229" s="27">
        <v>42</v>
      </c>
      <c r="K1229" s="28" t="s">
        <v>10</v>
      </c>
      <c r="L1229" s="28">
        <v>37.18</v>
      </c>
      <c r="M1229" s="28">
        <v>2</v>
      </c>
      <c r="N1229" s="28" t="s">
        <v>11</v>
      </c>
      <c r="O1229" s="28" t="s">
        <v>12</v>
      </c>
      <c r="P1229" s="33">
        <v>7162.0122000000001</v>
      </c>
      <c r="Q1229" t="str">
        <f>VLOOKUP(insurance!C1229,$E$2:$F$6,2,TRUE)</f>
        <v>obese</v>
      </c>
    </row>
    <row r="1230" spans="10:17" x14ac:dyDescent="0.25">
      <c r="J1230" s="25">
        <v>56</v>
      </c>
      <c r="K1230" s="26" t="s">
        <v>10</v>
      </c>
      <c r="L1230" s="26">
        <v>34.43</v>
      </c>
      <c r="M1230" s="26">
        <v>0</v>
      </c>
      <c r="N1230" s="26" t="s">
        <v>11</v>
      </c>
      <c r="O1230" s="26" t="s">
        <v>12</v>
      </c>
      <c r="P1230" s="32">
        <v>10594.225700000001</v>
      </c>
      <c r="Q1230" t="str">
        <f>VLOOKUP(insurance!C1230,$E$2:$F$6,2,TRUE)</f>
        <v>obese</v>
      </c>
    </row>
    <row r="1231" spans="10:17" x14ac:dyDescent="0.25">
      <c r="J1231" s="27">
        <v>58</v>
      </c>
      <c r="K1231" s="28" t="s">
        <v>10</v>
      </c>
      <c r="L1231" s="28">
        <v>30.305</v>
      </c>
      <c r="M1231" s="28">
        <v>0</v>
      </c>
      <c r="N1231" s="28" t="s">
        <v>11</v>
      </c>
      <c r="O1231" s="28" t="s">
        <v>14</v>
      </c>
      <c r="P1231" s="33">
        <v>11938.255950000001</v>
      </c>
      <c r="Q1231" t="str">
        <f>VLOOKUP(insurance!C1231,$E$2:$F$6,2,TRUE)</f>
        <v>obese</v>
      </c>
    </row>
    <row r="1232" spans="10:17" x14ac:dyDescent="0.25">
      <c r="J1232" s="25">
        <v>52</v>
      </c>
      <c r="K1232" s="26" t="s">
        <v>10</v>
      </c>
      <c r="L1232" s="26">
        <v>34.484999999999999</v>
      </c>
      <c r="M1232" s="26">
        <v>3</v>
      </c>
      <c r="N1232" s="26" t="s">
        <v>8</v>
      </c>
      <c r="O1232" s="26" t="s">
        <v>13</v>
      </c>
      <c r="P1232" s="32">
        <v>60021.398970000002</v>
      </c>
      <c r="Q1232" t="str">
        <f>VLOOKUP(insurance!C1232,$E$2:$F$6,2,TRUE)</f>
        <v>obese</v>
      </c>
    </row>
    <row r="1233" spans="10:17" x14ac:dyDescent="0.25">
      <c r="J1233" s="27">
        <v>20</v>
      </c>
      <c r="K1233" s="28" t="s">
        <v>7</v>
      </c>
      <c r="L1233" s="28">
        <v>21.8</v>
      </c>
      <c r="M1233" s="28">
        <v>0</v>
      </c>
      <c r="N1233" s="28" t="s">
        <v>8</v>
      </c>
      <c r="O1233" s="28" t="s">
        <v>9</v>
      </c>
      <c r="P1233" s="33">
        <v>20167.336029999999</v>
      </c>
      <c r="Q1233" t="str">
        <f>VLOOKUP(insurance!C1233,$E$2:$F$6,2,TRUE)</f>
        <v>normal</v>
      </c>
    </row>
    <row r="1234" spans="10:17" x14ac:dyDescent="0.25">
      <c r="J1234" s="25">
        <v>54</v>
      </c>
      <c r="K1234" s="26" t="s">
        <v>7</v>
      </c>
      <c r="L1234" s="26">
        <v>24.605</v>
      </c>
      <c r="M1234" s="26">
        <v>3</v>
      </c>
      <c r="N1234" s="26" t="s">
        <v>11</v>
      </c>
      <c r="O1234" s="26" t="s">
        <v>13</v>
      </c>
      <c r="P1234" s="32">
        <v>12479.70895</v>
      </c>
      <c r="Q1234" t="str">
        <f>VLOOKUP(insurance!C1234,$E$2:$F$6,2,TRUE)</f>
        <v>normal</v>
      </c>
    </row>
    <row r="1235" spans="10:17" x14ac:dyDescent="0.25">
      <c r="J1235" s="27">
        <v>58</v>
      </c>
      <c r="K1235" s="28" t="s">
        <v>10</v>
      </c>
      <c r="L1235" s="28">
        <v>23.3</v>
      </c>
      <c r="M1235" s="28">
        <v>0</v>
      </c>
      <c r="N1235" s="28" t="s">
        <v>11</v>
      </c>
      <c r="O1235" s="28" t="s">
        <v>9</v>
      </c>
      <c r="P1235" s="33">
        <v>11345.519</v>
      </c>
      <c r="Q1235" t="str">
        <f>VLOOKUP(insurance!C1235,$E$2:$F$6,2,TRUE)</f>
        <v>normal</v>
      </c>
    </row>
    <row r="1236" spans="10:17" x14ac:dyDescent="0.25">
      <c r="J1236" s="25">
        <v>45</v>
      </c>
      <c r="K1236" s="26" t="s">
        <v>7</v>
      </c>
      <c r="L1236" s="26">
        <v>27.83</v>
      </c>
      <c r="M1236" s="26">
        <v>2</v>
      </c>
      <c r="N1236" s="26" t="s">
        <v>11</v>
      </c>
      <c r="O1236" s="26" t="s">
        <v>12</v>
      </c>
      <c r="P1236" s="32">
        <v>8515.7587000000003</v>
      </c>
      <c r="Q1236" t="str">
        <f>VLOOKUP(insurance!C1236,$E$2:$F$6,2,TRUE)</f>
        <v>overweight</v>
      </c>
    </row>
    <row r="1237" spans="10:17" x14ac:dyDescent="0.25">
      <c r="J1237" s="27">
        <v>26</v>
      </c>
      <c r="K1237" s="28" t="s">
        <v>10</v>
      </c>
      <c r="L1237" s="28">
        <v>31.065000000000001</v>
      </c>
      <c r="M1237" s="28">
        <v>0</v>
      </c>
      <c r="N1237" s="28" t="s">
        <v>11</v>
      </c>
      <c r="O1237" s="28" t="s">
        <v>13</v>
      </c>
      <c r="P1237" s="33">
        <v>2699.56835</v>
      </c>
      <c r="Q1237" t="str">
        <f>VLOOKUP(insurance!C1237,$E$2:$F$6,2,TRUE)</f>
        <v>obese</v>
      </c>
    </row>
    <row r="1238" spans="10:17" x14ac:dyDescent="0.25">
      <c r="J1238" s="25">
        <v>63</v>
      </c>
      <c r="K1238" s="26" t="s">
        <v>7</v>
      </c>
      <c r="L1238" s="26">
        <v>21.66</v>
      </c>
      <c r="M1238" s="26">
        <v>0</v>
      </c>
      <c r="N1238" s="26" t="s">
        <v>11</v>
      </c>
      <c r="O1238" s="26" t="s">
        <v>14</v>
      </c>
      <c r="P1238" s="32">
        <v>14449.8544</v>
      </c>
      <c r="Q1238" t="str">
        <f>VLOOKUP(insurance!C1238,$E$2:$F$6,2,TRUE)</f>
        <v>normal</v>
      </c>
    </row>
    <row r="1239" spans="10:17" x14ac:dyDescent="0.25">
      <c r="J1239" s="27">
        <v>58</v>
      </c>
      <c r="K1239" s="28" t="s">
        <v>7</v>
      </c>
      <c r="L1239" s="28">
        <v>28.215</v>
      </c>
      <c r="M1239" s="28">
        <v>0</v>
      </c>
      <c r="N1239" s="28" t="s">
        <v>11</v>
      </c>
      <c r="O1239" s="28" t="s">
        <v>13</v>
      </c>
      <c r="P1239" s="33">
        <v>12224.350850000001</v>
      </c>
      <c r="Q1239" t="str">
        <f>VLOOKUP(insurance!C1239,$E$2:$F$6,2,TRUE)</f>
        <v>overweight</v>
      </c>
    </row>
    <row r="1240" spans="10:17" x14ac:dyDescent="0.25">
      <c r="J1240" s="25">
        <v>37</v>
      </c>
      <c r="K1240" s="26" t="s">
        <v>10</v>
      </c>
      <c r="L1240" s="26">
        <v>22.704999999999998</v>
      </c>
      <c r="M1240" s="26">
        <v>3</v>
      </c>
      <c r="N1240" s="26" t="s">
        <v>11</v>
      </c>
      <c r="O1240" s="26" t="s">
        <v>14</v>
      </c>
      <c r="P1240" s="32">
        <v>6985.50695</v>
      </c>
      <c r="Q1240" t="str">
        <f>VLOOKUP(insurance!C1240,$E$2:$F$6,2,TRUE)</f>
        <v>normal</v>
      </c>
    </row>
    <row r="1241" spans="10:17" x14ac:dyDescent="0.25">
      <c r="J1241" s="27">
        <v>25</v>
      </c>
      <c r="K1241" s="28" t="s">
        <v>7</v>
      </c>
      <c r="L1241" s="28">
        <v>42.13</v>
      </c>
      <c r="M1241" s="28">
        <v>1</v>
      </c>
      <c r="N1241" s="28" t="s">
        <v>11</v>
      </c>
      <c r="O1241" s="28" t="s">
        <v>12</v>
      </c>
      <c r="P1241" s="33">
        <v>3238.4357</v>
      </c>
      <c r="Q1241" t="str">
        <f>VLOOKUP(insurance!C1241,$E$2:$F$6,2,TRUE)</f>
        <v>obese</v>
      </c>
    </row>
    <row r="1242" spans="10:17" x14ac:dyDescent="0.25">
      <c r="J1242" s="25">
        <v>52</v>
      </c>
      <c r="K1242" s="26" t="s">
        <v>10</v>
      </c>
      <c r="L1242" s="26">
        <v>41.8</v>
      </c>
      <c r="M1242" s="26">
        <v>2</v>
      </c>
      <c r="N1242" s="26" t="s">
        <v>8</v>
      </c>
      <c r="O1242" s="26" t="s">
        <v>12</v>
      </c>
      <c r="P1242" s="32">
        <v>47269.853999999999</v>
      </c>
      <c r="Q1242" t="str">
        <f>VLOOKUP(insurance!C1242,$E$2:$F$6,2,TRUE)</f>
        <v>obese</v>
      </c>
    </row>
    <row r="1243" spans="10:17" x14ac:dyDescent="0.25">
      <c r="J1243" s="27">
        <v>64</v>
      </c>
      <c r="K1243" s="28" t="s">
        <v>10</v>
      </c>
      <c r="L1243" s="28">
        <v>36.96</v>
      </c>
      <c r="M1243" s="28">
        <v>2</v>
      </c>
      <c r="N1243" s="28" t="s">
        <v>8</v>
      </c>
      <c r="O1243" s="28" t="s">
        <v>12</v>
      </c>
      <c r="P1243" s="33">
        <v>49577.662400000001</v>
      </c>
      <c r="Q1243" t="str">
        <f>VLOOKUP(insurance!C1243,$E$2:$F$6,2,TRUE)</f>
        <v>obese</v>
      </c>
    </row>
    <row r="1244" spans="10:17" x14ac:dyDescent="0.25">
      <c r="J1244" s="25">
        <v>22</v>
      </c>
      <c r="K1244" s="26" t="s">
        <v>7</v>
      </c>
      <c r="L1244" s="26">
        <v>21.28</v>
      </c>
      <c r="M1244" s="26">
        <v>3</v>
      </c>
      <c r="N1244" s="26" t="s">
        <v>11</v>
      </c>
      <c r="O1244" s="26" t="s">
        <v>13</v>
      </c>
      <c r="P1244" s="32">
        <v>4296.2712000000001</v>
      </c>
      <c r="Q1244" t="str">
        <f>VLOOKUP(insurance!C1244,$E$2:$F$6,2,TRUE)</f>
        <v>normal</v>
      </c>
    </row>
    <row r="1245" spans="10:17" x14ac:dyDescent="0.25">
      <c r="J1245" s="27">
        <v>28</v>
      </c>
      <c r="K1245" s="28" t="s">
        <v>7</v>
      </c>
      <c r="L1245" s="28">
        <v>33.11</v>
      </c>
      <c r="M1245" s="28">
        <v>0</v>
      </c>
      <c r="N1245" s="28" t="s">
        <v>11</v>
      </c>
      <c r="O1245" s="28" t="s">
        <v>12</v>
      </c>
      <c r="P1245" s="33">
        <v>3171.6149</v>
      </c>
      <c r="Q1245" t="str">
        <f>VLOOKUP(insurance!C1245,$E$2:$F$6,2,TRUE)</f>
        <v>obese</v>
      </c>
    </row>
    <row r="1246" spans="10:17" x14ac:dyDescent="0.25">
      <c r="J1246" s="25">
        <v>18</v>
      </c>
      <c r="K1246" s="26" t="s">
        <v>10</v>
      </c>
      <c r="L1246" s="26">
        <v>33.33</v>
      </c>
      <c r="M1246" s="26">
        <v>0</v>
      </c>
      <c r="N1246" s="26" t="s">
        <v>11</v>
      </c>
      <c r="O1246" s="26" t="s">
        <v>12</v>
      </c>
      <c r="P1246" s="32">
        <v>1135.9407000000001</v>
      </c>
      <c r="Q1246" t="str">
        <f>VLOOKUP(insurance!C1246,$E$2:$F$6,2,TRUE)</f>
        <v>obese</v>
      </c>
    </row>
    <row r="1247" spans="10:17" x14ac:dyDescent="0.25">
      <c r="J1247" s="27">
        <v>28</v>
      </c>
      <c r="K1247" s="28" t="s">
        <v>10</v>
      </c>
      <c r="L1247" s="28">
        <v>24.3</v>
      </c>
      <c r="M1247" s="28">
        <v>5</v>
      </c>
      <c r="N1247" s="28" t="s">
        <v>11</v>
      </c>
      <c r="O1247" s="28" t="s">
        <v>9</v>
      </c>
      <c r="P1247" s="33">
        <v>5615.3689999999997</v>
      </c>
      <c r="Q1247" t="str">
        <f>VLOOKUP(insurance!C1247,$E$2:$F$6,2,TRUE)</f>
        <v>normal</v>
      </c>
    </row>
    <row r="1248" spans="10:17" x14ac:dyDescent="0.25">
      <c r="J1248" s="25">
        <v>45</v>
      </c>
      <c r="K1248" s="26" t="s">
        <v>7</v>
      </c>
      <c r="L1248" s="26">
        <v>25.7</v>
      </c>
      <c r="M1248" s="26">
        <v>3</v>
      </c>
      <c r="N1248" s="26" t="s">
        <v>11</v>
      </c>
      <c r="O1248" s="26" t="s">
        <v>9</v>
      </c>
      <c r="P1248" s="32">
        <v>9101.7980000000007</v>
      </c>
      <c r="Q1248" t="str">
        <f>VLOOKUP(insurance!C1248,$E$2:$F$6,2,TRUE)</f>
        <v>overweight</v>
      </c>
    </row>
    <row r="1249" spans="10:17" x14ac:dyDescent="0.25">
      <c r="J1249" s="27">
        <v>33</v>
      </c>
      <c r="K1249" s="28" t="s">
        <v>10</v>
      </c>
      <c r="L1249" s="28">
        <v>29.4</v>
      </c>
      <c r="M1249" s="28">
        <v>4</v>
      </c>
      <c r="N1249" s="28" t="s">
        <v>11</v>
      </c>
      <c r="O1249" s="28" t="s">
        <v>9</v>
      </c>
      <c r="P1249" s="33">
        <v>6059.1729999999998</v>
      </c>
      <c r="Q1249" t="str">
        <f>VLOOKUP(insurance!C1249,$E$2:$F$6,2,TRUE)</f>
        <v>overweight</v>
      </c>
    </row>
    <row r="1250" spans="10:17" x14ac:dyDescent="0.25">
      <c r="J1250" s="25">
        <v>18</v>
      </c>
      <c r="K1250" s="26" t="s">
        <v>7</v>
      </c>
      <c r="L1250" s="26">
        <v>39.82</v>
      </c>
      <c r="M1250" s="26">
        <v>0</v>
      </c>
      <c r="N1250" s="26" t="s">
        <v>11</v>
      </c>
      <c r="O1250" s="26" t="s">
        <v>12</v>
      </c>
      <c r="P1250" s="32">
        <v>1633.9618</v>
      </c>
      <c r="Q1250" t="str">
        <f>VLOOKUP(insurance!C1250,$E$2:$F$6,2,TRUE)</f>
        <v>obese</v>
      </c>
    </row>
    <row r="1251" spans="10:17" x14ac:dyDescent="0.25">
      <c r="J1251" s="27">
        <v>32</v>
      </c>
      <c r="K1251" s="28" t="s">
        <v>10</v>
      </c>
      <c r="L1251" s="28">
        <v>33.630000000000003</v>
      </c>
      <c r="M1251" s="28">
        <v>1</v>
      </c>
      <c r="N1251" s="28" t="s">
        <v>8</v>
      </c>
      <c r="O1251" s="28" t="s">
        <v>14</v>
      </c>
      <c r="P1251" s="33">
        <v>37607.527699999999</v>
      </c>
      <c r="Q1251" t="str">
        <f>VLOOKUP(insurance!C1251,$E$2:$F$6,2,TRUE)</f>
        <v>obese</v>
      </c>
    </row>
    <row r="1252" spans="10:17" x14ac:dyDescent="0.25">
      <c r="J1252" s="25">
        <v>24</v>
      </c>
      <c r="K1252" s="26" t="s">
        <v>10</v>
      </c>
      <c r="L1252" s="26">
        <v>29.83</v>
      </c>
      <c r="M1252" s="26">
        <v>0</v>
      </c>
      <c r="N1252" s="26" t="s">
        <v>8</v>
      </c>
      <c r="O1252" s="26" t="s">
        <v>14</v>
      </c>
      <c r="P1252" s="32">
        <v>18648.421699999999</v>
      </c>
      <c r="Q1252" t="str">
        <f>VLOOKUP(insurance!C1252,$E$2:$F$6,2,TRUE)</f>
        <v>overweight</v>
      </c>
    </row>
    <row r="1253" spans="10:17" x14ac:dyDescent="0.25">
      <c r="J1253" s="27">
        <v>19</v>
      </c>
      <c r="K1253" s="28" t="s">
        <v>10</v>
      </c>
      <c r="L1253" s="28">
        <v>19.8</v>
      </c>
      <c r="M1253" s="28">
        <v>0</v>
      </c>
      <c r="N1253" s="28" t="s">
        <v>11</v>
      </c>
      <c r="O1253" s="28" t="s">
        <v>9</v>
      </c>
      <c r="P1253" s="33">
        <v>1241.5650000000001</v>
      </c>
      <c r="Q1253" t="str">
        <f>VLOOKUP(insurance!C1253,$E$2:$F$6,2,TRUE)</f>
        <v>normal</v>
      </c>
    </row>
    <row r="1254" spans="10:17" x14ac:dyDescent="0.25">
      <c r="J1254" s="25">
        <v>20</v>
      </c>
      <c r="K1254" s="26" t="s">
        <v>10</v>
      </c>
      <c r="L1254" s="26">
        <v>27.3</v>
      </c>
      <c r="M1254" s="26">
        <v>0</v>
      </c>
      <c r="N1254" s="26" t="s">
        <v>8</v>
      </c>
      <c r="O1254" s="26" t="s">
        <v>9</v>
      </c>
      <c r="P1254" s="32">
        <v>16232.847</v>
      </c>
      <c r="Q1254" t="str">
        <f>VLOOKUP(insurance!C1254,$E$2:$F$6,2,TRUE)</f>
        <v>overweight</v>
      </c>
    </row>
    <row r="1255" spans="10:17" x14ac:dyDescent="0.25">
      <c r="J1255" s="27">
        <v>40</v>
      </c>
      <c r="K1255" s="28" t="s">
        <v>7</v>
      </c>
      <c r="L1255" s="28">
        <v>29.3</v>
      </c>
      <c r="M1255" s="28">
        <v>4</v>
      </c>
      <c r="N1255" s="28" t="s">
        <v>11</v>
      </c>
      <c r="O1255" s="28" t="s">
        <v>9</v>
      </c>
      <c r="P1255" s="33">
        <v>15828.82173</v>
      </c>
      <c r="Q1255" t="str">
        <f>VLOOKUP(insurance!C1255,$E$2:$F$6,2,TRUE)</f>
        <v>overweight</v>
      </c>
    </row>
    <row r="1256" spans="10:17" x14ac:dyDescent="0.25">
      <c r="J1256" s="25">
        <v>34</v>
      </c>
      <c r="K1256" s="26" t="s">
        <v>7</v>
      </c>
      <c r="L1256" s="26">
        <v>27.72</v>
      </c>
      <c r="M1256" s="26">
        <v>0</v>
      </c>
      <c r="N1256" s="26" t="s">
        <v>11</v>
      </c>
      <c r="O1256" s="26" t="s">
        <v>12</v>
      </c>
      <c r="P1256" s="32">
        <v>4415.1588000000002</v>
      </c>
      <c r="Q1256" t="str">
        <f>VLOOKUP(insurance!C1256,$E$2:$F$6,2,TRUE)</f>
        <v>overweight</v>
      </c>
    </row>
    <row r="1257" spans="10:17" x14ac:dyDescent="0.25">
      <c r="J1257" s="27">
        <v>42</v>
      </c>
      <c r="K1257" s="28" t="s">
        <v>7</v>
      </c>
      <c r="L1257" s="28">
        <v>37.9</v>
      </c>
      <c r="M1257" s="28">
        <v>0</v>
      </c>
      <c r="N1257" s="28" t="s">
        <v>11</v>
      </c>
      <c r="O1257" s="28" t="s">
        <v>9</v>
      </c>
      <c r="P1257" s="33">
        <v>6474.0129999999999</v>
      </c>
      <c r="Q1257" t="str">
        <f>VLOOKUP(insurance!C1257,$E$2:$F$6,2,TRUE)</f>
        <v>obese</v>
      </c>
    </row>
    <row r="1258" spans="10:17" x14ac:dyDescent="0.25">
      <c r="J1258" s="25">
        <v>51</v>
      </c>
      <c r="K1258" s="26" t="s">
        <v>7</v>
      </c>
      <c r="L1258" s="26">
        <v>36.384999999999998</v>
      </c>
      <c r="M1258" s="26">
        <v>3</v>
      </c>
      <c r="N1258" s="26" t="s">
        <v>11</v>
      </c>
      <c r="O1258" s="26" t="s">
        <v>13</v>
      </c>
      <c r="P1258" s="32">
        <v>11436.738149999999</v>
      </c>
      <c r="Q1258" t="str">
        <f>VLOOKUP(insurance!C1258,$E$2:$F$6,2,TRUE)</f>
        <v>obese</v>
      </c>
    </row>
    <row r="1259" spans="10:17" x14ac:dyDescent="0.25">
      <c r="J1259" s="27">
        <v>54</v>
      </c>
      <c r="K1259" s="28" t="s">
        <v>7</v>
      </c>
      <c r="L1259" s="28">
        <v>27.645</v>
      </c>
      <c r="M1259" s="28">
        <v>1</v>
      </c>
      <c r="N1259" s="28" t="s">
        <v>11</v>
      </c>
      <c r="O1259" s="28" t="s">
        <v>13</v>
      </c>
      <c r="P1259" s="33">
        <v>11305.93455</v>
      </c>
      <c r="Q1259" t="str">
        <f>VLOOKUP(insurance!C1259,$E$2:$F$6,2,TRUE)</f>
        <v>overweight</v>
      </c>
    </row>
    <row r="1260" spans="10:17" x14ac:dyDescent="0.25">
      <c r="J1260" s="25">
        <v>55</v>
      </c>
      <c r="K1260" s="26" t="s">
        <v>10</v>
      </c>
      <c r="L1260" s="26">
        <v>37.715000000000003</v>
      </c>
      <c r="M1260" s="26">
        <v>3</v>
      </c>
      <c r="N1260" s="26" t="s">
        <v>11</v>
      </c>
      <c r="O1260" s="26" t="s">
        <v>13</v>
      </c>
      <c r="P1260" s="32">
        <v>30063.580549999999</v>
      </c>
      <c r="Q1260" t="str">
        <f>VLOOKUP(insurance!C1260,$E$2:$F$6,2,TRUE)</f>
        <v>obese</v>
      </c>
    </row>
    <row r="1261" spans="10:17" x14ac:dyDescent="0.25">
      <c r="J1261" s="27">
        <v>52</v>
      </c>
      <c r="K1261" s="28" t="s">
        <v>7</v>
      </c>
      <c r="L1261" s="28">
        <v>23.18</v>
      </c>
      <c r="M1261" s="28">
        <v>0</v>
      </c>
      <c r="N1261" s="28" t="s">
        <v>11</v>
      </c>
      <c r="O1261" s="28" t="s">
        <v>14</v>
      </c>
      <c r="P1261" s="33">
        <v>10197.772199999999</v>
      </c>
      <c r="Q1261" t="str">
        <f>VLOOKUP(insurance!C1261,$E$2:$F$6,2,TRUE)</f>
        <v>normal</v>
      </c>
    </row>
    <row r="1262" spans="10:17" x14ac:dyDescent="0.25">
      <c r="J1262" s="25">
        <v>32</v>
      </c>
      <c r="K1262" s="26" t="s">
        <v>7</v>
      </c>
      <c r="L1262" s="26">
        <v>20.52</v>
      </c>
      <c r="M1262" s="26">
        <v>0</v>
      </c>
      <c r="N1262" s="26" t="s">
        <v>11</v>
      </c>
      <c r="O1262" s="26" t="s">
        <v>14</v>
      </c>
      <c r="P1262" s="32">
        <v>4544.2348000000002</v>
      </c>
      <c r="Q1262" t="str">
        <f>VLOOKUP(insurance!C1262,$E$2:$F$6,2,TRUE)</f>
        <v>normal</v>
      </c>
    </row>
    <row r="1263" spans="10:17" x14ac:dyDescent="0.25">
      <c r="J1263" s="27">
        <v>28</v>
      </c>
      <c r="K1263" s="28" t="s">
        <v>10</v>
      </c>
      <c r="L1263" s="28">
        <v>37.1</v>
      </c>
      <c r="M1263" s="28">
        <v>1</v>
      </c>
      <c r="N1263" s="28" t="s">
        <v>11</v>
      </c>
      <c r="O1263" s="28" t="s">
        <v>9</v>
      </c>
      <c r="P1263" s="33">
        <v>3277.1610000000001</v>
      </c>
      <c r="Q1263" t="str">
        <f>VLOOKUP(insurance!C1263,$E$2:$F$6,2,TRUE)</f>
        <v>obese</v>
      </c>
    </row>
    <row r="1264" spans="10:17" x14ac:dyDescent="0.25">
      <c r="J1264" s="25">
        <v>41</v>
      </c>
      <c r="K1264" s="26" t="s">
        <v>7</v>
      </c>
      <c r="L1264" s="26">
        <v>28.05</v>
      </c>
      <c r="M1264" s="26">
        <v>1</v>
      </c>
      <c r="N1264" s="26" t="s">
        <v>11</v>
      </c>
      <c r="O1264" s="26" t="s">
        <v>12</v>
      </c>
      <c r="P1264" s="32">
        <v>6770.1925000000001</v>
      </c>
      <c r="Q1264" t="str">
        <f>VLOOKUP(insurance!C1264,$E$2:$F$6,2,TRUE)</f>
        <v>overweight</v>
      </c>
    </row>
    <row r="1265" spans="10:17" x14ac:dyDescent="0.25">
      <c r="J1265" s="27">
        <v>43</v>
      </c>
      <c r="K1265" s="28" t="s">
        <v>7</v>
      </c>
      <c r="L1265" s="28">
        <v>29.9</v>
      </c>
      <c r="M1265" s="28">
        <v>1</v>
      </c>
      <c r="N1265" s="28" t="s">
        <v>11</v>
      </c>
      <c r="O1265" s="28" t="s">
        <v>9</v>
      </c>
      <c r="P1265" s="33">
        <v>7337.7479999999996</v>
      </c>
      <c r="Q1265" t="str">
        <f>VLOOKUP(insurance!C1265,$E$2:$F$6,2,TRUE)</f>
        <v>overweight</v>
      </c>
    </row>
    <row r="1266" spans="10:17" x14ac:dyDescent="0.25">
      <c r="J1266" s="25">
        <v>49</v>
      </c>
      <c r="K1266" s="26" t="s">
        <v>7</v>
      </c>
      <c r="L1266" s="26">
        <v>33.344999999999999</v>
      </c>
      <c r="M1266" s="26">
        <v>2</v>
      </c>
      <c r="N1266" s="26" t="s">
        <v>11</v>
      </c>
      <c r="O1266" s="26" t="s">
        <v>14</v>
      </c>
      <c r="P1266" s="32">
        <v>10370.912549999999</v>
      </c>
      <c r="Q1266" t="str">
        <f>VLOOKUP(insurance!C1266,$E$2:$F$6,2,TRUE)</f>
        <v>obese</v>
      </c>
    </row>
    <row r="1267" spans="10:17" x14ac:dyDescent="0.25">
      <c r="J1267" s="27">
        <v>64</v>
      </c>
      <c r="K1267" s="28" t="s">
        <v>10</v>
      </c>
      <c r="L1267" s="28">
        <v>23.76</v>
      </c>
      <c r="M1267" s="28">
        <v>0</v>
      </c>
      <c r="N1267" s="28" t="s">
        <v>8</v>
      </c>
      <c r="O1267" s="28" t="s">
        <v>12</v>
      </c>
      <c r="P1267" s="33">
        <v>26926.5144</v>
      </c>
      <c r="Q1267" t="str">
        <f>VLOOKUP(insurance!C1267,$E$2:$F$6,2,TRUE)</f>
        <v>normal</v>
      </c>
    </row>
    <row r="1268" spans="10:17" x14ac:dyDescent="0.25">
      <c r="J1268" s="25">
        <v>55</v>
      </c>
      <c r="K1268" s="26" t="s">
        <v>7</v>
      </c>
      <c r="L1268" s="26">
        <v>30.5</v>
      </c>
      <c r="M1268" s="26">
        <v>0</v>
      </c>
      <c r="N1268" s="26" t="s">
        <v>11</v>
      </c>
      <c r="O1268" s="26" t="s">
        <v>9</v>
      </c>
      <c r="P1268" s="32">
        <v>10704.47</v>
      </c>
      <c r="Q1268" t="str">
        <f>VLOOKUP(insurance!C1268,$E$2:$F$6,2,TRUE)</f>
        <v>obese</v>
      </c>
    </row>
    <row r="1269" spans="10:17" x14ac:dyDescent="0.25">
      <c r="J1269" s="27">
        <v>24</v>
      </c>
      <c r="K1269" s="28" t="s">
        <v>10</v>
      </c>
      <c r="L1269" s="28">
        <v>31.065000000000001</v>
      </c>
      <c r="M1269" s="28">
        <v>0</v>
      </c>
      <c r="N1269" s="28" t="s">
        <v>8</v>
      </c>
      <c r="O1269" s="28" t="s">
        <v>14</v>
      </c>
      <c r="P1269" s="33">
        <v>34254.053350000002</v>
      </c>
      <c r="Q1269" t="str">
        <f>VLOOKUP(insurance!C1269,$E$2:$F$6,2,TRUE)</f>
        <v>obese</v>
      </c>
    </row>
    <row r="1270" spans="10:17" x14ac:dyDescent="0.25">
      <c r="J1270" s="25">
        <v>20</v>
      </c>
      <c r="K1270" s="26" t="s">
        <v>7</v>
      </c>
      <c r="L1270" s="26">
        <v>33.299999999999997</v>
      </c>
      <c r="M1270" s="26">
        <v>0</v>
      </c>
      <c r="N1270" s="26" t="s">
        <v>11</v>
      </c>
      <c r="O1270" s="26" t="s">
        <v>9</v>
      </c>
      <c r="P1270" s="32">
        <v>1880.4870000000001</v>
      </c>
      <c r="Q1270" t="str">
        <f>VLOOKUP(insurance!C1270,$E$2:$F$6,2,TRUE)</f>
        <v>obese</v>
      </c>
    </row>
    <row r="1271" spans="10:17" x14ac:dyDescent="0.25">
      <c r="J1271" s="27">
        <v>45</v>
      </c>
      <c r="K1271" s="28" t="s">
        <v>10</v>
      </c>
      <c r="L1271" s="28">
        <v>27.5</v>
      </c>
      <c r="M1271" s="28">
        <v>3</v>
      </c>
      <c r="N1271" s="28" t="s">
        <v>11</v>
      </c>
      <c r="O1271" s="28" t="s">
        <v>9</v>
      </c>
      <c r="P1271" s="33">
        <v>8615.2999999999993</v>
      </c>
      <c r="Q1271" t="str">
        <f>VLOOKUP(insurance!C1271,$E$2:$F$6,2,TRUE)</f>
        <v>overweight</v>
      </c>
    </row>
    <row r="1272" spans="10:17" x14ac:dyDescent="0.25">
      <c r="J1272" s="25">
        <v>26</v>
      </c>
      <c r="K1272" s="26" t="s">
        <v>10</v>
      </c>
      <c r="L1272" s="26">
        <v>33.914999999999999</v>
      </c>
      <c r="M1272" s="26">
        <v>1</v>
      </c>
      <c r="N1272" s="26" t="s">
        <v>11</v>
      </c>
      <c r="O1272" s="26" t="s">
        <v>13</v>
      </c>
      <c r="P1272" s="32">
        <v>3292.5298499999999</v>
      </c>
      <c r="Q1272" t="str">
        <f>VLOOKUP(insurance!C1272,$E$2:$F$6,2,TRUE)</f>
        <v>obese</v>
      </c>
    </row>
    <row r="1273" spans="10:17" x14ac:dyDescent="0.25">
      <c r="J1273" s="27">
        <v>25</v>
      </c>
      <c r="K1273" s="28" t="s">
        <v>7</v>
      </c>
      <c r="L1273" s="28">
        <v>34.484999999999999</v>
      </c>
      <c r="M1273" s="28">
        <v>0</v>
      </c>
      <c r="N1273" s="28" t="s">
        <v>11</v>
      </c>
      <c r="O1273" s="28" t="s">
        <v>13</v>
      </c>
      <c r="P1273" s="33">
        <v>3021.80915</v>
      </c>
      <c r="Q1273" t="str">
        <f>VLOOKUP(insurance!C1273,$E$2:$F$6,2,TRUE)</f>
        <v>obese</v>
      </c>
    </row>
    <row r="1274" spans="10:17" x14ac:dyDescent="0.25">
      <c r="J1274" s="25">
        <v>43</v>
      </c>
      <c r="K1274" s="26" t="s">
        <v>10</v>
      </c>
      <c r="L1274" s="26">
        <v>25.52</v>
      </c>
      <c r="M1274" s="26">
        <v>5</v>
      </c>
      <c r="N1274" s="26" t="s">
        <v>11</v>
      </c>
      <c r="O1274" s="26" t="s">
        <v>12</v>
      </c>
      <c r="P1274" s="32">
        <v>14478.33015</v>
      </c>
      <c r="Q1274" t="str">
        <f>VLOOKUP(insurance!C1274,$E$2:$F$6,2,TRUE)</f>
        <v>overweight</v>
      </c>
    </row>
    <row r="1275" spans="10:17" x14ac:dyDescent="0.25">
      <c r="J1275" s="27">
        <v>35</v>
      </c>
      <c r="K1275" s="28" t="s">
        <v>10</v>
      </c>
      <c r="L1275" s="28">
        <v>27.61</v>
      </c>
      <c r="M1275" s="28">
        <v>1</v>
      </c>
      <c r="N1275" s="28" t="s">
        <v>11</v>
      </c>
      <c r="O1275" s="28" t="s">
        <v>12</v>
      </c>
      <c r="P1275" s="33">
        <v>4747.0528999999997</v>
      </c>
      <c r="Q1275" t="str">
        <f>VLOOKUP(insurance!C1275,$E$2:$F$6,2,TRUE)</f>
        <v>overweight</v>
      </c>
    </row>
    <row r="1276" spans="10:17" x14ac:dyDescent="0.25">
      <c r="J1276" s="25">
        <v>26</v>
      </c>
      <c r="K1276" s="26" t="s">
        <v>10</v>
      </c>
      <c r="L1276" s="26">
        <v>27.06</v>
      </c>
      <c r="M1276" s="26">
        <v>0</v>
      </c>
      <c r="N1276" s="26" t="s">
        <v>8</v>
      </c>
      <c r="O1276" s="26" t="s">
        <v>12</v>
      </c>
      <c r="P1276" s="32">
        <v>17043.341400000001</v>
      </c>
      <c r="Q1276" t="str">
        <f>VLOOKUP(insurance!C1276,$E$2:$F$6,2,TRUE)</f>
        <v>overweight</v>
      </c>
    </row>
    <row r="1277" spans="10:17" x14ac:dyDescent="0.25">
      <c r="J1277" s="27">
        <v>57</v>
      </c>
      <c r="K1277" s="28" t="s">
        <v>10</v>
      </c>
      <c r="L1277" s="28">
        <v>23.7</v>
      </c>
      <c r="M1277" s="28">
        <v>0</v>
      </c>
      <c r="N1277" s="28" t="s">
        <v>11</v>
      </c>
      <c r="O1277" s="28" t="s">
        <v>9</v>
      </c>
      <c r="P1277" s="33">
        <v>10959.33</v>
      </c>
      <c r="Q1277" t="str">
        <f>VLOOKUP(insurance!C1277,$E$2:$F$6,2,TRUE)</f>
        <v>normal</v>
      </c>
    </row>
    <row r="1278" spans="10:17" x14ac:dyDescent="0.25">
      <c r="J1278" s="25">
        <v>22</v>
      </c>
      <c r="K1278" s="26" t="s">
        <v>7</v>
      </c>
      <c r="L1278" s="26">
        <v>30.4</v>
      </c>
      <c r="M1278" s="26">
        <v>0</v>
      </c>
      <c r="N1278" s="26" t="s">
        <v>11</v>
      </c>
      <c r="O1278" s="26" t="s">
        <v>14</v>
      </c>
      <c r="P1278" s="32">
        <v>2741.9479999999999</v>
      </c>
      <c r="Q1278" t="str">
        <f>VLOOKUP(insurance!C1278,$E$2:$F$6,2,TRUE)</f>
        <v>obese</v>
      </c>
    </row>
    <row r="1279" spans="10:17" x14ac:dyDescent="0.25">
      <c r="J1279" s="27">
        <v>32</v>
      </c>
      <c r="K1279" s="28" t="s">
        <v>7</v>
      </c>
      <c r="L1279" s="28">
        <v>29.734999999999999</v>
      </c>
      <c r="M1279" s="28">
        <v>0</v>
      </c>
      <c r="N1279" s="28" t="s">
        <v>11</v>
      </c>
      <c r="O1279" s="28" t="s">
        <v>13</v>
      </c>
      <c r="P1279" s="33">
        <v>4357.0436499999996</v>
      </c>
      <c r="Q1279" t="str">
        <f>VLOOKUP(insurance!C1279,$E$2:$F$6,2,TRUE)</f>
        <v>overweight</v>
      </c>
    </row>
    <row r="1280" spans="10:17" x14ac:dyDescent="0.25">
      <c r="J1280" s="25">
        <v>39</v>
      </c>
      <c r="K1280" s="26" t="s">
        <v>10</v>
      </c>
      <c r="L1280" s="26">
        <v>29.925000000000001</v>
      </c>
      <c r="M1280" s="26">
        <v>1</v>
      </c>
      <c r="N1280" s="26" t="s">
        <v>8</v>
      </c>
      <c r="O1280" s="26" t="s">
        <v>14</v>
      </c>
      <c r="P1280" s="32">
        <v>22462.043750000001</v>
      </c>
      <c r="Q1280" t="str">
        <f>VLOOKUP(insurance!C1280,$E$2:$F$6,2,TRUE)</f>
        <v>overweight</v>
      </c>
    </row>
    <row r="1281" spans="10:17" x14ac:dyDescent="0.25">
      <c r="J1281" s="27">
        <v>25</v>
      </c>
      <c r="K1281" s="28" t="s">
        <v>7</v>
      </c>
      <c r="L1281" s="28">
        <v>26.79</v>
      </c>
      <c r="M1281" s="28">
        <v>2</v>
      </c>
      <c r="N1281" s="28" t="s">
        <v>11</v>
      </c>
      <c r="O1281" s="28" t="s">
        <v>13</v>
      </c>
      <c r="P1281" s="33">
        <v>4189.1130999999996</v>
      </c>
      <c r="Q1281" t="str">
        <f>VLOOKUP(insurance!C1281,$E$2:$F$6,2,TRUE)</f>
        <v>overweight</v>
      </c>
    </row>
    <row r="1282" spans="10:17" x14ac:dyDescent="0.25">
      <c r="J1282" s="25">
        <v>48</v>
      </c>
      <c r="K1282" s="26" t="s">
        <v>7</v>
      </c>
      <c r="L1282" s="26">
        <v>33.33</v>
      </c>
      <c r="M1282" s="26">
        <v>0</v>
      </c>
      <c r="N1282" s="26" t="s">
        <v>11</v>
      </c>
      <c r="O1282" s="26" t="s">
        <v>12</v>
      </c>
      <c r="P1282" s="32">
        <v>8283.6807000000008</v>
      </c>
      <c r="Q1282" t="str">
        <f>VLOOKUP(insurance!C1282,$E$2:$F$6,2,TRUE)</f>
        <v>obese</v>
      </c>
    </row>
    <row r="1283" spans="10:17" x14ac:dyDescent="0.25">
      <c r="J1283" s="27">
        <v>47</v>
      </c>
      <c r="K1283" s="28" t="s">
        <v>7</v>
      </c>
      <c r="L1283" s="28">
        <v>27.645</v>
      </c>
      <c r="M1283" s="28">
        <v>2</v>
      </c>
      <c r="N1283" s="28" t="s">
        <v>8</v>
      </c>
      <c r="O1283" s="28" t="s">
        <v>13</v>
      </c>
      <c r="P1283" s="33">
        <v>24535.698550000001</v>
      </c>
      <c r="Q1283" t="str">
        <f>VLOOKUP(insurance!C1283,$E$2:$F$6,2,TRUE)</f>
        <v>overweight</v>
      </c>
    </row>
    <row r="1284" spans="10:17" x14ac:dyDescent="0.25">
      <c r="J1284" s="25">
        <v>18</v>
      </c>
      <c r="K1284" s="26" t="s">
        <v>7</v>
      </c>
      <c r="L1284" s="26">
        <v>21.66</v>
      </c>
      <c r="M1284" s="26">
        <v>0</v>
      </c>
      <c r="N1284" s="26" t="s">
        <v>8</v>
      </c>
      <c r="O1284" s="26" t="s">
        <v>14</v>
      </c>
      <c r="P1284" s="32">
        <v>14283.4594</v>
      </c>
      <c r="Q1284" t="str">
        <f>VLOOKUP(insurance!C1284,$E$2:$F$6,2,TRUE)</f>
        <v>normal</v>
      </c>
    </row>
    <row r="1285" spans="10:17" x14ac:dyDescent="0.25">
      <c r="J1285" s="27">
        <v>18</v>
      </c>
      <c r="K1285" s="28" t="s">
        <v>10</v>
      </c>
      <c r="L1285" s="28">
        <v>30.03</v>
      </c>
      <c r="M1285" s="28">
        <v>1</v>
      </c>
      <c r="N1285" s="28" t="s">
        <v>11</v>
      </c>
      <c r="O1285" s="28" t="s">
        <v>12</v>
      </c>
      <c r="P1285" s="33">
        <v>1720.3536999999999</v>
      </c>
      <c r="Q1285" t="str">
        <f>VLOOKUP(insurance!C1285,$E$2:$F$6,2,TRUE)</f>
        <v>obese</v>
      </c>
    </row>
    <row r="1286" spans="10:17" x14ac:dyDescent="0.25">
      <c r="J1286" s="25">
        <v>61</v>
      </c>
      <c r="K1286" s="26" t="s">
        <v>10</v>
      </c>
      <c r="L1286" s="26">
        <v>36.299999999999997</v>
      </c>
      <c r="M1286" s="26">
        <v>1</v>
      </c>
      <c r="N1286" s="26" t="s">
        <v>8</v>
      </c>
      <c r="O1286" s="26" t="s">
        <v>9</v>
      </c>
      <c r="P1286" s="32">
        <v>47403.88</v>
      </c>
      <c r="Q1286" t="str">
        <f>VLOOKUP(insurance!C1286,$E$2:$F$6,2,TRUE)</f>
        <v>obese</v>
      </c>
    </row>
    <row r="1287" spans="10:17" x14ac:dyDescent="0.25">
      <c r="J1287" s="27">
        <v>47</v>
      </c>
      <c r="K1287" s="28" t="s">
        <v>7</v>
      </c>
      <c r="L1287" s="28">
        <v>24.32</v>
      </c>
      <c r="M1287" s="28">
        <v>0</v>
      </c>
      <c r="N1287" s="28" t="s">
        <v>11</v>
      </c>
      <c r="O1287" s="28" t="s">
        <v>14</v>
      </c>
      <c r="P1287" s="33">
        <v>8534.6718000000001</v>
      </c>
      <c r="Q1287" t="str">
        <f>VLOOKUP(insurance!C1287,$E$2:$F$6,2,TRUE)</f>
        <v>normal</v>
      </c>
    </row>
    <row r="1288" spans="10:17" x14ac:dyDescent="0.25">
      <c r="J1288" s="25">
        <v>28</v>
      </c>
      <c r="K1288" s="26" t="s">
        <v>7</v>
      </c>
      <c r="L1288" s="26">
        <v>17.29</v>
      </c>
      <c r="M1288" s="26">
        <v>0</v>
      </c>
      <c r="N1288" s="26" t="s">
        <v>11</v>
      </c>
      <c r="O1288" s="26" t="s">
        <v>14</v>
      </c>
      <c r="P1288" s="32">
        <v>3732.6251000000002</v>
      </c>
      <c r="Q1288" t="str">
        <f>VLOOKUP(insurance!C1288,$E$2:$F$6,2,TRUE)</f>
        <v>underweight</v>
      </c>
    </row>
    <row r="1289" spans="10:17" x14ac:dyDescent="0.25">
      <c r="J1289" s="27">
        <v>36</v>
      </c>
      <c r="K1289" s="28" t="s">
        <v>7</v>
      </c>
      <c r="L1289" s="28">
        <v>25.9</v>
      </c>
      <c r="M1289" s="28">
        <v>1</v>
      </c>
      <c r="N1289" s="28" t="s">
        <v>11</v>
      </c>
      <c r="O1289" s="28" t="s">
        <v>9</v>
      </c>
      <c r="P1289" s="33">
        <v>5472.4489999999996</v>
      </c>
      <c r="Q1289" t="str">
        <f>VLOOKUP(insurance!C1289,$E$2:$F$6,2,TRUE)</f>
        <v>overweight</v>
      </c>
    </row>
    <row r="1290" spans="10:17" x14ac:dyDescent="0.25">
      <c r="J1290" s="25">
        <v>20</v>
      </c>
      <c r="K1290" s="26" t="s">
        <v>10</v>
      </c>
      <c r="L1290" s="26">
        <v>39.4</v>
      </c>
      <c r="M1290" s="26">
        <v>2</v>
      </c>
      <c r="N1290" s="26" t="s">
        <v>8</v>
      </c>
      <c r="O1290" s="26" t="s">
        <v>9</v>
      </c>
      <c r="P1290" s="32">
        <v>38344.565999999999</v>
      </c>
      <c r="Q1290" t="str">
        <f>VLOOKUP(insurance!C1290,$E$2:$F$6,2,TRUE)</f>
        <v>obese</v>
      </c>
    </row>
    <row r="1291" spans="10:17" x14ac:dyDescent="0.25">
      <c r="J1291" s="27">
        <v>44</v>
      </c>
      <c r="K1291" s="28" t="s">
        <v>10</v>
      </c>
      <c r="L1291" s="28">
        <v>34.32</v>
      </c>
      <c r="M1291" s="28">
        <v>1</v>
      </c>
      <c r="N1291" s="28" t="s">
        <v>11</v>
      </c>
      <c r="O1291" s="28" t="s">
        <v>12</v>
      </c>
      <c r="P1291" s="33">
        <v>7147.4727999999996</v>
      </c>
      <c r="Q1291" t="str">
        <f>VLOOKUP(insurance!C1291,$E$2:$F$6,2,TRUE)</f>
        <v>obese</v>
      </c>
    </row>
    <row r="1292" spans="10:17" x14ac:dyDescent="0.25">
      <c r="J1292" s="25">
        <v>38</v>
      </c>
      <c r="K1292" s="26" t="s">
        <v>7</v>
      </c>
      <c r="L1292" s="26">
        <v>19.95</v>
      </c>
      <c r="M1292" s="26">
        <v>2</v>
      </c>
      <c r="N1292" s="26" t="s">
        <v>11</v>
      </c>
      <c r="O1292" s="26" t="s">
        <v>14</v>
      </c>
      <c r="P1292" s="32">
        <v>7133.9025000000001</v>
      </c>
      <c r="Q1292" t="str">
        <f>VLOOKUP(insurance!C1292,$E$2:$F$6,2,TRUE)</f>
        <v>normal</v>
      </c>
    </row>
    <row r="1293" spans="10:17" x14ac:dyDescent="0.25">
      <c r="J1293" s="27">
        <v>19</v>
      </c>
      <c r="K1293" s="28" t="s">
        <v>10</v>
      </c>
      <c r="L1293" s="28">
        <v>34.9</v>
      </c>
      <c r="M1293" s="28">
        <v>0</v>
      </c>
      <c r="N1293" s="28" t="s">
        <v>8</v>
      </c>
      <c r="O1293" s="28" t="s">
        <v>9</v>
      </c>
      <c r="P1293" s="33">
        <v>34828.654000000002</v>
      </c>
      <c r="Q1293" t="str">
        <f>VLOOKUP(insurance!C1293,$E$2:$F$6,2,TRUE)</f>
        <v>obese</v>
      </c>
    </row>
    <row r="1294" spans="10:17" x14ac:dyDescent="0.25">
      <c r="J1294" s="25">
        <v>21</v>
      </c>
      <c r="K1294" s="26" t="s">
        <v>10</v>
      </c>
      <c r="L1294" s="26">
        <v>23.21</v>
      </c>
      <c r="M1294" s="26">
        <v>0</v>
      </c>
      <c r="N1294" s="26" t="s">
        <v>11</v>
      </c>
      <c r="O1294" s="26" t="s">
        <v>12</v>
      </c>
      <c r="P1294" s="32">
        <v>1515.3449000000001</v>
      </c>
      <c r="Q1294" t="str">
        <f>VLOOKUP(insurance!C1294,$E$2:$F$6,2,TRUE)</f>
        <v>normal</v>
      </c>
    </row>
    <row r="1295" spans="10:17" x14ac:dyDescent="0.25">
      <c r="J1295" s="27">
        <v>46</v>
      </c>
      <c r="K1295" s="28" t="s">
        <v>10</v>
      </c>
      <c r="L1295" s="28">
        <v>25.745000000000001</v>
      </c>
      <c r="M1295" s="28">
        <v>3</v>
      </c>
      <c r="N1295" s="28" t="s">
        <v>11</v>
      </c>
      <c r="O1295" s="28" t="s">
        <v>13</v>
      </c>
      <c r="P1295" s="33">
        <v>9301.8935500000007</v>
      </c>
      <c r="Q1295" t="str">
        <f>VLOOKUP(insurance!C1295,$E$2:$F$6,2,TRUE)</f>
        <v>overweight</v>
      </c>
    </row>
    <row r="1296" spans="10:17" x14ac:dyDescent="0.25">
      <c r="J1296" s="25">
        <v>58</v>
      </c>
      <c r="K1296" s="26" t="s">
        <v>10</v>
      </c>
      <c r="L1296" s="26">
        <v>25.175000000000001</v>
      </c>
      <c r="M1296" s="26">
        <v>0</v>
      </c>
      <c r="N1296" s="26" t="s">
        <v>11</v>
      </c>
      <c r="O1296" s="26" t="s">
        <v>14</v>
      </c>
      <c r="P1296" s="32">
        <v>11931.125249999999</v>
      </c>
      <c r="Q1296" t="str">
        <f>VLOOKUP(insurance!C1296,$E$2:$F$6,2,TRUE)</f>
        <v>overweight</v>
      </c>
    </row>
    <row r="1297" spans="10:17" x14ac:dyDescent="0.25">
      <c r="J1297" s="27">
        <v>20</v>
      </c>
      <c r="K1297" s="28" t="s">
        <v>10</v>
      </c>
      <c r="L1297" s="28">
        <v>22</v>
      </c>
      <c r="M1297" s="28">
        <v>1</v>
      </c>
      <c r="N1297" s="28" t="s">
        <v>11</v>
      </c>
      <c r="O1297" s="28" t="s">
        <v>9</v>
      </c>
      <c r="P1297" s="33">
        <v>1964.78</v>
      </c>
      <c r="Q1297" t="str">
        <f>VLOOKUP(insurance!C1297,$E$2:$F$6,2,TRUE)</f>
        <v>normal</v>
      </c>
    </row>
    <row r="1298" spans="10:17" x14ac:dyDescent="0.25">
      <c r="J1298" s="25">
        <v>18</v>
      </c>
      <c r="K1298" s="26" t="s">
        <v>10</v>
      </c>
      <c r="L1298" s="26">
        <v>26.125</v>
      </c>
      <c r="M1298" s="26">
        <v>0</v>
      </c>
      <c r="N1298" s="26" t="s">
        <v>11</v>
      </c>
      <c r="O1298" s="26" t="s">
        <v>14</v>
      </c>
      <c r="P1298" s="32">
        <v>1708.9257500000001</v>
      </c>
      <c r="Q1298" t="str">
        <f>VLOOKUP(insurance!C1298,$E$2:$F$6,2,TRUE)</f>
        <v>overweight</v>
      </c>
    </row>
    <row r="1299" spans="10:17" x14ac:dyDescent="0.25">
      <c r="J1299" s="27">
        <v>28</v>
      </c>
      <c r="K1299" s="28" t="s">
        <v>7</v>
      </c>
      <c r="L1299" s="28">
        <v>26.51</v>
      </c>
      <c r="M1299" s="28">
        <v>2</v>
      </c>
      <c r="N1299" s="28" t="s">
        <v>11</v>
      </c>
      <c r="O1299" s="28" t="s">
        <v>12</v>
      </c>
      <c r="P1299" s="33">
        <v>4340.4408999999996</v>
      </c>
      <c r="Q1299" t="str">
        <f>VLOOKUP(insurance!C1299,$E$2:$F$6,2,TRUE)</f>
        <v>overweight</v>
      </c>
    </row>
    <row r="1300" spans="10:17" x14ac:dyDescent="0.25">
      <c r="J1300" s="25">
        <v>33</v>
      </c>
      <c r="K1300" s="26" t="s">
        <v>10</v>
      </c>
      <c r="L1300" s="26">
        <v>27.454999999999998</v>
      </c>
      <c r="M1300" s="26">
        <v>2</v>
      </c>
      <c r="N1300" s="26" t="s">
        <v>11</v>
      </c>
      <c r="O1300" s="26" t="s">
        <v>13</v>
      </c>
      <c r="P1300" s="32">
        <v>5261.4694499999996</v>
      </c>
      <c r="Q1300" t="str">
        <f>VLOOKUP(insurance!C1300,$E$2:$F$6,2,TRUE)</f>
        <v>overweight</v>
      </c>
    </row>
    <row r="1301" spans="10:17" x14ac:dyDescent="0.25">
      <c r="J1301" s="27">
        <v>19</v>
      </c>
      <c r="K1301" s="28" t="s">
        <v>7</v>
      </c>
      <c r="L1301" s="28">
        <v>25.745000000000001</v>
      </c>
      <c r="M1301" s="28">
        <v>1</v>
      </c>
      <c r="N1301" s="28" t="s">
        <v>11</v>
      </c>
      <c r="O1301" s="28" t="s">
        <v>13</v>
      </c>
      <c r="P1301" s="33">
        <v>2710.8285500000002</v>
      </c>
      <c r="Q1301" t="str">
        <f>VLOOKUP(insurance!C1301,$E$2:$F$6,2,TRUE)</f>
        <v>overweight</v>
      </c>
    </row>
    <row r="1302" spans="10:17" x14ac:dyDescent="0.25">
      <c r="J1302" s="25">
        <v>45</v>
      </c>
      <c r="K1302" s="26" t="s">
        <v>10</v>
      </c>
      <c r="L1302" s="26">
        <v>30.36</v>
      </c>
      <c r="M1302" s="26">
        <v>0</v>
      </c>
      <c r="N1302" s="26" t="s">
        <v>8</v>
      </c>
      <c r="O1302" s="26" t="s">
        <v>12</v>
      </c>
      <c r="P1302" s="32">
        <v>62592.873090000001</v>
      </c>
      <c r="Q1302" t="str">
        <f>VLOOKUP(insurance!C1302,$E$2:$F$6,2,TRUE)</f>
        <v>obese</v>
      </c>
    </row>
    <row r="1303" spans="10:17" x14ac:dyDescent="0.25">
      <c r="J1303" s="27">
        <v>62</v>
      </c>
      <c r="K1303" s="28" t="s">
        <v>10</v>
      </c>
      <c r="L1303" s="28">
        <v>30.875</v>
      </c>
      <c r="M1303" s="28">
        <v>3</v>
      </c>
      <c r="N1303" s="28" t="s">
        <v>8</v>
      </c>
      <c r="O1303" s="28" t="s">
        <v>13</v>
      </c>
      <c r="P1303" s="33">
        <v>46718.163249999998</v>
      </c>
      <c r="Q1303" t="str">
        <f>VLOOKUP(insurance!C1303,$E$2:$F$6,2,TRUE)</f>
        <v>obese</v>
      </c>
    </row>
    <row r="1304" spans="10:17" x14ac:dyDescent="0.25">
      <c r="J1304" s="25">
        <v>25</v>
      </c>
      <c r="K1304" s="26" t="s">
        <v>7</v>
      </c>
      <c r="L1304" s="26">
        <v>20.8</v>
      </c>
      <c r="M1304" s="26">
        <v>1</v>
      </c>
      <c r="N1304" s="26" t="s">
        <v>11</v>
      </c>
      <c r="O1304" s="26" t="s">
        <v>9</v>
      </c>
      <c r="P1304" s="32">
        <v>3208.7869999999998</v>
      </c>
      <c r="Q1304" t="str">
        <f>VLOOKUP(insurance!C1304,$E$2:$F$6,2,TRUE)</f>
        <v>normal</v>
      </c>
    </row>
    <row r="1305" spans="10:17" x14ac:dyDescent="0.25">
      <c r="J1305" s="27">
        <v>43</v>
      </c>
      <c r="K1305" s="28" t="s">
        <v>10</v>
      </c>
      <c r="L1305" s="28">
        <v>27.8</v>
      </c>
      <c r="M1305" s="28">
        <v>0</v>
      </c>
      <c r="N1305" s="28" t="s">
        <v>8</v>
      </c>
      <c r="O1305" s="28" t="s">
        <v>9</v>
      </c>
      <c r="P1305" s="33">
        <v>37829.724199999997</v>
      </c>
      <c r="Q1305" t="str">
        <f>VLOOKUP(insurance!C1305,$E$2:$F$6,2,TRUE)</f>
        <v>overweight</v>
      </c>
    </row>
    <row r="1306" spans="10:17" x14ac:dyDescent="0.25">
      <c r="J1306" s="25">
        <v>42</v>
      </c>
      <c r="K1306" s="26" t="s">
        <v>10</v>
      </c>
      <c r="L1306" s="26">
        <v>24.605</v>
      </c>
      <c r="M1306" s="26">
        <v>2</v>
      </c>
      <c r="N1306" s="26" t="s">
        <v>8</v>
      </c>
      <c r="O1306" s="26" t="s">
        <v>14</v>
      </c>
      <c r="P1306" s="32">
        <v>21259.377949999998</v>
      </c>
      <c r="Q1306" t="str">
        <f>VLOOKUP(insurance!C1306,$E$2:$F$6,2,TRUE)</f>
        <v>normal</v>
      </c>
    </row>
    <row r="1307" spans="10:17" x14ac:dyDescent="0.25">
      <c r="J1307" s="27">
        <v>24</v>
      </c>
      <c r="K1307" s="28" t="s">
        <v>7</v>
      </c>
      <c r="L1307" s="28">
        <v>27.72</v>
      </c>
      <c r="M1307" s="28">
        <v>0</v>
      </c>
      <c r="N1307" s="28" t="s">
        <v>11</v>
      </c>
      <c r="O1307" s="28" t="s">
        <v>12</v>
      </c>
      <c r="P1307" s="33">
        <v>2464.6188000000002</v>
      </c>
      <c r="Q1307" t="str">
        <f>VLOOKUP(insurance!C1307,$E$2:$F$6,2,TRUE)</f>
        <v>overweight</v>
      </c>
    </row>
    <row r="1308" spans="10:17" x14ac:dyDescent="0.25">
      <c r="J1308" s="25">
        <v>29</v>
      </c>
      <c r="K1308" s="26" t="s">
        <v>7</v>
      </c>
      <c r="L1308" s="26">
        <v>21.85</v>
      </c>
      <c r="M1308" s="26">
        <v>0</v>
      </c>
      <c r="N1308" s="26" t="s">
        <v>8</v>
      </c>
      <c r="O1308" s="26" t="s">
        <v>14</v>
      </c>
      <c r="P1308" s="32">
        <v>16115.3045</v>
      </c>
      <c r="Q1308" t="str">
        <f>VLOOKUP(insurance!C1308,$E$2:$F$6,2,TRUE)</f>
        <v>normal</v>
      </c>
    </row>
    <row r="1309" spans="10:17" x14ac:dyDescent="0.25">
      <c r="J1309" s="27">
        <v>32</v>
      </c>
      <c r="K1309" s="28" t="s">
        <v>10</v>
      </c>
      <c r="L1309" s="28">
        <v>28.12</v>
      </c>
      <c r="M1309" s="28">
        <v>4</v>
      </c>
      <c r="N1309" s="28" t="s">
        <v>8</v>
      </c>
      <c r="O1309" s="28" t="s">
        <v>13</v>
      </c>
      <c r="P1309" s="33">
        <v>21472.478800000001</v>
      </c>
      <c r="Q1309" t="str">
        <f>VLOOKUP(insurance!C1309,$E$2:$F$6,2,TRUE)</f>
        <v>overweight</v>
      </c>
    </row>
    <row r="1310" spans="10:17" x14ac:dyDescent="0.25">
      <c r="J1310" s="25">
        <v>25</v>
      </c>
      <c r="K1310" s="26" t="s">
        <v>7</v>
      </c>
      <c r="L1310" s="26">
        <v>30.2</v>
      </c>
      <c r="M1310" s="26">
        <v>0</v>
      </c>
      <c r="N1310" s="26" t="s">
        <v>8</v>
      </c>
      <c r="O1310" s="26" t="s">
        <v>9</v>
      </c>
      <c r="P1310" s="32">
        <v>33900.652999999998</v>
      </c>
      <c r="Q1310" t="str">
        <f>VLOOKUP(insurance!C1310,$E$2:$F$6,2,TRUE)</f>
        <v>obese</v>
      </c>
    </row>
    <row r="1311" spans="10:17" x14ac:dyDescent="0.25">
      <c r="J1311" s="27">
        <v>41</v>
      </c>
      <c r="K1311" s="28" t="s">
        <v>10</v>
      </c>
      <c r="L1311" s="28">
        <v>32.200000000000003</v>
      </c>
      <c r="M1311" s="28">
        <v>2</v>
      </c>
      <c r="N1311" s="28" t="s">
        <v>11</v>
      </c>
      <c r="O1311" s="28" t="s">
        <v>9</v>
      </c>
      <c r="P1311" s="33">
        <v>6875.9610000000002</v>
      </c>
      <c r="Q1311" t="str">
        <f>VLOOKUP(insurance!C1311,$E$2:$F$6,2,TRUE)</f>
        <v>obese</v>
      </c>
    </row>
    <row r="1312" spans="10:17" x14ac:dyDescent="0.25">
      <c r="J1312" s="25">
        <v>42</v>
      </c>
      <c r="K1312" s="26" t="s">
        <v>10</v>
      </c>
      <c r="L1312" s="26">
        <v>26.315000000000001</v>
      </c>
      <c r="M1312" s="26">
        <v>1</v>
      </c>
      <c r="N1312" s="26" t="s">
        <v>11</v>
      </c>
      <c r="O1312" s="26" t="s">
        <v>13</v>
      </c>
      <c r="P1312" s="32">
        <v>6940.90985</v>
      </c>
      <c r="Q1312" t="str">
        <f>VLOOKUP(insurance!C1312,$E$2:$F$6,2,TRUE)</f>
        <v>overweight</v>
      </c>
    </row>
    <row r="1313" spans="10:17" x14ac:dyDescent="0.25">
      <c r="J1313" s="27">
        <v>33</v>
      </c>
      <c r="K1313" s="28" t="s">
        <v>7</v>
      </c>
      <c r="L1313" s="28">
        <v>26.695</v>
      </c>
      <c r="M1313" s="28">
        <v>0</v>
      </c>
      <c r="N1313" s="28" t="s">
        <v>11</v>
      </c>
      <c r="O1313" s="28" t="s">
        <v>13</v>
      </c>
      <c r="P1313" s="33">
        <v>4571.4130500000001</v>
      </c>
      <c r="Q1313" t="str">
        <f>VLOOKUP(insurance!C1313,$E$2:$F$6,2,TRUE)</f>
        <v>overweight</v>
      </c>
    </row>
    <row r="1314" spans="10:17" x14ac:dyDescent="0.25">
      <c r="J1314" s="25">
        <v>34</v>
      </c>
      <c r="K1314" s="26" t="s">
        <v>10</v>
      </c>
      <c r="L1314" s="26">
        <v>42.9</v>
      </c>
      <c r="M1314" s="26">
        <v>1</v>
      </c>
      <c r="N1314" s="26" t="s">
        <v>11</v>
      </c>
      <c r="O1314" s="26" t="s">
        <v>9</v>
      </c>
      <c r="P1314" s="32">
        <v>4536.259</v>
      </c>
      <c r="Q1314" t="str">
        <f>VLOOKUP(insurance!C1314,$E$2:$F$6,2,TRUE)</f>
        <v>obese</v>
      </c>
    </row>
    <row r="1315" spans="10:17" x14ac:dyDescent="0.25">
      <c r="J1315" s="27">
        <v>19</v>
      </c>
      <c r="K1315" s="28" t="s">
        <v>7</v>
      </c>
      <c r="L1315" s="28">
        <v>34.700000000000003</v>
      </c>
      <c r="M1315" s="28">
        <v>2</v>
      </c>
      <c r="N1315" s="28" t="s">
        <v>8</v>
      </c>
      <c r="O1315" s="28" t="s">
        <v>9</v>
      </c>
      <c r="P1315" s="33">
        <v>36397.576000000001</v>
      </c>
      <c r="Q1315" t="str">
        <f>VLOOKUP(insurance!C1315,$E$2:$F$6,2,TRUE)</f>
        <v>obese</v>
      </c>
    </row>
    <row r="1316" spans="10:17" x14ac:dyDescent="0.25">
      <c r="J1316" s="25">
        <v>30</v>
      </c>
      <c r="K1316" s="26" t="s">
        <v>7</v>
      </c>
      <c r="L1316" s="26">
        <v>23.655000000000001</v>
      </c>
      <c r="M1316" s="26">
        <v>3</v>
      </c>
      <c r="N1316" s="26" t="s">
        <v>8</v>
      </c>
      <c r="O1316" s="26" t="s">
        <v>13</v>
      </c>
      <c r="P1316" s="32">
        <v>18765.87545</v>
      </c>
      <c r="Q1316" t="str">
        <f>VLOOKUP(insurance!C1316,$E$2:$F$6,2,TRUE)</f>
        <v>normal</v>
      </c>
    </row>
    <row r="1317" spans="10:17" x14ac:dyDescent="0.25">
      <c r="J1317" s="27">
        <v>18</v>
      </c>
      <c r="K1317" s="28" t="s">
        <v>10</v>
      </c>
      <c r="L1317" s="28">
        <v>28.31</v>
      </c>
      <c r="M1317" s="28">
        <v>1</v>
      </c>
      <c r="N1317" s="28" t="s">
        <v>11</v>
      </c>
      <c r="O1317" s="28" t="s">
        <v>14</v>
      </c>
      <c r="P1317" s="33">
        <v>11272.331389999999</v>
      </c>
      <c r="Q1317" t="str">
        <f>VLOOKUP(insurance!C1317,$E$2:$F$6,2,TRUE)</f>
        <v>overweight</v>
      </c>
    </row>
    <row r="1318" spans="10:17" x14ac:dyDescent="0.25">
      <c r="J1318" s="25">
        <v>19</v>
      </c>
      <c r="K1318" s="26" t="s">
        <v>7</v>
      </c>
      <c r="L1318" s="26">
        <v>20.6</v>
      </c>
      <c r="M1318" s="26">
        <v>0</v>
      </c>
      <c r="N1318" s="26" t="s">
        <v>11</v>
      </c>
      <c r="O1318" s="26" t="s">
        <v>9</v>
      </c>
      <c r="P1318" s="32">
        <v>1731.6769999999999</v>
      </c>
      <c r="Q1318" t="str">
        <f>VLOOKUP(insurance!C1318,$E$2:$F$6,2,TRUE)</f>
        <v>normal</v>
      </c>
    </row>
    <row r="1319" spans="10:17" x14ac:dyDescent="0.25">
      <c r="J1319" s="27">
        <v>18</v>
      </c>
      <c r="K1319" s="28" t="s">
        <v>10</v>
      </c>
      <c r="L1319" s="28">
        <v>53.13</v>
      </c>
      <c r="M1319" s="28">
        <v>0</v>
      </c>
      <c r="N1319" s="28" t="s">
        <v>11</v>
      </c>
      <c r="O1319" s="28" t="s">
        <v>12</v>
      </c>
      <c r="P1319" s="33">
        <v>1163.4627</v>
      </c>
      <c r="Q1319" t="str">
        <f>VLOOKUP(insurance!C1319,$E$2:$F$6,2,TRUE)</f>
        <v>obese</v>
      </c>
    </row>
    <row r="1320" spans="10:17" x14ac:dyDescent="0.25">
      <c r="J1320" s="25">
        <v>35</v>
      </c>
      <c r="K1320" s="26" t="s">
        <v>10</v>
      </c>
      <c r="L1320" s="26">
        <v>39.71</v>
      </c>
      <c r="M1320" s="26">
        <v>4</v>
      </c>
      <c r="N1320" s="26" t="s">
        <v>11</v>
      </c>
      <c r="O1320" s="26" t="s">
        <v>14</v>
      </c>
      <c r="P1320" s="32">
        <v>19496.71917</v>
      </c>
      <c r="Q1320" t="str">
        <f>VLOOKUP(insurance!C1320,$E$2:$F$6,2,TRUE)</f>
        <v>obese</v>
      </c>
    </row>
    <row r="1321" spans="10:17" x14ac:dyDescent="0.25">
      <c r="J1321" s="27">
        <v>39</v>
      </c>
      <c r="K1321" s="28" t="s">
        <v>7</v>
      </c>
      <c r="L1321" s="28">
        <v>26.315000000000001</v>
      </c>
      <c r="M1321" s="28">
        <v>2</v>
      </c>
      <c r="N1321" s="28" t="s">
        <v>11</v>
      </c>
      <c r="O1321" s="28" t="s">
        <v>13</v>
      </c>
      <c r="P1321" s="33">
        <v>7201.7008500000002</v>
      </c>
      <c r="Q1321" t="str">
        <f>VLOOKUP(insurance!C1321,$E$2:$F$6,2,TRUE)</f>
        <v>overweight</v>
      </c>
    </row>
    <row r="1322" spans="10:17" x14ac:dyDescent="0.25">
      <c r="J1322" s="25">
        <v>31</v>
      </c>
      <c r="K1322" s="26" t="s">
        <v>10</v>
      </c>
      <c r="L1322" s="26">
        <v>31.065000000000001</v>
      </c>
      <c r="M1322" s="26">
        <v>3</v>
      </c>
      <c r="N1322" s="26" t="s">
        <v>11</v>
      </c>
      <c r="O1322" s="26" t="s">
        <v>13</v>
      </c>
      <c r="P1322" s="32">
        <v>5425.0233500000004</v>
      </c>
      <c r="Q1322" t="str">
        <f>VLOOKUP(insurance!C1322,$E$2:$F$6,2,TRUE)</f>
        <v>obese</v>
      </c>
    </row>
    <row r="1323" spans="10:17" x14ac:dyDescent="0.25">
      <c r="J1323" s="27">
        <v>62</v>
      </c>
      <c r="K1323" s="28" t="s">
        <v>10</v>
      </c>
      <c r="L1323" s="28">
        <v>26.695</v>
      </c>
      <c r="M1323" s="28">
        <v>0</v>
      </c>
      <c r="N1323" s="28" t="s">
        <v>8</v>
      </c>
      <c r="O1323" s="28" t="s">
        <v>14</v>
      </c>
      <c r="P1323" s="33">
        <v>28101.333050000001</v>
      </c>
      <c r="Q1323" t="str">
        <f>VLOOKUP(insurance!C1323,$E$2:$F$6,2,TRUE)</f>
        <v>overweight</v>
      </c>
    </row>
    <row r="1324" spans="10:17" x14ac:dyDescent="0.25">
      <c r="J1324" s="25">
        <v>62</v>
      </c>
      <c r="K1324" s="26" t="s">
        <v>10</v>
      </c>
      <c r="L1324" s="26">
        <v>38.83</v>
      </c>
      <c r="M1324" s="26">
        <v>0</v>
      </c>
      <c r="N1324" s="26" t="s">
        <v>11</v>
      </c>
      <c r="O1324" s="26" t="s">
        <v>12</v>
      </c>
      <c r="P1324" s="32">
        <v>12981.3457</v>
      </c>
      <c r="Q1324" t="str">
        <f>VLOOKUP(insurance!C1324,$E$2:$F$6,2,TRUE)</f>
        <v>obese</v>
      </c>
    </row>
    <row r="1325" spans="10:17" x14ac:dyDescent="0.25">
      <c r="J1325" s="27">
        <v>42</v>
      </c>
      <c r="K1325" s="28" t="s">
        <v>7</v>
      </c>
      <c r="L1325" s="28">
        <v>40.369999999999997</v>
      </c>
      <c r="M1325" s="28">
        <v>2</v>
      </c>
      <c r="N1325" s="28" t="s">
        <v>8</v>
      </c>
      <c r="O1325" s="28" t="s">
        <v>12</v>
      </c>
      <c r="P1325" s="33">
        <v>43896.376300000004</v>
      </c>
      <c r="Q1325" t="str">
        <f>VLOOKUP(insurance!C1325,$E$2:$F$6,2,TRUE)</f>
        <v>obese</v>
      </c>
    </row>
    <row r="1326" spans="10:17" x14ac:dyDescent="0.25">
      <c r="J1326" s="25">
        <v>31</v>
      </c>
      <c r="K1326" s="26" t="s">
        <v>10</v>
      </c>
      <c r="L1326" s="26">
        <v>25.934999999999999</v>
      </c>
      <c r="M1326" s="26">
        <v>1</v>
      </c>
      <c r="N1326" s="26" t="s">
        <v>11</v>
      </c>
      <c r="O1326" s="26" t="s">
        <v>13</v>
      </c>
      <c r="P1326" s="32">
        <v>4239.8926499999998</v>
      </c>
      <c r="Q1326" t="str">
        <f>VLOOKUP(insurance!C1326,$E$2:$F$6,2,TRUE)</f>
        <v>overweight</v>
      </c>
    </row>
    <row r="1327" spans="10:17" x14ac:dyDescent="0.25">
      <c r="J1327" s="27">
        <v>61</v>
      </c>
      <c r="K1327" s="28" t="s">
        <v>10</v>
      </c>
      <c r="L1327" s="28">
        <v>33.534999999999997</v>
      </c>
      <c r="M1327" s="28">
        <v>0</v>
      </c>
      <c r="N1327" s="28" t="s">
        <v>11</v>
      </c>
      <c r="O1327" s="28" t="s">
        <v>14</v>
      </c>
      <c r="P1327" s="33">
        <v>13143.336649999999</v>
      </c>
      <c r="Q1327" t="str">
        <f>VLOOKUP(insurance!C1327,$E$2:$F$6,2,TRUE)</f>
        <v>obese</v>
      </c>
    </row>
    <row r="1328" spans="10:17" x14ac:dyDescent="0.25">
      <c r="J1328" s="25">
        <v>42</v>
      </c>
      <c r="K1328" s="26" t="s">
        <v>7</v>
      </c>
      <c r="L1328" s="26">
        <v>32.869999999999997</v>
      </c>
      <c r="M1328" s="26">
        <v>0</v>
      </c>
      <c r="N1328" s="26" t="s">
        <v>11</v>
      </c>
      <c r="O1328" s="26" t="s">
        <v>14</v>
      </c>
      <c r="P1328" s="32">
        <v>7050.0213000000003</v>
      </c>
      <c r="Q1328" t="str">
        <f>VLOOKUP(insurance!C1328,$E$2:$F$6,2,TRUE)</f>
        <v>obese</v>
      </c>
    </row>
    <row r="1329" spans="10:17" x14ac:dyDescent="0.25">
      <c r="J1329" s="27">
        <v>51</v>
      </c>
      <c r="K1329" s="28" t="s">
        <v>10</v>
      </c>
      <c r="L1329" s="28">
        <v>30.03</v>
      </c>
      <c r="M1329" s="28">
        <v>1</v>
      </c>
      <c r="N1329" s="28" t="s">
        <v>11</v>
      </c>
      <c r="O1329" s="28" t="s">
        <v>12</v>
      </c>
      <c r="P1329" s="33">
        <v>9377.9046999999991</v>
      </c>
      <c r="Q1329" t="str">
        <f>VLOOKUP(insurance!C1329,$E$2:$F$6,2,TRUE)</f>
        <v>obese</v>
      </c>
    </row>
    <row r="1330" spans="10:17" x14ac:dyDescent="0.25">
      <c r="J1330" s="25">
        <v>23</v>
      </c>
      <c r="K1330" s="26" t="s">
        <v>7</v>
      </c>
      <c r="L1330" s="26">
        <v>24.225000000000001</v>
      </c>
      <c r="M1330" s="26">
        <v>2</v>
      </c>
      <c r="N1330" s="26" t="s">
        <v>11</v>
      </c>
      <c r="O1330" s="26" t="s">
        <v>14</v>
      </c>
      <c r="P1330" s="32">
        <v>22395.74424</v>
      </c>
      <c r="Q1330" t="str">
        <f>VLOOKUP(insurance!C1330,$E$2:$F$6,2,TRUE)</f>
        <v>normal</v>
      </c>
    </row>
    <row r="1331" spans="10:17" x14ac:dyDescent="0.25">
      <c r="J1331" s="27">
        <v>52</v>
      </c>
      <c r="K1331" s="28" t="s">
        <v>10</v>
      </c>
      <c r="L1331" s="28">
        <v>38.6</v>
      </c>
      <c r="M1331" s="28">
        <v>2</v>
      </c>
      <c r="N1331" s="28" t="s">
        <v>11</v>
      </c>
      <c r="O1331" s="28" t="s">
        <v>9</v>
      </c>
      <c r="P1331" s="33">
        <v>10325.206</v>
      </c>
      <c r="Q1331" t="str">
        <f>VLOOKUP(insurance!C1331,$E$2:$F$6,2,TRUE)</f>
        <v>obese</v>
      </c>
    </row>
    <row r="1332" spans="10:17" x14ac:dyDescent="0.25">
      <c r="J1332" s="25">
        <v>57</v>
      </c>
      <c r="K1332" s="26" t="s">
        <v>7</v>
      </c>
      <c r="L1332" s="26">
        <v>25.74</v>
      </c>
      <c r="M1332" s="26">
        <v>2</v>
      </c>
      <c r="N1332" s="26" t="s">
        <v>11</v>
      </c>
      <c r="O1332" s="26" t="s">
        <v>12</v>
      </c>
      <c r="P1332" s="32">
        <v>12629.1656</v>
      </c>
      <c r="Q1332" t="str">
        <f>VLOOKUP(insurance!C1332,$E$2:$F$6,2,TRUE)</f>
        <v>overweight</v>
      </c>
    </row>
    <row r="1333" spans="10:17" x14ac:dyDescent="0.25">
      <c r="J1333" s="27">
        <v>23</v>
      </c>
      <c r="K1333" s="28" t="s">
        <v>7</v>
      </c>
      <c r="L1333" s="28">
        <v>33.4</v>
      </c>
      <c r="M1333" s="28">
        <v>0</v>
      </c>
      <c r="N1333" s="28" t="s">
        <v>11</v>
      </c>
      <c r="O1333" s="28" t="s">
        <v>9</v>
      </c>
      <c r="P1333" s="33">
        <v>10795.937330000001</v>
      </c>
      <c r="Q1333" t="str">
        <f>VLOOKUP(insurance!C1333,$E$2:$F$6,2,TRUE)</f>
        <v>obese</v>
      </c>
    </row>
    <row r="1334" spans="10:17" x14ac:dyDescent="0.25">
      <c r="J1334" s="25">
        <v>52</v>
      </c>
      <c r="K1334" s="26" t="s">
        <v>7</v>
      </c>
      <c r="L1334" s="26">
        <v>44.7</v>
      </c>
      <c r="M1334" s="26">
        <v>3</v>
      </c>
      <c r="N1334" s="26" t="s">
        <v>11</v>
      </c>
      <c r="O1334" s="26" t="s">
        <v>9</v>
      </c>
      <c r="P1334" s="32">
        <v>11411.684999999999</v>
      </c>
      <c r="Q1334" t="str">
        <f>VLOOKUP(insurance!C1334,$E$2:$F$6,2,TRUE)</f>
        <v>obese</v>
      </c>
    </row>
    <row r="1335" spans="10:17" x14ac:dyDescent="0.25">
      <c r="J1335" s="27">
        <v>50</v>
      </c>
      <c r="K1335" s="28" t="s">
        <v>10</v>
      </c>
      <c r="L1335" s="28">
        <v>30.97</v>
      </c>
      <c r="M1335" s="28">
        <v>3</v>
      </c>
      <c r="N1335" s="28" t="s">
        <v>11</v>
      </c>
      <c r="O1335" s="28" t="s">
        <v>13</v>
      </c>
      <c r="P1335" s="33">
        <v>10600.5483</v>
      </c>
      <c r="Q1335" t="str">
        <f>VLOOKUP(insurance!C1335,$E$2:$F$6,2,TRUE)</f>
        <v>obese</v>
      </c>
    </row>
    <row r="1336" spans="10:17" x14ac:dyDescent="0.25">
      <c r="J1336" s="25">
        <v>18</v>
      </c>
      <c r="K1336" s="26" t="s">
        <v>7</v>
      </c>
      <c r="L1336" s="26">
        <v>31.92</v>
      </c>
      <c r="M1336" s="26">
        <v>0</v>
      </c>
      <c r="N1336" s="26" t="s">
        <v>11</v>
      </c>
      <c r="O1336" s="26" t="s">
        <v>14</v>
      </c>
      <c r="P1336" s="32">
        <v>2205.9807999999998</v>
      </c>
      <c r="Q1336" t="str">
        <f>VLOOKUP(insurance!C1336,$E$2:$F$6,2,TRUE)</f>
        <v>obese</v>
      </c>
    </row>
    <row r="1337" spans="10:17" x14ac:dyDescent="0.25">
      <c r="J1337" s="27">
        <v>18</v>
      </c>
      <c r="K1337" s="28" t="s">
        <v>7</v>
      </c>
      <c r="L1337" s="28">
        <v>36.85</v>
      </c>
      <c r="M1337" s="28">
        <v>0</v>
      </c>
      <c r="N1337" s="28" t="s">
        <v>11</v>
      </c>
      <c r="O1337" s="28" t="s">
        <v>12</v>
      </c>
      <c r="P1337" s="33">
        <v>1629.8335</v>
      </c>
      <c r="Q1337" t="str">
        <f>VLOOKUP(insurance!C1337,$E$2:$F$6,2,TRUE)</f>
        <v>obese</v>
      </c>
    </row>
    <row r="1338" spans="10:17" x14ac:dyDescent="0.25">
      <c r="J1338" s="25">
        <v>21</v>
      </c>
      <c r="K1338" s="26" t="s">
        <v>7</v>
      </c>
      <c r="L1338" s="26">
        <v>25.8</v>
      </c>
      <c r="M1338" s="26">
        <v>0</v>
      </c>
      <c r="N1338" s="26" t="s">
        <v>11</v>
      </c>
      <c r="O1338" s="26" t="s">
        <v>9</v>
      </c>
      <c r="P1338" s="32">
        <v>2007.9449999999999</v>
      </c>
      <c r="Q1338" t="str">
        <f>VLOOKUP(insurance!C1338,$E$2:$F$6,2,TRUE)</f>
        <v>overweight</v>
      </c>
    </row>
    <row r="1339" spans="10:17" x14ac:dyDescent="0.25">
      <c r="J1339" s="27">
        <v>61</v>
      </c>
      <c r="K1339" s="28" t="s">
        <v>7</v>
      </c>
      <c r="L1339" s="28">
        <v>29.07</v>
      </c>
      <c r="M1339" s="28">
        <v>0</v>
      </c>
      <c r="N1339" s="28" t="s">
        <v>8</v>
      </c>
      <c r="O1339" s="28" t="s">
        <v>13</v>
      </c>
      <c r="P1339" s="33">
        <v>29141.3603</v>
      </c>
      <c r="Q1339" t="str">
        <f>VLOOKUP(insurance!C1339,$E$2:$F$6,2,TRUE)</f>
        <v>overweight</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21CD6-49EE-4369-AEA0-EA3C33982E18}">
  <dimension ref="A1:S1339"/>
  <sheetViews>
    <sheetView topLeftCell="A7" workbookViewId="0">
      <selection activeCell="J21" sqref="J21"/>
    </sheetView>
  </sheetViews>
  <sheetFormatPr defaultRowHeight="15" x14ac:dyDescent="0.25"/>
  <cols>
    <col min="7" max="7" width="10.7109375" bestFit="1" customWidth="1"/>
  </cols>
  <sheetData>
    <row r="1" spans="1:19" x14ac:dyDescent="0.25">
      <c r="A1" s="23" t="s">
        <v>0</v>
      </c>
      <c r="B1" s="24" t="s">
        <v>1</v>
      </c>
      <c r="C1" s="24" t="s">
        <v>2</v>
      </c>
      <c r="D1" s="24" t="s">
        <v>3</v>
      </c>
      <c r="E1" s="24" t="s">
        <v>4</v>
      </c>
      <c r="F1" s="24" t="s">
        <v>5</v>
      </c>
      <c r="G1" s="31" t="s">
        <v>6</v>
      </c>
    </row>
    <row r="2" spans="1:19" x14ac:dyDescent="0.25">
      <c r="A2" s="25">
        <v>19</v>
      </c>
      <c r="B2" s="26" t="s">
        <v>7</v>
      </c>
      <c r="C2" s="26">
        <v>27.9</v>
      </c>
      <c r="D2" s="26">
        <v>0</v>
      </c>
      <c r="E2" s="26" t="s">
        <v>8</v>
      </c>
      <c r="F2" s="26" t="s">
        <v>9</v>
      </c>
      <c r="G2" s="32">
        <v>16884.923999999999</v>
      </c>
    </row>
    <row r="3" spans="1:19" x14ac:dyDescent="0.25">
      <c r="A3" s="27">
        <v>18</v>
      </c>
      <c r="B3" s="28" t="s">
        <v>10</v>
      </c>
      <c r="C3" s="28">
        <v>33.770000000000003</v>
      </c>
      <c r="D3" s="28">
        <v>1</v>
      </c>
      <c r="E3" s="28" t="s">
        <v>11</v>
      </c>
      <c r="F3" s="28" t="s">
        <v>12</v>
      </c>
      <c r="G3" s="33">
        <v>1725.5523000000001</v>
      </c>
    </row>
    <row r="4" spans="1:19" x14ac:dyDescent="0.25">
      <c r="A4" s="25">
        <v>28</v>
      </c>
      <c r="B4" s="26" t="s">
        <v>10</v>
      </c>
      <c r="C4" s="26">
        <v>33</v>
      </c>
      <c r="D4" s="26">
        <v>3</v>
      </c>
      <c r="E4" s="26" t="s">
        <v>11</v>
      </c>
      <c r="F4" s="26" t="s">
        <v>12</v>
      </c>
      <c r="G4" s="32">
        <v>4449.4620000000004</v>
      </c>
    </row>
    <row r="5" spans="1:19" x14ac:dyDescent="0.25">
      <c r="A5" s="27">
        <v>33</v>
      </c>
      <c r="B5" s="28" t="s">
        <v>10</v>
      </c>
      <c r="C5" s="28">
        <v>22.704999999999998</v>
      </c>
      <c r="D5" s="28">
        <v>0</v>
      </c>
      <c r="E5" s="28" t="s">
        <v>11</v>
      </c>
      <c r="F5" s="28" t="s">
        <v>13</v>
      </c>
      <c r="G5" s="33">
        <v>21984.47061</v>
      </c>
    </row>
    <row r="6" spans="1:19" x14ac:dyDescent="0.25">
      <c r="A6" s="25">
        <v>32</v>
      </c>
      <c r="B6" s="26" t="s">
        <v>10</v>
      </c>
      <c r="C6" s="26">
        <v>28.88</v>
      </c>
      <c r="D6" s="26">
        <v>0</v>
      </c>
      <c r="E6" s="26" t="s">
        <v>11</v>
      </c>
      <c r="F6" s="26" t="s">
        <v>13</v>
      </c>
      <c r="G6" s="32">
        <v>3866.8552</v>
      </c>
    </row>
    <row r="7" spans="1:19" x14ac:dyDescent="0.25">
      <c r="A7" s="27">
        <v>31</v>
      </c>
      <c r="B7" s="28" t="s">
        <v>7</v>
      </c>
      <c r="C7" s="28">
        <v>25.74</v>
      </c>
      <c r="D7" s="28">
        <v>0</v>
      </c>
      <c r="E7" s="28" t="s">
        <v>11</v>
      </c>
      <c r="F7" s="28" t="s">
        <v>12</v>
      </c>
      <c r="G7" s="33">
        <v>3756.6215999999999</v>
      </c>
      <c r="R7" s="46" t="s">
        <v>96</v>
      </c>
      <c r="S7" s="46"/>
    </row>
    <row r="8" spans="1:19" x14ac:dyDescent="0.25">
      <c r="A8" s="25">
        <v>46</v>
      </c>
      <c r="B8" s="26" t="s">
        <v>7</v>
      </c>
      <c r="C8" s="26">
        <v>33.44</v>
      </c>
      <c r="D8" s="26">
        <v>1</v>
      </c>
      <c r="E8" s="26" t="s">
        <v>11</v>
      </c>
      <c r="F8" s="26" t="s">
        <v>12</v>
      </c>
      <c r="G8" s="32">
        <v>8240.5895999999993</v>
      </c>
    </row>
    <row r="9" spans="1:19" x14ac:dyDescent="0.25">
      <c r="A9" s="27">
        <v>37</v>
      </c>
      <c r="B9" s="28" t="s">
        <v>7</v>
      </c>
      <c r="C9" s="28">
        <v>27.74</v>
      </c>
      <c r="D9" s="28">
        <v>3</v>
      </c>
      <c r="E9" s="28" t="s">
        <v>11</v>
      </c>
      <c r="F9" s="28" t="s">
        <v>13</v>
      </c>
      <c r="G9" s="33">
        <v>7281.5056000000004</v>
      </c>
    </row>
    <row r="10" spans="1:19" x14ac:dyDescent="0.25">
      <c r="A10" s="25">
        <v>37</v>
      </c>
      <c r="B10" s="26" t="s">
        <v>10</v>
      </c>
      <c r="C10" s="26">
        <v>29.83</v>
      </c>
      <c r="D10" s="26">
        <v>2</v>
      </c>
      <c r="E10" s="26" t="s">
        <v>11</v>
      </c>
      <c r="F10" s="26" t="s">
        <v>14</v>
      </c>
      <c r="G10" s="32">
        <v>6406.4107000000004</v>
      </c>
    </row>
    <row r="11" spans="1:19" x14ac:dyDescent="0.25">
      <c r="A11" s="27">
        <v>60</v>
      </c>
      <c r="B11" s="28" t="s">
        <v>7</v>
      </c>
      <c r="C11" s="28">
        <v>25.84</v>
      </c>
      <c r="D11" s="28">
        <v>0</v>
      </c>
      <c r="E11" s="28" t="s">
        <v>11</v>
      </c>
      <c r="F11" s="28" t="s">
        <v>13</v>
      </c>
      <c r="G11" s="33">
        <v>28923.136920000001</v>
      </c>
    </row>
    <row r="12" spans="1:19" x14ac:dyDescent="0.25">
      <c r="A12" s="25">
        <v>25</v>
      </c>
      <c r="B12" s="26" t="s">
        <v>10</v>
      </c>
      <c r="C12" s="26">
        <v>26.22</v>
      </c>
      <c r="D12" s="26">
        <v>0</v>
      </c>
      <c r="E12" s="26" t="s">
        <v>11</v>
      </c>
      <c r="F12" s="26" t="s">
        <v>14</v>
      </c>
      <c r="G12" s="32">
        <v>2721.3208</v>
      </c>
    </row>
    <row r="13" spans="1:19" x14ac:dyDescent="0.25">
      <c r="A13" s="27">
        <v>62</v>
      </c>
      <c r="B13" s="28" t="s">
        <v>7</v>
      </c>
      <c r="C13" s="28">
        <v>26.29</v>
      </c>
      <c r="D13" s="28">
        <v>0</v>
      </c>
      <c r="E13" s="28" t="s">
        <v>8</v>
      </c>
      <c r="F13" s="28" t="s">
        <v>12</v>
      </c>
      <c r="G13" s="33">
        <v>27808.7251</v>
      </c>
    </row>
    <row r="14" spans="1:19" x14ac:dyDescent="0.25">
      <c r="A14" s="25">
        <v>23</v>
      </c>
      <c r="B14" s="26" t="s">
        <v>10</v>
      </c>
      <c r="C14" s="26">
        <v>34.4</v>
      </c>
      <c r="D14" s="26">
        <v>0</v>
      </c>
      <c r="E14" s="26" t="s">
        <v>11</v>
      </c>
      <c r="F14" s="26" t="s">
        <v>9</v>
      </c>
      <c r="G14" s="32">
        <v>1826.8430000000001</v>
      </c>
    </row>
    <row r="15" spans="1:19" x14ac:dyDescent="0.25">
      <c r="A15" s="27">
        <v>56</v>
      </c>
      <c r="B15" s="28" t="s">
        <v>7</v>
      </c>
      <c r="C15" s="28">
        <v>39.82</v>
      </c>
      <c r="D15" s="28">
        <v>0</v>
      </c>
      <c r="E15" s="28" t="s">
        <v>11</v>
      </c>
      <c r="F15" s="28" t="s">
        <v>12</v>
      </c>
      <c r="G15" s="33">
        <v>11090.7178</v>
      </c>
    </row>
    <row r="16" spans="1:19" x14ac:dyDescent="0.25">
      <c r="A16" s="25">
        <v>27</v>
      </c>
      <c r="B16" s="26" t="s">
        <v>10</v>
      </c>
      <c r="C16" s="26">
        <v>42.13</v>
      </c>
      <c r="D16" s="26">
        <v>0</v>
      </c>
      <c r="E16" s="26" t="s">
        <v>8</v>
      </c>
      <c r="F16" s="26" t="s">
        <v>12</v>
      </c>
      <c r="G16" s="32">
        <v>39611.757700000002</v>
      </c>
    </row>
    <row r="17" spans="1:18" x14ac:dyDescent="0.25">
      <c r="A17" s="27">
        <v>19</v>
      </c>
      <c r="B17" s="28" t="s">
        <v>10</v>
      </c>
      <c r="C17" s="28">
        <v>24.6</v>
      </c>
      <c r="D17" s="28">
        <v>1</v>
      </c>
      <c r="E17" s="28" t="s">
        <v>11</v>
      </c>
      <c r="F17" s="28" t="s">
        <v>9</v>
      </c>
      <c r="G17" s="33">
        <v>1837.2370000000001</v>
      </c>
    </row>
    <row r="18" spans="1:18" x14ac:dyDescent="0.25">
      <c r="A18" s="25">
        <v>52</v>
      </c>
      <c r="B18" s="26" t="s">
        <v>7</v>
      </c>
      <c r="C18" s="26">
        <v>30.78</v>
      </c>
      <c r="D18" s="26">
        <v>1</v>
      </c>
      <c r="E18" s="26" t="s">
        <v>11</v>
      </c>
      <c r="F18" s="26" t="s">
        <v>14</v>
      </c>
      <c r="G18" s="32">
        <v>10797.3362</v>
      </c>
    </row>
    <row r="19" spans="1:18" x14ac:dyDescent="0.25">
      <c r="A19" s="27">
        <v>23</v>
      </c>
      <c r="B19" s="28" t="s">
        <v>10</v>
      </c>
      <c r="C19" s="28">
        <v>23.844999999999999</v>
      </c>
      <c r="D19" s="28">
        <v>0</v>
      </c>
      <c r="E19" s="28" t="s">
        <v>11</v>
      </c>
      <c r="F19" s="28" t="s">
        <v>14</v>
      </c>
      <c r="G19" s="33">
        <v>2395.17155</v>
      </c>
      <c r="J19" s="8" t="s">
        <v>74</v>
      </c>
      <c r="K19" s="8"/>
      <c r="L19" s="8"/>
      <c r="M19" s="38" t="s">
        <v>75</v>
      </c>
      <c r="N19" s="38"/>
      <c r="O19" s="38"/>
      <c r="P19" s="38"/>
      <c r="Q19" s="38"/>
      <c r="R19" s="38"/>
    </row>
    <row r="20" spans="1:18" x14ac:dyDescent="0.25">
      <c r="A20" s="25">
        <v>56</v>
      </c>
      <c r="B20" s="26" t="s">
        <v>10</v>
      </c>
      <c r="C20" s="26">
        <v>40.299999999999997</v>
      </c>
      <c r="D20" s="26">
        <v>0</v>
      </c>
      <c r="E20" s="26" t="s">
        <v>11</v>
      </c>
      <c r="F20" s="26" t="s">
        <v>9</v>
      </c>
      <c r="G20" s="32">
        <v>10602.385</v>
      </c>
    </row>
    <row r="21" spans="1:18" x14ac:dyDescent="0.25">
      <c r="A21" s="27">
        <v>30</v>
      </c>
      <c r="B21" s="28" t="s">
        <v>10</v>
      </c>
      <c r="C21" s="28">
        <v>35.299999999999997</v>
      </c>
      <c r="D21" s="28">
        <v>0</v>
      </c>
      <c r="E21" s="28" t="s">
        <v>8</v>
      </c>
      <c r="F21" s="28" t="s">
        <v>9</v>
      </c>
      <c r="G21" s="33">
        <v>36837.466999999997</v>
      </c>
      <c r="J21">
        <f>CORREL(C2:C1339,G2:G1339)</f>
        <v>0.19834096883362906</v>
      </c>
      <c r="M21" s="39" t="s">
        <v>76</v>
      </c>
      <c r="N21" s="39"/>
      <c r="O21" t="s">
        <v>77</v>
      </c>
    </row>
    <row r="22" spans="1:18" x14ac:dyDescent="0.25">
      <c r="A22" s="25">
        <v>60</v>
      </c>
      <c r="B22" s="26" t="s">
        <v>7</v>
      </c>
      <c r="C22" s="26">
        <v>36.005000000000003</v>
      </c>
      <c r="D22" s="26">
        <v>0</v>
      </c>
      <c r="E22" s="26" t="s">
        <v>11</v>
      </c>
      <c r="F22" s="26" t="s">
        <v>14</v>
      </c>
      <c r="G22" s="32">
        <v>13228.846949999999</v>
      </c>
      <c r="O22" t="s">
        <v>78</v>
      </c>
    </row>
    <row r="23" spans="1:18" x14ac:dyDescent="0.25">
      <c r="A23" s="27">
        <v>30</v>
      </c>
      <c r="B23" s="28" t="s">
        <v>7</v>
      </c>
      <c r="C23" s="28">
        <v>32.4</v>
      </c>
      <c r="D23" s="28">
        <v>1</v>
      </c>
      <c r="E23" s="28" t="s">
        <v>11</v>
      </c>
      <c r="F23" s="28" t="s">
        <v>9</v>
      </c>
      <c r="G23" s="33">
        <v>4149.7359999999999</v>
      </c>
    </row>
    <row r="24" spans="1:18" x14ac:dyDescent="0.25">
      <c r="A24" s="25">
        <v>18</v>
      </c>
      <c r="B24" s="26" t="s">
        <v>10</v>
      </c>
      <c r="C24" s="26">
        <v>34.1</v>
      </c>
      <c r="D24" s="26">
        <v>0</v>
      </c>
      <c r="E24" s="26" t="s">
        <v>11</v>
      </c>
      <c r="F24" s="26" t="s">
        <v>12</v>
      </c>
      <c r="G24" s="32">
        <v>1137.011</v>
      </c>
      <c r="M24" s="7" t="s">
        <v>86</v>
      </c>
      <c r="N24" s="7"/>
      <c r="O24" s="7"/>
      <c r="P24" s="7"/>
      <c r="Q24" s="7"/>
    </row>
    <row r="25" spans="1:18" x14ac:dyDescent="0.25">
      <c r="A25" s="27">
        <v>34</v>
      </c>
      <c r="B25" s="28" t="s">
        <v>7</v>
      </c>
      <c r="C25" s="28">
        <v>31.92</v>
      </c>
      <c r="D25" s="28">
        <v>1</v>
      </c>
      <c r="E25" s="28" t="s">
        <v>8</v>
      </c>
      <c r="F25" s="28" t="s">
        <v>14</v>
      </c>
      <c r="G25" s="33">
        <v>37701.876799999998</v>
      </c>
    </row>
    <row r="26" spans="1:18" x14ac:dyDescent="0.25">
      <c r="A26" s="25">
        <v>37</v>
      </c>
      <c r="B26" s="26" t="s">
        <v>10</v>
      </c>
      <c r="C26" s="26">
        <v>28.024999999999999</v>
      </c>
      <c r="D26" s="26">
        <v>2</v>
      </c>
      <c r="E26" s="26" t="s">
        <v>11</v>
      </c>
      <c r="F26" s="26" t="s">
        <v>13</v>
      </c>
      <c r="G26" s="32">
        <v>6203.90175</v>
      </c>
    </row>
    <row r="27" spans="1:18" x14ac:dyDescent="0.25">
      <c r="A27" s="27">
        <v>59</v>
      </c>
      <c r="B27" s="28" t="s">
        <v>7</v>
      </c>
      <c r="C27" s="28">
        <v>27.72</v>
      </c>
      <c r="D27" s="28">
        <v>3</v>
      </c>
      <c r="E27" s="28" t="s">
        <v>11</v>
      </c>
      <c r="F27" s="28" t="s">
        <v>12</v>
      </c>
      <c r="G27" s="33">
        <v>14001.1338</v>
      </c>
    </row>
    <row r="28" spans="1:18" x14ac:dyDescent="0.25">
      <c r="A28" s="25">
        <v>63</v>
      </c>
      <c r="B28" s="26" t="s">
        <v>7</v>
      </c>
      <c r="C28" s="26">
        <v>23.085000000000001</v>
      </c>
      <c r="D28" s="26">
        <v>0</v>
      </c>
      <c r="E28" s="26" t="s">
        <v>11</v>
      </c>
      <c r="F28" s="26" t="s">
        <v>14</v>
      </c>
      <c r="G28" s="32">
        <v>14451.835150000001</v>
      </c>
    </row>
    <row r="29" spans="1:18" x14ac:dyDescent="0.25">
      <c r="A29" s="27">
        <v>55</v>
      </c>
      <c r="B29" s="28" t="s">
        <v>7</v>
      </c>
      <c r="C29" s="28">
        <v>32.774999999999999</v>
      </c>
      <c r="D29" s="28">
        <v>2</v>
      </c>
      <c r="E29" s="28" t="s">
        <v>11</v>
      </c>
      <c r="F29" s="28" t="s">
        <v>13</v>
      </c>
      <c r="G29" s="33">
        <v>12268.632250000001</v>
      </c>
    </row>
    <row r="30" spans="1:18" x14ac:dyDescent="0.25">
      <c r="A30" s="25">
        <v>23</v>
      </c>
      <c r="B30" s="26" t="s">
        <v>10</v>
      </c>
      <c r="C30" s="26">
        <v>17.385000000000002</v>
      </c>
      <c r="D30" s="26">
        <v>1</v>
      </c>
      <c r="E30" s="26" t="s">
        <v>11</v>
      </c>
      <c r="F30" s="26" t="s">
        <v>13</v>
      </c>
      <c r="G30" s="32">
        <v>2775.1921499999999</v>
      </c>
    </row>
    <row r="31" spans="1:18" x14ac:dyDescent="0.25">
      <c r="A31" s="27">
        <v>31</v>
      </c>
      <c r="B31" s="28" t="s">
        <v>10</v>
      </c>
      <c r="C31" s="28">
        <v>36.299999999999997</v>
      </c>
      <c r="D31" s="28">
        <v>2</v>
      </c>
      <c r="E31" s="28" t="s">
        <v>8</v>
      </c>
      <c r="F31" s="28" t="s">
        <v>9</v>
      </c>
      <c r="G31" s="33">
        <v>38711</v>
      </c>
    </row>
    <row r="32" spans="1:18" x14ac:dyDescent="0.25">
      <c r="A32" s="25">
        <v>22</v>
      </c>
      <c r="B32" s="26" t="s">
        <v>10</v>
      </c>
      <c r="C32" s="26">
        <v>35.6</v>
      </c>
      <c r="D32" s="26">
        <v>0</v>
      </c>
      <c r="E32" s="26" t="s">
        <v>8</v>
      </c>
      <c r="F32" s="26" t="s">
        <v>9</v>
      </c>
      <c r="G32" s="32">
        <v>35585.576000000001</v>
      </c>
    </row>
    <row r="33" spans="1:7" x14ac:dyDescent="0.25">
      <c r="A33" s="27">
        <v>18</v>
      </c>
      <c r="B33" s="28" t="s">
        <v>7</v>
      </c>
      <c r="C33" s="28">
        <v>26.315000000000001</v>
      </c>
      <c r="D33" s="28">
        <v>0</v>
      </c>
      <c r="E33" s="28" t="s">
        <v>11</v>
      </c>
      <c r="F33" s="28" t="s">
        <v>14</v>
      </c>
      <c r="G33" s="33">
        <v>2198.1898500000002</v>
      </c>
    </row>
    <row r="34" spans="1:7" x14ac:dyDescent="0.25">
      <c r="A34" s="25">
        <v>19</v>
      </c>
      <c r="B34" s="26" t="s">
        <v>7</v>
      </c>
      <c r="C34" s="26">
        <v>28.6</v>
      </c>
      <c r="D34" s="26">
        <v>5</v>
      </c>
      <c r="E34" s="26" t="s">
        <v>11</v>
      </c>
      <c r="F34" s="26" t="s">
        <v>9</v>
      </c>
      <c r="G34" s="32">
        <v>4687.7969999999996</v>
      </c>
    </row>
    <row r="35" spans="1:7" x14ac:dyDescent="0.25">
      <c r="A35" s="27">
        <v>63</v>
      </c>
      <c r="B35" s="28" t="s">
        <v>10</v>
      </c>
      <c r="C35" s="28">
        <v>28.31</v>
      </c>
      <c r="D35" s="28">
        <v>0</v>
      </c>
      <c r="E35" s="28" t="s">
        <v>11</v>
      </c>
      <c r="F35" s="28" t="s">
        <v>13</v>
      </c>
      <c r="G35" s="33">
        <v>13770.097900000001</v>
      </c>
    </row>
    <row r="36" spans="1:7" x14ac:dyDescent="0.25">
      <c r="A36" s="25">
        <v>28</v>
      </c>
      <c r="B36" s="26" t="s">
        <v>10</v>
      </c>
      <c r="C36" s="26">
        <v>36.4</v>
      </c>
      <c r="D36" s="26">
        <v>1</v>
      </c>
      <c r="E36" s="26" t="s">
        <v>8</v>
      </c>
      <c r="F36" s="26" t="s">
        <v>9</v>
      </c>
      <c r="G36" s="32">
        <v>51194.559139999998</v>
      </c>
    </row>
    <row r="37" spans="1:7" x14ac:dyDescent="0.25">
      <c r="A37" s="27">
        <v>19</v>
      </c>
      <c r="B37" s="28" t="s">
        <v>10</v>
      </c>
      <c r="C37" s="28">
        <v>20.425000000000001</v>
      </c>
      <c r="D37" s="28">
        <v>0</v>
      </c>
      <c r="E37" s="28" t="s">
        <v>11</v>
      </c>
      <c r="F37" s="28" t="s">
        <v>13</v>
      </c>
      <c r="G37" s="33">
        <v>1625.4337499999999</v>
      </c>
    </row>
    <row r="38" spans="1:7" x14ac:dyDescent="0.25">
      <c r="A38" s="25">
        <v>62</v>
      </c>
      <c r="B38" s="26" t="s">
        <v>7</v>
      </c>
      <c r="C38" s="26">
        <v>32.965000000000003</v>
      </c>
      <c r="D38" s="26">
        <v>3</v>
      </c>
      <c r="E38" s="26" t="s">
        <v>11</v>
      </c>
      <c r="F38" s="26" t="s">
        <v>13</v>
      </c>
      <c r="G38" s="32">
        <v>15612.19335</v>
      </c>
    </row>
    <row r="39" spans="1:7" x14ac:dyDescent="0.25">
      <c r="A39" s="27">
        <v>26</v>
      </c>
      <c r="B39" s="28" t="s">
        <v>10</v>
      </c>
      <c r="C39" s="28">
        <v>20.8</v>
      </c>
      <c r="D39" s="28">
        <v>0</v>
      </c>
      <c r="E39" s="28" t="s">
        <v>11</v>
      </c>
      <c r="F39" s="28" t="s">
        <v>9</v>
      </c>
      <c r="G39" s="33">
        <v>2302.3000000000002</v>
      </c>
    </row>
    <row r="40" spans="1:7" x14ac:dyDescent="0.25">
      <c r="A40" s="25">
        <v>35</v>
      </c>
      <c r="B40" s="26" t="s">
        <v>10</v>
      </c>
      <c r="C40" s="26">
        <v>36.67</v>
      </c>
      <c r="D40" s="26">
        <v>1</v>
      </c>
      <c r="E40" s="26" t="s">
        <v>8</v>
      </c>
      <c r="F40" s="26" t="s">
        <v>14</v>
      </c>
      <c r="G40" s="32">
        <v>39774.276299999998</v>
      </c>
    </row>
    <row r="41" spans="1:7" x14ac:dyDescent="0.25">
      <c r="A41" s="27">
        <v>60</v>
      </c>
      <c r="B41" s="28" t="s">
        <v>10</v>
      </c>
      <c r="C41" s="28">
        <v>39.9</v>
      </c>
      <c r="D41" s="28">
        <v>0</v>
      </c>
      <c r="E41" s="28" t="s">
        <v>8</v>
      </c>
      <c r="F41" s="28" t="s">
        <v>9</v>
      </c>
      <c r="G41" s="33">
        <v>48173.360999999997</v>
      </c>
    </row>
    <row r="42" spans="1:7" x14ac:dyDescent="0.25">
      <c r="A42" s="25">
        <v>24</v>
      </c>
      <c r="B42" s="26" t="s">
        <v>7</v>
      </c>
      <c r="C42" s="26">
        <v>26.6</v>
      </c>
      <c r="D42" s="26">
        <v>0</v>
      </c>
      <c r="E42" s="26" t="s">
        <v>11</v>
      </c>
      <c r="F42" s="26" t="s">
        <v>14</v>
      </c>
      <c r="G42" s="32">
        <v>3046.0619999999999</v>
      </c>
    </row>
    <row r="43" spans="1:7" x14ac:dyDescent="0.25">
      <c r="A43" s="27">
        <v>31</v>
      </c>
      <c r="B43" s="28" t="s">
        <v>7</v>
      </c>
      <c r="C43" s="28">
        <v>36.630000000000003</v>
      </c>
      <c r="D43" s="28">
        <v>2</v>
      </c>
      <c r="E43" s="28" t="s">
        <v>11</v>
      </c>
      <c r="F43" s="28" t="s">
        <v>12</v>
      </c>
      <c r="G43" s="33">
        <v>4949.7587000000003</v>
      </c>
    </row>
    <row r="44" spans="1:7" x14ac:dyDescent="0.25">
      <c r="A44" s="25">
        <v>41</v>
      </c>
      <c r="B44" s="26" t="s">
        <v>10</v>
      </c>
      <c r="C44" s="26">
        <v>21.78</v>
      </c>
      <c r="D44" s="26">
        <v>1</v>
      </c>
      <c r="E44" s="26" t="s">
        <v>11</v>
      </c>
      <c r="F44" s="26" t="s">
        <v>12</v>
      </c>
      <c r="G44" s="32">
        <v>6272.4772000000003</v>
      </c>
    </row>
    <row r="45" spans="1:7" x14ac:dyDescent="0.25">
      <c r="A45" s="27">
        <v>37</v>
      </c>
      <c r="B45" s="28" t="s">
        <v>7</v>
      </c>
      <c r="C45" s="28">
        <v>30.8</v>
      </c>
      <c r="D45" s="28">
        <v>2</v>
      </c>
      <c r="E45" s="28" t="s">
        <v>11</v>
      </c>
      <c r="F45" s="28" t="s">
        <v>12</v>
      </c>
      <c r="G45" s="33">
        <v>6313.759</v>
      </c>
    </row>
    <row r="46" spans="1:7" x14ac:dyDescent="0.25">
      <c r="A46" s="25">
        <v>38</v>
      </c>
      <c r="B46" s="26" t="s">
        <v>10</v>
      </c>
      <c r="C46" s="26">
        <v>37.049999999999997</v>
      </c>
      <c r="D46" s="26">
        <v>1</v>
      </c>
      <c r="E46" s="26" t="s">
        <v>11</v>
      </c>
      <c r="F46" s="26" t="s">
        <v>14</v>
      </c>
      <c r="G46" s="32">
        <v>6079.6715000000004</v>
      </c>
    </row>
    <row r="47" spans="1:7" x14ac:dyDescent="0.25">
      <c r="A47" s="27">
        <v>55</v>
      </c>
      <c r="B47" s="28" t="s">
        <v>10</v>
      </c>
      <c r="C47" s="28">
        <v>37.299999999999997</v>
      </c>
      <c r="D47" s="28">
        <v>0</v>
      </c>
      <c r="E47" s="28" t="s">
        <v>11</v>
      </c>
      <c r="F47" s="28" t="s">
        <v>9</v>
      </c>
      <c r="G47" s="33">
        <v>20630.283510000001</v>
      </c>
    </row>
    <row r="48" spans="1:7" x14ac:dyDescent="0.25">
      <c r="A48" s="25">
        <v>18</v>
      </c>
      <c r="B48" s="26" t="s">
        <v>7</v>
      </c>
      <c r="C48" s="26">
        <v>38.664999999999999</v>
      </c>
      <c r="D48" s="26">
        <v>2</v>
      </c>
      <c r="E48" s="26" t="s">
        <v>11</v>
      </c>
      <c r="F48" s="26" t="s">
        <v>14</v>
      </c>
      <c r="G48" s="32">
        <v>3393.35635</v>
      </c>
    </row>
    <row r="49" spans="1:7" x14ac:dyDescent="0.25">
      <c r="A49" s="27">
        <v>28</v>
      </c>
      <c r="B49" s="28" t="s">
        <v>7</v>
      </c>
      <c r="C49" s="28">
        <v>34.770000000000003</v>
      </c>
      <c r="D49" s="28">
        <v>0</v>
      </c>
      <c r="E49" s="28" t="s">
        <v>11</v>
      </c>
      <c r="F49" s="28" t="s">
        <v>13</v>
      </c>
      <c r="G49" s="33">
        <v>3556.9223000000002</v>
      </c>
    </row>
    <row r="50" spans="1:7" x14ac:dyDescent="0.25">
      <c r="A50" s="25">
        <v>60</v>
      </c>
      <c r="B50" s="26" t="s">
        <v>7</v>
      </c>
      <c r="C50" s="26">
        <v>24.53</v>
      </c>
      <c r="D50" s="26">
        <v>0</v>
      </c>
      <c r="E50" s="26" t="s">
        <v>11</v>
      </c>
      <c r="F50" s="26" t="s">
        <v>12</v>
      </c>
      <c r="G50" s="32">
        <v>12629.896699999999</v>
      </c>
    </row>
    <row r="51" spans="1:7" x14ac:dyDescent="0.25">
      <c r="A51" s="27">
        <v>36</v>
      </c>
      <c r="B51" s="28" t="s">
        <v>10</v>
      </c>
      <c r="C51" s="28">
        <v>35.200000000000003</v>
      </c>
      <c r="D51" s="28">
        <v>1</v>
      </c>
      <c r="E51" s="28" t="s">
        <v>8</v>
      </c>
      <c r="F51" s="28" t="s">
        <v>12</v>
      </c>
      <c r="G51" s="33">
        <v>38709.175999999999</v>
      </c>
    </row>
    <row r="52" spans="1:7" x14ac:dyDescent="0.25">
      <c r="A52" s="25">
        <v>18</v>
      </c>
      <c r="B52" s="26" t="s">
        <v>7</v>
      </c>
      <c r="C52" s="26">
        <v>35.625</v>
      </c>
      <c r="D52" s="26">
        <v>0</v>
      </c>
      <c r="E52" s="26" t="s">
        <v>11</v>
      </c>
      <c r="F52" s="26" t="s">
        <v>14</v>
      </c>
      <c r="G52" s="32">
        <v>2211.1307499999998</v>
      </c>
    </row>
    <row r="53" spans="1:7" x14ac:dyDescent="0.25">
      <c r="A53" s="27">
        <v>21</v>
      </c>
      <c r="B53" s="28" t="s">
        <v>7</v>
      </c>
      <c r="C53" s="28">
        <v>33.630000000000003</v>
      </c>
      <c r="D53" s="28">
        <v>2</v>
      </c>
      <c r="E53" s="28" t="s">
        <v>11</v>
      </c>
      <c r="F53" s="28" t="s">
        <v>13</v>
      </c>
      <c r="G53" s="33">
        <v>3579.8287</v>
      </c>
    </row>
    <row r="54" spans="1:7" x14ac:dyDescent="0.25">
      <c r="A54" s="25">
        <v>48</v>
      </c>
      <c r="B54" s="26" t="s">
        <v>10</v>
      </c>
      <c r="C54" s="26">
        <v>28</v>
      </c>
      <c r="D54" s="26">
        <v>1</v>
      </c>
      <c r="E54" s="26" t="s">
        <v>8</v>
      </c>
      <c r="F54" s="26" t="s">
        <v>9</v>
      </c>
      <c r="G54" s="32">
        <v>23568.272000000001</v>
      </c>
    </row>
    <row r="55" spans="1:7" x14ac:dyDescent="0.25">
      <c r="A55" s="27">
        <v>36</v>
      </c>
      <c r="B55" s="28" t="s">
        <v>10</v>
      </c>
      <c r="C55" s="28">
        <v>34.43</v>
      </c>
      <c r="D55" s="28">
        <v>0</v>
      </c>
      <c r="E55" s="28" t="s">
        <v>8</v>
      </c>
      <c r="F55" s="28" t="s">
        <v>12</v>
      </c>
      <c r="G55" s="33">
        <v>37742.575700000001</v>
      </c>
    </row>
    <row r="56" spans="1:7" x14ac:dyDescent="0.25">
      <c r="A56" s="25">
        <v>40</v>
      </c>
      <c r="B56" s="26" t="s">
        <v>7</v>
      </c>
      <c r="C56" s="26">
        <v>28.69</v>
      </c>
      <c r="D56" s="26">
        <v>3</v>
      </c>
      <c r="E56" s="26" t="s">
        <v>11</v>
      </c>
      <c r="F56" s="26" t="s">
        <v>13</v>
      </c>
      <c r="G56" s="32">
        <v>8059.6791000000003</v>
      </c>
    </row>
    <row r="57" spans="1:7" x14ac:dyDescent="0.25">
      <c r="A57" s="27">
        <v>58</v>
      </c>
      <c r="B57" s="28" t="s">
        <v>10</v>
      </c>
      <c r="C57" s="28">
        <v>36.954999999999998</v>
      </c>
      <c r="D57" s="28">
        <v>2</v>
      </c>
      <c r="E57" s="28" t="s">
        <v>8</v>
      </c>
      <c r="F57" s="28" t="s">
        <v>13</v>
      </c>
      <c r="G57" s="33">
        <v>47496.494449999998</v>
      </c>
    </row>
    <row r="58" spans="1:7" x14ac:dyDescent="0.25">
      <c r="A58" s="25">
        <v>58</v>
      </c>
      <c r="B58" s="26" t="s">
        <v>7</v>
      </c>
      <c r="C58" s="26">
        <v>31.824999999999999</v>
      </c>
      <c r="D58" s="26">
        <v>2</v>
      </c>
      <c r="E58" s="26" t="s">
        <v>11</v>
      </c>
      <c r="F58" s="26" t="s">
        <v>14</v>
      </c>
      <c r="G58" s="32">
        <v>13607.36875</v>
      </c>
    </row>
    <row r="59" spans="1:7" x14ac:dyDescent="0.25">
      <c r="A59" s="27">
        <v>18</v>
      </c>
      <c r="B59" s="28" t="s">
        <v>10</v>
      </c>
      <c r="C59" s="28">
        <v>31.68</v>
      </c>
      <c r="D59" s="28">
        <v>2</v>
      </c>
      <c r="E59" s="28" t="s">
        <v>8</v>
      </c>
      <c r="F59" s="28" t="s">
        <v>12</v>
      </c>
      <c r="G59" s="33">
        <v>34303.167200000004</v>
      </c>
    </row>
    <row r="60" spans="1:7" x14ac:dyDescent="0.25">
      <c r="A60" s="25">
        <v>53</v>
      </c>
      <c r="B60" s="26" t="s">
        <v>7</v>
      </c>
      <c r="C60" s="26">
        <v>22.88</v>
      </c>
      <c r="D60" s="26">
        <v>1</v>
      </c>
      <c r="E60" s="26" t="s">
        <v>8</v>
      </c>
      <c r="F60" s="26" t="s">
        <v>12</v>
      </c>
      <c r="G60" s="32">
        <v>23244.790199999999</v>
      </c>
    </row>
    <row r="61" spans="1:7" x14ac:dyDescent="0.25">
      <c r="A61" s="27">
        <v>34</v>
      </c>
      <c r="B61" s="28" t="s">
        <v>7</v>
      </c>
      <c r="C61" s="28">
        <v>37.335000000000001</v>
      </c>
      <c r="D61" s="28">
        <v>2</v>
      </c>
      <c r="E61" s="28" t="s">
        <v>11</v>
      </c>
      <c r="F61" s="28" t="s">
        <v>13</v>
      </c>
      <c r="G61" s="33">
        <v>5989.5236500000001</v>
      </c>
    </row>
    <row r="62" spans="1:7" x14ac:dyDescent="0.25">
      <c r="A62" s="25">
        <v>43</v>
      </c>
      <c r="B62" s="26" t="s">
        <v>10</v>
      </c>
      <c r="C62" s="26">
        <v>27.36</v>
      </c>
      <c r="D62" s="26">
        <v>3</v>
      </c>
      <c r="E62" s="26" t="s">
        <v>11</v>
      </c>
      <c r="F62" s="26" t="s">
        <v>14</v>
      </c>
      <c r="G62" s="32">
        <v>8606.2173999999995</v>
      </c>
    </row>
    <row r="63" spans="1:7" x14ac:dyDescent="0.25">
      <c r="A63" s="27">
        <v>25</v>
      </c>
      <c r="B63" s="28" t="s">
        <v>10</v>
      </c>
      <c r="C63" s="28">
        <v>33.659999999999997</v>
      </c>
      <c r="D63" s="28">
        <v>4</v>
      </c>
      <c r="E63" s="28" t="s">
        <v>11</v>
      </c>
      <c r="F63" s="28" t="s">
        <v>12</v>
      </c>
      <c r="G63" s="33">
        <v>4504.6624000000002</v>
      </c>
    </row>
    <row r="64" spans="1:7" x14ac:dyDescent="0.25">
      <c r="A64" s="25">
        <v>64</v>
      </c>
      <c r="B64" s="26" t="s">
        <v>10</v>
      </c>
      <c r="C64" s="26">
        <v>24.7</v>
      </c>
      <c r="D64" s="26">
        <v>1</v>
      </c>
      <c r="E64" s="26" t="s">
        <v>11</v>
      </c>
      <c r="F64" s="26" t="s">
        <v>13</v>
      </c>
      <c r="G64" s="32">
        <v>30166.618170000002</v>
      </c>
    </row>
    <row r="65" spans="1:7" x14ac:dyDescent="0.25">
      <c r="A65" s="27">
        <v>28</v>
      </c>
      <c r="B65" s="28" t="s">
        <v>7</v>
      </c>
      <c r="C65" s="28">
        <v>25.934999999999999</v>
      </c>
      <c r="D65" s="28">
        <v>1</v>
      </c>
      <c r="E65" s="28" t="s">
        <v>11</v>
      </c>
      <c r="F65" s="28" t="s">
        <v>13</v>
      </c>
      <c r="G65" s="33">
        <v>4133.6416499999996</v>
      </c>
    </row>
    <row r="66" spans="1:7" x14ac:dyDescent="0.25">
      <c r="A66" s="25">
        <v>20</v>
      </c>
      <c r="B66" s="26" t="s">
        <v>7</v>
      </c>
      <c r="C66" s="26">
        <v>22.42</v>
      </c>
      <c r="D66" s="26">
        <v>0</v>
      </c>
      <c r="E66" s="26" t="s">
        <v>8</v>
      </c>
      <c r="F66" s="26" t="s">
        <v>13</v>
      </c>
      <c r="G66" s="32">
        <v>14711.7438</v>
      </c>
    </row>
    <row r="67" spans="1:7" x14ac:dyDescent="0.25">
      <c r="A67" s="27">
        <v>19</v>
      </c>
      <c r="B67" s="28" t="s">
        <v>7</v>
      </c>
      <c r="C67" s="28">
        <v>28.9</v>
      </c>
      <c r="D67" s="28">
        <v>0</v>
      </c>
      <c r="E67" s="28" t="s">
        <v>11</v>
      </c>
      <c r="F67" s="28" t="s">
        <v>9</v>
      </c>
      <c r="G67" s="33">
        <v>1743.2139999999999</v>
      </c>
    </row>
    <row r="68" spans="1:7" x14ac:dyDescent="0.25">
      <c r="A68" s="25">
        <v>61</v>
      </c>
      <c r="B68" s="26" t="s">
        <v>7</v>
      </c>
      <c r="C68" s="26">
        <v>39.1</v>
      </c>
      <c r="D68" s="26">
        <v>2</v>
      </c>
      <c r="E68" s="26" t="s">
        <v>11</v>
      </c>
      <c r="F68" s="26" t="s">
        <v>9</v>
      </c>
      <c r="G68" s="32">
        <v>14235.072</v>
      </c>
    </row>
    <row r="69" spans="1:7" x14ac:dyDescent="0.25">
      <c r="A69" s="27">
        <v>40</v>
      </c>
      <c r="B69" s="28" t="s">
        <v>10</v>
      </c>
      <c r="C69" s="28">
        <v>26.315000000000001</v>
      </c>
      <c r="D69" s="28">
        <v>1</v>
      </c>
      <c r="E69" s="28" t="s">
        <v>11</v>
      </c>
      <c r="F69" s="28" t="s">
        <v>13</v>
      </c>
      <c r="G69" s="33">
        <v>6389.3778499999999</v>
      </c>
    </row>
    <row r="70" spans="1:7" x14ac:dyDescent="0.25">
      <c r="A70" s="25">
        <v>40</v>
      </c>
      <c r="B70" s="26" t="s">
        <v>7</v>
      </c>
      <c r="C70" s="26">
        <v>36.19</v>
      </c>
      <c r="D70" s="26">
        <v>0</v>
      </c>
      <c r="E70" s="26" t="s">
        <v>11</v>
      </c>
      <c r="F70" s="26" t="s">
        <v>12</v>
      </c>
      <c r="G70" s="32">
        <v>5920.1040999999996</v>
      </c>
    </row>
    <row r="71" spans="1:7" x14ac:dyDescent="0.25">
      <c r="A71" s="27">
        <v>28</v>
      </c>
      <c r="B71" s="28" t="s">
        <v>10</v>
      </c>
      <c r="C71" s="28">
        <v>23.98</v>
      </c>
      <c r="D71" s="28">
        <v>3</v>
      </c>
      <c r="E71" s="28" t="s">
        <v>8</v>
      </c>
      <c r="F71" s="28" t="s">
        <v>12</v>
      </c>
      <c r="G71" s="33">
        <v>17663.144199999999</v>
      </c>
    </row>
    <row r="72" spans="1:7" x14ac:dyDescent="0.25">
      <c r="A72" s="25">
        <v>27</v>
      </c>
      <c r="B72" s="26" t="s">
        <v>7</v>
      </c>
      <c r="C72" s="26">
        <v>24.75</v>
      </c>
      <c r="D72" s="26">
        <v>0</v>
      </c>
      <c r="E72" s="26" t="s">
        <v>8</v>
      </c>
      <c r="F72" s="26" t="s">
        <v>12</v>
      </c>
      <c r="G72" s="32">
        <v>16577.779500000001</v>
      </c>
    </row>
    <row r="73" spans="1:7" x14ac:dyDescent="0.25">
      <c r="A73" s="27">
        <v>31</v>
      </c>
      <c r="B73" s="28" t="s">
        <v>10</v>
      </c>
      <c r="C73" s="28">
        <v>28.5</v>
      </c>
      <c r="D73" s="28">
        <v>5</v>
      </c>
      <c r="E73" s="28" t="s">
        <v>11</v>
      </c>
      <c r="F73" s="28" t="s">
        <v>14</v>
      </c>
      <c r="G73" s="33">
        <v>6799.4579999999996</v>
      </c>
    </row>
    <row r="74" spans="1:7" x14ac:dyDescent="0.25">
      <c r="A74" s="25">
        <v>53</v>
      </c>
      <c r="B74" s="26" t="s">
        <v>7</v>
      </c>
      <c r="C74" s="26">
        <v>28.1</v>
      </c>
      <c r="D74" s="26">
        <v>3</v>
      </c>
      <c r="E74" s="26" t="s">
        <v>11</v>
      </c>
      <c r="F74" s="26" t="s">
        <v>9</v>
      </c>
      <c r="G74" s="32">
        <v>11741.726000000001</v>
      </c>
    </row>
    <row r="75" spans="1:7" x14ac:dyDescent="0.25">
      <c r="A75" s="27">
        <v>58</v>
      </c>
      <c r="B75" s="28" t="s">
        <v>10</v>
      </c>
      <c r="C75" s="28">
        <v>32.01</v>
      </c>
      <c r="D75" s="28">
        <v>1</v>
      </c>
      <c r="E75" s="28" t="s">
        <v>11</v>
      </c>
      <c r="F75" s="28" t="s">
        <v>12</v>
      </c>
      <c r="G75" s="33">
        <v>11946.625899999999</v>
      </c>
    </row>
    <row r="76" spans="1:7" x14ac:dyDescent="0.25">
      <c r="A76" s="25">
        <v>44</v>
      </c>
      <c r="B76" s="26" t="s">
        <v>10</v>
      </c>
      <c r="C76" s="26">
        <v>27.4</v>
      </c>
      <c r="D76" s="26">
        <v>2</v>
      </c>
      <c r="E76" s="26" t="s">
        <v>11</v>
      </c>
      <c r="F76" s="26" t="s">
        <v>9</v>
      </c>
      <c r="G76" s="32">
        <v>7726.8540000000003</v>
      </c>
    </row>
    <row r="77" spans="1:7" x14ac:dyDescent="0.25">
      <c r="A77" s="27">
        <v>57</v>
      </c>
      <c r="B77" s="28" t="s">
        <v>10</v>
      </c>
      <c r="C77" s="28">
        <v>34.01</v>
      </c>
      <c r="D77" s="28">
        <v>0</v>
      </c>
      <c r="E77" s="28" t="s">
        <v>11</v>
      </c>
      <c r="F77" s="28" t="s">
        <v>13</v>
      </c>
      <c r="G77" s="33">
        <v>11356.660900000001</v>
      </c>
    </row>
    <row r="78" spans="1:7" x14ac:dyDescent="0.25">
      <c r="A78" s="25">
        <v>29</v>
      </c>
      <c r="B78" s="26" t="s">
        <v>7</v>
      </c>
      <c r="C78" s="26">
        <v>29.59</v>
      </c>
      <c r="D78" s="26">
        <v>1</v>
      </c>
      <c r="E78" s="26" t="s">
        <v>11</v>
      </c>
      <c r="F78" s="26" t="s">
        <v>12</v>
      </c>
      <c r="G78" s="32">
        <v>3947.4131000000002</v>
      </c>
    </row>
    <row r="79" spans="1:7" x14ac:dyDescent="0.25">
      <c r="A79" s="27">
        <v>21</v>
      </c>
      <c r="B79" s="28" t="s">
        <v>10</v>
      </c>
      <c r="C79" s="28">
        <v>35.53</v>
      </c>
      <c r="D79" s="28">
        <v>0</v>
      </c>
      <c r="E79" s="28" t="s">
        <v>11</v>
      </c>
      <c r="F79" s="28" t="s">
        <v>12</v>
      </c>
      <c r="G79" s="33">
        <v>1532.4697000000001</v>
      </c>
    </row>
    <row r="80" spans="1:7" x14ac:dyDescent="0.25">
      <c r="A80" s="25">
        <v>22</v>
      </c>
      <c r="B80" s="26" t="s">
        <v>7</v>
      </c>
      <c r="C80" s="26">
        <v>39.805</v>
      </c>
      <c r="D80" s="26">
        <v>0</v>
      </c>
      <c r="E80" s="26" t="s">
        <v>11</v>
      </c>
      <c r="F80" s="26" t="s">
        <v>14</v>
      </c>
      <c r="G80" s="32">
        <v>2755.0209500000001</v>
      </c>
    </row>
    <row r="81" spans="1:7" x14ac:dyDescent="0.25">
      <c r="A81" s="27">
        <v>41</v>
      </c>
      <c r="B81" s="28" t="s">
        <v>7</v>
      </c>
      <c r="C81" s="28">
        <v>32.965000000000003</v>
      </c>
      <c r="D81" s="28">
        <v>0</v>
      </c>
      <c r="E81" s="28" t="s">
        <v>11</v>
      </c>
      <c r="F81" s="28" t="s">
        <v>13</v>
      </c>
      <c r="G81" s="33">
        <v>6571.0243499999997</v>
      </c>
    </row>
    <row r="82" spans="1:7" x14ac:dyDescent="0.25">
      <c r="A82" s="25">
        <v>31</v>
      </c>
      <c r="B82" s="26" t="s">
        <v>10</v>
      </c>
      <c r="C82" s="26">
        <v>26.885000000000002</v>
      </c>
      <c r="D82" s="26">
        <v>1</v>
      </c>
      <c r="E82" s="26" t="s">
        <v>11</v>
      </c>
      <c r="F82" s="26" t="s">
        <v>14</v>
      </c>
      <c r="G82" s="32">
        <v>4441.2131499999996</v>
      </c>
    </row>
    <row r="83" spans="1:7" x14ac:dyDescent="0.25">
      <c r="A83" s="27">
        <v>45</v>
      </c>
      <c r="B83" s="28" t="s">
        <v>7</v>
      </c>
      <c r="C83" s="28">
        <v>38.284999999999997</v>
      </c>
      <c r="D83" s="28">
        <v>0</v>
      </c>
      <c r="E83" s="28" t="s">
        <v>11</v>
      </c>
      <c r="F83" s="28" t="s">
        <v>14</v>
      </c>
      <c r="G83" s="33">
        <v>7935.29115</v>
      </c>
    </row>
    <row r="84" spans="1:7" x14ac:dyDescent="0.25">
      <c r="A84" s="25">
        <v>22</v>
      </c>
      <c r="B84" s="26" t="s">
        <v>10</v>
      </c>
      <c r="C84" s="26">
        <v>37.619999999999997</v>
      </c>
      <c r="D84" s="26">
        <v>1</v>
      </c>
      <c r="E84" s="26" t="s">
        <v>8</v>
      </c>
      <c r="F84" s="26" t="s">
        <v>12</v>
      </c>
      <c r="G84" s="32">
        <v>37165.163800000002</v>
      </c>
    </row>
    <row r="85" spans="1:7" x14ac:dyDescent="0.25">
      <c r="A85" s="27">
        <v>48</v>
      </c>
      <c r="B85" s="28" t="s">
        <v>7</v>
      </c>
      <c r="C85" s="28">
        <v>41.23</v>
      </c>
      <c r="D85" s="28">
        <v>4</v>
      </c>
      <c r="E85" s="28" t="s">
        <v>11</v>
      </c>
      <c r="F85" s="28" t="s">
        <v>13</v>
      </c>
      <c r="G85" s="33">
        <v>11033.661700000001</v>
      </c>
    </row>
    <row r="86" spans="1:7" x14ac:dyDescent="0.25">
      <c r="A86" s="25">
        <v>37</v>
      </c>
      <c r="B86" s="26" t="s">
        <v>7</v>
      </c>
      <c r="C86" s="26">
        <v>34.799999999999997</v>
      </c>
      <c r="D86" s="26">
        <v>2</v>
      </c>
      <c r="E86" s="26" t="s">
        <v>8</v>
      </c>
      <c r="F86" s="26" t="s">
        <v>9</v>
      </c>
      <c r="G86" s="32">
        <v>39836.519</v>
      </c>
    </row>
    <row r="87" spans="1:7" x14ac:dyDescent="0.25">
      <c r="A87" s="27">
        <v>45</v>
      </c>
      <c r="B87" s="28" t="s">
        <v>10</v>
      </c>
      <c r="C87" s="28">
        <v>22.895</v>
      </c>
      <c r="D87" s="28">
        <v>2</v>
      </c>
      <c r="E87" s="28" t="s">
        <v>8</v>
      </c>
      <c r="F87" s="28" t="s">
        <v>13</v>
      </c>
      <c r="G87" s="33">
        <v>21098.554049999999</v>
      </c>
    </row>
    <row r="88" spans="1:7" x14ac:dyDescent="0.25">
      <c r="A88" s="25">
        <v>57</v>
      </c>
      <c r="B88" s="26" t="s">
        <v>7</v>
      </c>
      <c r="C88" s="26">
        <v>31.16</v>
      </c>
      <c r="D88" s="26">
        <v>0</v>
      </c>
      <c r="E88" s="26" t="s">
        <v>8</v>
      </c>
      <c r="F88" s="26" t="s">
        <v>13</v>
      </c>
      <c r="G88" s="32">
        <v>43578.939400000003</v>
      </c>
    </row>
    <row r="89" spans="1:7" x14ac:dyDescent="0.25">
      <c r="A89" s="27">
        <v>56</v>
      </c>
      <c r="B89" s="28" t="s">
        <v>7</v>
      </c>
      <c r="C89" s="28">
        <v>27.2</v>
      </c>
      <c r="D89" s="28">
        <v>0</v>
      </c>
      <c r="E89" s="28" t="s">
        <v>11</v>
      </c>
      <c r="F89" s="28" t="s">
        <v>9</v>
      </c>
      <c r="G89" s="33">
        <v>11073.175999999999</v>
      </c>
    </row>
    <row r="90" spans="1:7" x14ac:dyDescent="0.25">
      <c r="A90" s="25">
        <v>46</v>
      </c>
      <c r="B90" s="26" t="s">
        <v>7</v>
      </c>
      <c r="C90" s="26">
        <v>27.74</v>
      </c>
      <c r="D90" s="26">
        <v>0</v>
      </c>
      <c r="E90" s="26" t="s">
        <v>11</v>
      </c>
      <c r="F90" s="26" t="s">
        <v>13</v>
      </c>
      <c r="G90" s="32">
        <v>8026.6665999999996</v>
      </c>
    </row>
    <row r="91" spans="1:7" x14ac:dyDescent="0.25">
      <c r="A91" s="27">
        <v>55</v>
      </c>
      <c r="B91" s="28" t="s">
        <v>7</v>
      </c>
      <c r="C91" s="28">
        <v>26.98</v>
      </c>
      <c r="D91" s="28">
        <v>0</v>
      </c>
      <c r="E91" s="28" t="s">
        <v>11</v>
      </c>
      <c r="F91" s="28" t="s">
        <v>13</v>
      </c>
      <c r="G91" s="33">
        <v>11082.5772</v>
      </c>
    </row>
    <row r="92" spans="1:7" x14ac:dyDescent="0.25">
      <c r="A92" s="25">
        <v>21</v>
      </c>
      <c r="B92" s="26" t="s">
        <v>7</v>
      </c>
      <c r="C92" s="26">
        <v>39.49</v>
      </c>
      <c r="D92" s="26">
        <v>0</v>
      </c>
      <c r="E92" s="26" t="s">
        <v>11</v>
      </c>
      <c r="F92" s="26" t="s">
        <v>12</v>
      </c>
      <c r="G92" s="32">
        <v>2026.9740999999999</v>
      </c>
    </row>
    <row r="93" spans="1:7" x14ac:dyDescent="0.25">
      <c r="A93" s="27">
        <v>53</v>
      </c>
      <c r="B93" s="28" t="s">
        <v>7</v>
      </c>
      <c r="C93" s="28">
        <v>24.795000000000002</v>
      </c>
      <c r="D93" s="28">
        <v>1</v>
      </c>
      <c r="E93" s="28" t="s">
        <v>11</v>
      </c>
      <c r="F93" s="28" t="s">
        <v>13</v>
      </c>
      <c r="G93" s="33">
        <v>10942.13205</v>
      </c>
    </row>
    <row r="94" spans="1:7" x14ac:dyDescent="0.25">
      <c r="A94" s="25">
        <v>59</v>
      </c>
      <c r="B94" s="26" t="s">
        <v>10</v>
      </c>
      <c r="C94" s="26">
        <v>29.83</v>
      </c>
      <c r="D94" s="26">
        <v>3</v>
      </c>
      <c r="E94" s="26" t="s">
        <v>8</v>
      </c>
      <c r="F94" s="26" t="s">
        <v>14</v>
      </c>
      <c r="G94" s="32">
        <v>30184.936699999998</v>
      </c>
    </row>
    <row r="95" spans="1:7" x14ac:dyDescent="0.25">
      <c r="A95" s="27">
        <v>35</v>
      </c>
      <c r="B95" s="28" t="s">
        <v>10</v>
      </c>
      <c r="C95" s="28">
        <v>34.770000000000003</v>
      </c>
      <c r="D95" s="28">
        <v>2</v>
      </c>
      <c r="E95" s="28" t="s">
        <v>11</v>
      </c>
      <c r="F95" s="28" t="s">
        <v>13</v>
      </c>
      <c r="G95" s="33">
        <v>5729.0052999999998</v>
      </c>
    </row>
    <row r="96" spans="1:7" x14ac:dyDescent="0.25">
      <c r="A96" s="25">
        <v>64</v>
      </c>
      <c r="B96" s="26" t="s">
        <v>7</v>
      </c>
      <c r="C96" s="26">
        <v>31.3</v>
      </c>
      <c r="D96" s="26">
        <v>2</v>
      </c>
      <c r="E96" s="26" t="s">
        <v>8</v>
      </c>
      <c r="F96" s="26" t="s">
        <v>9</v>
      </c>
      <c r="G96" s="32">
        <v>47291.055</v>
      </c>
    </row>
    <row r="97" spans="1:7" x14ac:dyDescent="0.25">
      <c r="A97" s="27">
        <v>28</v>
      </c>
      <c r="B97" s="28" t="s">
        <v>7</v>
      </c>
      <c r="C97" s="28">
        <v>37.619999999999997</v>
      </c>
      <c r="D97" s="28">
        <v>1</v>
      </c>
      <c r="E97" s="28" t="s">
        <v>11</v>
      </c>
      <c r="F97" s="28" t="s">
        <v>12</v>
      </c>
      <c r="G97" s="33">
        <v>3766.8838000000001</v>
      </c>
    </row>
    <row r="98" spans="1:7" x14ac:dyDescent="0.25">
      <c r="A98" s="25">
        <v>54</v>
      </c>
      <c r="B98" s="26" t="s">
        <v>7</v>
      </c>
      <c r="C98" s="26">
        <v>30.8</v>
      </c>
      <c r="D98" s="26">
        <v>3</v>
      </c>
      <c r="E98" s="26" t="s">
        <v>11</v>
      </c>
      <c r="F98" s="26" t="s">
        <v>9</v>
      </c>
      <c r="G98" s="32">
        <v>12105.32</v>
      </c>
    </row>
    <row r="99" spans="1:7" x14ac:dyDescent="0.25">
      <c r="A99" s="27">
        <v>55</v>
      </c>
      <c r="B99" s="28" t="s">
        <v>10</v>
      </c>
      <c r="C99" s="28">
        <v>38.28</v>
      </c>
      <c r="D99" s="28">
        <v>0</v>
      </c>
      <c r="E99" s="28" t="s">
        <v>11</v>
      </c>
      <c r="F99" s="28" t="s">
        <v>12</v>
      </c>
      <c r="G99" s="33">
        <v>10226.2842</v>
      </c>
    </row>
    <row r="100" spans="1:7" x14ac:dyDescent="0.25">
      <c r="A100" s="25">
        <v>56</v>
      </c>
      <c r="B100" s="26" t="s">
        <v>10</v>
      </c>
      <c r="C100" s="26">
        <v>19.95</v>
      </c>
      <c r="D100" s="26">
        <v>0</v>
      </c>
      <c r="E100" s="26" t="s">
        <v>8</v>
      </c>
      <c r="F100" s="26" t="s">
        <v>14</v>
      </c>
      <c r="G100" s="32">
        <v>22412.648499999999</v>
      </c>
    </row>
    <row r="101" spans="1:7" x14ac:dyDescent="0.25">
      <c r="A101" s="27">
        <v>38</v>
      </c>
      <c r="B101" s="28" t="s">
        <v>10</v>
      </c>
      <c r="C101" s="28">
        <v>19.3</v>
      </c>
      <c r="D101" s="28">
        <v>0</v>
      </c>
      <c r="E101" s="28" t="s">
        <v>8</v>
      </c>
      <c r="F101" s="28" t="s">
        <v>9</v>
      </c>
      <c r="G101" s="33">
        <v>15820.699000000001</v>
      </c>
    </row>
    <row r="102" spans="1:7" x14ac:dyDescent="0.25">
      <c r="A102" s="25">
        <v>41</v>
      </c>
      <c r="B102" s="26" t="s">
        <v>7</v>
      </c>
      <c r="C102" s="26">
        <v>31.6</v>
      </c>
      <c r="D102" s="26">
        <v>0</v>
      </c>
      <c r="E102" s="26" t="s">
        <v>11</v>
      </c>
      <c r="F102" s="26" t="s">
        <v>9</v>
      </c>
      <c r="G102" s="32">
        <v>6186.1270000000004</v>
      </c>
    </row>
    <row r="103" spans="1:7" x14ac:dyDescent="0.25">
      <c r="A103" s="27">
        <v>30</v>
      </c>
      <c r="B103" s="28" t="s">
        <v>10</v>
      </c>
      <c r="C103" s="28">
        <v>25.46</v>
      </c>
      <c r="D103" s="28">
        <v>0</v>
      </c>
      <c r="E103" s="28" t="s">
        <v>11</v>
      </c>
      <c r="F103" s="28" t="s">
        <v>14</v>
      </c>
      <c r="G103" s="33">
        <v>3645.0893999999998</v>
      </c>
    </row>
    <row r="104" spans="1:7" x14ac:dyDescent="0.25">
      <c r="A104" s="25">
        <v>18</v>
      </c>
      <c r="B104" s="26" t="s">
        <v>7</v>
      </c>
      <c r="C104" s="26">
        <v>30.114999999999998</v>
      </c>
      <c r="D104" s="26">
        <v>0</v>
      </c>
      <c r="E104" s="26" t="s">
        <v>11</v>
      </c>
      <c r="F104" s="26" t="s">
        <v>14</v>
      </c>
      <c r="G104" s="32">
        <v>21344.846699999998</v>
      </c>
    </row>
    <row r="105" spans="1:7" x14ac:dyDescent="0.25">
      <c r="A105" s="27">
        <v>61</v>
      </c>
      <c r="B105" s="28" t="s">
        <v>7</v>
      </c>
      <c r="C105" s="28">
        <v>29.92</v>
      </c>
      <c r="D105" s="28">
        <v>3</v>
      </c>
      <c r="E105" s="28" t="s">
        <v>8</v>
      </c>
      <c r="F105" s="28" t="s">
        <v>12</v>
      </c>
      <c r="G105" s="33">
        <v>30942.191800000001</v>
      </c>
    </row>
    <row r="106" spans="1:7" x14ac:dyDescent="0.25">
      <c r="A106" s="25">
        <v>34</v>
      </c>
      <c r="B106" s="26" t="s">
        <v>7</v>
      </c>
      <c r="C106" s="26">
        <v>27.5</v>
      </c>
      <c r="D106" s="26">
        <v>1</v>
      </c>
      <c r="E106" s="26" t="s">
        <v>11</v>
      </c>
      <c r="F106" s="26" t="s">
        <v>9</v>
      </c>
      <c r="G106" s="32">
        <v>5003.8530000000001</v>
      </c>
    </row>
    <row r="107" spans="1:7" x14ac:dyDescent="0.25">
      <c r="A107" s="27">
        <v>20</v>
      </c>
      <c r="B107" s="28" t="s">
        <v>10</v>
      </c>
      <c r="C107" s="28">
        <v>28.024999999999999</v>
      </c>
      <c r="D107" s="28">
        <v>1</v>
      </c>
      <c r="E107" s="28" t="s">
        <v>8</v>
      </c>
      <c r="F107" s="28" t="s">
        <v>13</v>
      </c>
      <c r="G107" s="33">
        <v>17560.37975</v>
      </c>
    </row>
    <row r="108" spans="1:7" x14ac:dyDescent="0.25">
      <c r="A108" s="25">
        <v>19</v>
      </c>
      <c r="B108" s="26" t="s">
        <v>7</v>
      </c>
      <c r="C108" s="26">
        <v>28.4</v>
      </c>
      <c r="D108" s="26">
        <v>1</v>
      </c>
      <c r="E108" s="26" t="s">
        <v>11</v>
      </c>
      <c r="F108" s="26" t="s">
        <v>9</v>
      </c>
      <c r="G108" s="32">
        <v>2331.5189999999998</v>
      </c>
    </row>
    <row r="109" spans="1:7" x14ac:dyDescent="0.25">
      <c r="A109" s="27">
        <v>26</v>
      </c>
      <c r="B109" s="28" t="s">
        <v>10</v>
      </c>
      <c r="C109" s="28">
        <v>30.875</v>
      </c>
      <c r="D109" s="28">
        <v>2</v>
      </c>
      <c r="E109" s="28" t="s">
        <v>11</v>
      </c>
      <c r="F109" s="28" t="s">
        <v>13</v>
      </c>
      <c r="G109" s="33">
        <v>3877.3042500000001</v>
      </c>
    </row>
    <row r="110" spans="1:7" x14ac:dyDescent="0.25">
      <c r="A110" s="25">
        <v>29</v>
      </c>
      <c r="B110" s="26" t="s">
        <v>10</v>
      </c>
      <c r="C110" s="26">
        <v>27.94</v>
      </c>
      <c r="D110" s="26">
        <v>0</v>
      </c>
      <c r="E110" s="26" t="s">
        <v>11</v>
      </c>
      <c r="F110" s="26" t="s">
        <v>12</v>
      </c>
      <c r="G110" s="32">
        <v>2867.1196</v>
      </c>
    </row>
    <row r="111" spans="1:7" x14ac:dyDescent="0.25">
      <c r="A111" s="27">
        <v>63</v>
      </c>
      <c r="B111" s="28" t="s">
        <v>10</v>
      </c>
      <c r="C111" s="28">
        <v>35.090000000000003</v>
      </c>
      <c r="D111" s="28">
        <v>0</v>
      </c>
      <c r="E111" s="28" t="s">
        <v>8</v>
      </c>
      <c r="F111" s="28" t="s">
        <v>12</v>
      </c>
      <c r="G111" s="33">
        <v>47055.532099999997</v>
      </c>
    </row>
    <row r="112" spans="1:7" x14ac:dyDescent="0.25">
      <c r="A112" s="25">
        <v>54</v>
      </c>
      <c r="B112" s="26" t="s">
        <v>10</v>
      </c>
      <c r="C112" s="26">
        <v>33.630000000000003</v>
      </c>
      <c r="D112" s="26">
        <v>1</v>
      </c>
      <c r="E112" s="26" t="s">
        <v>11</v>
      </c>
      <c r="F112" s="26" t="s">
        <v>13</v>
      </c>
      <c r="G112" s="32">
        <v>10825.253699999999</v>
      </c>
    </row>
    <row r="113" spans="1:7" x14ac:dyDescent="0.25">
      <c r="A113" s="27">
        <v>55</v>
      </c>
      <c r="B113" s="28" t="s">
        <v>7</v>
      </c>
      <c r="C113" s="28">
        <v>29.7</v>
      </c>
      <c r="D113" s="28">
        <v>2</v>
      </c>
      <c r="E113" s="28" t="s">
        <v>11</v>
      </c>
      <c r="F113" s="28" t="s">
        <v>9</v>
      </c>
      <c r="G113" s="33">
        <v>11881.358</v>
      </c>
    </row>
    <row r="114" spans="1:7" x14ac:dyDescent="0.25">
      <c r="A114" s="25">
        <v>37</v>
      </c>
      <c r="B114" s="26" t="s">
        <v>10</v>
      </c>
      <c r="C114" s="26">
        <v>30.8</v>
      </c>
      <c r="D114" s="26">
        <v>0</v>
      </c>
      <c r="E114" s="26" t="s">
        <v>11</v>
      </c>
      <c r="F114" s="26" t="s">
        <v>9</v>
      </c>
      <c r="G114" s="32">
        <v>4646.759</v>
      </c>
    </row>
    <row r="115" spans="1:7" x14ac:dyDescent="0.25">
      <c r="A115" s="27">
        <v>21</v>
      </c>
      <c r="B115" s="28" t="s">
        <v>7</v>
      </c>
      <c r="C115" s="28">
        <v>35.72</v>
      </c>
      <c r="D115" s="28">
        <v>0</v>
      </c>
      <c r="E115" s="28" t="s">
        <v>11</v>
      </c>
      <c r="F115" s="28" t="s">
        <v>13</v>
      </c>
      <c r="G115" s="33">
        <v>2404.7338</v>
      </c>
    </row>
    <row r="116" spans="1:7" x14ac:dyDescent="0.25">
      <c r="A116" s="25">
        <v>52</v>
      </c>
      <c r="B116" s="26" t="s">
        <v>10</v>
      </c>
      <c r="C116" s="26">
        <v>32.204999999999998</v>
      </c>
      <c r="D116" s="26">
        <v>3</v>
      </c>
      <c r="E116" s="26" t="s">
        <v>11</v>
      </c>
      <c r="F116" s="26" t="s">
        <v>14</v>
      </c>
      <c r="G116" s="32">
        <v>11488.31695</v>
      </c>
    </row>
    <row r="117" spans="1:7" x14ac:dyDescent="0.25">
      <c r="A117" s="27">
        <v>60</v>
      </c>
      <c r="B117" s="28" t="s">
        <v>10</v>
      </c>
      <c r="C117" s="28">
        <v>28.594999999999999</v>
      </c>
      <c r="D117" s="28">
        <v>0</v>
      </c>
      <c r="E117" s="28" t="s">
        <v>11</v>
      </c>
      <c r="F117" s="28" t="s">
        <v>14</v>
      </c>
      <c r="G117" s="33">
        <v>30259.995559999999</v>
      </c>
    </row>
    <row r="118" spans="1:7" x14ac:dyDescent="0.25">
      <c r="A118" s="25">
        <v>58</v>
      </c>
      <c r="B118" s="26" t="s">
        <v>10</v>
      </c>
      <c r="C118" s="26">
        <v>49.06</v>
      </c>
      <c r="D118" s="26">
        <v>0</v>
      </c>
      <c r="E118" s="26" t="s">
        <v>11</v>
      </c>
      <c r="F118" s="26" t="s">
        <v>12</v>
      </c>
      <c r="G118" s="32">
        <v>11381.3254</v>
      </c>
    </row>
    <row r="119" spans="1:7" x14ac:dyDescent="0.25">
      <c r="A119" s="27">
        <v>29</v>
      </c>
      <c r="B119" s="28" t="s">
        <v>7</v>
      </c>
      <c r="C119" s="28">
        <v>27.94</v>
      </c>
      <c r="D119" s="28">
        <v>1</v>
      </c>
      <c r="E119" s="28" t="s">
        <v>8</v>
      </c>
      <c r="F119" s="28" t="s">
        <v>12</v>
      </c>
      <c r="G119" s="33">
        <v>19107.779600000002</v>
      </c>
    </row>
    <row r="120" spans="1:7" x14ac:dyDescent="0.25">
      <c r="A120" s="25">
        <v>49</v>
      </c>
      <c r="B120" s="26" t="s">
        <v>7</v>
      </c>
      <c r="C120" s="26">
        <v>27.17</v>
      </c>
      <c r="D120" s="26">
        <v>0</v>
      </c>
      <c r="E120" s="26" t="s">
        <v>11</v>
      </c>
      <c r="F120" s="26" t="s">
        <v>12</v>
      </c>
      <c r="G120" s="32">
        <v>8601.3292999999994</v>
      </c>
    </row>
    <row r="121" spans="1:7" x14ac:dyDescent="0.25">
      <c r="A121" s="27">
        <v>37</v>
      </c>
      <c r="B121" s="28" t="s">
        <v>7</v>
      </c>
      <c r="C121" s="28">
        <v>23.37</v>
      </c>
      <c r="D121" s="28">
        <v>2</v>
      </c>
      <c r="E121" s="28" t="s">
        <v>11</v>
      </c>
      <c r="F121" s="28" t="s">
        <v>13</v>
      </c>
      <c r="G121" s="33">
        <v>6686.4313000000002</v>
      </c>
    </row>
    <row r="122" spans="1:7" x14ac:dyDescent="0.25">
      <c r="A122" s="25">
        <v>44</v>
      </c>
      <c r="B122" s="26" t="s">
        <v>10</v>
      </c>
      <c r="C122" s="26">
        <v>37.1</v>
      </c>
      <c r="D122" s="26">
        <v>2</v>
      </c>
      <c r="E122" s="26" t="s">
        <v>11</v>
      </c>
      <c r="F122" s="26" t="s">
        <v>9</v>
      </c>
      <c r="G122" s="32">
        <v>7740.3370000000004</v>
      </c>
    </row>
    <row r="123" spans="1:7" x14ac:dyDescent="0.25">
      <c r="A123" s="27">
        <v>18</v>
      </c>
      <c r="B123" s="28" t="s">
        <v>10</v>
      </c>
      <c r="C123" s="28">
        <v>23.75</v>
      </c>
      <c r="D123" s="28">
        <v>0</v>
      </c>
      <c r="E123" s="28" t="s">
        <v>11</v>
      </c>
      <c r="F123" s="28" t="s">
        <v>14</v>
      </c>
      <c r="G123" s="33">
        <v>1705.6244999999999</v>
      </c>
    </row>
    <row r="124" spans="1:7" x14ac:dyDescent="0.25">
      <c r="A124" s="25">
        <v>20</v>
      </c>
      <c r="B124" s="26" t="s">
        <v>7</v>
      </c>
      <c r="C124" s="26">
        <v>28.975000000000001</v>
      </c>
      <c r="D124" s="26">
        <v>0</v>
      </c>
      <c r="E124" s="26" t="s">
        <v>11</v>
      </c>
      <c r="F124" s="26" t="s">
        <v>13</v>
      </c>
      <c r="G124" s="32">
        <v>2257.47525</v>
      </c>
    </row>
    <row r="125" spans="1:7" x14ac:dyDescent="0.25">
      <c r="A125" s="27">
        <v>44</v>
      </c>
      <c r="B125" s="28" t="s">
        <v>10</v>
      </c>
      <c r="C125" s="28">
        <v>31.35</v>
      </c>
      <c r="D125" s="28">
        <v>1</v>
      </c>
      <c r="E125" s="28" t="s">
        <v>8</v>
      </c>
      <c r="F125" s="28" t="s">
        <v>14</v>
      </c>
      <c r="G125" s="33">
        <v>39556.494500000001</v>
      </c>
    </row>
    <row r="126" spans="1:7" x14ac:dyDescent="0.25">
      <c r="A126" s="25">
        <v>47</v>
      </c>
      <c r="B126" s="26" t="s">
        <v>7</v>
      </c>
      <c r="C126" s="26">
        <v>33.914999999999999</v>
      </c>
      <c r="D126" s="26">
        <v>3</v>
      </c>
      <c r="E126" s="26" t="s">
        <v>11</v>
      </c>
      <c r="F126" s="26" t="s">
        <v>13</v>
      </c>
      <c r="G126" s="32">
        <v>10115.00885</v>
      </c>
    </row>
    <row r="127" spans="1:7" x14ac:dyDescent="0.25">
      <c r="A127" s="27">
        <v>26</v>
      </c>
      <c r="B127" s="28" t="s">
        <v>7</v>
      </c>
      <c r="C127" s="28">
        <v>28.785</v>
      </c>
      <c r="D127" s="28">
        <v>0</v>
      </c>
      <c r="E127" s="28" t="s">
        <v>11</v>
      </c>
      <c r="F127" s="28" t="s">
        <v>14</v>
      </c>
      <c r="G127" s="33">
        <v>3385.3991500000002</v>
      </c>
    </row>
    <row r="128" spans="1:7" x14ac:dyDescent="0.25">
      <c r="A128" s="25">
        <v>19</v>
      </c>
      <c r="B128" s="26" t="s">
        <v>7</v>
      </c>
      <c r="C128" s="26">
        <v>28.3</v>
      </c>
      <c r="D128" s="26">
        <v>0</v>
      </c>
      <c r="E128" s="26" t="s">
        <v>8</v>
      </c>
      <c r="F128" s="26" t="s">
        <v>9</v>
      </c>
      <c r="G128" s="32">
        <v>17081.080000000002</v>
      </c>
    </row>
    <row r="129" spans="1:7" x14ac:dyDescent="0.25">
      <c r="A129" s="27">
        <v>52</v>
      </c>
      <c r="B129" s="28" t="s">
        <v>7</v>
      </c>
      <c r="C129" s="28">
        <v>37.4</v>
      </c>
      <c r="D129" s="28">
        <v>0</v>
      </c>
      <c r="E129" s="28" t="s">
        <v>11</v>
      </c>
      <c r="F129" s="28" t="s">
        <v>9</v>
      </c>
      <c r="G129" s="33">
        <v>9634.5380000000005</v>
      </c>
    </row>
    <row r="130" spans="1:7" x14ac:dyDescent="0.25">
      <c r="A130" s="25">
        <v>32</v>
      </c>
      <c r="B130" s="26" t="s">
        <v>7</v>
      </c>
      <c r="C130" s="26">
        <v>17.765000000000001</v>
      </c>
      <c r="D130" s="26">
        <v>2</v>
      </c>
      <c r="E130" s="26" t="s">
        <v>8</v>
      </c>
      <c r="F130" s="26" t="s">
        <v>13</v>
      </c>
      <c r="G130" s="32">
        <v>32734.186300000001</v>
      </c>
    </row>
    <row r="131" spans="1:7" x14ac:dyDescent="0.25">
      <c r="A131" s="27">
        <v>38</v>
      </c>
      <c r="B131" s="28" t="s">
        <v>10</v>
      </c>
      <c r="C131" s="28">
        <v>34.700000000000003</v>
      </c>
      <c r="D131" s="28">
        <v>2</v>
      </c>
      <c r="E131" s="28" t="s">
        <v>11</v>
      </c>
      <c r="F131" s="28" t="s">
        <v>9</v>
      </c>
      <c r="G131" s="33">
        <v>6082.4049999999997</v>
      </c>
    </row>
    <row r="132" spans="1:7" x14ac:dyDescent="0.25">
      <c r="A132" s="25">
        <v>59</v>
      </c>
      <c r="B132" s="26" t="s">
        <v>7</v>
      </c>
      <c r="C132" s="26">
        <v>26.504999999999999</v>
      </c>
      <c r="D132" s="26">
        <v>0</v>
      </c>
      <c r="E132" s="26" t="s">
        <v>11</v>
      </c>
      <c r="F132" s="26" t="s">
        <v>14</v>
      </c>
      <c r="G132" s="32">
        <v>12815.444949999999</v>
      </c>
    </row>
    <row r="133" spans="1:7" x14ac:dyDescent="0.25">
      <c r="A133" s="27">
        <v>61</v>
      </c>
      <c r="B133" s="28" t="s">
        <v>7</v>
      </c>
      <c r="C133" s="28">
        <v>22.04</v>
      </c>
      <c r="D133" s="28">
        <v>0</v>
      </c>
      <c r="E133" s="28" t="s">
        <v>11</v>
      </c>
      <c r="F133" s="28" t="s">
        <v>14</v>
      </c>
      <c r="G133" s="33">
        <v>13616.3586</v>
      </c>
    </row>
    <row r="134" spans="1:7" x14ac:dyDescent="0.25">
      <c r="A134" s="25">
        <v>53</v>
      </c>
      <c r="B134" s="26" t="s">
        <v>7</v>
      </c>
      <c r="C134" s="26">
        <v>35.9</v>
      </c>
      <c r="D134" s="26">
        <v>2</v>
      </c>
      <c r="E134" s="26" t="s">
        <v>11</v>
      </c>
      <c r="F134" s="26" t="s">
        <v>9</v>
      </c>
      <c r="G134" s="32">
        <v>11163.567999999999</v>
      </c>
    </row>
    <row r="135" spans="1:7" x14ac:dyDescent="0.25">
      <c r="A135" s="27">
        <v>19</v>
      </c>
      <c r="B135" s="28" t="s">
        <v>10</v>
      </c>
      <c r="C135" s="28">
        <v>25.555</v>
      </c>
      <c r="D135" s="28">
        <v>0</v>
      </c>
      <c r="E135" s="28" t="s">
        <v>11</v>
      </c>
      <c r="F135" s="28" t="s">
        <v>13</v>
      </c>
      <c r="G135" s="33">
        <v>1632.5644500000001</v>
      </c>
    </row>
    <row r="136" spans="1:7" x14ac:dyDescent="0.25">
      <c r="A136" s="25">
        <v>20</v>
      </c>
      <c r="B136" s="26" t="s">
        <v>7</v>
      </c>
      <c r="C136" s="26">
        <v>28.785</v>
      </c>
      <c r="D136" s="26">
        <v>0</v>
      </c>
      <c r="E136" s="26" t="s">
        <v>11</v>
      </c>
      <c r="F136" s="26" t="s">
        <v>14</v>
      </c>
      <c r="G136" s="32">
        <v>2457.2111500000001</v>
      </c>
    </row>
    <row r="137" spans="1:7" x14ac:dyDescent="0.25">
      <c r="A137" s="27">
        <v>22</v>
      </c>
      <c r="B137" s="28" t="s">
        <v>7</v>
      </c>
      <c r="C137" s="28">
        <v>28.05</v>
      </c>
      <c r="D137" s="28">
        <v>0</v>
      </c>
      <c r="E137" s="28" t="s">
        <v>11</v>
      </c>
      <c r="F137" s="28" t="s">
        <v>12</v>
      </c>
      <c r="G137" s="33">
        <v>2155.6815000000001</v>
      </c>
    </row>
    <row r="138" spans="1:7" x14ac:dyDescent="0.25">
      <c r="A138" s="25">
        <v>19</v>
      </c>
      <c r="B138" s="26" t="s">
        <v>10</v>
      </c>
      <c r="C138" s="26">
        <v>34.1</v>
      </c>
      <c r="D138" s="26">
        <v>0</v>
      </c>
      <c r="E138" s="26" t="s">
        <v>11</v>
      </c>
      <c r="F138" s="26" t="s">
        <v>9</v>
      </c>
      <c r="G138" s="32">
        <v>1261.442</v>
      </c>
    </row>
    <row r="139" spans="1:7" x14ac:dyDescent="0.25">
      <c r="A139" s="27">
        <v>22</v>
      </c>
      <c r="B139" s="28" t="s">
        <v>10</v>
      </c>
      <c r="C139" s="28">
        <v>25.175000000000001</v>
      </c>
      <c r="D139" s="28">
        <v>0</v>
      </c>
      <c r="E139" s="28" t="s">
        <v>11</v>
      </c>
      <c r="F139" s="28" t="s">
        <v>13</v>
      </c>
      <c r="G139" s="33">
        <v>2045.68525</v>
      </c>
    </row>
    <row r="140" spans="1:7" x14ac:dyDescent="0.25">
      <c r="A140" s="25">
        <v>54</v>
      </c>
      <c r="B140" s="26" t="s">
        <v>7</v>
      </c>
      <c r="C140" s="26">
        <v>31.9</v>
      </c>
      <c r="D140" s="26">
        <v>3</v>
      </c>
      <c r="E140" s="26" t="s">
        <v>11</v>
      </c>
      <c r="F140" s="26" t="s">
        <v>12</v>
      </c>
      <c r="G140" s="32">
        <v>27322.73386</v>
      </c>
    </row>
    <row r="141" spans="1:7" x14ac:dyDescent="0.25">
      <c r="A141" s="27">
        <v>22</v>
      </c>
      <c r="B141" s="28" t="s">
        <v>7</v>
      </c>
      <c r="C141" s="28">
        <v>36</v>
      </c>
      <c r="D141" s="28">
        <v>0</v>
      </c>
      <c r="E141" s="28" t="s">
        <v>11</v>
      </c>
      <c r="F141" s="28" t="s">
        <v>9</v>
      </c>
      <c r="G141" s="33">
        <v>2166.732</v>
      </c>
    </row>
    <row r="142" spans="1:7" x14ac:dyDescent="0.25">
      <c r="A142" s="25">
        <v>34</v>
      </c>
      <c r="B142" s="26" t="s">
        <v>10</v>
      </c>
      <c r="C142" s="26">
        <v>22.42</v>
      </c>
      <c r="D142" s="26">
        <v>2</v>
      </c>
      <c r="E142" s="26" t="s">
        <v>11</v>
      </c>
      <c r="F142" s="26" t="s">
        <v>14</v>
      </c>
      <c r="G142" s="32">
        <v>27375.904780000001</v>
      </c>
    </row>
    <row r="143" spans="1:7" x14ac:dyDescent="0.25">
      <c r="A143" s="27">
        <v>26</v>
      </c>
      <c r="B143" s="28" t="s">
        <v>10</v>
      </c>
      <c r="C143" s="28">
        <v>32.49</v>
      </c>
      <c r="D143" s="28">
        <v>1</v>
      </c>
      <c r="E143" s="28" t="s">
        <v>11</v>
      </c>
      <c r="F143" s="28" t="s">
        <v>14</v>
      </c>
      <c r="G143" s="33">
        <v>3490.5491000000002</v>
      </c>
    </row>
    <row r="144" spans="1:7" x14ac:dyDescent="0.25">
      <c r="A144" s="25">
        <v>34</v>
      </c>
      <c r="B144" s="26" t="s">
        <v>10</v>
      </c>
      <c r="C144" s="26">
        <v>25.3</v>
      </c>
      <c r="D144" s="26">
        <v>2</v>
      </c>
      <c r="E144" s="26" t="s">
        <v>8</v>
      </c>
      <c r="F144" s="26" t="s">
        <v>12</v>
      </c>
      <c r="G144" s="32">
        <v>18972.494999999999</v>
      </c>
    </row>
    <row r="145" spans="1:7" x14ac:dyDescent="0.25">
      <c r="A145" s="27">
        <v>29</v>
      </c>
      <c r="B145" s="28" t="s">
        <v>10</v>
      </c>
      <c r="C145" s="28">
        <v>29.734999999999999</v>
      </c>
      <c r="D145" s="28">
        <v>2</v>
      </c>
      <c r="E145" s="28" t="s">
        <v>11</v>
      </c>
      <c r="F145" s="28" t="s">
        <v>13</v>
      </c>
      <c r="G145" s="33">
        <v>18157.876</v>
      </c>
    </row>
    <row r="146" spans="1:7" x14ac:dyDescent="0.25">
      <c r="A146" s="25">
        <v>30</v>
      </c>
      <c r="B146" s="26" t="s">
        <v>10</v>
      </c>
      <c r="C146" s="26">
        <v>28.69</v>
      </c>
      <c r="D146" s="26">
        <v>3</v>
      </c>
      <c r="E146" s="26" t="s">
        <v>8</v>
      </c>
      <c r="F146" s="26" t="s">
        <v>13</v>
      </c>
      <c r="G146" s="32">
        <v>20745.989099999999</v>
      </c>
    </row>
    <row r="147" spans="1:7" x14ac:dyDescent="0.25">
      <c r="A147" s="27">
        <v>29</v>
      </c>
      <c r="B147" s="28" t="s">
        <v>7</v>
      </c>
      <c r="C147" s="28">
        <v>38.83</v>
      </c>
      <c r="D147" s="28">
        <v>3</v>
      </c>
      <c r="E147" s="28" t="s">
        <v>11</v>
      </c>
      <c r="F147" s="28" t="s">
        <v>12</v>
      </c>
      <c r="G147" s="33">
        <v>5138.2566999999999</v>
      </c>
    </row>
    <row r="148" spans="1:7" x14ac:dyDescent="0.25">
      <c r="A148" s="25">
        <v>46</v>
      </c>
      <c r="B148" s="26" t="s">
        <v>10</v>
      </c>
      <c r="C148" s="26">
        <v>30.495000000000001</v>
      </c>
      <c r="D148" s="26">
        <v>3</v>
      </c>
      <c r="E148" s="26" t="s">
        <v>8</v>
      </c>
      <c r="F148" s="26" t="s">
        <v>13</v>
      </c>
      <c r="G148" s="32">
        <v>40720.551050000002</v>
      </c>
    </row>
    <row r="149" spans="1:7" x14ac:dyDescent="0.25">
      <c r="A149" s="27">
        <v>51</v>
      </c>
      <c r="B149" s="28" t="s">
        <v>7</v>
      </c>
      <c r="C149" s="28">
        <v>37.729999999999997</v>
      </c>
      <c r="D149" s="28">
        <v>1</v>
      </c>
      <c r="E149" s="28" t="s">
        <v>11</v>
      </c>
      <c r="F149" s="28" t="s">
        <v>12</v>
      </c>
      <c r="G149" s="33">
        <v>9877.6077000000005</v>
      </c>
    </row>
    <row r="150" spans="1:7" x14ac:dyDescent="0.25">
      <c r="A150" s="25">
        <v>53</v>
      </c>
      <c r="B150" s="26" t="s">
        <v>7</v>
      </c>
      <c r="C150" s="26">
        <v>37.43</v>
      </c>
      <c r="D150" s="26">
        <v>1</v>
      </c>
      <c r="E150" s="26" t="s">
        <v>11</v>
      </c>
      <c r="F150" s="26" t="s">
        <v>13</v>
      </c>
      <c r="G150" s="32">
        <v>10959.6947</v>
      </c>
    </row>
    <row r="151" spans="1:7" x14ac:dyDescent="0.25">
      <c r="A151" s="27">
        <v>19</v>
      </c>
      <c r="B151" s="28" t="s">
        <v>10</v>
      </c>
      <c r="C151" s="28">
        <v>28.4</v>
      </c>
      <c r="D151" s="28">
        <v>1</v>
      </c>
      <c r="E151" s="28" t="s">
        <v>11</v>
      </c>
      <c r="F151" s="28" t="s">
        <v>9</v>
      </c>
      <c r="G151" s="33">
        <v>1842.519</v>
      </c>
    </row>
    <row r="152" spans="1:7" x14ac:dyDescent="0.25">
      <c r="A152" s="25">
        <v>35</v>
      </c>
      <c r="B152" s="26" t="s">
        <v>10</v>
      </c>
      <c r="C152" s="26">
        <v>24.13</v>
      </c>
      <c r="D152" s="26">
        <v>1</v>
      </c>
      <c r="E152" s="26" t="s">
        <v>11</v>
      </c>
      <c r="F152" s="26" t="s">
        <v>13</v>
      </c>
      <c r="G152" s="32">
        <v>5125.2156999999997</v>
      </c>
    </row>
    <row r="153" spans="1:7" x14ac:dyDescent="0.25">
      <c r="A153" s="27">
        <v>48</v>
      </c>
      <c r="B153" s="28" t="s">
        <v>10</v>
      </c>
      <c r="C153" s="28">
        <v>29.7</v>
      </c>
      <c r="D153" s="28">
        <v>0</v>
      </c>
      <c r="E153" s="28" t="s">
        <v>11</v>
      </c>
      <c r="F153" s="28" t="s">
        <v>12</v>
      </c>
      <c r="G153" s="33">
        <v>7789.6350000000002</v>
      </c>
    </row>
    <row r="154" spans="1:7" x14ac:dyDescent="0.25">
      <c r="A154" s="25">
        <v>32</v>
      </c>
      <c r="B154" s="26" t="s">
        <v>7</v>
      </c>
      <c r="C154" s="26">
        <v>37.145000000000003</v>
      </c>
      <c r="D154" s="26">
        <v>3</v>
      </c>
      <c r="E154" s="26" t="s">
        <v>11</v>
      </c>
      <c r="F154" s="26" t="s">
        <v>14</v>
      </c>
      <c r="G154" s="32">
        <v>6334.3435499999996</v>
      </c>
    </row>
    <row r="155" spans="1:7" x14ac:dyDescent="0.25">
      <c r="A155" s="27">
        <v>42</v>
      </c>
      <c r="B155" s="28" t="s">
        <v>7</v>
      </c>
      <c r="C155" s="28">
        <v>23.37</v>
      </c>
      <c r="D155" s="28">
        <v>0</v>
      </c>
      <c r="E155" s="28" t="s">
        <v>8</v>
      </c>
      <c r="F155" s="28" t="s">
        <v>14</v>
      </c>
      <c r="G155" s="33">
        <v>19964.746299999999</v>
      </c>
    </row>
    <row r="156" spans="1:7" x14ac:dyDescent="0.25">
      <c r="A156" s="25">
        <v>40</v>
      </c>
      <c r="B156" s="26" t="s">
        <v>7</v>
      </c>
      <c r="C156" s="26">
        <v>25.46</v>
      </c>
      <c r="D156" s="26">
        <v>1</v>
      </c>
      <c r="E156" s="26" t="s">
        <v>11</v>
      </c>
      <c r="F156" s="26" t="s">
        <v>14</v>
      </c>
      <c r="G156" s="32">
        <v>7077.1894000000002</v>
      </c>
    </row>
    <row r="157" spans="1:7" x14ac:dyDescent="0.25">
      <c r="A157" s="27">
        <v>44</v>
      </c>
      <c r="B157" s="28" t="s">
        <v>10</v>
      </c>
      <c r="C157" s="28">
        <v>39.520000000000003</v>
      </c>
      <c r="D157" s="28">
        <v>0</v>
      </c>
      <c r="E157" s="28" t="s">
        <v>11</v>
      </c>
      <c r="F157" s="28" t="s">
        <v>13</v>
      </c>
      <c r="G157" s="33">
        <v>6948.7007999999996</v>
      </c>
    </row>
    <row r="158" spans="1:7" x14ac:dyDescent="0.25">
      <c r="A158" s="25">
        <v>48</v>
      </c>
      <c r="B158" s="26" t="s">
        <v>10</v>
      </c>
      <c r="C158" s="26">
        <v>24.42</v>
      </c>
      <c r="D158" s="26">
        <v>0</v>
      </c>
      <c r="E158" s="26" t="s">
        <v>8</v>
      </c>
      <c r="F158" s="26" t="s">
        <v>12</v>
      </c>
      <c r="G158" s="32">
        <v>21223.675800000001</v>
      </c>
    </row>
    <row r="159" spans="1:7" x14ac:dyDescent="0.25">
      <c r="A159" s="27">
        <v>18</v>
      </c>
      <c r="B159" s="28" t="s">
        <v>10</v>
      </c>
      <c r="C159" s="28">
        <v>25.175000000000001</v>
      </c>
      <c r="D159" s="28">
        <v>0</v>
      </c>
      <c r="E159" s="28" t="s">
        <v>8</v>
      </c>
      <c r="F159" s="28" t="s">
        <v>14</v>
      </c>
      <c r="G159" s="33">
        <v>15518.180249999999</v>
      </c>
    </row>
    <row r="160" spans="1:7" x14ac:dyDescent="0.25">
      <c r="A160" s="25">
        <v>30</v>
      </c>
      <c r="B160" s="26" t="s">
        <v>10</v>
      </c>
      <c r="C160" s="26">
        <v>35.53</v>
      </c>
      <c r="D160" s="26">
        <v>0</v>
      </c>
      <c r="E160" s="26" t="s">
        <v>8</v>
      </c>
      <c r="F160" s="26" t="s">
        <v>12</v>
      </c>
      <c r="G160" s="32">
        <v>36950.256699999998</v>
      </c>
    </row>
    <row r="161" spans="1:7" x14ac:dyDescent="0.25">
      <c r="A161" s="27">
        <v>50</v>
      </c>
      <c r="B161" s="28" t="s">
        <v>7</v>
      </c>
      <c r="C161" s="28">
        <v>27.83</v>
      </c>
      <c r="D161" s="28">
        <v>3</v>
      </c>
      <c r="E161" s="28" t="s">
        <v>11</v>
      </c>
      <c r="F161" s="28" t="s">
        <v>12</v>
      </c>
      <c r="G161" s="33">
        <v>19749.383379999999</v>
      </c>
    </row>
    <row r="162" spans="1:7" x14ac:dyDescent="0.25">
      <c r="A162" s="25">
        <v>42</v>
      </c>
      <c r="B162" s="26" t="s">
        <v>7</v>
      </c>
      <c r="C162" s="26">
        <v>26.6</v>
      </c>
      <c r="D162" s="26">
        <v>0</v>
      </c>
      <c r="E162" s="26" t="s">
        <v>8</v>
      </c>
      <c r="F162" s="26" t="s">
        <v>13</v>
      </c>
      <c r="G162" s="32">
        <v>21348.705999999998</v>
      </c>
    </row>
    <row r="163" spans="1:7" x14ac:dyDescent="0.25">
      <c r="A163" s="27">
        <v>18</v>
      </c>
      <c r="B163" s="28" t="s">
        <v>7</v>
      </c>
      <c r="C163" s="28">
        <v>36.85</v>
      </c>
      <c r="D163" s="28">
        <v>0</v>
      </c>
      <c r="E163" s="28" t="s">
        <v>8</v>
      </c>
      <c r="F163" s="28" t="s">
        <v>12</v>
      </c>
      <c r="G163" s="33">
        <v>36149.483500000002</v>
      </c>
    </row>
    <row r="164" spans="1:7" x14ac:dyDescent="0.25">
      <c r="A164" s="25">
        <v>54</v>
      </c>
      <c r="B164" s="26" t="s">
        <v>10</v>
      </c>
      <c r="C164" s="26">
        <v>39.6</v>
      </c>
      <c r="D164" s="26">
        <v>1</v>
      </c>
      <c r="E164" s="26" t="s">
        <v>11</v>
      </c>
      <c r="F164" s="26" t="s">
        <v>9</v>
      </c>
      <c r="G164" s="32">
        <v>10450.552</v>
      </c>
    </row>
    <row r="165" spans="1:7" x14ac:dyDescent="0.25">
      <c r="A165" s="27">
        <v>32</v>
      </c>
      <c r="B165" s="28" t="s">
        <v>7</v>
      </c>
      <c r="C165" s="28">
        <v>29.8</v>
      </c>
      <c r="D165" s="28">
        <v>2</v>
      </c>
      <c r="E165" s="28" t="s">
        <v>11</v>
      </c>
      <c r="F165" s="28" t="s">
        <v>9</v>
      </c>
      <c r="G165" s="33">
        <v>5152.134</v>
      </c>
    </row>
    <row r="166" spans="1:7" x14ac:dyDescent="0.25">
      <c r="A166" s="25">
        <v>37</v>
      </c>
      <c r="B166" s="26" t="s">
        <v>10</v>
      </c>
      <c r="C166" s="26">
        <v>29.64</v>
      </c>
      <c r="D166" s="26">
        <v>0</v>
      </c>
      <c r="E166" s="26" t="s">
        <v>11</v>
      </c>
      <c r="F166" s="26" t="s">
        <v>13</v>
      </c>
      <c r="G166" s="32">
        <v>5028.1466</v>
      </c>
    </row>
    <row r="167" spans="1:7" x14ac:dyDescent="0.25">
      <c r="A167" s="27">
        <v>47</v>
      </c>
      <c r="B167" s="28" t="s">
        <v>10</v>
      </c>
      <c r="C167" s="28">
        <v>28.215</v>
      </c>
      <c r="D167" s="28">
        <v>4</v>
      </c>
      <c r="E167" s="28" t="s">
        <v>11</v>
      </c>
      <c r="F167" s="28" t="s">
        <v>14</v>
      </c>
      <c r="G167" s="33">
        <v>10407.085849999999</v>
      </c>
    </row>
    <row r="168" spans="1:7" x14ac:dyDescent="0.25">
      <c r="A168" s="25">
        <v>20</v>
      </c>
      <c r="B168" s="26" t="s">
        <v>7</v>
      </c>
      <c r="C168" s="26">
        <v>37</v>
      </c>
      <c r="D168" s="26">
        <v>5</v>
      </c>
      <c r="E168" s="26" t="s">
        <v>11</v>
      </c>
      <c r="F168" s="26" t="s">
        <v>9</v>
      </c>
      <c r="G168" s="32">
        <v>4830.63</v>
      </c>
    </row>
    <row r="169" spans="1:7" x14ac:dyDescent="0.25">
      <c r="A169" s="27">
        <v>32</v>
      </c>
      <c r="B169" s="28" t="s">
        <v>7</v>
      </c>
      <c r="C169" s="28">
        <v>33.155000000000001</v>
      </c>
      <c r="D169" s="28">
        <v>3</v>
      </c>
      <c r="E169" s="28" t="s">
        <v>11</v>
      </c>
      <c r="F169" s="28" t="s">
        <v>13</v>
      </c>
      <c r="G169" s="33">
        <v>6128.79745</v>
      </c>
    </row>
    <row r="170" spans="1:7" x14ac:dyDescent="0.25">
      <c r="A170" s="25">
        <v>19</v>
      </c>
      <c r="B170" s="26" t="s">
        <v>7</v>
      </c>
      <c r="C170" s="26">
        <v>31.824999999999999</v>
      </c>
      <c r="D170" s="26">
        <v>1</v>
      </c>
      <c r="E170" s="26" t="s">
        <v>11</v>
      </c>
      <c r="F170" s="26" t="s">
        <v>13</v>
      </c>
      <c r="G170" s="32">
        <v>2719.2797500000001</v>
      </c>
    </row>
    <row r="171" spans="1:7" x14ac:dyDescent="0.25">
      <c r="A171" s="27">
        <v>27</v>
      </c>
      <c r="B171" s="28" t="s">
        <v>10</v>
      </c>
      <c r="C171" s="28">
        <v>18.905000000000001</v>
      </c>
      <c r="D171" s="28">
        <v>3</v>
      </c>
      <c r="E171" s="28" t="s">
        <v>11</v>
      </c>
      <c r="F171" s="28" t="s">
        <v>14</v>
      </c>
      <c r="G171" s="33">
        <v>4827.9049500000001</v>
      </c>
    </row>
    <row r="172" spans="1:7" x14ac:dyDescent="0.25">
      <c r="A172" s="25">
        <v>63</v>
      </c>
      <c r="B172" s="26" t="s">
        <v>10</v>
      </c>
      <c r="C172" s="26">
        <v>41.47</v>
      </c>
      <c r="D172" s="26">
        <v>0</v>
      </c>
      <c r="E172" s="26" t="s">
        <v>11</v>
      </c>
      <c r="F172" s="26" t="s">
        <v>12</v>
      </c>
      <c r="G172" s="32">
        <v>13405.390299999999</v>
      </c>
    </row>
    <row r="173" spans="1:7" x14ac:dyDescent="0.25">
      <c r="A173" s="27">
        <v>49</v>
      </c>
      <c r="B173" s="28" t="s">
        <v>10</v>
      </c>
      <c r="C173" s="28">
        <v>30.3</v>
      </c>
      <c r="D173" s="28">
        <v>0</v>
      </c>
      <c r="E173" s="28" t="s">
        <v>11</v>
      </c>
      <c r="F173" s="28" t="s">
        <v>9</v>
      </c>
      <c r="G173" s="33">
        <v>8116.68</v>
      </c>
    </row>
    <row r="174" spans="1:7" x14ac:dyDescent="0.25">
      <c r="A174" s="25">
        <v>18</v>
      </c>
      <c r="B174" s="26" t="s">
        <v>10</v>
      </c>
      <c r="C174" s="26">
        <v>15.96</v>
      </c>
      <c r="D174" s="26">
        <v>0</v>
      </c>
      <c r="E174" s="26" t="s">
        <v>11</v>
      </c>
      <c r="F174" s="26" t="s">
        <v>14</v>
      </c>
      <c r="G174" s="32">
        <v>1694.7963999999999</v>
      </c>
    </row>
    <row r="175" spans="1:7" x14ac:dyDescent="0.25">
      <c r="A175" s="27">
        <v>35</v>
      </c>
      <c r="B175" s="28" t="s">
        <v>7</v>
      </c>
      <c r="C175" s="28">
        <v>34.799999999999997</v>
      </c>
      <c r="D175" s="28">
        <v>1</v>
      </c>
      <c r="E175" s="28" t="s">
        <v>11</v>
      </c>
      <c r="F175" s="28" t="s">
        <v>9</v>
      </c>
      <c r="G175" s="33">
        <v>5246.0469999999996</v>
      </c>
    </row>
    <row r="176" spans="1:7" x14ac:dyDescent="0.25">
      <c r="A176" s="25">
        <v>24</v>
      </c>
      <c r="B176" s="26" t="s">
        <v>7</v>
      </c>
      <c r="C176" s="26">
        <v>33.344999999999999</v>
      </c>
      <c r="D176" s="26">
        <v>0</v>
      </c>
      <c r="E176" s="26" t="s">
        <v>11</v>
      </c>
      <c r="F176" s="26" t="s">
        <v>13</v>
      </c>
      <c r="G176" s="32">
        <v>2855.4375500000001</v>
      </c>
    </row>
    <row r="177" spans="1:7" x14ac:dyDescent="0.25">
      <c r="A177" s="27">
        <v>63</v>
      </c>
      <c r="B177" s="28" t="s">
        <v>7</v>
      </c>
      <c r="C177" s="28">
        <v>37.700000000000003</v>
      </c>
      <c r="D177" s="28">
        <v>0</v>
      </c>
      <c r="E177" s="28" t="s">
        <v>8</v>
      </c>
      <c r="F177" s="28" t="s">
        <v>9</v>
      </c>
      <c r="G177" s="33">
        <v>48824.45</v>
      </c>
    </row>
    <row r="178" spans="1:7" x14ac:dyDescent="0.25">
      <c r="A178" s="25">
        <v>38</v>
      </c>
      <c r="B178" s="26" t="s">
        <v>10</v>
      </c>
      <c r="C178" s="26">
        <v>27.835000000000001</v>
      </c>
      <c r="D178" s="26">
        <v>2</v>
      </c>
      <c r="E178" s="26" t="s">
        <v>11</v>
      </c>
      <c r="F178" s="26" t="s">
        <v>13</v>
      </c>
      <c r="G178" s="32">
        <v>6455.86265</v>
      </c>
    </row>
    <row r="179" spans="1:7" x14ac:dyDescent="0.25">
      <c r="A179" s="27">
        <v>54</v>
      </c>
      <c r="B179" s="28" t="s">
        <v>10</v>
      </c>
      <c r="C179" s="28">
        <v>29.2</v>
      </c>
      <c r="D179" s="28">
        <v>1</v>
      </c>
      <c r="E179" s="28" t="s">
        <v>11</v>
      </c>
      <c r="F179" s="28" t="s">
        <v>9</v>
      </c>
      <c r="G179" s="33">
        <v>10436.096</v>
      </c>
    </row>
    <row r="180" spans="1:7" x14ac:dyDescent="0.25">
      <c r="A180" s="25">
        <v>46</v>
      </c>
      <c r="B180" s="26" t="s">
        <v>7</v>
      </c>
      <c r="C180" s="26">
        <v>28.9</v>
      </c>
      <c r="D180" s="26">
        <v>2</v>
      </c>
      <c r="E180" s="26" t="s">
        <v>11</v>
      </c>
      <c r="F180" s="26" t="s">
        <v>9</v>
      </c>
      <c r="G180" s="32">
        <v>8823.2790000000005</v>
      </c>
    </row>
    <row r="181" spans="1:7" x14ac:dyDescent="0.25">
      <c r="A181" s="27">
        <v>41</v>
      </c>
      <c r="B181" s="28" t="s">
        <v>7</v>
      </c>
      <c r="C181" s="28">
        <v>33.155000000000001</v>
      </c>
      <c r="D181" s="28">
        <v>3</v>
      </c>
      <c r="E181" s="28" t="s">
        <v>11</v>
      </c>
      <c r="F181" s="28" t="s">
        <v>14</v>
      </c>
      <c r="G181" s="33">
        <v>8538.28845</v>
      </c>
    </row>
    <row r="182" spans="1:7" x14ac:dyDescent="0.25">
      <c r="A182" s="25">
        <v>58</v>
      </c>
      <c r="B182" s="26" t="s">
        <v>10</v>
      </c>
      <c r="C182" s="26">
        <v>28.594999999999999</v>
      </c>
      <c r="D182" s="26">
        <v>0</v>
      </c>
      <c r="E182" s="26" t="s">
        <v>11</v>
      </c>
      <c r="F182" s="26" t="s">
        <v>13</v>
      </c>
      <c r="G182" s="32">
        <v>11735.87905</v>
      </c>
    </row>
    <row r="183" spans="1:7" x14ac:dyDescent="0.25">
      <c r="A183" s="27">
        <v>18</v>
      </c>
      <c r="B183" s="28" t="s">
        <v>7</v>
      </c>
      <c r="C183" s="28">
        <v>38.28</v>
      </c>
      <c r="D183" s="28">
        <v>0</v>
      </c>
      <c r="E183" s="28" t="s">
        <v>11</v>
      </c>
      <c r="F183" s="28" t="s">
        <v>12</v>
      </c>
      <c r="G183" s="33">
        <v>1631.8212000000001</v>
      </c>
    </row>
    <row r="184" spans="1:7" x14ac:dyDescent="0.25">
      <c r="A184" s="25">
        <v>22</v>
      </c>
      <c r="B184" s="26" t="s">
        <v>10</v>
      </c>
      <c r="C184" s="26">
        <v>19.95</v>
      </c>
      <c r="D184" s="26">
        <v>3</v>
      </c>
      <c r="E184" s="26" t="s">
        <v>11</v>
      </c>
      <c r="F184" s="26" t="s">
        <v>14</v>
      </c>
      <c r="G184" s="32">
        <v>4005.4225000000001</v>
      </c>
    </row>
    <row r="185" spans="1:7" x14ac:dyDescent="0.25">
      <c r="A185" s="27">
        <v>44</v>
      </c>
      <c r="B185" s="28" t="s">
        <v>7</v>
      </c>
      <c r="C185" s="28">
        <v>26.41</v>
      </c>
      <c r="D185" s="28">
        <v>0</v>
      </c>
      <c r="E185" s="28" t="s">
        <v>11</v>
      </c>
      <c r="F185" s="28" t="s">
        <v>13</v>
      </c>
      <c r="G185" s="33">
        <v>7419.4778999999999</v>
      </c>
    </row>
    <row r="186" spans="1:7" x14ac:dyDescent="0.25">
      <c r="A186" s="25">
        <v>44</v>
      </c>
      <c r="B186" s="26" t="s">
        <v>10</v>
      </c>
      <c r="C186" s="26">
        <v>30.69</v>
      </c>
      <c r="D186" s="26">
        <v>2</v>
      </c>
      <c r="E186" s="26" t="s">
        <v>11</v>
      </c>
      <c r="F186" s="26" t="s">
        <v>12</v>
      </c>
      <c r="G186" s="32">
        <v>7731.4270999999999</v>
      </c>
    </row>
    <row r="187" spans="1:7" x14ac:dyDescent="0.25">
      <c r="A187" s="27">
        <v>36</v>
      </c>
      <c r="B187" s="28" t="s">
        <v>10</v>
      </c>
      <c r="C187" s="28">
        <v>41.895000000000003</v>
      </c>
      <c r="D187" s="28">
        <v>3</v>
      </c>
      <c r="E187" s="28" t="s">
        <v>8</v>
      </c>
      <c r="F187" s="28" t="s">
        <v>14</v>
      </c>
      <c r="G187" s="33">
        <v>43753.337050000002</v>
      </c>
    </row>
    <row r="188" spans="1:7" x14ac:dyDescent="0.25">
      <c r="A188" s="25">
        <v>26</v>
      </c>
      <c r="B188" s="26" t="s">
        <v>7</v>
      </c>
      <c r="C188" s="26">
        <v>29.92</v>
      </c>
      <c r="D188" s="26">
        <v>2</v>
      </c>
      <c r="E188" s="26" t="s">
        <v>11</v>
      </c>
      <c r="F188" s="26" t="s">
        <v>12</v>
      </c>
      <c r="G188" s="32">
        <v>3981.9767999999999</v>
      </c>
    </row>
    <row r="189" spans="1:7" x14ac:dyDescent="0.25">
      <c r="A189" s="27">
        <v>30</v>
      </c>
      <c r="B189" s="28" t="s">
        <v>7</v>
      </c>
      <c r="C189" s="28">
        <v>30.9</v>
      </c>
      <c r="D189" s="28">
        <v>3</v>
      </c>
      <c r="E189" s="28" t="s">
        <v>11</v>
      </c>
      <c r="F189" s="28" t="s">
        <v>9</v>
      </c>
      <c r="G189" s="33">
        <v>5325.6509999999998</v>
      </c>
    </row>
    <row r="190" spans="1:7" x14ac:dyDescent="0.25">
      <c r="A190" s="25">
        <v>41</v>
      </c>
      <c r="B190" s="26" t="s">
        <v>7</v>
      </c>
      <c r="C190" s="26">
        <v>32.200000000000003</v>
      </c>
      <c r="D190" s="26">
        <v>1</v>
      </c>
      <c r="E190" s="26" t="s">
        <v>11</v>
      </c>
      <c r="F190" s="26" t="s">
        <v>9</v>
      </c>
      <c r="G190" s="32">
        <v>6775.9610000000002</v>
      </c>
    </row>
    <row r="191" spans="1:7" x14ac:dyDescent="0.25">
      <c r="A191" s="27">
        <v>29</v>
      </c>
      <c r="B191" s="28" t="s">
        <v>7</v>
      </c>
      <c r="C191" s="28">
        <v>32.11</v>
      </c>
      <c r="D191" s="28">
        <v>2</v>
      </c>
      <c r="E191" s="28" t="s">
        <v>11</v>
      </c>
      <c r="F191" s="28" t="s">
        <v>13</v>
      </c>
      <c r="G191" s="33">
        <v>4922.9159</v>
      </c>
    </row>
    <row r="192" spans="1:7" x14ac:dyDescent="0.25">
      <c r="A192" s="25">
        <v>61</v>
      </c>
      <c r="B192" s="26" t="s">
        <v>10</v>
      </c>
      <c r="C192" s="26">
        <v>31.57</v>
      </c>
      <c r="D192" s="26">
        <v>0</v>
      </c>
      <c r="E192" s="26" t="s">
        <v>11</v>
      </c>
      <c r="F192" s="26" t="s">
        <v>12</v>
      </c>
      <c r="G192" s="32">
        <v>12557.605299999999</v>
      </c>
    </row>
    <row r="193" spans="1:7" x14ac:dyDescent="0.25">
      <c r="A193" s="27">
        <v>36</v>
      </c>
      <c r="B193" s="28" t="s">
        <v>7</v>
      </c>
      <c r="C193" s="28">
        <v>26.2</v>
      </c>
      <c r="D193" s="28">
        <v>0</v>
      </c>
      <c r="E193" s="28" t="s">
        <v>11</v>
      </c>
      <c r="F193" s="28" t="s">
        <v>9</v>
      </c>
      <c r="G193" s="33">
        <v>4883.866</v>
      </c>
    </row>
    <row r="194" spans="1:7" x14ac:dyDescent="0.25">
      <c r="A194" s="25">
        <v>25</v>
      </c>
      <c r="B194" s="26" t="s">
        <v>10</v>
      </c>
      <c r="C194" s="26">
        <v>25.74</v>
      </c>
      <c r="D194" s="26">
        <v>0</v>
      </c>
      <c r="E194" s="26" t="s">
        <v>11</v>
      </c>
      <c r="F194" s="26" t="s">
        <v>12</v>
      </c>
      <c r="G194" s="32">
        <v>2137.6536000000001</v>
      </c>
    </row>
    <row r="195" spans="1:7" x14ac:dyDescent="0.25">
      <c r="A195" s="27">
        <v>56</v>
      </c>
      <c r="B195" s="28" t="s">
        <v>7</v>
      </c>
      <c r="C195" s="28">
        <v>26.6</v>
      </c>
      <c r="D195" s="28">
        <v>1</v>
      </c>
      <c r="E195" s="28" t="s">
        <v>11</v>
      </c>
      <c r="F195" s="28" t="s">
        <v>13</v>
      </c>
      <c r="G195" s="33">
        <v>12044.342000000001</v>
      </c>
    </row>
    <row r="196" spans="1:7" x14ac:dyDescent="0.25">
      <c r="A196" s="25">
        <v>18</v>
      </c>
      <c r="B196" s="26" t="s">
        <v>10</v>
      </c>
      <c r="C196" s="26">
        <v>34.43</v>
      </c>
      <c r="D196" s="26">
        <v>0</v>
      </c>
      <c r="E196" s="26" t="s">
        <v>11</v>
      </c>
      <c r="F196" s="26" t="s">
        <v>12</v>
      </c>
      <c r="G196" s="32">
        <v>1137.4697000000001</v>
      </c>
    </row>
    <row r="197" spans="1:7" x14ac:dyDescent="0.25">
      <c r="A197" s="27">
        <v>19</v>
      </c>
      <c r="B197" s="28" t="s">
        <v>10</v>
      </c>
      <c r="C197" s="28">
        <v>30.59</v>
      </c>
      <c r="D197" s="28">
        <v>0</v>
      </c>
      <c r="E197" s="28" t="s">
        <v>11</v>
      </c>
      <c r="F197" s="28" t="s">
        <v>13</v>
      </c>
      <c r="G197" s="33">
        <v>1639.5631000000001</v>
      </c>
    </row>
    <row r="198" spans="1:7" x14ac:dyDescent="0.25">
      <c r="A198" s="25">
        <v>39</v>
      </c>
      <c r="B198" s="26" t="s">
        <v>7</v>
      </c>
      <c r="C198" s="26">
        <v>32.799999999999997</v>
      </c>
      <c r="D198" s="26">
        <v>0</v>
      </c>
      <c r="E198" s="26" t="s">
        <v>11</v>
      </c>
      <c r="F198" s="26" t="s">
        <v>9</v>
      </c>
      <c r="G198" s="32">
        <v>5649.7150000000001</v>
      </c>
    </row>
    <row r="199" spans="1:7" x14ac:dyDescent="0.25">
      <c r="A199" s="27">
        <v>45</v>
      </c>
      <c r="B199" s="28" t="s">
        <v>7</v>
      </c>
      <c r="C199" s="28">
        <v>28.6</v>
      </c>
      <c r="D199" s="28">
        <v>2</v>
      </c>
      <c r="E199" s="28" t="s">
        <v>11</v>
      </c>
      <c r="F199" s="28" t="s">
        <v>12</v>
      </c>
      <c r="G199" s="33">
        <v>8516.8289999999997</v>
      </c>
    </row>
    <row r="200" spans="1:7" x14ac:dyDescent="0.25">
      <c r="A200" s="25">
        <v>51</v>
      </c>
      <c r="B200" s="26" t="s">
        <v>7</v>
      </c>
      <c r="C200" s="26">
        <v>18.05</v>
      </c>
      <c r="D200" s="26">
        <v>0</v>
      </c>
      <c r="E200" s="26" t="s">
        <v>11</v>
      </c>
      <c r="F200" s="26" t="s">
        <v>13</v>
      </c>
      <c r="G200" s="32">
        <v>9644.2525000000005</v>
      </c>
    </row>
    <row r="201" spans="1:7" x14ac:dyDescent="0.25">
      <c r="A201" s="27">
        <v>64</v>
      </c>
      <c r="B201" s="28" t="s">
        <v>7</v>
      </c>
      <c r="C201" s="28">
        <v>39.33</v>
      </c>
      <c r="D201" s="28">
        <v>0</v>
      </c>
      <c r="E201" s="28" t="s">
        <v>11</v>
      </c>
      <c r="F201" s="28" t="s">
        <v>14</v>
      </c>
      <c r="G201" s="33">
        <v>14901.5167</v>
      </c>
    </row>
    <row r="202" spans="1:7" x14ac:dyDescent="0.25">
      <c r="A202" s="25">
        <v>19</v>
      </c>
      <c r="B202" s="26" t="s">
        <v>7</v>
      </c>
      <c r="C202" s="26">
        <v>32.11</v>
      </c>
      <c r="D202" s="26">
        <v>0</v>
      </c>
      <c r="E202" s="26" t="s">
        <v>11</v>
      </c>
      <c r="F202" s="26" t="s">
        <v>13</v>
      </c>
      <c r="G202" s="32">
        <v>2130.6759000000002</v>
      </c>
    </row>
    <row r="203" spans="1:7" x14ac:dyDescent="0.25">
      <c r="A203" s="27">
        <v>48</v>
      </c>
      <c r="B203" s="28" t="s">
        <v>7</v>
      </c>
      <c r="C203" s="28">
        <v>32.229999999999997</v>
      </c>
      <c r="D203" s="28">
        <v>1</v>
      </c>
      <c r="E203" s="28" t="s">
        <v>11</v>
      </c>
      <c r="F203" s="28" t="s">
        <v>12</v>
      </c>
      <c r="G203" s="33">
        <v>8871.1517000000003</v>
      </c>
    </row>
    <row r="204" spans="1:7" x14ac:dyDescent="0.25">
      <c r="A204" s="25">
        <v>60</v>
      </c>
      <c r="B204" s="26" t="s">
        <v>7</v>
      </c>
      <c r="C204" s="26">
        <v>24.035</v>
      </c>
      <c r="D204" s="26">
        <v>0</v>
      </c>
      <c r="E204" s="26" t="s">
        <v>11</v>
      </c>
      <c r="F204" s="26" t="s">
        <v>13</v>
      </c>
      <c r="G204" s="32">
        <v>13012.20865</v>
      </c>
    </row>
    <row r="205" spans="1:7" x14ac:dyDescent="0.25">
      <c r="A205" s="27">
        <v>27</v>
      </c>
      <c r="B205" s="28" t="s">
        <v>7</v>
      </c>
      <c r="C205" s="28">
        <v>36.08</v>
      </c>
      <c r="D205" s="28">
        <v>0</v>
      </c>
      <c r="E205" s="28" t="s">
        <v>8</v>
      </c>
      <c r="F205" s="28" t="s">
        <v>12</v>
      </c>
      <c r="G205" s="33">
        <v>37133.898200000003</v>
      </c>
    </row>
    <row r="206" spans="1:7" x14ac:dyDescent="0.25">
      <c r="A206" s="25">
        <v>46</v>
      </c>
      <c r="B206" s="26" t="s">
        <v>10</v>
      </c>
      <c r="C206" s="26">
        <v>22.3</v>
      </c>
      <c r="D206" s="26">
        <v>0</v>
      </c>
      <c r="E206" s="26" t="s">
        <v>11</v>
      </c>
      <c r="F206" s="26" t="s">
        <v>9</v>
      </c>
      <c r="G206" s="32">
        <v>7147.1049999999996</v>
      </c>
    </row>
    <row r="207" spans="1:7" x14ac:dyDescent="0.25">
      <c r="A207" s="27">
        <v>28</v>
      </c>
      <c r="B207" s="28" t="s">
        <v>7</v>
      </c>
      <c r="C207" s="28">
        <v>28.88</v>
      </c>
      <c r="D207" s="28">
        <v>1</v>
      </c>
      <c r="E207" s="28" t="s">
        <v>11</v>
      </c>
      <c r="F207" s="28" t="s">
        <v>14</v>
      </c>
      <c r="G207" s="33">
        <v>4337.7352000000001</v>
      </c>
    </row>
    <row r="208" spans="1:7" x14ac:dyDescent="0.25">
      <c r="A208" s="25">
        <v>59</v>
      </c>
      <c r="B208" s="26" t="s">
        <v>10</v>
      </c>
      <c r="C208" s="26">
        <v>26.4</v>
      </c>
      <c r="D208" s="26">
        <v>0</v>
      </c>
      <c r="E208" s="26" t="s">
        <v>11</v>
      </c>
      <c r="F208" s="26" t="s">
        <v>12</v>
      </c>
      <c r="G208" s="32">
        <v>11743.299000000001</v>
      </c>
    </row>
    <row r="209" spans="1:7" x14ac:dyDescent="0.25">
      <c r="A209" s="27">
        <v>35</v>
      </c>
      <c r="B209" s="28" t="s">
        <v>10</v>
      </c>
      <c r="C209" s="28">
        <v>27.74</v>
      </c>
      <c r="D209" s="28">
        <v>2</v>
      </c>
      <c r="E209" s="28" t="s">
        <v>8</v>
      </c>
      <c r="F209" s="28" t="s">
        <v>14</v>
      </c>
      <c r="G209" s="33">
        <v>20984.0936</v>
      </c>
    </row>
    <row r="210" spans="1:7" x14ac:dyDescent="0.25">
      <c r="A210" s="25">
        <v>63</v>
      </c>
      <c r="B210" s="26" t="s">
        <v>7</v>
      </c>
      <c r="C210" s="26">
        <v>31.8</v>
      </c>
      <c r="D210" s="26">
        <v>0</v>
      </c>
      <c r="E210" s="26" t="s">
        <v>11</v>
      </c>
      <c r="F210" s="26" t="s">
        <v>9</v>
      </c>
      <c r="G210" s="32">
        <v>13880.949000000001</v>
      </c>
    </row>
    <row r="211" spans="1:7" x14ac:dyDescent="0.25">
      <c r="A211" s="27">
        <v>40</v>
      </c>
      <c r="B211" s="28" t="s">
        <v>10</v>
      </c>
      <c r="C211" s="28">
        <v>41.23</v>
      </c>
      <c r="D211" s="28">
        <v>1</v>
      </c>
      <c r="E211" s="28" t="s">
        <v>11</v>
      </c>
      <c r="F211" s="28" t="s">
        <v>14</v>
      </c>
      <c r="G211" s="33">
        <v>6610.1097</v>
      </c>
    </row>
    <row r="212" spans="1:7" x14ac:dyDescent="0.25">
      <c r="A212" s="25">
        <v>20</v>
      </c>
      <c r="B212" s="26" t="s">
        <v>10</v>
      </c>
      <c r="C212" s="26">
        <v>33</v>
      </c>
      <c r="D212" s="26">
        <v>1</v>
      </c>
      <c r="E212" s="26" t="s">
        <v>11</v>
      </c>
      <c r="F212" s="26" t="s">
        <v>9</v>
      </c>
      <c r="G212" s="32">
        <v>1980.07</v>
      </c>
    </row>
    <row r="213" spans="1:7" x14ac:dyDescent="0.25">
      <c r="A213" s="27">
        <v>40</v>
      </c>
      <c r="B213" s="28" t="s">
        <v>10</v>
      </c>
      <c r="C213" s="28">
        <v>30.875</v>
      </c>
      <c r="D213" s="28">
        <v>4</v>
      </c>
      <c r="E213" s="28" t="s">
        <v>11</v>
      </c>
      <c r="F213" s="28" t="s">
        <v>13</v>
      </c>
      <c r="G213" s="33">
        <v>8162.7162500000004</v>
      </c>
    </row>
    <row r="214" spans="1:7" x14ac:dyDescent="0.25">
      <c r="A214" s="25">
        <v>24</v>
      </c>
      <c r="B214" s="26" t="s">
        <v>10</v>
      </c>
      <c r="C214" s="26">
        <v>28.5</v>
      </c>
      <c r="D214" s="26">
        <v>2</v>
      </c>
      <c r="E214" s="26" t="s">
        <v>11</v>
      </c>
      <c r="F214" s="26" t="s">
        <v>13</v>
      </c>
      <c r="G214" s="32">
        <v>3537.703</v>
      </c>
    </row>
    <row r="215" spans="1:7" x14ac:dyDescent="0.25">
      <c r="A215" s="27">
        <v>34</v>
      </c>
      <c r="B215" s="28" t="s">
        <v>7</v>
      </c>
      <c r="C215" s="28">
        <v>26.73</v>
      </c>
      <c r="D215" s="28">
        <v>1</v>
      </c>
      <c r="E215" s="28" t="s">
        <v>11</v>
      </c>
      <c r="F215" s="28" t="s">
        <v>12</v>
      </c>
      <c r="G215" s="33">
        <v>5002.7826999999997</v>
      </c>
    </row>
    <row r="216" spans="1:7" x14ac:dyDescent="0.25">
      <c r="A216" s="25">
        <v>45</v>
      </c>
      <c r="B216" s="26" t="s">
        <v>7</v>
      </c>
      <c r="C216" s="26">
        <v>30.9</v>
      </c>
      <c r="D216" s="26">
        <v>2</v>
      </c>
      <c r="E216" s="26" t="s">
        <v>11</v>
      </c>
      <c r="F216" s="26" t="s">
        <v>9</v>
      </c>
      <c r="G216" s="32">
        <v>8520.0259999999998</v>
      </c>
    </row>
    <row r="217" spans="1:7" x14ac:dyDescent="0.25">
      <c r="A217" s="27">
        <v>41</v>
      </c>
      <c r="B217" s="28" t="s">
        <v>7</v>
      </c>
      <c r="C217" s="28">
        <v>37.1</v>
      </c>
      <c r="D217" s="28">
        <v>2</v>
      </c>
      <c r="E217" s="28" t="s">
        <v>11</v>
      </c>
      <c r="F217" s="28" t="s">
        <v>9</v>
      </c>
      <c r="G217" s="33">
        <v>7371.7719999999999</v>
      </c>
    </row>
    <row r="218" spans="1:7" x14ac:dyDescent="0.25">
      <c r="A218" s="25">
        <v>53</v>
      </c>
      <c r="B218" s="26" t="s">
        <v>7</v>
      </c>
      <c r="C218" s="26">
        <v>26.6</v>
      </c>
      <c r="D218" s="26">
        <v>0</v>
      </c>
      <c r="E218" s="26" t="s">
        <v>11</v>
      </c>
      <c r="F218" s="26" t="s">
        <v>13</v>
      </c>
      <c r="G218" s="32">
        <v>10355.641</v>
      </c>
    </row>
    <row r="219" spans="1:7" x14ac:dyDescent="0.25">
      <c r="A219" s="27">
        <v>27</v>
      </c>
      <c r="B219" s="28" t="s">
        <v>10</v>
      </c>
      <c r="C219" s="28">
        <v>23.1</v>
      </c>
      <c r="D219" s="28">
        <v>0</v>
      </c>
      <c r="E219" s="28" t="s">
        <v>11</v>
      </c>
      <c r="F219" s="28" t="s">
        <v>12</v>
      </c>
      <c r="G219" s="33">
        <v>2483.7359999999999</v>
      </c>
    </row>
    <row r="220" spans="1:7" x14ac:dyDescent="0.25">
      <c r="A220" s="25">
        <v>26</v>
      </c>
      <c r="B220" s="26" t="s">
        <v>7</v>
      </c>
      <c r="C220" s="26">
        <v>29.92</v>
      </c>
      <c r="D220" s="26">
        <v>1</v>
      </c>
      <c r="E220" s="26" t="s">
        <v>11</v>
      </c>
      <c r="F220" s="26" t="s">
        <v>12</v>
      </c>
      <c r="G220" s="32">
        <v>3392.9767999999999</v>
      </c>
    </row>
    <row r="221" spans="1:7" x14ac:dyDescent="0.25">
      <c r="A221" s="27">
        <v>24</v>
      </c>
      <c r="B221" s="28" t="s">
        <v>7</v>
      </c>
      <c r="C221" s="28">
        <v>23.21</v>
      </c>
      <c r="D221" s="28">
        <v>0</v>
      </c>
      <c r="E221" s="28" t="s">
        <v>11</v>
      </c>
      <c r="F221" s="28" t="s">
        <v>12</v>
      </c>
      <c r="G221" s="33">
        <v>25081.76784</v>
      </c>
    </row>
    <row r="222" spans="1:7" x14ac:dyDescent="0.25">
      <c r="A222" s="25">
        <v>34</v>
      </c>
      <c r="B222" s="26" t="s">
        <v>7</v>
      </c>
      <c r="C222" s="26">
        <v>33.700000000000003</v>
      </c>
      <c r="D222" s="26">
        <v>1</v>
      </c>
      <c r="E222" s="26" t="s">
        <v>11</v>
      </c>
      <c r="F222" s="26" t="s">
        <v>9</v>
      </c>
      <c r="G222" s="32">
        <v>5012.4709999999995</v>
      </c>
    </row>
    <row r="223" spans="1:7" x14ac:dyDescent="0.25">
      <c r="A223" s="27">
        <v>53</v>
      </c>
      <c r="B223" s="28" t="s">
        <v>7</v>
      </c>
      <c r="C223" s="28">
        <v>33.25</v>
      </c>
      <c r="D223" s="28">
        <v>0</v>
      </c>
      <c r="E223" s="28" t="s">
        <v>11</v>
      </c>
      <c r="F223" s="28" t="s">
        <v>14</v>
      </c>
      <c r="G223" s="33">
        <v>10564.8845</v>
      </c>
    </row>
    <row r="224" spans="1:7" x14ac:dyDescent="0.25">
      <c r="A224" s="25">
        <v>32</v>
      </c>
      <c r="B224" s="26" t="s">
        <v>10</v>
      </c>
      <c r="C224" s="26">
        <v>30.8</v>
      </c>
      <c r="D224" s="26">
        <v>3</v>
      </c>
      <c r="E224" s="26" t="s">
        <v>11</v>
      </c>
      <c r="F224" s="26" t="s">
        <v>9</v>
      </c>
      <c r="G224" s="32">
        <v>5253.5240000000003</v>
      </c>
    </row>
    <row r="225" spans="1:7" x14ac:dyDescent="0.25">
      <c r="A225" s="27">
        <v>19</v>
      </c>
      <c r="B225" s="28" t="s">
        <v>10</v>
      </c>
      <c r="C225" s="28">
        <v>34.799999999999997</v>
      </c>
      <c r="D225" s="28">
        <v>0</v>
      </c>
      <c r="E225" s="28" t="s">
        <v>8</v>
      </c>
      <c r="F225" s="28" t="s">
        <v>9</v>
      </c>
      <c r="G225" s="33">
        <v>34779.614999999998</v>
      </c>
    </row>
    <row r="226" spans="1:7" x14ac:dyDescent="0.25">
      <c r="A226" s="25">
        <v>42</v>
      </c>
      <c r="B226" s="26" t="s">
        <v>10</v>
      </c>
      <c r="C226" s="26">
        <v>24.64</v>
      </c>
      <c r="D226" s="26">
        <v>0</v>
      </c>
      <c r="E226" s="26" t="s">
        <v>8</v>
      </c>
      <c r="F226" s="26" t="s">
        <v>12</v>
      </c>
      <c r="G226" s="32">
        <v>19515.5416</v>
      </c>
    </row>
    <row r="227" spans="1:7" x14ac:dyDescent="0.25">
      <c r="A227" s="27">
        <v>55</v>
      </c>
      <c r="B227" s="28" t="s">
        <v>10</v>
      </c>
      <c r="C227" s="28">
        <v>33.880000000000003</v>
      </c>
      <c r="D227" s="28">
        <v>3</v>
      </c>
      <c r="E227" s="28" t="s">
        <v>11</v>
      </c>
      <c r="F227" s="28" t="s">
        <v>12</v>
      </c>
      <c r="G227" s="33">
        <v>11987.1682</v>
      </c>
    </row>
    <row r="228" spans="1:7" x14ac:dyDescent="0.25">
      <c r="A228" s="25">
        <v>28</v>
      </c>
      <c r="B228" s="26" t="s">
        <v>10</v>
      </c>
      <c r="C228" s="26">
        <v>38.06</v>
      </c>
      <c r="D228" s="26">
        <v>0</v>
      </c>
      <c r="E228" s="26" t="s">
        <v>11</v>
      </c>
      <c r="F228" s="26" t="s">
        <v>12</v>
      </c>
      <c r="G228" s="32">
        <v>2689.4953999999998</v>
      </c>
    </row>
    <row r="229" spans="1:7" x14ac:dyDescent="0.25">
      <c r="A229" s="27">
        <v>58</v>
      </c>
      <c r="B229" s="28" t="s">
        <v>7</v>
      </c>
      <c r="C229" s="28">
        <v>41.91</v>
      </c>
      <c r="D229" s="28">
        <v>0</v>
      </c>
      <c r="E229" s="28" t="s">
        <v>11</v>
      </c>
      <c r="F229" s="28" t="s">
        <v>12</v>
      </c>
      <c r="G229" s="33">
        <v>24227.337240000001</v>
      </c>
    </row>
    <row r="230" spans="1:7" x14ac:dyDescent="0.25">
      <c r="A230" s="25">
        <v>41</v>
      </c>
      <c r="B230" s="26" t="s">
        <v>7</v>
      </c>
      <c r="C230" s="26">
        <v>31.635000000000002</v>
      </c>
      <c r="D230" s="26">
        <v>1</v>
      </c>
      <c r="E230" s="26" t="s">
        <v>11</v>
      </c>
      <c r="F230" s="26" t="s">
        <v>14</v>
      </c>
      <c r="G230" s="32">
        <v>7358.1756500000001</v>
      </c>
    </row>
    <row r="231" spans="1:7" x14ac:dyDescent="0.25">
      <c r="A231" s="27">
        <v>47</v>
      </c>
      <c r="B231" s="28" t="s">
        <v>10</v>
      </c>
      <c r="C231" s="28">
        <v>25.46</v>
      </c>
      <c r="D231" s="28">
        <v>2</v>
      </c>
      <c r="E231" s="28" t="s">
        <v>11</v>
      </c>
      <c r="F231" s="28" t="s">
        <v>14</v>
      </c>
      <c r="G231" s="33">
        <v>9225.2564000000002</v>
      </c>
    </row>
    <row r="232" spans="1:7" x14ac:dyDescent="0.25">
      <c r="A232" s="25">
        <v>42</v>
      </c>
      <c r="B232" s="26" t="s">
        <v>7</v>
      </c>
      <c r="C232" s="26">
        <v>36.195</v>
      </c>
      <c r="D232" s="26">
        <v>1</v>
      </c>
      <c r="E232" s="26" t="s">
        <v>11</v>
      </c>
      <c r="F232" s="26" t="s">
        <v>13</v>
      </c>
      <c r="G232" s="32">
        <v>7443.6430499999997</v>
      </c>
    </row>
    <row r="233" spans="1:7" x14ac:dyDescent="0.25">
      <c r="A233" s="27">
        <v>59</v>
      </c>
      <c r="B233" s="28" t="s">
        <v>7</v>
      </c>
      <c r="C233" s="28">
        <v>27.83</v>
      </c>
      <c r="D233" s="28">
        <v>3</v>
      </c>
      <c r="E233" s="28" t="s">
        <v>11</v>
      </c>
      <c r="F233" s="28" t="s">
        <v>12</v>
      </c>
      <c r="G233" s="33">
        <v>14001.286700000001</v>
      </c>
    </row>
    <row r="234" spans="1:7" x14ac:dyDescent="0.25">
      <c r="A234" s="25">
        <v>19</v>
      </c>
      <c r="B234" s="26" t="s">
        <v>7</v>
      </c>
      <c r="C234" s="26">
        <v>17.8</v>
      </c>
      <c r="D234" s="26">
        <v>0</v>
      </c>
      <c r="E234" s="26" t="s">
        <v>11</v>
      </c>
      <c r="F234" s="26" t="s">
        <v>9</v>
      </c>
      <c r="G234" s="32">
        <v>1727.7850000000001</v>
      </c>
    </row>
    <row r="235" spans="1:7" x14ac:dyDescent="0.25">
      <c r="A235" s="27">
        <v>59</v>
      </c>
      <c r="B235" s="28" t="s">
        <v>10</v>
      </c>
      <c r="C235" s="28">
        <v>27.5</v>
      </c>
      <c r="D235" s="28">
        <v>1</v>
      </c>
      <c r="E235" s="28" t="s">
        <v>11</v>
      </c>
      <c r="F235" s="28" t="s">
        <v>9</v>
      </c>
      <c r="G235" s="33">
        <v>12333.828</v>
      </c>
    </row>
    <row r="236" spans="1:7" x14ac:dyDescent="0.25">
      <c r="A236" s="25">
        <v>39</v>
      </c>
      <c r="B236" s="26" t="s">
        <v>10</v>
      </c>
      <c r="C236" s="26">
        <v>24.51</v>
      </c>
      <c r="D236" s="26">
        <v>2</v>
      </c>
      <c r="E236" s="26" t="s">
        <v>11</v>
      </c>
      <c r="F236" s="26" t="s">
        <v>13</v>
      </c>
      <c r="G236" s="32">
        <v>6710.1918999999998</v>
      </c>
    </row>
    <row r="237" spans="1:7" x14ac:dyDescent="0.25">
      <c r="A237" s="27">
        <v>40</v>
      </c>
      <c r="B237" s="28" t="s">
        <v>7</v>
      </c>
      <c r="C237" s="28">
        <v>22.22</v>
      </c>
      <c r="D237" s="28">
        <v>2</v>
      </c>
      <c r="E237" s="28" t="s">
        <v>8</v>
      </c>
      <c r="F237" s="28" t="s">
        <v>12</v>
      </c>
      <c r="G237" s="33">
        <v>19444.265800000001</v>
      </c>
    </row>
    <row r="238" spans="1:7" x14ac:dyDescent="0.25">
      <c r="A238" s="25">
        <v>18</v>
      </c>
      <c r="B238" s="26" t="s">
        <v>7</v>
      </c>
      <c r="C238" s="26">
        <v>26.73</v>
      </c>
      <c r="D238" s="26">
        <v>0</v>
      </c>
      <c r="E238" s="26" t="s">
        <v>11</v>
      </c>
      <c r="F238" s="26" t="s">
        <v>12</v>
      </c>
      <c r="G238" s="32">
        <v>1615.7666999999999</v>
      </c>
    </row>
    <row r="239" spans="1:7" x14ac:dyDescent="0.25">
      <c r="A239" s="27">
        <v>31</v>
      </c>
      <c r="B239" s="28" t="s">
        <v>10</v>
      </c>
      <c r="C239" s="28">
        <v>38.39</v>
      </c>
      <c r="D239" s="28">
        <v>2</v>
      </c>
      <c r="E239" s="28" t="s">
        <v>11</v>
      </c>
      <c r="F239" s="28" t="s">
        <v>12</v>
      </c>
      <c r="G239" s="33">
        <v>4463.2051000000001</v>
      </c>
    </row>
    <row r="240" spans="1:7" x14ac:dyDescent="0.25">
      <c r="A240" s="25">
        <v>19</v>
      </c>
      <c r="B240" s="26" t="s">
        <v>10</v>
      </c>
      <c r="C240" s="26">
        <v>29.07</v>
      </c>
      <c r="D240" s="26">
        <v>0</v>
      </c>
      <c r="E240" s="26" t="s">
        <v>8</v>
      </c>
      <c r="F240" s="26" t="s">
        <v>13</v>
      </c>
      <c r="G240" s="32">
        <v>17352.6803</v>
      </c>
    </row>
    <row r="241" spans="1:7" x14ac:dyDescent="0.25">
      <c r="A241" s="27">
        <v>44</v>
      </c>
      <c r="B241" s="28" t="s">
        <v>10</v>
      </c>
      <c r="C241" s="28">
        <v>38.06</v>
      </c>
      <c r="D241" s="28">
        <v>1</v>
      </c>
      <c r="E241" s="28" t="s">
        <v>11</v>
      </c>
      <c r="F241" s="28" t="s">
        <v>12</v>
      </c>
      <c r="G241" s="33">
        <v>7152.6714000000002</v>
      </c>
    </row>
    <row r="242" spans="1:7" x14ac:dyDescent="0.25">
      <c r="A242" s="25">
        <v>23</v>
      </c>
      <c r="B242" s="26" t="s">
        <v>7</v>
      </c>
      <c r="C242" s="26">
        <v>36.67</v>
      </c>
      <c r="D242" s="26">
        <v>2</v>
      </c>
      <c r="E242" s="26" t="s">
        <v>8</v>
      </c>
      <c r="F242" s="26" t="s">
        <v>14</v>
      </c>
      <c r="G242" s="32">
        <v>38511.628299999997</v>
      </c>
    </row>
    <row r="243" spans="1:7" x14ac:dyDescent="0.25">
      <c r="A243" s="27">
        <v>33</v>
      </c>
      <c r="B243" s="28" t="s">
        <v>7</v>
      </c>
      <c r="C243" s="28">
        <v>22.135000000000002</v>
      </c>
      <c r="D243" s="28">
        <v>1</v>
      </c>
      <c r="E243" s="28" t="s">
        <v>11</v>
      </c>
      <c r="F243" s="28" t="s">
        <v>14</v>
      </c>
      <c r="G243" s="33">
        <v>5354.0746499999996</v>
      </c>
    </row>
    <row r="244" spans="1:7" x14ac:dyDescent="0.25">
      <c r="A244" s="25">
        <v>55</v>
      </c>
      <c r="B244" s="26" t="s">
        <v>7</v>
      </c>
      <c r="C244" s="26">
        <v>26.8</v>
      </c>
      <c r="D244" s="26">
        <v>1</v>
      </c>
      <c r="E244" s="26" t="s">
        <v>11</v>
      </c>
      <c r="F244" s="26" t="s">
        <v>9</v>
      </c>
      <c r="G244" s="32">
        <v>35160.134570000002</v>
      </c>
    </row>
    <row r="245" spans="1:7" x14ac:dyDescent="0.25">
      <c r="A245" s="27">
        <v>40</v>
      </c>
      <c r="B245" s="28" t="s">
        <v>10</v>
      </c>
      <c r="C245" s="28">
        <v>35.299999999999997</v>
      </c>
      <c r="D245" s="28">
        <v>3</v>
      </c>
      <c r="E245" s="28" t="s">
        <v>11</v>
      </c>
      <c r="F245" s="28" t="s">
        <v>9</v>
      </c>
      <c r="G245" s="33">
        <v>7196.8670000000002</v>
      </c>
    </row>
    <row r="246" spans="1:7" x14ac:dyDescent="0.25">
      <c r="A246" s="25">
        <v>63</v>
      </c>
      <c r="B246" s="26" t="s">
        <v>7</v>
      </c>
      <c r="C246" s="26">
        <v>27.74</v>
      </c>
      <c r="D246" s="26">
        <v>0</v>
      </c>
      <c r="E246" s="26" t="s">
        <v>8</v>
      </c>
      <c r="F246" s="26" t="s">
        <v>14</v>
      </c>
      <c r="G246" s="32">
        <v>29523.1656</v>
      </c>
    </row>
    <row r="247" spans="1:7" x14ac:dyDescent="0.25">
      <c r="A247" s="27">
        <v>54</v>
      </c>
      <c r="B247" s="28" t="s">
        <v>10</v>
      </c>
      <c r="C247" s="28">
        <v>30.02</v>
      </c>
      <c r="D247" s="28">
        <v>0</v>
      </c>
      <c r="E247" s="28" t="s">
        <v>11</v>
      </c>
      <c r="F247" s="28" t="s">
        <v>13</v>
      </c>
      <c r="G247" s="33">
        <v>24476.478510000001</v>
      </c>
    </row>
    <row r="248" spans="1:7" x14ac:dyDescent="0.25">
      <c r="A248" s="25">
        <v>60</v>
      </c>
      <c r="B248" s="26" t="s">
        <v>7</v>
      </c>
      <c r="C248" s="26">
        <v>38.06</v>
      </c>
      <c r="D248" s="26">
        <v>0</v>
      </c>
      <c r="E248" s="26" t="s">
        <v>11</v>
      </c>
      <c r="F248" s="26" t="s">
        <v>12</v>
      </c>
      <c r="G248" s="32">
        <v>12648.7034</v>
      </c>
    </row>
    <row r="249" spans="1:7" x14ac:dyDescent="0.25">
      <c r="A249" s="27">
        <v>24</v>
      </c>
      <c r="B249" s="28" t="s">
        <v>10</v>
      </c>
      <c r="C249" s="28">
        <v>35.86</v>
      </c>
      <c r="D249" s="28">
        <v>0</v>
      </c>
      <c r="E249" s="28" t="s">
        <v>11</v>
      </c>
      <c r="F249" s="28" t="s">
        <v>12</v>
      </c>
      <c r="G249" s="33">
        <v>1986.9333999999999</v>
      </c>
    </row>
    <row r="250" spans="1:7" x14ac:dyDescent="0.25">
      <c r="A250" s="25">
        <v>19</v>
      </c>
      <c r="B250" s="26" t="s">
        <v>10</v>
      </c>
      <c r="C250" s="26">
        <v>20.9</v>
      </c>
      <c r="D250" s="26">
        <v>1</v>
      </c>
      <c r="E250" s="26" t="s">
        <v>11</v>
      </c>
      <c r="F250" s="26" t="s">
        <v>9</v>
      </c>
      <c r="G250" s="32">
        <v>1832.0940000000001</v>
      </c>
    </row>
    <row r="251" spans="1:7" x14ac:dyDescent="0.25">
      <c r="A251" s="27">
        <v>29</v>
      </c>
      <c r="B251" s="28" t="s">
        <v>10</v>
      </c>
      <c r="C251" s="28">
        <v>28.975000000000001</v>
      </c>
      <c r="D251" s="28">
        <v>1</v>
      </c>
      <c r="E251" s="28" t="s">
        <v>11</v>
      </c>
      <c r="F251" s="28" t="s">
        <v>14</v>
      </c>
      <c r="G251" s="33">
        <v>4040.55825</v>
      </c>
    </row>
    <row r="252" spans="1:7" x14ac:dyDescent="0.25">
      <c r="A252" s="25">
        <v>18</v>
      </c>
      <c r="B252" s="26" t="s">
        <v>10</v>
      </c>
      <c r="C252" s="26">
        <v>17.29</v>
      </c>
      <c r="D252" s="26">
        <v>2</v>
      </c>
      <c r="E252" s="26" t="s">
        <v>8</v>
      </c>
      <c r="F252" s="26" t="s">
        <v>14</v>
      </c>
      <c r="G252" s="32">
        <v>12829.455099999999</v>
      </c>
    </row>
    <row r="253" spans="1:7" x14ac:dyDescent="0.25">
      <c r="A253" s="27">
        <v>63</v>
      </c>
      <c r="B253" s="28" t="s">
        <v>7</v>
      </c>
      <c r="C253" s="28">
        <v>32.200000000000003</v>
      </c>
      <c r="D253" s="28">
        <v>2</v>
      </c>
      <c r="E253" s="28" t="s">
        <v>8</v>
      </c>
      <c r="F253" s="28" t="s">
        <v>9</v>
      </c>
      <c r="G253" s="33">
        <v>47305.305</v>
      </c>
    </row>
    <row r="254" spans="1:7" x14ac:dyDescent="0.25">
      <c r="A254" s="25">
        <v>54</v>
      </c>
      <c r="B254" s="26" t="s">
        <v>10</v>
      </c>
      <c r="C254" s="26">
        <v>34.21</v>
      </c>
      <c r="D254" s="26">
        <v>2</v>
      </c>
      <c r="E254" s="26" t="s">
        <v>8</v>
      </c>
      <c r="F254" s="26" t="s">
        <v>12</v>
      </c>
      <c r="G254" s="32">
        <v>44260.749900000003</v>
      </c>
    </row>
    <row r="255" spans="1:7" x14ac:dyDescent="0.25">
      <c r="A255" s="27">
        <v>27</v>
      </c>
      <c r="B255" s="28" t="s">
        <v>10</v>
      </c>
      <c r="C255" s="28">
        <v>30.3</v>
      </c>
      <c r="D255" s="28">
        <v>3</v>
      </c>
      <c r="E255" s="28" t="s">
        <v>11</v>
      </c>
      <c r="F255" s="28" t="s">
        <v>9</v>
      </c>
      <c r="G255" s="33">
        <v>4260.7439999999997</v>
      </c>
    </row>
    <row r="256" spans="1:7" x14ac:dyDescent="0.25">
      <c r="A256" s="25">
        <v>50</v>
      </c>
      <c r="B256" s="26" t="s">
        <v>10</v>
      </c>
      <c r="C256" s="26">
        <v>31.824999999999999</v>
      </c>
      <c r="D256" s="26">
        <v>0</v>
      </c>
      <c r="E256" s="26" t="s">
        <v>8</v>
      </c>
      <c r="F256" s="26" t="s">
        <v>14</v>
      </c>
      <c r="G256" s="32">
        <v>41097.161749999999</v>
      </c>
    </row>
    <row r="257" spans="1:7" x14ac:dyDescent="0.25">
      <c r="A257" s="27">
        <v>55</v>
      </c>
      <c r="B257" s="28" t="s">
        <v>7</v>
      </c>
      <c r="C257" s="28">
        <v>25.364999999999998</v>
      </c>
      <c r="D257" s="28">
        <v>3</v>
      </c>
      <c r="E257" s="28" t="s">
        <v>11</v>
      </c>
      <c r="F257" s="28" t="s">
        <v>14</v>
      </c>
      <c r="G257" s="33">
        <v>13047.332350000001</v>
      </c>
    </row>
    <row r="258" spans="1:7" x14ac:dyDescent="0.25">
      <c r="A258" s="25">
        <v>56</v>
      </c>
      <c r="B258" s="26" t="s">
        <v>10</v>
      </c>
      <c r="C258" s="26">
        <v>33.630000000000003</v>
      </c>
      <c r="D258" s="26">
        <v>0</v>
      </c>
      <c r="E258" s="26" t="s">
        <v>8</v>
      </c>
      <c r="F258" s="26" t="s">
        <v>13</v>
      </c>
      <c r="G258" s="32">
        <v>43921.183700000001</v>
      </c>
    </row>
    <row r="259" spans="1:7" x14ac:dyDescent="0.25">
      <c r="A259" s="27">
        <v>38</v>
      </c>
      <c r="B259" s="28" t="s">
        <v>7</v>
      </c>
      <c r="C259" s="28">
        <v>40.15</v>
      </c>
      <c r="D259" s="28">
        <v>0</v>
      </c>
      <c r="E259" s="28" t="s">
        <v>11</v>
      </c>
      <c r="F259" s="28" t="s">
        <v>12</v>
      </c>
      <c r="G259" s="33">
        <v>5400.9804999999997</v>
      </c>
    </row>
    <row r="260" spans="1:7" x14ac:dyDescent="0.25">
      <c r="A260" s="25">
        <v>51</v>
      </c>
      <c r="B260" s="26" t="s">
        <v>10</v>
      </c>
      <c r="C260" s="26">
        <v>24.414999999999999</v>
      </c>
      <c r="D260" s="26">
        <v>4</v>
      </c>
      <c r="E260" s="26" t="s">
        <v>11</v>
      </c>
      <c r="F260" s="26" t="s">
        <v>13</v>
      </c>
      <c r="G260" s="32">
        <v>11520.099850000001</v>
      </c>
    </row>
    <row r="261" spans="1:7" x14ac:dyDescent="0.25">
      <c r="A261" s="27">
        <v>19</v>
      </c>
      <c r="B261" s="28" t="s">
        <v>10</v>
      </c>
      <c r="C261" s="28">
        <v>31.92</v>
      </c>
      <c r="D261" s="28">
        <v>0</v>
      </c>
      <c r="E261" s="28" t="s">
        <v>8</v>
      </c>
      <c r="F261" s="28" t="s">
        <v>13</v>
      </c>
      <c r="G261" s="33">
        <v>33750.291799999999</v>
      </c>
    </row>
    <row r="262" spans="1:7" x14ac:dyDescent="0.25">
      <c r="A262" s="25">
        <v>58</v>
      </c>
      <c r="B262" s="26" t="s">
        <v>7</v>
      </c>
      <c r="C262" s="26">
        <v>25.2</v>
      </c>
      <c r="D262" s="26">
        <v>0</v>
      </c>
      <c r="E262" s="26" t="s">
        <v>11</v>
      </c>
      <c r="F262" s="26" t="s">
        <v>9</v>
      </c>
      <c r="G262" s="32">
        <v>11837.16</v>
      </c>
    </row>
    <row r="263" spans="1:7" x14ac:dyDescent="0.25">
      <c r="A263" s="27">
        <v>20</v>
      </c>
      <c r="B263" s="28" t="s">
        <v>7</v>
      </c>
      <c r="C263" s="28">
        <v>26.84</v>
      </c>
      <c r="D263" s="28">
        <v>1</v>
      </c>
      <c r="E263" s="28" t="s">
        <v>8</v>
      </c>
      <c r="F263" s="28" t="s">
        <v>12</v>
      </c>
      <c r="G263" s="33">
        <v>17085.267599999999</v>
      </c>
    </row>
    <row r="264" spans="1:7" x14ac:dyDescent="0.25">
      <c r="A264" s="25">
        <v>52</v>
      </c>
      <c r="B264" s="26" t="s">
        <v>10</v>
      </c>
      <c r="C264" s="26">
        <v>24.32</v>
      </c>
      <c r="D264" s="26">
        <v>3</v>
      </c>
      <c r="E264" s="26" t="s">
        <v>8</v>
      </c>
      <c r="F264" s="26" t="s">
        <v>14</v>
      </c>
      <c r="G264" s="32">
        <v>24869.836800000001</v>
      </c>
    </row>
    <row r="265" spans="1:7" x14ac:dyDescent="0.25">
      <c r="A265" s="27">
        <v>19</v>
      </c>
      <c r="B265" s="28" t="s">
        <v>10</v>
      </c>
      <c r="C265" s="28">
        <v>36.954999999999998</v>
      </c>
      <c r="D265" s="28">
        <v>0</v>
      </c>
      <c r="E265" s="28" t="s">
        <v>8</v>
      </c>
      <c r="F265" s="28" t="s">
        <v>13</v>
      </c>
      <c r="G265" s="33">
        <v>36219.405449999998</v>
      </c>
    </row>
    <row r="266" spans="1:7" x14ac:dyDescent="0.25">
      <c r="A266" s="25">
        <v>53</v>
      </c>
      <c r="B266" s="26" t="s">
        <v>7</v>
      </c>
      <c r="C266" s="26">
        <v>38.06</v>
      </c>
      <c r="D266" s="26">
        <v>3</v>
      </c>
      <c r="E266" s="26" t="s">
        <v>11</v>
      </c>
      <c r="F266" s="26" t="s">
        <v>12</v>
      </c>
      <c r="G266" s="32">
        <v>20462.997660000001</v>
      </c>
    </row>
    <row r="267" spans="1:7" x14ac:dyDescent="0.25">
      <c r="A267" s="27">
        <v>46</v>
      </c>
      <c r="B267" s="28" t="s">
        <v>10</v>
      </c>
      <c r="C267" s="28">
        <v>42.35</v>
      </c>
      <c r="D267" s="28">
        <v>3</v>
      </c>
      <c r="E267" s="28" t="s">
        <v>8</v>
      </c>
      <c r="F267" s="28" t="s">
        <v>12</v>
      </c>
      <c r="G267" s="33">
        <v>46151.124499999998</v>
      </c>
    </row>
    <row r="268" spans="1:7" x14ac:dyDescent="0.25">
      <c r="A268" s="25">
        <v>40</v>
      </c>
      <c r="B268" s="26" t="s">
        <v>10</v>
      </c>
      <c r="C268" s="26">
        <v>19.8</v>
      </c>
      <c r="D268" s="26">
        <v>1</v>
      </c>
      <c r="E268" s="26" t="s">
        <v>8</v>
      </c>
      <c r="F268" s="26" t="s">
        <v>12</v>
      </c>
      <c r="G268" s="32">
        <v>17179.522000000001</v>
      </c>
    </row>
    <row r="269" spans="1:7" x14ac:dyDescent="0.25">
      <c r="A269" s="27">
        <v>59</v>
      </c>
      <c r="B269" s="28" t="s">
        <v>7</v>
      </c>
      <c r="C269" s="28">
        <v>32.395000000000003</v>
      </c>
      <c r="D269" s="28">
        <v>3</v>
      </c>
      <c r="E269" s="28" t="s">
        <v>11</v>
      </c>
      <c r="F269" s="28" t="s">
        <v>14</v>
      </c>
      <c r="G269" s="33">
        <v>14590.63205</v>
      </c>
    </row>
    <row r="270" spans="1:7" x14ac:dyDescent="0.25">
      <c r="A270" s="25">
        <v>45</v>
      </c>
      <c r="B270" s="26" t="s">
        <v>10</v>
      </c>
      <c r="C270" s="26">
        <v>30.2</v>
      </c>
      <c r="D270" s="26">
        <v>1</v>
      </c>
      <c r="E270" s="26" t="s">
        <v>11</v>
      </c>
      <c r="F270" s="26" t="s">
        <v>9</v>
      </c>
      <c r="G270" s="32">
        <v>7441.0529999999999</v>
      </c>
    </row>
    <row r="271" spans="1:7" x14ac:dyDescent="0.25">
      <c r="A271" s="27">
        <v>49</v>
      </c>
      <c r="B271" s="28" t="s">
        <v>10</v>
      </c>
      <c r="C271" s="28">
        <v>25.84</v>
      </c>
      <c r="D271" s="28">
        <v>1</v>
      </c>
      <c r="E271" s="28" t="s">
        <v>11</v>
      </c>
      <c r="F271" s="28" t="s">
        <v>14</v>
      </c>
      <c r="G271" s="33">
        <v>9282.4806000000008</v>
      </c>
    </row>
    <row r="272" spans="1:7" x14ac:dyDescent="0.25">
      <c r="A272" s="25">
        <v>18</v>
      </c>
      <c r="B272" s="26" t="s">
        <v>10</v>
      </c>
      <c r="C272" s="26">
        <v>29.37</v>
      </c>
      <c r="D272" s="26">
        <v>1</v>
      </c>
      <c r="E272" s="26" t="s">
        <v>11</v>
      </c>
      <c r="F272" s="26" t="s">
        <v>12</v>
      </c>
      <c r="G272" s="32">
        <v>1719.4363000000001</v>
      </c>
    </row>
    <row r="273" spans="1:7" x14ac:dyDescent="0.25">
      <c r="A273" s="27">
        <v>50</v>
      </c>
      <c r="B273" s="28" t="s">
        <v>10</v>
      </c>
      <c r="C273" s="28">
        <v>34.200000000000003</v>
      </c>
      <c r="D273" s="28">
        <v>2</v>
      </c>
      <c r="E273" s="28" t="s">
        <v>8</v>
      </c>
      <c r="F273" s="28" t="s">
        <v>9</v>
      </c>
      <c r="G273" s="33">
        <v>42856.838000000003</v>
      </c>
    </row>
    <row r="274" spans="1:7" x14ac:dyDescent="0.25">
      <c r="A274" s="25">
        <v>41</v>
      </c>
      <c r="B274" s="26" t="s">
        <v>10</v>
      </c>
      <c r="C274" s="26">
        <v>37.049999999999997</v>
      </c>
      <c r="D274" s="26">
        <v>2</v>
      </c>
      <c r="E274" s="26" t="s">
        <v>11</v>
      </c>
      <c r="F274" s="26" t="s">
        <v>13</v>
      </c>
      <c r="G274" s="32">
        <v>7265.7025000000003</v>
      </c>
    </row>
    <row r="275" spans="1:7" x14ac:dyDescent="0.25">
      <c r="A275" s="27">
        <v>50</v>
      </c>
      <c r="B275" s="28" t="s">
        <v>10</v>
      </c>
      <c r="C275" s="28">
        <v>27.454999999999998</v>
      </c>
      <c r="D275" s="28">
        <v>1</v>
      </c>
      <c r="E275" s="28" t="s">
        <v>11</v>
      </c>
      <c r="F275" s="28" t="s">
        <v>14</v>
      </c>
      <c r="G275" s="33">
        <v>9617.6624499999998</v>
      </c>
    </row>
    <row r="276" spans="1:7" x14ac:dyDescent="0.25">
      <c r="A276" s="25">
        <v>25</v>
      </c>
      <c r="B276" s="26" t="s">
        <v>10</v>
      </c>
      <c r="C276" s="26">
        <v>27.55</v>
      </c>
      <c r="D276" s="26">
        <v>0</v>
      </c>
      <c r="E276" s="26" t="s">
        <v>11</v>
      </c>
      <c r="F276" s="26" t="s">
        <v>13</v>
      </c>
      <c r="G276" s="32">
        <v>2523.1695</v>
      </c>
    </row>
    <row r="277" spans="1:7" x14ac:dyDescent="0.25">
      <c r="A277" s="27">
        <v>47</v>
      </c>
      <c r="B277" s="28" t="s">
        <v>7</v>
      </c>
      <c r="C277" s="28">
        <v>26.6</v>
      </c>
      <c r="D277" s="28">
        <v>2</v>
      </c>
      <c r="E277" s="28" t="s">
        <v>11</v>
      </c>
      <c r="F277" s="28" t="s">
        <v>14</v>
      </c>
      <c r="G277" s="33">
        <v>9715.8410000000003</v>
      </c>
    </row>
    <row r="278" spans="1:7" x14ac:dyDescent="0.25">
      <c r="A278" s="25">
        <v>19</v>
      </c>
      <c r="B278" s="26" t="s">
        <v>10</v>
      </c>
      <c r="C278" s="26">
        <v>20.614999999999998</v>
      </c>
      <c r="D278" s="26">
        <v>2</v>
      </c>
      <c r="E278" s="26" t="s">
        <v>11</v>
      </c>
      <c r="F278" s="26" t="s">
        <v>13</v>
      </c>
      <c r="G278" s="32">
        <v>2803.69785</v>
      </c>
    </row>
    <row r="279" spans="1:7" x14ac:dyDescent="0.25">
      <c r="A279" s="27">
        <v>22</v>
      </c>
      <c r="B279" s="28" t="s">
        <v>7</v>
      </c>
      <c r="C279" s="28">
        <v>24.3</v>
      </c>
      <c r="D279" s="28">
        <v>0</v>
      </c>
      <c r="E279" s="28" t="s">
        <v>11</v>
      </c>
      <c r="F279" s="28" t="s">
        <v>9</v>
      </c>
      <c r="G279" s="33">
        <v>2150.4690000000001</v>
      </c>
    </row>
    <row r="280" spans="1:7" x14ac:dyDescent="0.25">
      <c r="A280" s="25">
        <v>59</v>
      </c>
      <c r="B280" s="26" t="s">
        <v>10</v>
      </c>
      <c r="C280" s="26">
        <v>31.79</v>
      </c>
      <c r="D280" s="26">
        <v>2</v>
      </c>
      <c r="E280" s="26" t="s">
        <v>11</v>
      </c>
      <c r="F280" s="26" t="s">
        <v>12</v>
      </c>
      <c r="G280" s="32">
        <v>12928.7911</v>
      </c>
    </row>
    <row r="281" spans="1:7" x14ac:dyDescent="0.25">
      <c r="A281" s="27">
        <v>51</v>
      </c>
      <c r="B281" s="28" t="s">
        <v>7</v>
      </c>
      <c r="C281" s="28">
        <v>21.56</v>
      </c>
      <c r="D281" s="28">
        <v>1</v>
      </c>
      <c r="E281" s="28" t="s">
        <v>11</v>
      </c>
      <c r="F281" s="28" t="s">
        <v>12</v>
      </c>
      <c r="G281" s="33">
        <v>9855.1314000000002</v>
      </c>
    </row>
    <row r="282" spans="1:7" x14ac:dyDescent="0.25">
      <c r="A282" s="25">
        <v>40</v>
      </c>
      <c r="B282" s="26" t="s">
        <v>7</v>
      </c>
      <c r="C282" s="26">
        <v>28.12</v>
      </c>
      <c r="D282" s="26">
        <v>1</v>
      </c>
      <c r="E282" s="26" t="s">
        <v>8</v>
      </c>
      <c r="F282" s="26" t="s">
        <v>14</v>
      </c>
      <c r="G282" s="32">
        <v>22331.566800000001</v>
      </c>
    </row>
    <row r="283" spans="1:7" x14ac:dyDescent="0.25">
      <c r="A283" s="27">
        <v>54</v>
      </c>
      <c r="B283" s="28" t="s">
        <v>10</v>
      </c>
      <c r="C283" s="28">
        <v>40.564999999999998</v>
      </c>
      <c r="D283" s="28">
        <v>3</v>
      </c>
      <c r="E283" s="28" t="s">
        <v>8</v>
      </c>
      <c r="F283" s="28" t="s">
        <v>14</v>
      </c>
      <c r="G283" s="33">
        <v>48549.178350000002</v>
      </c>
    </row>
    <row r="284" spans="1:7" x14ac:dyDescent="0.25">
      <c r="A284" s="25">
        <v>30</v>
      </c>
      <c r="B284" s="26" t="s">
        <v>10</v>
      </c>
      <c r="C284" s="26">
        <v>27.645</v>
      </c>
      <c r="D284" s="26">
        <v>1</v>
      </c>
      <c r="E284" s="26" t="s">
        <v>11</v>
      </c>
      <c r="F284" s="26" t="s">
        <v>14</v>
      </c>
      <c r="G284" s="32">
        <v>4237.12655</v>
      </c>
    </row>
    <row r="285" spans="1:7" x14ac:dyDescent="0.25">
      <c r="A285" s="27">
        <v>55</v>
      </c>
      <c r="B285" s="28" t="s">
        <v>7</v>
      </c>
      <c r="C285" s="28">
        <v>32.395000000000003</v>
      </c>
      <c r="D285" s="28">
        <v>1</v>
      </c>
      <c r="E285" s="28" t="s">
        <v>11</v>
      </c>
      <c r="F285" s="28" t="s">
        <v>14</v>
      </c>
      <c r="G285" s="33">
        <v>11879.10405</v>
      </c>
    </row>
    <row r="286" spans="1:7" x14ac:dyDescent="0.25">
      <c r="A286" s="25">
        <v>52</v>
      </c>
      <c r="B286" s="26" t="s">
        <v>7</v>
      </c>
      <c r="C286" s="26">
        <v>31.2</v>
      </c>
      <c r="D286" s="26">
        <v>0</v>
      </c>
      <c r="E286" s="26" t="s">
        <v>11</v>
      </c>
      <c r="F286" s="26" t="s">
        <v>9</v>
      </c>
      <c r="G286" s="32">
        <v>9625.92</v>
      </c>
    </row>
    <row r="287" spans="1:7" x14ac:dyDescent="0.25">
      <c r="A287" s="27">
        <v>46</v>
      </c>
      <c r="B287" s="28" t="s">
        <v>10</v>
      </c>
      <c r="C287" s="28">
        <v>26.62</v>
      </c>
      <c r="D287" s="28">
        <v>1</v>
      </c>
      <c r="E287" s="28" t="s">
        <v>11</v>
      </c>
      <c r="F287" s="28" t="s">
        <v>12</v>
      </c>
      <c r="G287" s="33">
        <v>7742.1098000000002</v>
      </c>
    </row>
    <row r="288" spans="1:7" x14ac:dyDescent="0.25">
      <c r="A288" s="25">
        <v>46</v>
      </c>
      <c r="B288" s="26" t="s">
        <v>7</v>
      </c>
      <c r="C288" s="26">
        <v>48.07</v>
      </c>
      <c r="D288" s="26">
        <v>2</v>
      </c>
      <c r="E288" s="26" t="s">
        <v>11</v>
      </c>
      <c r="F288" s="26" t="s">
        <v>14</v>
      </c>
      <c r="G288" s="32">
        <v>9432.9253000000008</v>
      </c>
    </row>
    <row r="289" spans="1:7" x14ac:dyDescent="0.25">
      <c r="A289" s="27">
        <v>63</v>
      </c>
      <c r="B289" s="28" t="s">
        <v>7</v>
      </c>
      <c r="C289" s="28">
        <v>26.22</v>
      </c>
      <c r="D289" s="28">
        <v>0</v>
      </c>
      <c r="E289" s="28" t="s">
        <v>11</v>
      </c>
      <c r="F289" s="28" t="s">
        <v>13</v>
      </c>
      <c r="G289" s="33">
        <v>14256.192800000001</v>
      </c>
    </row>
    <row r="290" spans="1:7" x14ac:dyDescent="0.25">
      <c r="A290" s="25">
        <v>59</v>
      </c>
      <c r="B290" s="26" t="s">
        <v>7</v>
      </c>
      <c r="C290" s="26">
        <v>36.765000000000001</v>
      </c>
      <c r="D290" s="26">
        <v>1</v>
      </c>
      <c r="E290" s="26" t="s">
        <v>8</v>
      </c>
      <c r="F290" s="26" t="s">
        <v>14</v>
      </c>
      <c r="G290" s="32">
        <v>47896.79135</v>
      </c>
    </row>
    <row r="291" spans="1:7" x14ac:dyDescent="0.25">
      <c r="A291" s="27">
        <v>52</v>
      </c>
      <c r="B291" s="28" t="s">
        <v>10</v>
      </c>
      <c r="C291" s="28">
        <v>26.4</v>
      </c>
      <c r="D291" s="28">
        <v>3</v>
      </c>
      <c r="E291" s="28" t="s">
        <v>11</v>
      </c>
      <c r="F291" s="28" t="s">
        <v>12</v>
      </c>
      <c r="G291" s="33">
        <v>25992.821039999999</v>
      </c>
    </row>
    <row r="292" spans="1:7" x14ac:dyDescent="0.25">
      <c r="A292" s="25">
        <v>28</v>
      </c>
      <c r="B292" s="26" t="s">
        <v>7</v>
      </c>
      <c r="C292" s="26">
        <v>33.4</v>
      </c>
      <c r="D292" s="26">
        <v>0</v>
      </c>
      <c r="E292" s="26" t="s">
        <v>11</v>
      </c>
      <c r="F292" s="26" t="s">
        <v>9</v>
      </c>
      <c r="G292" s="32">
        <v>3172.018</v>
      </c>
    </row>
    <row r="293" spans="1:7" x14ac:dyDescent="0.25">
      <c r="A293" s="27">
        <v>29</v>
      </c>
      <c r="B293" s="28" t="s">
        <v>10</v>
      </c>
      <c r="C293" s="28">
        <v>29.64</v>
      </c>
      <c r="D293" s="28">
        <v>1</v>
      </c>
      <c r="E293" s="28" t="s">
        <v>11</v>
      </c>
      <c r="F293" s="28" t="s">
        <v>14</v>
      </c>
      <c r="G293" s="33">
        <v>20277.807509999999</v>
      </c>
    </row>
    <row r="294" spans="1:7" x14ac:dyDescent="0.25">
      <c r="A294" s="25">
        <v>25</v>
      </c>
      <c r="B294" s="26" t="s">
        <v>10</v>
      </c>
      <c r="C294" s="26">
        <v>45.54</v>
      </c>
      <c r="D294" s="26">
        <v>2</v>
      </c>
      <c r="E294" s="26" t="s">
        <v>8</v>
      </c>
      <c r="F294" s="26" t="s">
        <v>12</v>
      </c>
      <c r="G294" s="32">
        <v>42112.2356</v>
      </c>
    </row>
    <row r="295" spans="1:7" x14ac:dyDescent="0.25">
      <c r="A295" s="27">
        <v>22</v>
      </c>
      <c r="B295" s="28" t="s">
        <v>7</v>
      </c>
      <c r="C295" s="28">
        <v>28.82</v>
      </c>
      <c r="D295" s="28">
        <v>0</v>
      </c>
      <c r="E295" s="28" t="s">
        <v>11</v>
      </c>
      <c r="F295" s="28" t="s">
        <v>12</v>
      </c>
      <c r="G295" s="33">
        <v>2156.7518</v>
      </c>
    </row>
    <row r="296" spans="1:7" x14ac:dyDescent="0.25">
      <c r="A296" s="25">
        <v>25</v>
      </c>
      <c r="B296" s="26" t="s">
        <v>10</v>
      </c>
      <c r="C296" s="26">
        <v>26.8</v>
      </c>
      <c r="D296" s="26">
        <v>3</v>
      </c>
      <c r="E296" s="26" t="s">
        <v>11</v>
      </c>
      <c r="F296" s="26" t="s">
        <v>9</v>
      </c>
      <c r="G296" s="32">
        <v>3906.127</v>
      </c>
    </row>
    <row r="297" spans="1:7" x14ac:dyDescent="0.25">
      <c r="A297" s="27">
        <v>18</v>
      </c>
      <c r="B297" s="28" t="s">
        <v>10</v>
      </c>
      <c r="C297" s="28">
        <v>22.99</v>
      </c>
      <c r="D297" s="28">
        <v>0</v>
      </c>
      <c r="E297" s="28" t="s">
        <v>11</v>
      </c>
      <c r="F297" s="28" t="s">
        <v>14</v>
      </c>
      <c r="G297" s="33">
        <v>1704.5681</v>
      </c>
    </row>
    <row r="298" spans="1:7" x14ac:dyDescent="0.25">
      <c r="A298" s="25">
        <v>19</v>
      </c>
      <c r="B298" s="26" t="s">
        <v>10</v>
      </c>
      <c r="C298" s="26">
        <v>27.7</v>
      </c>
      <c r="D298" s="26">
        <v>0</v>
      </c>
      <c r="E298" s="26" t="s">
        <v>8</v>
      </c>
      <c r="F298" s="26" t="s">
        <v>9</v>
      </c>
      <c r="G298" s="32">
        <v>16297.846</v>
      </c>
    </row>
    <row r="299" spans="1:7" x14ac:dyDescent="0.25">
      <c r="A299" s="27">
        <v>47</v>
      </c>
      <c r="B299" s="28" t="s">
        <v>10</v>
      </c>
      <c r="C299" s="28">
        <v>25.41</v>
      </c>
      <c r="D299" s="28">
        <v>1</v>
      </c>
      <c r="E299" s="28" t="s">
        <v>8</v>
      </c>
      <c r="F299" s="28" t="s">
        <v>12</v>
      </c>
      <c r="G299" s="33">
        <v>21978.676899999999</v>
      </c>
    </row>
    <row r="300" spans="1:7" x14ac:dyDescent="0.25">
      <c r="A300" s="25">
        <v>31</v>
      </c>
      <c r="B300" s="26" t="s">
        <v>10</v>
      </c>
      <c r="C300" s="26">
        <v>34.39</v>
      </c>
      <c r="D300" s="26">
        <v>3</v>
      </c>
      <c r="E300" s="26" t="s">
        <v>8</v>
      </c>
      <c r="F300" s="26" t="s">
        <v>13</v>
      </c>
      <c r="G300" s="32">
        <v>38746.355100000001</v>
      </c>
    </row>
    <row r="301" spans="1:7" x14ac:dyDescent="0.25">
      <c r="A301" s="27">
        <v>48</v>
      </c>
      <c r="B301" s="28" t="s">
        <v>7</v>
      </c>
      <c r="C301" s="28">
        <v>28.88</v>
      </c>
      <c r="D301" s="28">
        <v>1</v>
      </c>
      <c r="E301" s="28" t="s">
        <v>11</v>
      </c>
      <c r="F301" s="28" t="s">
        <v>13</v>
      </c>
      <c r="G301" s="33">
        <v>9249.4951999999994</v>
      </c>
    </row>
    <row r="302" spans="1:7" x14ac:dyDescent="0.25">
      <c r="A302" s="25">
        <v>36</v>
      </c>
      <c r="B302" s="26" t="s">
        <v>10</v>
      </c>
      <c r="C302" s="26">
        <v>27.55</v>
      </c>
      <c r="D302" s="26">
        <v>3</v>
      </c>
      <c r="E302" s="26" t="s">
        <v>11</v>
      </c>
      <c r="F302" s="26" t="s">
        <v>14</v>
      </c>
      <c r="G302" s="32">
        <v>6746.7425000000003</v>
      </c>
    </row>
    <row r="303" spans="1:7" x14ac:dyDescent="0.25">
      <c r="A303" s="27">
        <v>53</v>
      </c>
      <c r="B303" s="28" t="s">
        <v>7</v>
      </c>
      <c r="C303" s="28">
        <v>22.61</v>
      </c>
      <c r="D303" s="28">
        <v>3</v>
      </c>
      <c r="E303" s="28" t="s">
        <v>8</v>
      </c>
      <c r="F303" s="28" t="s">
        <v>14</v>
      </c>
      <c r="G303" s="33">
        <v>24873.384900000001</v>
      </c>
    </row>
    <row r="304" spans="1:7" x14ac:dyDescent="0.25">
      <c r="A304" s="25">
        <v>56</v>
      </c>
      <c r="B304" s="26" t="s">
        <v>7</v>
      </c>
      <c r="C304" s="26">
        <v>37.51</v>
      </c>
      <c r="D304" s="26">
        <v>2</v>
      </c>
      <c r="E304" s="26" t="s">
        <v>11</v>
      </c>
      <c r="F304" s="26" t="s">
        <v>12</v>
      </c>
      <c r="G304" s="32">
        <v>12265.5069</v>
      </c>
    </row>
    <row r="305" spans="1:7" x14ac:dyDescent="0.25">
      <c r="A305" s="27">
        <v>28</v>
      </c>
      <c r="B305" s="28" t="s">
        <v>7</v>
      </c>
      <c r="C305" s="28">
        <v>33</v>
      </c>
      <c r="D305" s="28">
        <v>2</v>
      </c>
      <c r="E305" s="28" t="s">
        <v>11</v>
      </c>
      <c r="F305" s="28" t="s">
        <v>12</v>
      </c>
      <c r="G305" s="33">
        <v>4349.4620000000004</v>
      </c>
    </row>
    <row r="306" spans="1:7" x14ac:dyDescent="0.25">
      <c r="A306" s="25">
        <v>57</v>
      </c>
      <c r="B306" s="26" t="s">
        <v>7</v>
      </c>
      <c r="C306" s="26">
        <v>38</v>
      </c>
      <c r="D306" s="26">
        <v>2</v>
      </c>
      <c r="E306" s="26" t="s">
        <v>11</v>
      </c>
      <c r="F306" s="26" t="s">
        <v>9</v>
      </c>
      <c r="G306" s="32">
        <v>12646.207</v>
      </c>
    </row>
    <row r="307" spans="1:7" x14ac:dyDescent="0.25">
      <c r="A307" s="27">
        <v>29</v>
      </c>
      <c r="B307" s="28" t="s">
        <v>10</v>
      </c>
      <c r="C307" s="28">
        <v>33.344999999999999</v>
      </c>
      <c r="D307" s="28">
        <v>2</v>
      </c>
      <c r="E307" s="28" t="s">
        <v>11</v>
      </c>
      <c r="F307" s="28" t="s">
        <v>13</v>
      </c>
      <c r="G307" s="33">
        <v>19442.353500000001</v>
      </c>
    </row>
    <row r="308" spans="1:7" x14ac:dyDescent="0.25">
      <c r="A308" s="25">
        <v>28</v>
      </c>
      <c r="B308" s="26" t="s">
        <v>7</v>
      </c>
      <c r="C308" s="26">
        <v>27.5</v>
      </c>
      <c r="D308" s="26">
        <v>2</v>
      </c>
      <c r="E308" s="26" t="s">
        <v>11</v>
      </c>
      <c r="F308" s="26" t="s">
        <v>9</v>
      </c>
      <c r="G308" s="32">
        <v>20177.671129999999</v>
      </c>
    </row>
    <row r="309" spans="1:7" x14ac:dyDescent="0.25">
      <c r="A309" s="27">
        <v>30</v>
      </c>
      <c r="B309" s="28" t="s">
        <v>7</v>
      </c>
      <c r="C309" s="28">
        <v>33.33</v>
      </c>
      <c r="D309" s="28">
        <v>1</v>
      </c>
      <c r="E309" s="28" t="s">
        <v>11</v>
      </c>
      <c r="F309" s="28" t="s">
        <v>12</v>
      </c>
      <c r="G309" s="33">
        <v>4151.0286999999998</v>
      </c>
    </row>
    <row r="310" spans="1:7" x14ac:dyDescent="0.25">
      <c r="A310" s="25">
        <v>58</v>
      </c>
      <c r="B310" s="26" t="s">
        <v>10</v>
      </c>
      <c r="C310" s="26">
        <v>34.865000000000002</v>
      </c>
      <c r="D310" s="26">
        <v>0</v>
      </c>
      <c r="E310" s="26" t="s">
        <v>11</v>
      </c>
      <c r="F310" s="26" t="s">
        <v>14</v>
      </c>
      <c r="G310" s="32">
        <v>11944.594349999999</v>
      </c>
    </row>
    <row r="311" spans="1:7" x14ac:dyDescent="0.25">
      <c r="A311" s="27">
        <v>41</v>
      </c>
      <c r="B311" s="28" t="s">
        <v>7</v>
      </c>
      <c r="C311" s="28">
        <v>33.06</v>
      </c>
      <c r="D311" s="28">
        <v>2</v>
      </c>
      <c r="E311" s="28" t="s">
        <v>11</v>
      </c>
      <c r="F311" s="28" t="s">
        <v>13</v>
      </c>
      <c r="G311" s="33">
        <v>7749.1563999999998</v>
      </c>
    </row>
    <row r="312" spans="1:7" x14ac:dyDescent="0.25">
      <c r="A312" s="25">
        <v>50</v>
      </c>
      <c r="B312" s="26" t="s">
        <v>10</v>
      </c>
      <c r="C312" s="26">
        <v>26.6</v>
      </c>
      <c r="D312" s="26">
        <v>0</v>
      </c>
      <c r="E312" s="26" t="s">
        <v>11</v>
      </c>
      <c r="F312" s="26" t="s">
        <v>9</v>
      </c>
      <c r="G312" s="32">
        <v>8444.4740000000002</v>
      </c>
    </row>
    <row r="313" spans="1:7" x14ac:dyDescent="0.25">
      <c r="A313" s="27">
        <v>19</v>
      </c>
      <c r="B313" s="28" t="s">
        <v>7</v>
      </c>
      <c r="C313" s="28">
        <v>24.7</v>
      </c>
      <c r="D313" s="28">
        <v>0</v>
      </c>
      <c r="E313" s="28" t="s">
        <v>11</v>
      </c>
      <c r="F313" s="28" t="s">
        <v>9</v>
      </c>
      <c r="G313" s="33">
        <v>1737.376</v>
      </c>
    </row>
    <row r="314" spans="1:7" x14ac:dyDescent="0.25">
      <c r="A314" s="25">
        <v>43</v>
      </c>
      <c r="B314" s="26" t="s">
        <v>10</v>
      </c>
      <c r="C314" s="26">
        <v>35.97</v>
      </c>
      <c r="D314" s="26">
        <v>3</v>
      </c>
      <c r="E314" s="26" t="s">
        <v>8</v>
      </c>
      <c r="F314" s="26" t="s">
        <v>12</v>
      </c>
      <c r="G314" s="32">
        <v>42124.515299999999</v>
      </c>
    </row>
    <row r="315" spans="1:7" x14ac:dyDescent="0.25">
      <c r="A315" s="27">
        <v>49</v>
      </c>
      <c r="B315" s="28" t="s">
        <v>10</v>
      </c>
      <c r="C315" s="28">
        <v>35.86</v>
      </c>
      <c r="D315" s="28">
        <v>0</v>
      </c>
      <c r="E315" s="28" t="s">
        <v>11</v>
      </c>
      <c r="F315" s="28" t="s">
        <v>12</v>
      </c>
      <c r="G315" s="33">
        <v>8124.4084000000003</v>
      </c>
    </row>
    <row r="316" spans="1:7" x14ac:dyDescent="0.25">
      <c r="A316" s="25">
        <v>27</v>
      </c>
      <c r="B316" s="26" t="s">
        <v>7</v>
      </c>
      <c r="C316" s="26">
        <v>31.4</v>
      </c>
      <c r="D316" s="26">
        <v>0</v>
      </c>
      <c r="E316" s="26" t="s">
        <v>8</v>
      </c>
      <c r="F316" s="26" t="s">
        <v>9</v>
      </c>
      <c r="G316" s="32">
        <v>34838.873</v>
      </c>
    </row>
    <row r="317" spans="1:7" x14ac:dyDescent="0.25">
      <c r="A317" s="27">
        <v>52</v>
      </c>
      <c r="B317" s="28" t="s">
        <v>10</v>
      </c>
      <c r="C317" s="28">
        <v>33.25</v>
      </c>
      <c r="D317" s="28">
        <v>0</v>
      </c>
      <c r="E317" s="28" t="s">
        <v>11</v>
      </c>
      <c r="F317" s="28" t="s">
        <v>14</v>
      </c>
      <c r="G317" s="33">
        <v>9722.7695000000003</v>
      </c>
    </row>
    <row r="318" spans="1:7" x14ac:dyDescent="0.25">
      <c r="A318" s="25">
        <v>50</v>
      </c>
      <c r="B318" s="26" t="s">
        <v>10</v>
      </c>
      <c r="C318" s="26">
        <v>32.204999999999998</v>
      </c>
      <c r="D318" s="26">
        <v>0</v>
      </c>
      <c r="E318" s="26" t="s">
        <v>11</v>
      </c>
      <c r="F318" s="26" t="s">
        <v>13</v>
      </c>
      <c r="G318" s="32">
        <v>8835.2649500000007</v>
      </c>
    </row>
    <row r="319" spans="1:7" x14ac:dyDescent="0.25">
      <c r="A319" s="27">
        <v>54</v>
      </c>
      <c r="B319" s="28" t="s">
        <v>10</v>
      </c>
      <c r="C319" s="28">
        <v>32.774999999999999</v>
      </c>
      <c r="D319" s="28">
        <v>0</v>
      </c>
      <c r="E319" s="28" t="s">
        <v>11</v>
      </c>
      <c r="F319" s="28" t="s">
        <v>14</v>
      </c>
      <c r="G319" s="33">
        <v>10435.06525</v>
      </c>
    </row>
    <row r="320" spans="1:7" x14ac:dyDescent="0.25">
      <c r="A320" s="25">
        <v>44</v>
      </c>
      <c r="B320" s="26" t="s">
        <v>7</v>
      </c>
      <c r="C320" s="26">
        <v>27.645</v>
      </c>
      <c r="D320" s="26">
        <v>0</v>
      </c>
      <c r="E320" s="26" t="s">
        <v>11</v>
      </c>
      <c r="F320" s="26" t="s">
        <v>13</v>
      </c>
      <c r="G320" s="32">
        <v>7421.1945500000002</v>
      </c>
    </row>
    <row r="321" spans="1:7" x14ac:dyDescent="0.25">
      <c r="A321" s="27">
        <v>32</v>
      </c>
      <c r="B321" s="28" t="s">
        <v>10</v>
      </c>
      <c r="C321" s="28">
        <v>37.335000000000001</v>
      </c>
      <c r="D321" s="28">
        <v>1</v>
      </c>
      <c r="E321" s="28" t="s">
        <v>11</v>
      </c>
      <c r="F321" s="28" t="s">
        <v>14</v>
      </c>
      <c r="G321" s="33">
        <v>4667.6076499999999</v>
      </c>
    </row>
    <row r="322" spans="1:7" x14ac:dyDescent="0.25">
      <c r="A322" s="25">
        <v>34</v>
      </c>
      <c r="B322" s="26" t="s">
        <v>10</v>
      </c>
      <c r="C322" s="26">
        <v>25.27</v>
      </c>
      <c r="D322" s="26">
        <v>1</v>
      </c>
      <c r="E322" s="26" t="s">
        <v>11</v>
      </c>
      <c r="F322" s="26" t="s">
        <v>13</v>
      </c>
      <c r="G322" s="32">
        <v>4894.7533000000003</v>
      </c>
    </row>
    <row r="323" spans="1:7" x14ac:dyDescent="0.25">
      <c r="A323" s="27">
        <v>26</v>
      </c>
      <c r="B323" s="28" t="s">
        <v>7</v>
      </c>
      <c r="C323" s="28">
        <v>29.64</v>
      </c>
      <c r="D323" s="28">
        <v>4</v>
      </c>
      <c r="E323" s="28" t="s">
        <v>11</v>
      </c>
      <c r="F323" s="28" t="s">
        <v>14</v>
      </c>
      <c r="G323" s="33">
        <v>24671.663339999999</v>
      </c>
    </row>
    <row r="324" spans="1:7" x14ac:dyDescent="0.25">
      <c r="A324" s="25">
        <v>34</v>
      </c>
      <c r="B324" s="26" t="s">
        <v>10</v>
      </c>
      <c r="C324" s="26">
        <v>30.8</v>
      </c>
      <c r="D324" s="26">
        <v>0</v>
      </c>
      <c r="E324" s="26" t="s">
        <v>8</v>
      </c>
      <c r="F324" s="26" t="s">
        <v>9</v>
      </c>
      <c r="G324" s="32">
        <v>35491.64</v>
      </c>
    </row>
    <row r="325" spans="1:7" x14ac:dyDescent="0.25">
      <c r="A325" s="27">
        <v>57</v>
      </c>
      <c r="B325" s="28" t="s">
        <v>10</v>
      </c>
      <c r="C325" s="28">
        <v>40.945</v>
      </c>
      <c r="D325" s="28">
        <v>0</v>
      </c>
      <c r="E325" s="28" t="s">
        <v>11</v>
      </c>
      <c r="F325" s="28" t="s">
        <v>14</v>
      </c>
      <c r="G325" s="33">
        <v>11566.30055</v>
      </c>
    </row>
    <row r="326" spans="1:7" x14ac:dyDescent="0.25">
      <c r="A326" s="25">
        <v>29</v>
      </c>
      <c r="B326" s="26" t="s">
        <v>10</v>
      </c>
      <c r="C326" s="26">
        <v>27.2</v>
      </c>
      <c r="D326" s="26">
        <v>0</v>
      </c>
      <c r="E326" s="26" t="s">
        <v>11</v>
      </c>
      <c r="F326" s="26" t="s">
        <v>9</v>
      </c>
      <c r="G326" s="32">
        <v>2866.0909999999999</v>
      </c>
    </row>
    <row r="327" spans="1:7" x14ac:dyDescent="0.25">
      <c r="A327" s="27">
        <v>40</v>
      </c>
      <c r="B327" s="28" t="s">
        <v>10</v>
      </c>
      <c r="C327" s="28">
        <v>34.104999999999997</v>
      </c>
      <c r="D327" s="28">
        <v>1</v>
      </c>
      <c r="E327" s="28" t="s">
        <v>11</v>
      </c>
      <c r="F327" s="28" t="s">
        <v>14</v>
      </c>
      <c r="G327" s="33">
        <v>6600.2059499999996</v>
      </c>
    </row>
    <row r="328" spans="1:7" x14ac:dyDescent="0.25">
      <c r="A328" s="25">
        <v>27</v>
      </c>
      <c r="B328" s="26" t="s">
        <v>7</v>
      </c>
      <c r="C328" s="26">
        <v>23.21</v>
      </c>
      <c r="D328" s="26">
        <v>1</v>
      </c>
      <c r="E328" s="26" t="s">
        <v>11</v>
      </c>
      <c r="F328" s="26" t="s">
        <v>12</v>
      </c>
      <c r="G328" s="32">
        <v>3561.8888999999999</v>
      </c>
    </row>
    <row r="329" spans="1:7" x14ac:dyDescent="0.25">
      <c r="A329" s="27">
        <v>45</v>
      </c>
      <c r="B329" s="28" t="s">
        <v>10</v>
      </c>
      <c r="C329" s="28">
        <v>36.479999999999997</v>
      </c>
      <c r="D329" s="28">
        <v>2</v>
      </c>
      <c r="E329" s="28" t="s">
        <v>8</v>
      </c>
      <c r="F329" s="28" t="s">
        <v>13</v>
      </c>
      <c r="G329" s="33">
        <v>42760.502200000003</v>
      </c>
    </row>
    <row r="330" spans="1:7" x14ac:dyDescent="0.25">
      <c r="A330" s="25">
        <v>64</v>
      </c>
      <c r="B330" s="26" t="s">
        <v>7</v>
      </c>
      <c r="C330" s="26">
        <v>33.799999999999997</v>
      </c>
      <c r="D330" s="26">
        <v>1</v>
      </c>
      <c r="E330" s="26" t="s">
        <v>8</v>
      </c>
      <c r="F330" s="26" t="s">
        <v>9</v>
      </c>
      <c r="G330" s="32">
        <v>47928.03</v>
      </c>
    </row>
    <row r="331" spans="1:7" x14ac:dyDescent="0.25">
      <c r="A331" s="27">
        <v>52</v>
      </c>
      <c r="B331" s="28" t="s">
        <v>10</v>
      </c>
      <c r="C331" s="28">
        <v>36.700000000000003</v>
      </c>
      <c r="D331" s="28">
        <v>0</v>
      </c>
      <c r="E331" s="28" t="s">
        <v>11</v>
      </c>
      <c r="F331" s="28" t="s">
        <v>9</v>
      </c>
      <c r="G331" s="33">
        <v>9144.5650000000005</v>
      </c>
    </row>
    <row r="332" spans="1:7" x14ac:dyDescent="0.25">
      <c r="A332" s="25">
        <v>61</v>
      </c>
      <c r="B332" s="26" t="s">
        <v>7</v>
      </c>
      <c r="C332" s="26">
        <v>36.384999999999998</v>
      </c>
      <c r="D332" s="26">
        <v>1</v>
      </c>
      <c r="E332" s="26" t="s">
        <v>8</v>
      </c>
      <c r="F332" s="26" t="s">
        <v>14</v>
      </c>
      <c r="G332" s="32">
        <v>48517.563150000002</v>
      </c>
    </row>
    <row r="333" spans="1:7" x14ac:dyDescent="0.25">
      <c r="A333" s="27">
        <v>52</v>
      </c>
      <c r="B333" s="28" t="s">
        <v>10</v>
      </c>
      <c r="C333" s="28">
        <v>27.36</v>
      </c>
      <c r="D333" s="28">
        <v>0</v>
      </c>
      <c r="E333" s="28" t="s">
        <v>8</v>
      </c>
      <c r="F333" s="28" t="s">
        <v>13</v>
      </c>
      <c r="G333" s="33">
        <v>24393.6224</v>
      </c>
    </row>
    <row r="334" spans="1:7" x14ac:dyDescent="0.25">
      <c r="A334" s="25">
        <v>61</v>
      </c>
      <c r="B334" s="26" t="s">
        <v>7</v>
      </c>
      <c r="C334" s="26">
        <v>31.16</v>
      </c>
      <c r="D334" s="26">
        <v>0</v>
      </c>
      <c r="E334" s="26" t="s">
        <v>11</v>
      </c>
      <c r="F334" s="26" t="s">
        <v>13</v>
      </c>
      <c r="G334" s="32">
        <v>13429.035400000001</v>
      </c>
    </row>
    <row r="335" spans="1:7" x14ac:dyDescent="0.25">
      <c r="A335" s="27">
        <v>56</v>
      </c>
      <c r="B335" s="28" t="s">
        <v>7</v>
      </c>
      <c r="C335" s="28">
        <v>28.785</v>
      </c>
      <c r="D335" s="28">
        <v>0</v>
      </c>
      <c r="E335" s="28" t="s">
        <v>11</v>
      </c>
      <c r="F335" s="28" t="s">
        <v>14</v>
      </c>
      <c r="G335" s="33">
        <v>11658.379150000001</v>
      </c>
    </row>
    <row r="336" spans="1:7" x14ac:dyDescent="0.25">
      <c r="A336" s="25">
        <v>43</v>
      </c>
      <c r="B336" s="26" t="s">
        <v>7</v>
      </c>
      <c r="C336" s="26">
        <v>35.72</v>
      </c>
      <c r="D336" s="26">
        <v>2</v>
      </c>
      <c r="E336" s="26" t="s">
        <v>11</v>
      </c>
      <c r="F336" s="26" t="s">
        <v>14</v>
      </c>
      <c r="G336" s="32">
        <v>19144.576519999999</v>
      </c>
    </row>
    <row r="337" spans="1:7" x14ac:dyDescent="0.25">
      <c r="A337" s="27">
        <v>64</v>
      </c>
      <c r="B337" s="28" t="s">
        <v>10</v>
      </c>
      <c r="C337" s="28">
        <v>34.5</v>
      </c>
      <c r="D337" s="28">
        <v>0</v>
      </c>
      <c r="E337" s="28" t="s">
        <v>11</v>
      </c>
      <c r="F337" s="28" t="s">
        <v>9</v>
      </c>
      <c r="G337" s="33">
        <v>13822.803</v>
      </c>
    </row>
    <row r="338" spans="1:7" x14ac:dyDescent="0.25">
      <c r="A338" s="25">
        <v>60</v>
      </c>
      <c r="B338" s="26" t="s">
        <v>10</v>
      </c>
      <c r="C338" s="26">
        <v>25.74</v>
      </c>
      <c r="D338" s="26">
        <v>0</v>
      </c>
      <c r="E338" s="26" t="s">
        <v>11</v>
      </c>
      <c r="F338" s="26" t="s">
        <v>12</v>
      </c>
      <c r="G338" s="32">
        <v>12142.578600000001</v>
      </c>
    </row>
    <row r="339" spans="1:7" x14ac:dyDescent="0.25">
      <c r="A339" s="27">
        <v>62</v>
      </c>
      <c r="B339" s="28" t="s">
        <v>10</v>
      </c>
      <c r="C339" s="28">
        <v>27.55</v>
      </c>
      <c r="D339" s="28">
        <v>1</v>
      </c>
      <c r="E339" s="28" t="s">
        <v>11</v>
      </c>
      <c r="F339" s="28" t="s">
        <v>13</v>
      </c>
      <c r="G339" s="33">
        <v>13937.666499999999</v>
      </c>
    </row>
    <row r="340" spans="1:7" x14ac:dyDescent="0.25">
      <c r="A340" s="25">
        <v>50</v>
      </c>
      <c r="B340" s="26" t="s">
        <v>10</v>
      </c>
      <c r="C340" s="26">
        <v>32.299999999999997</v>
      </c>
      <c r="D340" s="26">
        <v>1</v>
      </c>
      <c r="E340" s="26" t="s">
        <v>8</v>
      </c>
      <c r="F340" s="26" t="s">
        <v>14</v>
      </c>
      <c r="G340" s="32">
        <v>41919.097000000002</v>
      </c>
    </row>
    <row r="341" spans="1:7" x14ac:dyDescent="0.25">
      <c r="A341" s="27">
        <v>46</v>
      </c>
      <c r="B341" s="28" t="s">
        <v>7</v>
      </c>
      <c r="C341" s="28">
        <v>27.72</v>
      </c>
      <c r="D341" s="28">
        <v>1</v>
      </c>
      <c r="E341" s="28" t="s">
        <v>11</v>
      </c>
      <c r="F341" s="28" t="s">
        <v>12</v>
      </c>
      <c r="G341" s="33">
        <v>8232.6388000000006</v>
      </c>
    </row>
    <row r="342" spans="1:7" x14ac:dyDescent="0.25">
      <c r="A342" s="25">
        <v>24</v>
      </c>
      <c r="B342" s="26" t="s">
        <v>7</v>
      </c>
      <c r="C342" s="26">
        <v>27.6</v>
      </c>
      <c r="D342" s="26">
        <v>0</v>
      </c>
      <c r="E342" s="26" t="s">
        <v>11</v>
      </c>
      <c r="F342" s="26" t="s">
        <v>9</v>
      </c>
      <c r="G342" s="32">
        <v>18955.220170000001</v>
      </c>
    </row>
    <row r="343" spans="1:7" x14ac:dyDescent="0.25">
      <c r="A343" s="27">
        <v>62</v>
      </c>
      <c r="B343" s="28" t="s">
        <v>10</v>
      </c>
      <c r="C343" s="28">
        <v>30.02</v>
      </c>
      <c r="D343" s="28">
        <v>0</v>
      </c>
      <c r="E343" s="28" t="s">
        <v>11</v>
      </c>
      <c r="F343" s="28" t="s">
        <v>13</v>
      </c>
      <c r="G343" s="33">
        <v>13352.0998</v>
      </c>
    </row>
    <row r="344" spans="1:7" x14ac:dyDescent="0.25">
      <c r="A344" s="25">
        <v>60</v>
      </c>
      <c r="B344" s="26" t="s">
        <v>7</v>
      </c>
      <c r="C344" s="26">
        <v>27.55</v>
      </c>
      <c r="D344" s="26">
        <v>0</v>
      </c>
      <c r="E344" s="26" t="s">
        <v>11</v>
      </c>
      <c r="F344" s="26" t="s">
        <v>14</v>
      </c>
      <c r="G344" s="32">
        <v>13217.094499999999</v>
      </c>
    </row>
    <row r="345" spans="1:7" x14ac:dyDescent="0.25">
      <c r="A345" s="27">
        <v>63</v>
      </c>
      <c r="B345" s="28" t="s">
        <v>10</v>
      </c>
      <c r="C345" s="28">
        <v>36.765000000000001</v>
      </c>
      <c r="D345" s="28">
        <v>0</v>
      </c>
      <c r="E345" s="28" t="s">
        <v>11</v>
      </c>
      <c r="F345" s="28" t="s">
        <v>14</v>
      </c>
      <c r="G345" s="33">
        <v>13981.850350000001</v>
      </c>
    </row>
    <row r="346" spans="1:7" x14ac:dyDescent="0.25">
      <c r="A346" s="25">
        <v>49</v>
      </c>
      <c r="B346" s="26" t="s">
        <v>7</v>
      </c>
      <c r="C346" s="26">
        <v>41.47</v>
      </c>
      <c r="D346" s="26">
        <v>4</v>
      </c>
      <c r="E346" s="26" t="s">
        <v>11</v>
      </c>
      <c r="F346" s="26" t="s">
        <v>12</v>
      </c>
      <c r="G346" s="32">
        <v>10977.2063</v>
      </c>
    </row>
    <row r="347" spans="1:7" x14ac:dyDescent="0.25">
      <c r="A347" s="27">
        <v>34</v>
      </c>
      <c r="B347" s="28" t="s">
        <v>7</v>
      </c>
      <c r="C347" s="28">
        <v>29.26</v>
      </c>
      <c r="D347" s="28">
        <v>3</v>
      </c>
      <c r="E347" s="28" t="s">
        <v>11</v>
      </c>
      <c r="F347" s="28" t="s">
        <v>12</v>
      </c>
      <c r="G347" s="33">
        <v>6184.2993999999999</v>
      </c>
    </row>
    <row r="348" spans="1:7" x14ac:dyDescent="0.25">
      <c r="A348" s="25">
        <v>33</v>
      </c>
      <c r="B348" s="26" t="s">
        <v>10</v>
      </c>
      <c r="C348" s="26">
        <v>35.75</v>
      </c>
      <c r="D348" s="26">
        <v>2</v>
      </c>
      <c r="E348" s="26" t="s">
        <v>11</v>
      </c>
      <c r="F348" s="26" t="s">
        <v>12</v>
      </c>
      <c r="G348" s="32">
        <v>4889.9994999999999</v>
      </c>
    </row>
    <row r="349" spans="1:7" x14ac:dyDescent="0.25">
      <c r="A349" s="27">
        <v>46</v>
      </c>
      <c r="B349" s="28" t="s">
        <v>10</v>
      </c>
      <c r="C349" s="28">
        <v>33.344999999999999</v>
      </c>
      <c r="D349" s="28">
        <v>1</v>
      </c>
      <c r="E349" s="28" t="s">
        <v>11</v>
      </c>
      <c r="F349" s="28" t="s">
        <v>14</v>
      </c>
      <c r="G349" s="33">
        <v>8334.4575499999992</v>
      </c>
    </row>
    <row r="350" spans="1:7" x14ac:dyDescent="0.25">
      <c r="A350" s="25">
        <v>36</v>
      </c>
      <c r="B350" s="26" t="s">
        <v>7</v>
      </c>
      <c r="C350" s="26">
        <v>29.92</v>
      </c>
      <c r="D350" s="26">
        <v>1</v>
      </c>
      <c r="E350" s="26" t="s">
        <v>11</v>
      </c>
      <c r="F350" s="26" t="s">
        <v>12</v>
      </c>
      <c r="G350" s="32">
        <v>5478.0367999999999</v>
      </c>
    </row>
    <row r="351" spans="1:7" x14ac:dyDescent="0.25">
      <c r="A351" s="27">
        <v>19</v>
      </c>
      <c r="B351" s="28" t="s">
        <v>10</v>
      </c>
      <c r="C351" s="28">
        <v>27.835000000000001</v>
      </c>
      <c r="D351" s="28">
        <v>0</v>
      </c>
      <c r="E351" s="28" t="s">
        <v>11</v>
      </c>
      <c r="F351" s="28" t="s">
        <v>13</v>
      </c>
      <c r="G351" s="33">
        <v>1635.7336499999999</v>
      </c>
    </row>
    <row r="352" spans="1:7" x14ac:dyDescent="0.25">
      <c r="A352" s="25">
        <v>57</v>
      </c>
      <c r="B352" s="26" t="s">
        <v>7</v>
      </c>
      <c r="C352" s="26">
        <v>23.18</v>
      </c>
      <c r="D352" s="26">
        <v>0</v>
      </c>
      <c r="E352" s="26" t="s">
        <v>11</v>
      </c>
      <c r="F352" s="26" t="s">
        <v>13</v>
      </c>
      <c r="G352" s="32">
        <v>11830.6072</v>
      </c>
    </row>
    <row r="353" spans="1:7" x14ac:dyDescent="0.25">
      <c r="A353" s="27">
        <v>50</v>
      </c>
      <c r="B353" s="28" t="s">
        <v>7</v>
      </c>
      <c r="C353" s="28">
        <v>25.6</v>
      </c>
      <c r="D353" s="28">
        <v>0</v>
      </c>
      <c r="E353" s="28" t="s">
        <v>11</v>
      </c>
      <c r="F353" s="28" t="s">
        <v>9</v>
      </c>
      <c r="G353" s="33">
        <v>8932.0840000000007</v>
      </c>
    </row>
    <row r="354" spans="1:7" x14ac:dyDescent="0.25">
      <c r="A354" s="25">
        <v>30</v>
      </c>
      <c r="B354" s="26" t="s">
        <v>7</v>
      </c>
      <c r="C354" s="26">
        <v>27.7</v>
      </c>
      <c r="D354" s="26">
        <v>0</v>
      </c>
      <c r="E354" s="26" t="s">
        <v>11</v>
      </c>
      <c r="F354" s="26" t="s">
        <v>9</v>
      </c>
      <c r="G354" s="32">
        <v>3554.203</v>
      </c>
    </row>
    <row r="355" spans="1:7" x14ac:dyDescent="0.25">
      <c r="A355" s="27">
        <v>33</v>
      </c>
      <c r="B355" s="28" t="s">
        <v>10</v>
      </c>
      <c r="C355" s="28">
        <v>35.244999999999997</v>
      </c>
      <c r="D355" s="28">
        <v>0</v>
      </c>
      <c r="E355" s="28" t="s">
        <v>11</v>
      </c>
      <c r="F355" s="28" t="s">
        <v>14</v>
      </c>
      <c r="G355" s="33">
        <v>12404.8791</v>
      </c>
    </row>
    <row r="356" spans="1:7" x14ac:dyDescent="0.25">
      <c r="A356" s="25">
        <v>18</v>
      </c>
      <c r="B356" s="26" t="s">
        <v>7</v>
      </c>
      <c r="C356" s="26">
        <v>38.28</v>
      </c>
      <c r="D356" s="26">
        <v>0</v>
      </c>
      <c r="E356" s="26" t="s">
        <v>11</v>
      </c>
      <c r="F356" s="26" t="s">
        <v>12</v>
      </c>
      <c r="G356" s="32">
        <v>14133.03775</v>
      </c>
    </row>
    <row r="357" spans="1:7" x14ac:dyDescent="0.25">
      <c r="A357" s="27">
        <v>46</v>
      </c>
      <c r="B357" s="28" t="s">
        <v>10</v>
      </c>
      <c r="C357" s="28">
        <v>27.6</v>
      </c>
      <c r="D357" s="28">
        <v>0</v>
      </c>
      <c r="E357" s="28" t="s">
        <v>11</v>
      </c>
      <c r="F357" s="28" t="s">
        <v>9</v>
      </c>
      <c r="G357" s="33">
        <v>24603.04837</v>
      </c>
    </row>
    <row r="358" spans="1:7" x14ac:dyDescent="0.25">
      <c r="A358" s="25">
        <v>46</v>
      </c>
      <c r="B358" s="26" t="s">
        <v>10</v>
      </c>
      <c r="C358" s="26">
        <v>43.89</v>
      </c>
      <c r="D358" s="26">
        <v>3</v>
      </c>
      <c r="E358" s="26" t="s">
        <v>11</v>
      </c>
      <c r="F358" s="26" t="s">
        <v>12</v>
      </c>
      <c r="G358" s="32">
        <v>8944.1151000000009</v>
      </c>
    </row>
    <row r="359" spans="1:7" x14ac:dyDescent="0.25">
      <c r="A359" s="27">
        <v>47</v>
      </c>
      <c r="B359" s="28" t="s">
        <v>10</v>
      </c>
      <c r="C359" s="28">
        <v>29.83</v>
      </c>
      <c r="D359" s="28">
        <v>3</v>
      </c>
      <c r="E359" s="28" t="s">
        <v>11</v>
      </c>
      <c r="F359" s="28" t="s">
        <v>13</v>
      </c>
      <c r="G359" s="33">
        <v>9620.3307000000004</v>
      </c>
    </row>
    <row r="360" spans="1:7" x14ac:dyDescent="0.25">
      <c r="A360" s="25">
        <v>23</v>
      </c>
      <c r="B360" s="26" t="s">
        <v>10</v>
      </c>
      <c r="C360" s="26">
        <v>41.91</v>
      </c>
      <c r="D360" s="26">
        <v>0</v>
      </c>
      <c r="E360" s="26" t="s">
        <v>11</v>
      </c>
      <c r="F360" s="26" t="s">
        <v>12</v>
      </c>
      <c r="G360" s="32">
        <v>1837.2819</v>
      </c>
    </row>
    <row r="361" spans="1:7" x14ac:dyDescent="0.25">
      <c r="A361" s="27">
        <v>18</v>
      </c>
      <c r="B361" s="28" t="s">
        <v>7</v>
      </c>
      <c r="C361" s="28">
        <v>20.79</v>
      </c>
      <c r="D361" s="28">
        <v>0</v>
      </c>
      <c r="E361" s="28" t="s">
        <v>11</v>
      </c>
      <c r="F361" s="28" t="s">
        <v>12</v>
      </c>
      <c r="G361" s="33">
        <v>1607.5101</v>
      </c>
    </row>
    <row r="362" spans="1:7" x14ac:dyDescent="0.25">
      <c r="A362" s="25">
        <v>48</v>
      </c>
      <c r="B362" s="26" t="s">
        <v>7</v>
      </c>
      <c r="C362" s="26">
        <v>32.299999999999997</v>
      </c>
      <c r="D362" s="26">
        <v>2</v>
      </c>
      <c r="E362" s="26" t="s">
        <v>11</v>
      </c>
      <c r="F362" s="26" t="s">
        <v>14</v>
      </c>
      <c r="G362" s="32">
        <v>10043.249</v>
      </c>
    </row>
    <row r="363" spans="1:7" x14ac:dyDescent="0.25">
      <c r="A363" s="27">
        <v>35</v>
      </c>
      <c r="B363" s="28" t="s">
        <v>10</v>
      </c>
      <c r="C363" s="28">
        <v>30.5</v>
      </c>
      <c r="D363" s="28">
        <v>1</v>
      </c>
      <c r="E363" s="28" t="s">
        <v>11</v>
      </c>
      <c r="F363" s="28" t="s">
        <v>9</v>
      </c>
      <c r="G363" s="33">
        <v>4751.07</v>
      </c>
    </row>
    <row r="364" spans="1:7" x14ac:dyDescent="0.25">
      <c r="A364" s="25">
        <v>19</v>
      </c>
      <c r="B364" s="26" t="s">
        <v>7</v>
      </c>
      <c r="C364" s="26">
        <v>21.7</v>
      </c>
      <c r="D364" s="26">
        <v>0</v>
      </c>
      <c r="E364" s="26" t="s">
        <v>8</v>
      </c>
      <c r="F364" s="26" t="s">
        <v>9</v>
      </c>
      <c r="G364" s="32">
        <v>13844.505999999999</v>
      </c>
    </row>
    <row r="365" spans="1:7" x14ac:dyDescent="0.25">
      <c r="A365" s="27">
        <v>21</v>
      </c>
      <c r="B365" s="28" t="s">
        <v>7</v>
      </c>
      <c r="C365" s="28">
        <v>26.4</v>
      </c>
      <c r="D365" s="28">
        <v>1</v>
      </c>
      <c r="E365" s="28" t="s">
        <v>11</v>
      </c>
      <c r="F365" s="28" t="s">
        <v>9</v>
      </c>
      <c r="G365" s="33">
        <v>2597.779</v>
      </c>
    </row>
    <row r="366" spans="1:7" x14ac:dyDescent="0.25">
      <c r="A366" s="25">
        <v>21</v>
      </c>
      <c r="B366" s="26" t="s">
        <v>7</v>
      </c>
      <c r="C366" s="26">
        <v>21.89</v>
      </c>
      <c r="D366" s="26">
        <v>2</v>
      </c>
      <c r="E366" s="26" t="s">
        <v>11</v>
      </c>
      <c r="F366" s="26" t="s">
        <v>12</v>
      </c>
      <c r="G366" s="32">
        <v>3180.5101</v>
      </c>
    </row>
    <row r="367" spans="1:7" x14ac:dyDescent="0.25">
      <c r="A367" s="27">
        <v>49</v>
      </c>
      <c r="B367" s="28" t="s">
        <v>7</v>
      </c>
      <c r="C367" s="28">
        <v>30.78</v>
      </c>
      <c r="D367" s="28">
        <v>1</v>
      </c>
      <c r="E367" s="28" t="s">
        <v>11</v>
      </c>
      <c r="F367" s="28" t="s">
        <v>14</v>
      </c>
      <c r="G367" s="33">
        <v>9778.3472000000002</v>
      </c>
    </row>
    <row r="368" spans="1:7" x14ac:dyDescent="0.25">
      <c r="A368" s="25">
        <v>56</v>
      </c>
      <c r="B368" s="26" t="s">
        <v>7</v>
      </c>
      <c r="C368" s="26">
        <v>32.299999999999997</v>
      </c>
      <c r="D368" s="26">
        <v>3</v>
      </c>
      <c r="E368" s="26" t="s">
        <v>11</v>
      </c>
      <c r="F368" s="26" t="s">
        <v>14</v>
      </c>
      <c r="G368" s="32">
        <v>13430.264999999999</v>
      </c>
    </row>
    <row r="369" spans="1:7" x14ac:dyDescent="0.25">
      <c r="A369" s="27">
        <v>42</v>
      </c>
      <c r="B369" s="28" t="s">
        <v>7</v>
      </c>
      <c r="C369" s="28">
        <v>24.984999999999999</v>
      </c>
      <c r="D369" s="28">
        <v>2</v>
      </c>
      <c r="E369" s="28" t="s">
        <v>11</v>
      </c>
      <c r="F369" s="28" t="s">
        <v>13</v>
      </c>
      <c r="G369" s="33">
        <v>8017.0611500000005</v>
      </c>
    </row>
    <row r="370" spans="1:7" x14ac:dyDescent="0.25">
      <c r="A370" s="25">
        <v>44</v>
      </c>
      <c r="B370" s="26" t="s">
        <v>10</v>
      </c>
      <c r="C370" s="26">
        <v>32.015000000000001</v>
      </c>
      <c r="D370" s="26">
        <v>2</v>
      </c>
      <c r="E370" s="26" t="s">
        <v>11</v>
      </c>
      <c r="F370" s="26" t="s">
        <v>13</v>
      </c>
      <c r="G370" s="32">
        <v>8116.2688500000004</v>
      </c>
    </row>
    <row r="371" spans="1:7" x14ac:dyDescent="0.25">
      <c r="A371" s="27">
        <v>18</v>
      </c>
      <c r="B371" s="28" t="s">
        <v>10</v>
      </c>
      <c r="C371" s="28">
        <v>30.4</v>
      </c>
      <c r="D371" s="28">
        <v>3</v>
      </c>
      <c r="E371" s="28" t="s">
        <v>11</v>
      </c>
      <c r="F371" s="28" t="s">
        <v>14</v>
      </c>
      <c r="G371" s="33">
        <v>3481.8679999999999</v>
      </c>
    </row>
    <row r="372" spans="1:7" x14ac:dyDescent="0.25">
      <c r="A372" s="25">
        <v>61</v>
      </c>
      <c r="B372" s="26" t="s">
        <v>7</v>
      </c>
      <c r="C372" s="26">
        <v>21.09</v>
      </c>
      <c r="D372" s="26">
        <v>0</v>
      </c>
      <c r="E372" s="26" t="s">
        <v>11</v>
      </c>
      <c r="F372" s="26" t="s">
        <v>13</v>
      </c>
      <c r="G372" s="32">
        <v>13415.0381</v>
      </c>
    </row>
    <row r="373" spans="1:7" x14ac:dyDescent="0.25">
      <c r="A373" s="27">
        <v>57</v>
      </c>
      <c r="B373" s="28" t="s">
        <v>7</v>
      </c>
      <c r="C373" s="28">
        <v>22.23</v>
      </c>
      <c r="D373" s="28">
        <v>0</v>
      </c>
      <c r="E373" s="28" t="s">
        <v>11</v>
      </c>
      <c r="F373" s="28" t="s">
        <v>14</v>
      </c>
      <c r="G373" s="33">
        <v>12029.286700000001</v>
      </c>
    </row>
    <row r="374" spans="1:7" x14ac:dyDescent="0.25">
      <c r="A374" s="25">
        <v>42</v>
      </c>
      <c r="B374" s="26" t="s">
        <v>7</v>
      </c>
      <c r="C374" s="26">
        <v>33.155000000000001</v>
      </c>
      <c r="D374" s="26">
        <v>1</v>
      </c>
      <c r="E374" s="26" t="s">
        <v>11</v>
      </c>
      <c r="F374" s="26" t="s">
        <v>14</v>
      </c>
      <c r="G374" s="32">
        <v>7639.4174499999999</v>
      </c>
    </row>
    <row r="375" spans="1:7" x14ac:dyDescent="0.25">
      <c r="A375" s="27">
        <v>26</v>
      </c>
      <c r="B375" s="28" t="s">
        <v>10</v>
      </c>
      <c r="C375" s="28">
        <v>32.9</v>
      </c>
      <c r="D375" s="28">
        <v>2</v>
      </c>
      <c r="E375" s="28" t="s">
        <v>8</v>
      </c>
      <c r="F375" s="28" t="s">
        <v>9</v>
      </c>
      <c r="G375" s="33">
        <v>36085.218999999997</v>
      </c>
    </row>
    <row r="376" spans="1:7" x14ac:dyDescent="0.25">
      <c r="A376" s="25">
        <v>20</v>
      </c>
      <c r="B376" s="26" t="s">
        <v>10</v>
      </c>
      <c r="C376" s="26">
        <v>33.33</v>
      </c>
      <c r="D376" s="26">
        <v>0</v>
      </c>
      <c r="E376" s="26" t="s">
        <v>11</v>
      </c>
      <c r="F376" s="26" t="s">
        <v>12</v>
      </c>
      <c r="G376" s="32">
        <v>1391.5287000000001</v>
      </c>
    </row>
    <row r="377" spans="1:7" x14ac:dyDescent="0.25">
      <c r="A377" s="27">
        <v>23</v>
      </c>
      <c r="B377" s="28" t="s">
        <v>7</v>
      </c>
      <c r="C377" s="28">
        <v>28.31</v>
      </c>
      <c r="D377" s="28">
        <v>0</v>
      </c>
      <c r="E377" s="28" t="s">
        <v>8</v>
      </c>
      <c r="F377" s="28" t="s">
        <v>13</v>
      </c>
      <c r="G377" s="33">
        <v>18033.9679</v>
      </c>
    </row>
    <row r="378" spans="1:7" x14ac:dyDescent="0.25">
      <c r="A378" s="25">
        <v>39</v>
      </c>
      <c r="B378" s="26" t="s">
        <v>7</v>
      </c>
      <c r="C378" s="26">
        <v>24.89</v>
      </c>
      <c r="D378" s="26">
        <v>3</v>
      </c>
      <c r="E378" s="26" t="s">
        <v>8</v>
      </c>
      <c r="F378" s="26" t="s">
        <v>14</v>
      </c>
      <c r="G378" s="32">
        <v>21659.930100000001</v>
      </c>
    </row>
    <row r="379" spans="1:7" x14ac:dyDescent="0.25">
      <c r="A379" s="27">
        <v>24</v>
      </c>
      <c r="B379" s="28" t="s">
        <v>10</v>
      </c>
      <c r="C379" s="28">
        <v>40.15</v>
      </c>
      <c r="D379" s="28">
        <v>0</v>
      </c>
      <c r="E379" s="28" t="s">
        <v>8</v>
      </c>
      <c r="F379" s="28" t="s">
        <v>12</v>
      </c>
      <c r="G379" s="33">
        <v>38126.246500000001</v>
      </c>
    </row>
    <row r="380" spans="1:7" x14ac:dyDescent="0.25">
      <c r="A380" s="25">
        <v>64</v>
      </c>
      <c r="B380" s="26" t="s">
        <v>7</v>
      </c>
      <c r="C380" s="26">
        <v>30.114999999999998</v>
      </c>
      <c r="D380" s="26">
        <v>3</v>
      </c>
      <c r="E380" s="26" t="s">
        <v>11</v>
      </c>
      <c r="F380" s="26" t="s">
        <v>13</v>
      </c>
      <c r="G380" s="32">
        <v>16455.707849999999</v>
      </c>
    </row>
    <row r="381" spans="1:7" x14ac:dyDescent="0.25">
      <c r="A381" s="27">
        <v>62</v>
      </c>
      <c r="B381" s="28" t="s">
        <v>10</v>
      </c>
      <c r="C381" s="28">
        <v>31.46</v>
      </c>
      <c r="D381" s="28">
        <v>1</v>
      </c>
      <c r="E381" s="28" t="s">
        <v>11</v>
      </c>
      <c r="F381" s="28" t="s">
        <v>12</v>
      </c>
      <c r="G381" s="33">
        <v>27000.98473</v>
      </c>
    </row>
    <row r="382" spans="1:7" x14ac:dyDescent="0.25">
      <c r="A382" s="25">
        <v>27</v>
      </c>
      <c r="B382" s="26" t="s">
        <v>7</v>
      </c>
      <c r="C382" s="26">
        <v>17.954999999999998</v>
      </c>
      <c r="D382" s="26">
        <v>2</v>
      </c>
      <c r="E382" s="26" t="s">
        <v>8</v>
      </c>
      <c r="F382" s="26" t="s">
        <v>14</v>
      </c>
      <c r="G382" s="32">
        <v>15006.579449999999</v>
      </c>
    </row>
    <row r="383" spans="1:7" x14ac:dyDescent="0.25">
      <c r="A383" s="27">
        <v>55</v>
      </c>
      <c r="B383" s="28" t="s">
        <v>10</v>
      </c>
      <c r="C383" s="28">
        <v>30.684999999999999</v>
      </c>
      <c r="D383" s="28">
        <v>0</v>
      </c>
      <c r="E383" s="28" t="s">
        <v>8</v>
      </c>
      <c r="F383" s="28" t="s">
        <v>14</v>
      </c>
      <c r="G383" s="33">
        <v>42303.692150000003</v>
      </c>
    </row>
    <row r="384" spans="1:7" x14ac:dyDescent="0.25">
      <c r="A384" s="25">
        <v>55</v>
      </c>
      <c r="B384" s="26" t="s">
        <v>10</v>
      </c>
      <c r="C384" s="26">
        <v>33</v>
      </c>
      <c r="D384" s="26">
        <v>0</v>
      </c>
      <c r="E384" s="26" t="s">
        <v>11</v>
      </c>
      <c r="F384" s="26" t="s">
        <v>12</v>
      </c>
      <c r="G384" s="32">
        <v>20781.48892</v>
      </c>
    </row>
    <row r="385" spans="1:7" x14ac:dyDescent="0.25">
      <c r="A385" s="27">
        <v>35</v>
      </c>
      <c r="B385" s="28" t="s">
        <v>7</v>
      </c>
      <c r="C385" s="28">
        <v>43.34</v>
      </c>
      <c r="D385" s="28">
        <v>2</v>
      </c>
      <c r="E385" s="28" t="s">
        <v>11</v>
      </c>
      <c r="F385" s="28" t="s">
        <v>12</v>
      </c>
      <c r="G385" s="33">
        <v>5846.9175999999998</v>
      </c>
    </row>
    <row r="386" spans="1:7" x14ac:dyDescent="0.25">
      <c r="A386" s="25">
        <v>44</v>
      </c>
      <c r="B386" s="26" t="s">
        <v>10</v>
      </c>
      <c r="C386" s="26">
        <v>22.135000000000002</v>
      </c>
      <c r="D386" s="26">
        <v>2</v>
      </c>
      <c r="E386" s="26" t="s">
        <v>11</v>
      </c>
      <c r="F386" s="26" t="s">
        <v>14</v>
      </c>
      <c r="G386" s="32">
        <v>8302.5356499999998</v>
      </c>
    </row>
    <row r="387" spans="1:7" x14ac:dyDescent="0.25">
      <c r="A387" s="27">
        <v>19</v>
      </c>
      <c r="B387" s="28" t="s">
        <v>10</v>
      </c>
      <c r="C387" s="28">
        <v>34.4</v>
      </c>
      <c r="D387" s="28">
        <v>0</v>
      </c>
      <c r="E387" s="28" t="s">
        <v>11</v>
      </c>
      <c r="F387" s="28" t="s">
        <v>9</v>
      </c>
      <c r="G387" s="33">
        <v>1261.8589999999999</v>
      </c>
    </row>
    <row r="388" spans="1:7" x14ac:dyDescent="0.25">
      <c r="A388" s="25">
        <v>58</v>
      </c>
      <c r="B388" s="26" t="s">
        <v>7</v>
      </c>
      <c r="C388" s="26">
        <v>39.049999999999997</v>
      </c>
      <c r="D388" s="26">
        <v>0</v>
      </c>
      <c r="E388" s="26" t="s">
        <v>11</v>
      </c>
      <c r="F388" s="26" t="s">
        <v>12</v>
      </c>
      <c r="G388" s="32">
        <v>11856.4115</v>
      </c>
    </row>
    <row r="389" spans="1:7" x14ac:dyDescent="0.25">
      <c r="A389" s="27">
        <v>50</v>
      </c>
      <c r="B389" s="28" t="s">
        <v>10</v>
      </c>
      <c r="C389" s="28">
        <v>25.364999999999998</v>
      </c>
      <c r="D389" s="28">
        <v>2</v>
      </c>
      <c r="E389" s="28" t="s">
        <v>11</v>
      </c>
      <c r="F389" s="28" t="s">
        <v>13</v>
      </c>
      <c r="G389" s="33">
        <v>30284.642940000002</v>
      </c>
    </row>
    <row r="390" spans="1:7" x14ac:dyDescent="0.25">
      <c r="A390" s="25">
        <v>26</v>
      </c>
      <c r="B390" s="26" t="s">
        <v>7</v>
      </c>
      <c r="C390" s="26">
        <v>22.61</v>
      </c>
      <c r="D390" s="26">
        <v>0</v>
      </c>
      <c r="E390" s="26" t="s">
        <v>11</v>
      </c>
      <c r="F390" s="26" t="s">
        <v>13</v>
      </c>
      <c r="G390" s="32">
        <v>3176.8159000000001</v>
      </c>
    </row>
    <row r="391" spans="1:7" x14ac:dyDescent="0.25">
      <c r="A391" s="27">
        <v>24</v>
      </c>
      <c r="B391" s="28" t="s">
        <v>7</v>
      </c>
      <c r="C391" s="28">
        <v>30.21</v>
      </c>
      <c r="D391" s="28">
        <v>3</v>
      </c>
      <c r="E391" s="28" t="s">
        <v>11</v>
      </c>
      <c r="F391" s="28" t="s">
        <v>13</v>
      </c>
      <c r="G391" s="33">
        <v>4618.0798999999997</v>
      </c>
    </row>
    <row r="392" spans="1:7" x14ac:dyDescent="0.25">
      <c r="A392" s="25">
        <v>48</v>
      </c>
      <c r="B392" s="26" t="s">
        <v>10</v>
      </c>
      <c r="C392" s="26">
        <v>35.625</v>
      </c>
      <c r="D392" s="26">
        <v>4</v>
      </c>
      <c r="E392" s="26" t="s">
        <v>11</v>
      </c>
      <c r="F392" s="26" t="s">
        <v>14</v>
      </c>
      <c r="G392" s="32">
        <v>10736.87075</v>
      </c>
    </row>
    <row r="393" spans="1:7" x14ac:dyDescent="0.25">
      <c r="A393" s="27">
        <v>19</v>
      </c>
      <c r="B393" s="28" t="s">
        <v>7</v>
      </c>
      <c r="C393" s="28">
        <v>37.43</v>
      </c>
      <c r="D393" s="28">
        <v>0</v>
      </c>
      <c r="E393" s="28" t="s">
        <v>11</v>
      </c>
      <c r="F393" s="28" t="s">
        <v>13</v>
      </c>
      <c r="G393" s="33">
        <v>2138.0707000000002</v>
      </c>
    </row>
    <row r="394" spans="1:7" x14ac:dyDescent="0.25">
      <c r="A394" s="25">
        <v>48</v>
      </c>
      <c r="B394" s="26" t="s">
        <v>10</v>
      </c>
      <c r="C394" s="26">
        <v>31.445</v>
      </c>
      <c r="D394" s="26">
        <v>1</v>
      </c>
      <c r="E394" s="26" t="s">
        <v>11</v>
      </c>
      <c r="F394" s="26" t="s">
        <v>14</v>
      </c>
      <c r="G394" s="32">
        <v>8964.0605500000001</v>
      </c>
    </row>
    <row r="395" spans="1:7" x14ac:dyDescent="0.25">
      <c r="A395" s="27">
        <v>49</v>
      </c>
      <c r="B395" s="28" t="s">
        <v>10</v>
      </c>
      <c r="C395" s="28">
        <v>31.35</v>
      </c>
      <c r="D395" s="28">
        <v>1</v>
      </c>
      <c r="E395" s="28" t="s">
        <v>11</v>
      </c>
      <c r="F395" s="28" t="s">
        <v>14</v>
      </c>
      <c r="G395" s="33">
        <v>9290.1394999999993</v>
      </c>
    </row>
    <row r="396" spans="1:7" x14ac:dyDescent="0.25">
      <c r="A396" s="25">
        <v>46</v>
      </c>
      <c r="B396" s="26" t="s">
        <v>7</v>
      </c>
      <c r="C396" s="26">
        <v>32.299999999999997</v>
      </c>
      <c r="D396" s="26">
        <v>2</v>
      </c>
      <c r="E396" s="26" t="s">
        <v>11</v>
      </c>
      <c r="F396" s="26" t="s">
        <v>14</v>
      </c>
      <c r="G396" s="32">
        <v>9411.0049999999992</v>
      </c>
    </row>
    <row r="397" spans="1:7" x14ac:dyDescent="0.25">
      <c r="A397" s="27">
        <v>46</v>
      </c>
      <c r="B397" s="28" t="s">
        <v>10</v>
      </c>
      <c r="C397" s="28">
        <v>19.855</v>
      </c>
      <c r="D397" s="28">
        <v>0</v>
      </c>
      <c r="E397" s="28" t="s">
        <v>11</v>
      </c>
      <c r="F397" s="28" t="s">
        <v>13</v>
      </c>
      <c r="G397" s="33">
        <v>7526.7064499999997</v>
      </c>
    </row>
    <row r="398" spans="1:7" x14ac:dyDescent="0.25">
      <c r="A398" s="25">
        <v>43</v>
      </c>
      <c r="B398" s="26" t="s">
        <v>7</v>
      </c>
      <c r="C398" s="26">
        <v>34.4</v>
      </c>
      <c r="D398" s="26">
        <v>3</v>
      </c>
      <c r="E398" s="26" t="s">
        <v>11</v>
      </c>
      <c r="F398" s="26" t="s">
        <v>9</v>
      </c>
      <c r="G398" s="32">
        <v>8522.0030000000006</v>
      </c>
    </row>
    <row r="399" spans="1:7" x14ac:dyDescent="0.25">
      <c r="A399" s="27">
        <v>21</v>
      </c>
      <c r="B399" s="28" t="s">
        <v>10</v>
      </c>
      <c r="C399" s="28">
        <v>31.02</v>
      </c>
      <c r="D399" s="28">
        <v>0</v>
      </c>
      <c r="E399" s="28" t="s">
        <v>11</v>
      </c>
      <c r="F399" s="28" t="s">
        <v>12</v>
      </c>
      <c r="G399" s="33">
        <v>16586.49771</v>
      </c>
    </row>
    <row r="400" spans="1:7" x14ac:dyDescent="0.25">
      <c r="A400" s="25">
        <v>64</v>
      </c>
      <c r="B400" s="26" t="s">
        <v>10</v>
      </c>
      <c r="C400" s="26">
        <v>25.6</v>
      </c>
      <c r="D400" s="26">
        <v>2</v>
      </c>
      <c r="E400" s="26" t="s">
        <v>11</v>
      </c>
      <c r="F400" s="26" t="s">
        <v>9</v>
      </c>
      <c r="G400" s="32">
        <v>14988.432000000001</v>
      </c>
    </row>
    <row r="401" spans="1:7" x14ac:dyDescent="0.25">
      <c r="A401" s="27">
        <v>18</v>
      </c>
      <c r="B401" s="28" t="s">
        <v>7</v>
      </c>
      <c r="C401" s="28">
        <v>38.17</v>
      </c>
      <c r="D401" s="28">
        <v>0</v>
      </c>
      <c r="E401" s="28" t="s">
        <v>11</v>
      </c>
      <c r="F401" s="28" t="s">
        <v>12</v>
      </c>
      <c r="G401" s="33">
        <v>1631.6683</v>
      </c>
    </row>
    <row r="402" spans="1:7" x14ac:dyDescent="0.25">
      <c r="A402" s="25">
        <v>51</v>
      </c>
      <c r="B402" s="26" t="s">
        <v>7</v>
      </c>
      <c r="C402" s="26">
        <v>20.6</v>
      </c>
      <c r="D402" s="26">
        <v>0</v>
      </c>
      <c r="E402" s="26" t="s">
        <v>11</v>
      </c>
      <c r="F402" s="26" t="s">
        <v>9</v>
      </c>
      <c r="G402" s="32">
        <v>9264.7970000000005</v>
      </c>
    </row>
    <row r="403" spans="1:7" x14ac:dyDescent="0.25">
      <c r="A403" s="27">
        <v>47</v>
      </c>
      <c r="B403" s="28" t="s">
        <v>10</v>
      </c>
      <c r="C403" s="28">
        <v>47.52</v>
      </c>
      <c r="D403" s="28">
        <v>1</v>
      </c>
      <c r="E403" s="28" t="s">
        <v>11</v>
      </c>
      <c r="F403" s="28" t="s">
        <v>12</v>
      </c>
      <c r="G403" s="33">
        <v>8083.9197999999997</v>
      </c>
    </row>
    <row r="404" spans="1:7" x14ac:dyDescent="0.25">
      <c r="A404" s="25">
        <v>64</v>
      </c>
      <c r="B404" s="26" t="s">
        <v>7</v>
      </c>
      <c r="C404" s="26">
        <v>32.965000000000003</v>
      </c>
      <c r="D404" s="26">
        <v>0</v>
      </c>
      <c r="E404" s="26" t="s">
        <v>11</v>
      </c>
      <c r="F404" s="26" t="s">
        <v>13</v>
      </c>
      <c r="G404" s="32">
        <v>14692.66935</v>
      </c>
    </row>
    <row r="405" spans="1:7" x14ac:dyDescent="0.25">
      <c r="A405" s="27">
        <v>49</v>
      </c>
      <c r="B405" s="28" t="s">
        <v>10</v>
      </c>
      <c r="C405" s="28">
        <v>32.299999999999997</v>
      </c>
      <c r="D405" s="28">
        <v>3</v>
      </c>
      <c r="E405" s="28" t="s">
        <v>11</v>
      </c>
      <c r="F405" s="28" t="s">
        <v>13</v>
      </c>
      <c r="G405" s="33">
        <v>10269.459999999999</v>
      </c>
    </row>
    <row r="406" spans="1:7" x14ac:dyDescent="0.25">
      <c r="A406" s="25">
        <v>31</v>
      </c>
      <c r="B406" s="26" t="s">
        <v>10</v>
      </c>
      <c r="C406" s="26">
        <v>20.399999999999999</v>
      </c>
      <c r="D406" s="26">
        <v>0</v>
      </c>
      <c r="E406" s="26" t="s">
        <v>11</v>
      </c>
      <c r="F406" s="26" t="s">
        <v>9</v>
      </c>
      <c r="G406" s="32">
        <v>3260.1990000000001</v>
      </c>
    </row>
    <row r="407" spans="1:7" x14ac:dyDescent="0.25">
      <c r="A407" s="27">
        <v>52</v>
      </c>
      <c r="B407" s="28" t="s">
        <v>7</v>
      </c>
      <c r="C407" s="28">
        <v>38.380000000000003</v>
      </c>
      <c r="D407" s="28">
        <v>2</v>
      </c>
      <c r="E407" s="28" t="s">
        <v>11</v>
      </c>
      <c r="F407" s="28" t="s">
        <v>14</v>
      </c>
      <c r="G407" s="33">
        <v>11396.9002</v>
      </c>
    </row>
    <row r="408" spans="1:7" x14ac:dyDescent="0.25">
      <c r="A408" s="25">
        <v>33</v>
      </c>
      <c r="B408" s="26" t="s">
        <v>7</v>
      </c>
      <c r="C408" s="26">
        <v>24.31</v>
      </c>
      <c r="D408" s="26">
        <v>0</v>
      </c>
      <c r="E408" s="26" t="s">
        <v>11</v>
      </c>
      <c r="F408" s="26" t="s">
        <v>12</v>
      </c>
      <c r="G408" s="32">
        <v>4185.0978999999998</v>
      </c>
    </row>
    <row r="409" spans="1:7" x14ac:dyDescent="0.25">
      <c r="A409" s="27">
        <v>47</v>
      </c>
      <c r="B409" s="28" t="s">
        <v>7</v>
      </c>
      <c r="C409" s="28">
        <v>23.6</v>
      </c>
      <c r="D409" s="28">
        <v>1</v>
      </c>
      <c r="E409" s="28" t="s">
        <v>11</v>
      </c>
      <c r="F409" s="28" t="s">
        <v>9</v>
      </c>
      <c r="G409" s="33">
        <v>8539.6710000000003</v>
      </c>
    </row>
    <row r="410" spans="1:7" x14ac:dyDescent="0.25">
      <c r="A410" s="25">
        <v>38</v>
      </c>
      <c r="B410" s="26" t="s">
        <v>10</v>
      </c>
      <c r="C410" s="26">
        <v>21.12</v>
      </c>
      <c r="D410" s="26">
        <v>3</v>
      </c>
      <c r="E410" s="26" t="s">
        <v>11</v>
      </c>
      <c r="F410" s="26" t="s">
        <v>12</v>
      </c>
      <c r="G410" s="32">
        <v>6652.5288</v>
      </c>
    </row>
    <row r="411" spans="1:7" x14ac:dyDescent="0.25">
      <c r="A411" s="27">
        <v>32</v>
      </c>
      <c r="B411" s="28" t="s">
        <v>10</v>
      </c>
      <c r="C411" s="28">
        <v>30.03</v>
      </c>
      <c r="D411" s="28">
        <v>1</v>
      </c>
      <c r="E411" s="28" t="s">
        <v>11</v>
      </c>
      <c r="F411" s="28" t="s">
        <v>12</v>
      </c>
      <c r="G411" s="33">
        <v>4074.4537</v>
      </c>
    </row>
    <row r="412" spans="1:7" x14ac:dyDescent="0.25">
      <c r="A412" s="25">
        <v>19</v>
      </c>
      <c r="B412" s="26" t="s">
        <v>10</v>
      </c>
      <c r="C412" s="26">
        <v>17.48</v>
      </c>
      <c r="D412" s="26">
        <v>0</v>
      </c>
      <c r="E412" s="26" t="s">
        <v>11</v>
      </c>
      <c r="F412" s="26" t="s">
        <v>13</v>
      </c>
      <c r="G412" s="32">
        <v>1621.3402000000001</v>
      </c>
    </row>
    <row r="413" spans="1:7" x14ac:dyDescent="0.25">
      <c r="A413" s="27">
        <v>44</v>
      </c>
      <c r="B413" s="28" t="s">
        <v>7</v>
      </c>
      <c r="C413" s="28">
        <v>20.234999999999999</v>
      </c>
      <c r="D413" s="28">
        <v>1</v>
      </c>
      <c r="E413" s="28" t="s">
        <v>8</v>
      </c>
      <c r="F413" s="28" t="s">
        <v>14</v>
      </c>
      <c r="G413" s="33">
        <v>19594.809649999999</v>
      </c>
    </row>
    <row r="414" spans="1:7" x14ac:dyDescent="0.25">
      <c r="A414" s="25">
        <v>26</v>
      </c>
      <c r="B414" s="26" t="s">
        <v>7</v>
      </c>
      <c r="C414" s="26">
        <v>17.195</v>
      </c>
      <c r="D414" s="26">
        <v>2</v>
      </c>
      <c r="E414" s="26" t="s">
        <v>8</v>
      </c>
      <c r="F414" s="26" t="s">
        <v>14</v>
      </c>
      <c r="G414" s="32">
        <v>14455.644050000001</v>
      </c>
    </row>
    <row r="415" spans="1:7" x14ac:dyDescent="0.25">
      <c r="A415" s="27">
        <v>25</v>
      </c>
      <c r="B415" s="28" t="s">
        <v>10</v>
      </c>
      <c r="C415" s="28">
        <v>23.9</v>
      </c>
      <c r="D415" s="28">
        <v>5</v>
      </c>
      <c r="E415" s="28" t="s">
        <v>11</v>
      </c>
      <c r="F415" s="28" t="s">
        <v>9</v>
      </c>
      <c r="G415" s="33">
        <v>5080.0959999999995</v>
      </c>
    </row>
    <row r="416" spans="1:7" x14ac:dyDescent="0.25">
      <c r="A416" s="25">
        <v>19</v>
      </c>
      <c r="B416" s="26" t="s">
        <v>7</v>
      </c>
      <c r="C416" s="26">
        <v>35.15</v>
      </c>
      <c r="D416" s="26">
        <v>0</v>
      </c>
      <c r="E416" s="26" t="s">
        <v>11</v>
      </c>
      <c r="F416" s="26" t="s">
        <v>13</v>
      </c>
      <c r="G416" s="32">
        <v>2134.9014999999999</v>
      </c>
    </row>
    <row r="417" spans="1:7" x14ac:dyDescent="0.25">
      <c r="A417" s="27">
        <v>43</v>
      </c>
      <c r="B417" s="28" t="s">
        <v>7</v>
      </c>
      <c r="C417" s="28">
        <v>35.64</v>
      </c>
      <c r="D417" s="28">
        <v>1</v>
      </c>
      <c r="E417" s="28" t="s">
        <v>11</v>
      </c>
      <c r="F417" s="28" t="s">
        <v>12</v>
      </c>
      <c r="G417" s="33">
        <v>7345.7266</v>
      </c>
    </row>
    <row r="418" spans="1:7" x14ac:dyDescent="0.25">
      <c r="A418" s="25">
        <v>52</v>
      </c>
      <c r="B418" s="26" t="s">
        <v>10</v>
      </c>
      <c r="C418" s="26">
        <v>34.1</v>
      </c>
      <c r="D418" s="26">
        <v>0</v>
      </c>
      <c r="E418" s="26" t="s">
        <v>11</v>
      </c>
      <c r="F418" s="26" t="s">
        <v>12</v>
      </c>
      <c r="G418" s="32">
        <v>9140.9509999999991</v>
      </c>
    </row>
    <row r="419" spans="1:7" x14ac:dyDescent="0.25">
      <c r="A419" s="27">
        <v>36</v>
      </c>
      <c r="B419" s="28" t="s">
        <v>7</v>
      </c>
      <c r="C419" s="28">
        <v>22.6</v>
      </c>
      <c r="D419" s="28">
        <v>2</v>
      </c>
      <c r="E419" s="28" t="s">
        <v>8</v>
      </c>
      <c r="F419" s="28" t="s">
        <v>9</v>
      </c>
      <c r="G419" s="33">
        <v>18608.261999999999</v>
      </c>
    </row>
    <row r="420" spans="1:7" x14ac:dyDescent="0.25">
      <c r="A420" s="25">
        <v>64</v>
      </c>
      <c r="B420" s="26" t="s">
        <v>10</v>
      </c>
      <c r="C420" s="26">
        <v>39.159999999999997</v>
      </c>
      <c r="D420" s="26">
        <v>1</v>
      </c>
      <c r="E420" s="26" t="s">
        <v>11</v>
      </c>
      <c r="F420" s="26" t="s">
        <v>12</v>
      </c>
      <c r="G420" s="32">
        <v>14418.2804</v>
      </c>
    </row>
    <row r="421" spans="1:7" x14ac:dyDescent="0.25">
      <c r="A421" s="27">
        <v>63</v>
      </c>
      <c r="B421" s="28" t="s">
        <v>7</v>
      </c>
      <c r="C421" s="28">
        <v>26.98</v>
      </c>
      <c r="D421" s="28">
        <v>0</v>
      </c>
      <c r="E421" s="28" t="s">
        <v>8</v>
      </c>
      <c r="F421" s="28" t="s">
        <v>13</v>
      </c>
      <c r="G421" s="33">
        <v>28950.4692</v>
      </c>
    </row>
    <row r="422" spans="1:7" x14ac:dyDescent="0.25">
      <c r="A422" s="25">
        <v>64</v>
      </c>
      <c r="B422" s="26" t="s">
        <v>10</v>
      </c>
      <c r="C422" s="26">
        <v>33.880000000000003</v>
      </c>
      <c r="D422" s="26">
        <v>0</v>
      </c>
      <c r="E422" s="26" t="s">
        <v>8</v>
      </c>
      <c r="F422" s="26" t="s">
        <v>12</v>
      </c>
      <c r="G422" s="32">
        <v>46889.261200000001</v>
      </c>
    </row>
    <row r="423" spans="1:7" x14ac:dyDescent="0.25">
      <c r="A423" s="27">
        <v>61</v>
      </c>
      <c r="B423" s="28" t="s">
        <v>10</v>
      </c>
      <c r="C423" s="28">
        <v>35.86</v>
      </c>
      <c r="D423" s="28">
        <v>0</v>
      </c>
      <c r="E423" s="28" t="s">
        <v>8</v>
      </c>
      <c r="F423" s="28" t="s">
        <v>12</v>
      </c>
      <c r="G423" s="33">
        <v>46599.108399999997</v>
      </c>
    </row>
    <row r="424" spans="1:7" x14ac:dyDescent="0.25">
      <c r="A424" s="25">
        <v>40</v>
      </c>
      <c r="B424" s="26" t="s">
        <v>10</v>
      </c>
      <c r="C424" s="26">
        <v>32.774999999999999</v>
      </c>
      <c r="D424" s="26">
        <v>1</v>
      </c>
      <c r="E424" s="26" t="s">
        <v>8</v>
      </c>
      <c r="F424" s="26" t="s">
        <v>14</v>
      </c>
      <c r="G424" s="32">
        <v>39125.332249999999</v>
      </c>
    </row>
    <row r="425" spans="1:7" x14ac:dyDescent="0.25">
      <c r="A425" s="27">
        <v>25</v>
      </c>
      <c r="B425" s="28" t="s">
        <v>10</v>
      </c>
      <c r="C425" s="28">
        <v>30.59</v>
      </c>
      <c r="D425" s="28">
        <v>0</v>
      </c>
      <c r="E425" s="28" t="s">
        <v>11</v>
      </c>
      <c r="F425" s="28" t="s">
        <v>14</v>
      </c>
      <c r="G425" s="33">
        <v>2727.3951000000002</v>
      </c>
    </row>
    <row r="426" spans="1:7" x14ac:dyDescent="0.25">
      <c r="A426" s="25">
        <v>48</v>
      </c>
      <c r="B426" s="26" t="s">
        <v>10</v>
      </c>
      <c r="C426" s="26">
        <v>30.2</v>
      </c>
      <c r="D426" s="26">
        <v>2</v>
      </c>
      <c r="E426" s="26" t="s">
        <v>11</v>
      </c>
      <c r="F426" s="26" t="s">
        <v>9</v>
      </c>
      <c r="G426" s="32">
        <v>8968.33</v>
      </c>
    </row>
    <row r="427" spans="1:7" x14ac:dyDescent="0.25">
      <c r="A427" s="27">
        <v>45</v>
      </c>
      <c r="B427" s="28" t="s">
        <v>10</v>
      </c>
      <c r="C427" s="28">
        <v>24.31</v>
      </c>
      <c r="D427" s="28">
        <v>5</v>
      </c>
      <c r="E427" s="28" t="s">
        <v>11</v>
      </c>
      <c r="F427" s="28" t="s">
        <v>12</v>
      </c>
      <c r="G427" s="33">
        <v>9788.8659000000007</v>
      </c>
    </row>
    <row r="428" spans="1:7" x14ac:dyDescent="0.25">
      <c r="A428" s="25">
        <v>38</v>
      </c>
      <c r="B428" s="26" t="s">
        <v>7</v>
      </c>
      <c r="C428" s="26">
        <v>27.265000000000001</v>
      </c>
      <c r="D428" s="26">
        <v>1</v>
      </c>
      <c r="E428" s="26" t="s">
        <v>11</v>
      </c>
      <c r="F428" s="26" t="s">
        <v>14</v>
      </c>
      <c r="G428" s="32">
        <v>6555.07035</v>
      </c>
    </row>
    <row r="429" spans="1:7" x14ac:dyDescent="0.25">
      <c r="A429" s="27">
        <v>18</v>
      </c>
      <c r="B429" s="28" t="s">
        <v>7</v>
      </c>
      <c r="C429" s="28">
        <v>29.164999999999999</v>
      </c>
      <c r="D429" s="28">
        <v>0</v>
      </c>
      <c r="E429" s="28" t="s">
        <v>11</v>
      </c>
      <c r="F429" s="28" t="s">
        <v>14</v>
      </c>
      <c r="G429" s="33">
        <v>7323.7348190000002</v>
      </c>
    </row>
    <row r="430" spans="1:7" x14ac:dyDescent="0.25">
      <c r="A430" s="25">
        <v>21</v>
      </c>
      <c r="B430" s="26" t="s">
        <v>7</v>
      </c>
      <c r="C430" s="26">
        <v>16.815000000000001</v>
      </c>
      <c r="D430" s="26">
        <v>1</v>
      </c>
      <c r="E430" s="26" t="s">
        <v>11</v>
      </c>
      <c r="F430" s="26" t="s">
        <v>14</v>
      </c>
      <c r="G430" s="32">
        <v>3167.4558499999998</v>
      </c>
    </row>
    <row r="431" spans="1:7" x14ac:dyDescent="0.25">
      <c r="A431" s="27">
        <v>27</v>
      </c>
      <c r="B431" s="28" t="s">
        <v>7</v>
      </c>
      <c r="C431" s="28">
        <v>30.4</v>
      </c>
      <c r="D431" s="28">
        <v>3</v>
      </c>
      <c r="E431" s="28" t="s">
        <v>11</v>
      </c>
      <c r="F431" s="28" t="s">
        <v>13</v>
      </c>
      <c r="G431" s="33">
        <v>18804.752400000001</v>
      </c>
    </row>
    <row r="432" spans="1:7" x14ac:dyDescent="0.25">
      <c r="A432" s="25">
        <v>19</v>
      </c>
      <c r="B432" s="26" t="s">
        <v>10</v>
      </c>
      <c r="C432" s="26">
        <v>33.1</v>
      </c>
      <c r="D432" s="26">
        <v>0</v>
      </c>
      <c r="E432" s="26" t="s">
        <v>11</v>
      </c>
      <c r="F432" s="26" t="s">
        <v>9</v>
      </c>
      <c r="G432" s="32">
        <v>23082.955330000001</v>
      </c>
    </row>
    <row r="433" spans="1:7" x14ac:dyDescent="0.25">
      <c r="A433" s="27">
        <v>29</v>
      </c>
      <c r="B433" s="28" t="s">
        <v>7</v>
      </c>
      <c r="C433" s="28">
        <v>20.234999999999999</v>
      </c>
      <c r="D433" s="28">
        <v>2</v>
      </c>
      <c r="E433" s="28" t="s">
        <v>11</v>
      </c>
      <c r="F433" s="28" t="s">
        <v>13</v>
      </c>
      <c r="G433" s="33">
        <v>4906.4096499999996</v>
      </c>
    </row>
    <row r="434" spans="1:7" x14ac:dyDescent="0.25">
      <c r="A434" s="25">
        <v>42</v>
      </c>
      <c r="B434" s="26" t="s">
        <v>10</v>
      </c>
      <c r="C434" s="26">
        <v>26.9</v>
      </c>
      <c r="D434" s="26">
        <v>0</v>
      </c>
      <c r="E434" s="26" t="s">
        <v>11</v>
      </c>
      <c r="F434" s="26" t="s">
        <v>9</v>
      </c>
      <c r="G434" s="32">
        <v>5969.723</v>
      </c>
    </row>
    <row r="435" spans="1:7" x14ac:dyDescent="0.25">
      <c r="A435" s="27">
        <v>60</v>
      </c>
      <c r="B435" s="28" t="s">
        <v>7</v>
      </c>
      <c r="C435" s="28">
        <v>30.5</v>
      </c>
      <c r="D435" s="28">
        <v>0</v>
      </c>
      <c r="E435" s="28" t="s">
        <v>11</v>
      </c>
      <c r="F435" s="28" t="s">
        <v>9</v>
      </c>
      <c r="G435" s="33">
        <v>12638.195</v>
      </c>
    </row>
    <row r="436" spans="1:7" x14ac:dyDescent="0.25">
      <c r="A436" s="25">
        <v>31</v>
      </c>
      <c r="B436" s="26" t="s">
        <v>10</v>
      </c>
      <c r="C436" s="26">
        <v>28.594999999999999</v>
      </c>
      <c r="D436" s="26">
        <v>1</v>
      </c>
      <c r="E436" s="26" t="s">
        <v>11</v>
      </c>
      <c r="F436" s="26" t="s">
        <v>13</v>
      </c>
      <c r="G436" s="32">
        <v>4243.5900499999998</v>
      </c>
    </row>
    <row r="437" spans="1:7" x14ac:dyDescent="0.25">
      <c r="A437" s="27">
        <v>60</v>
      </c>
      <c r="B437" s="28" t="s">
        <v>10</v>
      </c>
      <c r="C437" s="28">
        <v>33.11</v>
      </c>
      <c r="D437" s="28">
        <v>3</v>
      </c>
      <c r="E437" s="28" t="s">
        <v>11</v>
      </c>
      <c r="F437" s="28" t="s">
        <v>12</v>
      </c>
      <c r="G437" s="33">
        <v>13919.822899999999</v>
      </c>
    </row>
    <row r="438" spans="1:7" x14ac:dyDescent="0.25">
      <c r="A438" s="25">
        <v>22</v>
      </c>
      <c r="B438" s="26" t="s">
        <v>10</v>
      </c>
      <c r="C438" s="26">
        <v>31.73</v>
      </c>
      <c r="D438" s="26">
        <v>0</v>
      </c>
      <c r="E438" s="26" t="s">
        <v>11</v>
      </c>
      <c r="F438" s="26" t="s">
        <v>14</v>
      </c>
      <c r="G438" s="32">
        <v>2254.7966999999999</v>
      </c>
    </row>
    <row r="439" spans="1:7" x14ac:dyDescent="0.25">
      <c r="A439" s="27">
        <v>35</v>
      </c>
      <c r="B439" s="28" t="s">
        <v>10</v>
      </c>
      <c r="C439" s="28">
        <v>28.9</v>
      </c>
      <c r="D439" s="28">
        <v>3</v>
      </c>
      <c r="E439" s="28" t="s">
        <v>11</v>
      </c>
      <c r="F439" s="28" t="s">
        <v>9</v>
      </c>
      <c r="G439" s="33">
        <v>5926.8459999999995</v>
      </c>
    </row>
    <row r="440" spans="1:7" x14ac:dyDescent="0.25">
      <c r="A440" s="25">
        <v>52</v>
      </c>
      <c r="B440" s="26" t="s">
        <v>7</v>
      </c>
      <c r="C440" s="26">
        <v>46.75</v>
      </c>
      <c r="D440" s="26">
        <v>5</v>
      </c>
      <c r="E440" s="26" t="s">
        <v>11</v>
      </c>
      <c r="F440" s="26" t="s">
        <v>12</v>
      </c>
      <c r="G440" s="32">
        <v>12592.5345</v>
      </c>
    </row>
    <row r="441" spans="1:7" x14ac:dyDescent="0.25">
      <c r="A441" s="27">
        <v>26</v>
      </c>
      <c r="B441" s="28" t="s">
        <v>10</v>
      </c>
      <c r="C441" s="28">
        <v>29.45</v>
      </c>
      <c r="D441" s="28">
        <v>0</v>
      </c>
      <c r="E441" s="28" t="s">
        <v>11</v>
      </c>
      <c r="F441" s="28" t="s">
        <v>14</v>
      </c>
      <c r="G441" s="33">
        <v>2897.3235</v>
      </c>
    </row>
    <row r="442" spans="1:7" x14ac:dyDescent="0.25">
      <c r="A442" s="25">
        <v>31</v>
      </c>
      <c r="B442" s="26" t="s">
        <v>7</v>
      </c>
      <c r="C442" s="26">
        <v>32.68</v>
      </c>
      <c r="D442" s="26">
        <v>1</v>
      </c>
      <c r="E442" s="26" t="s">
        <v>11</v>
      </c>
      <c r="F442" s="26" t="s">
        <v>13</v>
      </c>
      <c r="G442" s="32">
        <v>4738.2682000000004</v>
      </c>
    </row>
    <row r="443" spans="1:7" x14ac:dyDescent="0.25">
      <c r="A443" s="27">
        <v>33</v>
      </c>
      <c r="B443" s="28" t="s">
        <v>7</v>
      </c>
      <c r="C443" s="28">
        <v>33.5</v>
      </c>
      <c r="D443" s="28">
        <v>0</v>
      </c>
      <c r="E443" s="28" t="s">
        <v>8</v>
      </c>
      <c r="F443" s="28" t="s">
        <v>9</v>
      </c>
      <c r="G443" s="33">
        <v>37079.372000000003</v>
      </c>
    </row>
    <row r="444" spans="1:7" x14ac:dyDescent="0.25">
      <c r="A444" s="25">
        <v>18</v>
      </c>
      <c r="B444" s="26" t="s">
        <v>10</v>
      </c>
      <c r="C444" s="26">
        <v>43.01</v>
      </c>
      <c r="D444" s="26">
        <v>0</v>
      </c>
      <c r="E444" s="26" t="s">
        <v>11</v>
      </c>
      <c r="F444" s="26" t="s">
        <v>12</v>
      </c>
      <c r="G444" s="32">
        <v>1149.3959</v>
      </c>
    </row>
    <row r="445" spans="1:7" x14ac:dyDescent="0.25">
      <c r="A445" s="27">
        <v>59</v>
      </c>
      <c r="B445" s="28" t="s">
        <v>7</v>
      </c>
      <c r="C445" s="28">
        <v>36.520000000000003</v>
      </c>
      <c r="D445" s="28">
        <v>1</v>
      </c>
      <c r="E445" s="28" t="s">
        <v>11</v>
      </c>
      <c r="F445" s="28" t="s">
        <v>12</v>
      </c>
      <c r="G445" s="33">
        <v>28287.897659999999</v>
      </c>
    </row>
    <row r="446" spans="1:7" x14ac:dyDescent="0.25">
      <c r="A446" s="25">
        <v>56</v>
      </c>
      <c r="B446" s="26" t="s">
        <v>10</v>
      </c>
      <c r="C446" s="26">
        <v>26.695</v>
      </c>
      <c r="D446" s="26">
        <v>1</v>
      </c>
      <c r="E446" s="26" t="s">
        <v>8</v>
      </c>
      <c r="F446" s="26" t="s">
        <v>13</v>
      </c>
      <c r="G446" s="32">
        <v>26109.32905</v>
      </c>
    </row>
    <row r="447" spans="1:7" x14ac:dyDescent="0.25">
      <c r="A447" s="27">
        <v>45</v>
      </c>
      <c r="B447" s="28" t="s">
        <v>7</v>
      </c>
      <c r="C447" s="28">
        <v>33.1</v>
      </c>
      <c r="D447" s="28">
        <v>0</v>
      </c>
      <c r="E447" s="28" t="s">
        <v>11</v>
      </c>
      <c r="F447" s="28" t="s">
        <v>9</v>
      </c>
      <c r="G447" s="33">
        <v>7345.0839999999998</v>
      </c>
    </row>
    <row r="448" spans="1:7" x14ac:dyDescent="0.25">
      <c r="A448" s="25">
        <v>60</v>
      </c>
      <c r="B448" s="26" t="s">
        <v>10</v>
      </c>
      <c r="C448" s="26">
        <v>29.64</v>
      </c>
      <c r="D448" s="26">
        <v>0</v>
      </c>
      <c r="E448" s="26" t="s">
        <v>11</v>
      </c>
      <c r="F448" s="26" t="s">
        <v>14</v>
      </c>
      <c r="G448" s="32">
        <v>12730.999599999999</v>
      </c>
    </row>
    <row r="449" spans="1:7" x14ac:dyDescent="0.25">
      <c r="A449" s="27">
        <v>56</v>
      </c>
      <c r="B449" s="28" t="s">
        <v>7</v>
      </c>
      <c r="C449" s="28">
        <v>25.65</v>
      </c>
      <c r="D449" s="28">
        <v>0</v>
      </c>
      <c r="E449" s="28" t="s">
        <v>11</v>
      </c>
      <c r="F449" s="28" t="s">
        <v>13</v>
      </c>
      <c r="G449" s="33">
        <v>11454.021500000001</v>
      </c>
    </row>
    <row r="450" spans="1:7" x14ac:dyDescent="0.25">
      <c r="A450" s="25">
        <v>40</v>
      </c>
      <c r="B450" s="26" t="s">
        <v>7</v>
      </c>
      <c r="C450" s="26">
        <v>29.6</v>
      </c>
      <c r="D450" s="26">
        <v>0</v>
      </c>
      <c r="E450" s="26" t="s">
        <v>11</v>
      </c>
      <c r="F450" s="26" t="s">
        <v>9</v>
      </c>
      <c r="G450" s="32">
        <v>5910.9440000000004</v>
      </c>
    </row>
    <row r="451" spans="1:7" x14ac:dyDescent="0.25">
      <c r="A451" s="27">
        <v>35</v>
      </c>
      <c r="B451" s="28" t="s">
        <v>10</v>
      </c>
      <c r="C451" s="28">
        <v>38.6</v>
      </c>
      <c r="D451" s="28">
        <v>1</v>
      </c>
      <c r="E451" s="28" t="s">
        <v>11</v>
      </c>
      <c r="F451" s="28" t="s">
        <v>9</v>
      </c>
      <c r="G451" s="33">
        <v>4762.3289999999997</v>
      </c>
    </row>
    <row r="452" spans="1:7" x14ac:dyDescent="0.25">
      <c r="A452" s="25">
        <v>39</v>
      </c>
      <c r="B452" s="26" t="s">
        <v>10</v>
      </c>
      <c r="C452" s="26">
        <v>29.6</v>
      </c>
      <c r="D452" s="26">
        <v>4</v>
      </c>
      <c r="E452" s="26" t="s">
        <v>11</v>
      </c>
      <c r="F452" s="26" t="s">
        <v>9</v>
      </c>
      <c r="G452" s="32">
        <v>7512.2669999999998</v>
      </c>
    </row>
    <row r="453" spans="1:7" x14ac:dyDescent="0.25">
      <c r="A453" s="27">
        <v>30</v>
      </c>
      <c r="B453" s="28" t="s">
        <v>10</v>
      </c>
      <c r="C453" s="28">
        <v>24.13</v>
      </c>
      <c r="D453" s="28">
        <v>1</v>
      </c>
      <c r="E453" s="28" t="s">
        <v>11</v>
      </c>
      <c r="F453" s="28" t="s">
        <v>13</v>
      </c>
      <c r="G453" s="33">
        <v>4032.2406999999998</v>
      </c>
    </row>
    <row r="454" spans="1:7" x14ac:dyDescent="0.25">
      <c r="A454" s="25">
        <v>24</v>
      </c>
      <c r="B454" s="26" t="s">
        <v>10</v>
      </c>
      <c r="C454" s="26">
        <v>23.4</v>
      </c>
      <c r="D454" s="26">
        <v>0</v>
      </c>
      <c r="E454" s="26" t="s">
        <v>11</v>
      </c>
      <c r="F454" s="26" t="s">
        <v>9</v>
      </c>
      <c r="G454" s="32">
        <v>1969.614</v>
      </c>
    </row>
    <row r="455" spans="1:7" x14ac:dyDescent="0.25">
      <c r="A455" s="27">
        <v>20</v>
      </c>
      <c r="B455" s="28" t="s">
        <v>10</v>
      </c>
      <c r="C455" s="28">
        <v>29.734999999999999</v>
      </c>
      <c r="D455" s="28">
        <v>0</v>
      </c>
      <c r="E455" s="28" t="s">
        <v>11</v>
      </c>
      <c r="F455" s="28" t="s">
        <v>13</v>
      </c>
      <c r="G455" s="33">
        <v>1769.5316499999999</v>
      </c>
    </row>
    <row r="456" spans="1:7" x14ac:dyDescent="0.25">
      <c r="A456" s="25">
        <v>32</v>
      </c>
      <c r="B456" s="26" t="s">
        <v>10</v>
      </c>
      <c r="C456" s="26">
        <v>46.53</v>
      </c>
      <c r="D456" s="26">
        <v>2</v>
      </c>
      <c r="E456" s="26" t="s">
        <v>11</v>
      </c>
      <c r="F456" s="26" t="s">
        <v>12</v>
      </c>
      <c r="G456" s="32">
        <v>4686.3887000000004</v>
      </c>
    </row>
    <row r="457" spans="1:7" x14ac:dyDescent="0.25">
      <c r="A457" s="27">
        <v>59</v>
      </c>
      <c r="B457" s="28" t="s">
        <v>10</v>
      </c>
      <c r="C457" s="28">
        <v>37.4</v>
      </c>
      <c r="D457" s="28">
        <v>0</v>
      </c>
      <c r="E457" s="28" t="s">
        <v>11</v>
      </c>
      <c r="F457" s="28" t="s">
        <v>9</v>
      </c>
      <c r="G457" s="33">
        <v>21797.000400000001</v>
      </c>
    </row>
    <row r="458" spans="1:7" x14ac:dyDescent="0.25">
      <c r="A458" s="25">
        <v>55</v>
      </c>
      <c r="B458" s="26" t="s">
        <v>7</v>
      </c>
      <c r="C458" s="26">
        <v>30.14</v>
      </c>
      <c r="D458" s="26">
        <v>2</v>
      </c>
      <c r="E458" s="26" t="s">
        <v>11</v>
      </c>
      <c r="F458" s="26" t="s">
        <v>12</v>
      </c>
      <c r="G458" s="32">
        <v>11881.9696</v>
      </c>
    </row>
    <row r="459" spans="1:7" x14ac:dyDescent="0.25">
      <c r="A459" s="27">
        <v>57</v>
      </c>
      <c r="B459" s="28" t="s">
        <v>7</v>
      </c>
      <c r="C459" s="28">
        <v>30.495000000000001</v>
      </c>
      <c r="D459" s="28">
        <v>0</v>
      </c>
      <c r="E459" s="28" t="s">
        <v>11</v>
      </c>
      <c r="F459" s="28" t="s">
        <v>13</v>
      </c>
      <c r="G459" s="33">
        <v>11840.77505</v>
      </c>
    </row>
    <row r="460" spans="1:7" x14ac:dyDescent="0.25">
      <c r="A460" s="25">
        <v>56</v>
      </c>
      <c r="B460" s="26" t="s">
        <v>10</v>
      </c>
      <c r="C460" s="26">
        <v>39.6</v>
      </c>
      <c r="D460" s="26">
        <v>0</v>
      </c>
      <c r="E460" s="26" t="s">
        <v>11</v>
      </c>
      <c r="F460" s="26" t="s">
        <v>9</v>
      </c>
      <c r="G460" s="32">
        <v>10601.412</v>
      </c>
    </row>
    <row r="461" spans="1:7" x14ac:dyDescent="0.25">
      <c r="A461" s="27">
        <v>40</v>
      </c>
      <c r="B461" s="28" t="s">
        <v>7</v>
      </c>
      <c r="C461" s="28">
        <v>33</v>
      </c>
      <c r="D461" s="28">
        <v>3</v>
      </c>
      <c r="E461" s="28" t="s">
        <v>11</v>
      </c>
      <c r="F461" s="28" t="s">
        <v>12</v>
      </c>
      <c r="G461" s="33">
        <v>7682.67</v>
      </c>
    </row>
    <row r="462" spans="1:7" x14ac:dyDescent="0.25">
      <c r="A462" s="25">
        <v>49</v>
      </c>
      <c r="B462" s="26" t="s">
        <v>7</v>
      </c>
      <c r="C462" s="26">
        <v>36.630000000000003</v>
      </c>
      <c r="D462" s="26">
        <v>3</v>
      </c>
      <c r="E462" s="26" t="s">
        <v>11</v>
      </c>
      <c r="F462" s="26" t="s">
        <v>12</v>
      </c>
      <c r="G462" s="32">
        <v>10381.4787</v>
      </c>
    </row>
    <row r="463" spans="1:7" x14ac:dyDescent="0.25">
      <c r="A463" s="27">
        <v>42</v>
      </c>
      <c r="B463" s="28" t="s">
        <v>10</v>
      </c>
      <c r="C463" s="28">
        <v>30</v>
      </c>
      <c r="D463" s="28">
        <v>0</v>
      </c>
      <c r="E463" s="28" t="s">
        <v>8</v>
      </c>
      <c r="F463" s="28" t="s">
        <v>9</v>
      </c>
      <c r="G463" s="33">
        <v>22144.031999999999</v>
      </c>
    </row>
    <row r="464" spans="1:7" x14ac:dyDescent="0.25">
      <c r="A464" s="25">
        <v>62</v>
      </c>
      <c r="B464" s="26" t="s">
        <v>7</v>
      </c>
      <c r="C464" s="26">
        <v>38.094999999999999</v>
      </c>
      <c r="D464" s="26">
        <v>2</v>
      </c>
      <c r="E464" s="26" t="s">
        <v>11</v>
      </c>
      <c r="F464" s="26" t="s">
        <v>14</v>
      </c>
      <c r="G464" s="32">
        <v>15230.324049999999</v>
      </c>
    </row>
    <row r="465" spans="1:7" x14ac:dyDescent="0.25">
      <c r="A465" s="27">
        <v>56</v>
      </c>
      <c r="B465" s="28" t="s">
        <v>10</v>
      </c>
      <c r="C465" s="28">
        <v>25.934999999999999</v>
      </c>
      <c r="D465" s="28">
        <v>0</v>
      </c>
      <c r="E465" s="28" t="s">
        <v>11</v>
      </c>
      <c r="F465" s="28" t="s">
        <v>14</v>
      </c>
      <c r="G465" s="33">
        <v>11165.417649999999</v>
      </c>
    </row>
    <row r="466" spans="1:7" x14ac:dyDescent="0.25">
      <c r="A466" s="25">
        <v>19</v>
      </c>
      <c r="B466" s="26" t="s">
        <v>10</v>
      </c>
      <c r="C466" s="26">
        <v>25.175000000000001</v>
      </c>
      <c r="D466" s="26">
        <v>0</v>
      </c>
      <c r="E466" s="26" t="s">
        <v>11</v>
      </c>
      <c r="F466" s="26" t="s">
        <v>13</v>
      </c>
      <c r="G466" s="32">
        <v>1632.0362500000001</v>
      </c>
    </row>
    <row r="467" spans="1:7" x14ac:dyDescent="0.25">
      <c r="A467" s="27">
        <v>30</v>
      </c>
      <c r="B467" s="28" t="s">
        <v>7</v>
      </c>
      <c r="C467" s="28">
        <v>28.38</v>
      </c>
      <c r="D467" s="28">
        <v>1</v>
      </c>
      <c r="E467" s="28" t="s">
        <v>8</v>
      </c>
      <c r="F467" s="28" t="s">
        <v>12</v>
      </c>
      <c r="G467" s="33">
        <v>19521.968199999999</v>
      </c>
    </row>
    <row r="468" spans="1:7" x14ac:dyDescent="0.25">
      <c r="A468" s="25">
        <v>60</v>
      </c>
      <c r="B468" s="26" t="s">
        <v>7</v>
      </c>
      <c r="C468" s="26">
        <v>28.7</v>
      </c>
      <c r="D468" s="26">
        <v>1</v>
      </c>
      <c r="E468" s="26" t="s">
        <v>11</v>
      </c>
      <c r="F468" s="26" t="s">
        <v>9</v>
      </c>
      <c r="G468" s="32">
        <v>13224.692999999999</v>
      </c>
    </row>
    <row r="469" spans="1:7" x14ac:dyDescent="0.25">
      <c r="A469" s="27">
        <v>56</v>
      </c>
      <c r="B469" s="28" t="s">
        <v>7</v>
      </c>
      <c r="C469" s="28">
        <v>33.82</v>
      </c>
      <c r="D469" s="28">
        <v>2</v>
      </c>
      <c r="E469" s="28" t="s">
        <v>11</v>
      </c>
      <c r="F469" s="28" t="s">
        <v>13</v>
      </c>
      <c r="G469" s="33">
        <v>12643.3778</v>
      </c>
    </row>
    <row r="470" spans="1:7" x14ac:dyDescent="0.25">
      <c r="A470" s="25">
        <v>28</v>
      </c>
      <c r="B470" s="26" t="s">
        <v>7</v>
      </c>
      <c r="C470" s="26">
        <v>24.32</v>
      </c>
      <c r="D470" s="26">
        <v>1</v>
      </c>
      <c r="E470" s="26" t="s">
        <v>11</v>
      </c>
      <c r="F470" s="26" t="s">
        <v>14</v>
      </c>
      <c r="G470" s="32">
        <v>23288.928400000001</v>
      </c>
    </row>
    <row r="471" spans="1:7" x14ac:dyDescent="0.25">
      <c r="A471" s="27">
        <v>18</v>
      </c>
      <c r="B471" s="28" t="s">
        <v>7</v>
      </c>
      <c r="C471" s="28">
        <v>24.09</v>
      </c>
      <c r="D471" s="28">
        <v>1</v>
      </c>
      <c r="E471" s="28" t="s">
        <v>11</v>
      </c>
      <c r="F471" s="28" t="s">
        <v>12</v>
      </c>
      <c r="G471" s="33">
        <v>2201.0971</v>
      </c>
    </row>
    <row r="472" spans="1:7" x14ac:dyDescent="0.25">
      <c r="A472" s="25">
        <v>27</v>
      </c>
      <c r="B472" s="26" t="s">
        <v>10</v>
      </c>
      <c r="C472" s="26">
        <v>32.67</v>
      </c>
      <c r="D472" s="26">
        <v>0</v>
      </c>
      <c r="E472" s="26" t="s">
        <v>11</v>
      </c>
      <c r="F472" s="26" t="s">
        <v>12</v>
      </c>
      <c r="G472" s="32">
        <v>2497.0383000000002</v>
      </c>
    </row>
    <row r="473" spans="1:7" x14ac:dyDescent="0.25">
      <c r="A473" s="27">
        <v>18</v>
      </c>
      <c r="B473" s="28" t="s">
        <v>7</v>
      </c>
      <c r="C473" s="28">
        <v>30.114999999999998</v>
      </c>
      <c r="D473" s="28">
        <v>0</v>
      </c>
      <c r="E473" s="28" t="s">
        <v>11</v>
      </c>
      <c r="F473" s="28" t="s">
        <v>14</v>
      </c>
      <c r="G473" s="33">
        <v>2203.4718499999999</v>
      </c>
    </row>
    <row r="474" spans="1:7" x14ac:dyDescent="0.25">
      <c r="A474" s="25">
        <v>19</v>
      </c>
      <c r="B474" s="26" t="s">
        <v>7</v>
      </c>
      <c r="C474" s="26">
        <v>29.8</v>
      </c>
      <c r="D474" s="26">
        <v>0</v>
      </c>
      <c r="E474" s="26" t="s">
        <v>11</v>
      </c>
      <c r="F474" s="26" t="s">
        <v>9</v>
      </c>
      <c r="G474" s="32">
        <v>1744.4649999999999</v>
      </c>
    </row>
    <row r="475" spans="1:7" x14ac:dyDescent="0.25">
      <c r="A475" s="27">
        <v>47</v>
      </c>
      <c r="B475" s="28" t="s">
        <v>7</v>
      </c>
      <c r="C475" s="28">
        <v>33.344999999999999</v>
      </c>
      <c r="D475" s="28">
        <v>0</v>
      </c>
      <c r="E475" s="28" t="s">
        <v>11</v>
      </c>
      <c r="F475" s="28" t="s">
        <v>14</v>
      </c>
      <c r="G475" s="33">
        <v>20878.78443</v>
      </c>
    </row>
    <row r="476" spans="1:7" x14ac:dyDescent="0.25">
      <c r="A476" s="25">
        <v>54</v>
      </c>
      <c r="B476" s="26" t="s">
        <v>10</v>
      </c>
      <c r="C476" s="26">
        <v>25.1</v>
      </c>
      <c r="D476" s="26">
        <v>3</v>
      </c>
      <c r="E476" s="26" t="s">
        <v>8</v>
      </c>
      <c r="F476" s="26" t="s">
        <v>9</v>
      </c>
      <c r="G476" s="32">
        <v>25382.296999999999</v>
      </c>
    </row>
    <row r="477" spans="1:7" x14ac:dyDescent="0.25">
      <c r="A477" s="27">
        <v>61</v>
      </c>
      <c r="B477" s="28" t="s">
        <v>10</v>
      </c>
      <c r="C477" s="28">
        <v>28.31</v>
      </c>
      <c r="D477" s="28">
        <v>1</v>
      </c>
      <c r="E477" s="28" t="s">
        <v>8</v>
      </c>
      <c r="F477" s="28" t="s">
        <v>13</v>
      </c>
      <c r="G477" s="33">
        <v>28868.6639</v>
      </c>
    </row>
    <row r="478" spans="1:7" x14ac:dyDescent="0.25">
      <c r="A478" s="25">
        <v>24</v>
      </c>
      <c r="B478" s="26" t="s">
        <v>10</v>
      </c>
      <c r="C478" s="26">
        <v>28.5</v>
      </c>
      <c r="D478" s="26">
        <v>0</v>
      </c>
      <c r="E478" s="26" t="s">
        <v>8</v>
      </c>
      <c r="F478" s="26" t="s">
        <v>14</v>
      </c>
      <c r="G478" s="32">
        <v>35147.528480000001</v>
      </c>
    </row>
    <row r="479" spans="1:7" x14ac:dyDescent="0.25">
      <c r="A479" s="27">
        <v>25</v>
      </c>
      <c r="B479" s="28" t="s">
        <v>10</v>
      </c>
      <c r="C479" s="28">
        <v>35.625</v>
      </c>
      <c r="D479" s="28">
        <v>0</v>
      </c>
      <c r="E479" s="28" t="s">
        <v>11</v>
      </c>
      <c r="F479" s="28" t="s">
        <v>13</v>
      </c>
      <c r="G479" s="33">
        <v>2534.3937500000002</v>
      </c>
    </row>
    <row r="480" spans="1:7" x14ac:dyDescent="0.25">
      <c r="A480" s="25">
        <v>21</v>
      </c>
      <c r="B480" s="26" t="s">
        <v>10</v>
      </c>
      <c r="C480" s="26">
        <v>36.85</v>
      </c>
      <c r="D480" s="26">
        <v>0</v>
      </c>
      <c r="E480" s="26" t="s">
        <v>11</v>
      </c>
      <c r="F480" s="26" t="s">
        <v>12</v>
      </c>
      <c r="G480" s="32">
        <v>1534.3045</v>
      </c>
    </row>
    <row r="481" spans="1:7" x14ac:dyDescent="0.25">
      <c r="A481" s="27">
        <v>23</v>
      </c>
      <c r="B481" s="28" t="s">
        <v>10</v>
      </c>
      <c r="C481" s="28">
        <v>32.56</v>
      </c>
      <c r="D481" s="28">
        <v>0</v>
      </c>
      <c r="E481" s="28" t="s">
        <v>11</v>
      </c>
      <c r="F481" s="28" t="s">
        <v>12</v>
      </c>
      <c r="G481" s="33">
        <v>1824.2854</v>
      </c>
    </row>
    <row r="482" spans="1:7" x14ac:dyDescent="0.25">
      <c r="A482" s="25">
        <v>63</v>
      </c>
      <c r="B482" s="26" t="s">
        <v>10</v>
      </c>
      <c r="C482" s="26">
        <v>41.325000000000003</v>
      </c>
      <c r="D482" s="26">
        <v>3</v>
      </c>
      <c r="E482" s="26" t="s">
        <v>11</v>
      </c>
      <c r="F482" s="26" t="s">
        <v>13</v>
      </c>
      <c r="G482" s="32">
        <v>15555.188749999999</v>
      </c>
    </row>
    <row r="483" spans="1:7" x14ac:dyDescent="0.25">
      <c r="A483" s="27">
        <v>49</v>
      </c>
      <c r="B483" s="28" t="s">
        <v>10</v>
      </c>
      <c r="C483" s="28">
        <v>37.51</v>
      </c>
      <c r="D483" s="28">
        <v>2</v>
      </c>
      <c r="E483" s="28" t="s">
        <v>11</v>
      </c>
      <c r="F483" s="28" t="s">
        <v>12</v>
      </c>
      <c r="G483" s="33">
        <v>9304.7019</v>
      </c>
    </row>
    <row r="484" spans="1:7" x14ac:dyDescent="0.25">
      <c r="A484" s="25">
        <v>18</v>
      </c>
      <c r="B484" s="26" t="s">
        <v>7</v>
      </c>
      <c r="C484" s="26">
        <v>31.35</v>
      </c>
      <c r="D484" s="26">
        <v>0</v>
      </c>
      <c r="E484" s="26" t="s">
        <v>11</v>
      </c>
      <c r="F484" s="26" t="s">
        <v>12</v>
      </c>
      <c r="G484" s="32">
        <v>1622.1885</v>
      </c>
    </row>
    <row r="485" spans="1:7" x14ac:dyDescent="0.25">
      <c r="A485" s="27">
        <v>51</v>
      </c>
      <c r="B485" s="28" t="s">
        <v>7</v>
      </c>
      <c r="C485" s="28">
        <v>39.5</v>
      </c>
      <c r="D485" s="28">
        <v>1</v>
      </c>
      <c r="E485" s="28" t="s">
        <v>11</v>
      </c>
      <c r="F485" s="28" t="s">
        <v>9</v>
      </c>
      <c r="G485" s="33">
        <v>9880.0679999999993</v>
      </c>
    </row>
    <row r="486" spans="1:7" x14ac:dyDescent="0.25">
      <c r="A486" s="25">
        <v>48</v>
      </c>
      <c r="B486" s="26" t="s">
        <v>10</v>
      </c>
      <c r="C486" s="26">
        <v>34.299999999999997</v>
      </c>
      <c r="D486" s="26">
        <v>3</v>
      </c>
      <c r="E486" s="26" t="s">
        <v>11</v>
      </c>
      <c r="F486" s="26" t="s">
        <v>9</v>
      </c>
      <c r="G486" s="32">
        <v>9563.0290000000005</v>
      </c>
    </row>
    <row r="487" spans="1:7" x14ac:dyDescent="0.25">
      <c r="A487" s="27">
        <v>31</v>
      </c>
      <c r="B487" s="28" t="s">
        <v>7</v>
      </c>
      <c r="C487" s="28">
        <v>31.065000000000001</v>
      </c>
      <c r="D487" s="28">
        <v>0</v>
      </c>
      <c r="E487" s="28" t="s">
        <v>11</v>
      </c>
      <c r="F487" s="28" t="s">
        <v>14</v>
      </c>
      <c r="G487" s="33">
        <v>4347.0233500000004</v>
      </c>
    </row>
    <row r="488" spans="1:7" x14ac:dyDescent="0.25">
      <c r="A488" s="25">
        <v>54</v>
      </c>
      <c r="B488" s="26" t="s">
        <v>7</v>
      </c>
      <c r="C488" s="26">
        <v>21.47</v>
      </c>
      <c r="D488" s="26">
        <v>3</v>
      </c>
      <c r="E488" s="26" t="s">
        <v>11</v>
      </c>
      <c r="F488" s="26" t="s">
        <v>13</v>
      </c>
      <c r="G488" s="32">
        <v>12475.3513</v>
      </c>
    </row>
    <row r="489" spans="1:7" x14ac:dyDescent="0.25">
      <c r="A489" s="27">
        <v>19</v>
      </c>
      <c r="B489" s="28" t="s">
        <v>10</v>
      </c>
      <c r="C489" s="28">
        <v>28.7</v>
      </c>
      <c r="D489" s="28">
        <v>0</v>
      </c>
      <c r="E489" s="28" t="s">
        <v>11</v>
      </c>
      <c r="F489" s="28" t="s">
        <v>9</v>
      </c>
      <c r="G489" s="33">
        <v>1253.9359999999999</v>
      </c>
    </row>
    <row r="490" spans="1:7" x14ac:dyDescent="0.25">
      <c r="A490" s="25">
        <v>44</v>
      </c>
      <c r="B490" s="26" t="s">
        <v>7</v>
      </c>
      <c r="C490" s="26">
        <v>38.06</v>
      </c>
      <c r="D490" s="26">
        <v>0</v>
      </c>
      <c r="E490" s="26" t="s">
        <v>8</v>
      </c>
      <c r="F490" s="26" t="s">
        <v>12</v>
      </c>
      <c r="G490" s="32">
        <v>48885.135609999998</v>
      </c>
    </row>
    <row r="491" spans="1:7" x14ac:dyDescent="0.25">
      <c r="A491" s="27">
        <v>53</v>
      </c>
      <c r="B491" s="28" t="s">
        <v>10</v>
      </c>
      <c r="C491" s="28">
        <v>31.16</v>
      </c>
      <c r="D491" s="28">
        <v>1</v>
      </c>
      <c r="E491" s="28" t="s">
        <v>11</v>
      </c>
      <c r="F491" s="28" t="s">
        <v>13</v>
      </c>
      <c r="G491" s="33">
        <v>10461.9794</v>
      </c>
    </row>
    <row r="492" spans="1:7" x14ac:dyDescent="0.25">
      <c r="A492" s="25">
        <v>19</v>
      </c>
      <c r="B492" s="26" t="s">
        <v>7</v>
      </c>
      <c r="C492" s="26">
        <v>32.9</v>
      </c>
      <c r="D492" s="26">
        <v>0</v>
      </c>
      <c r="E492" s="26" t="s">
        <v>11</v>
      </c>
      <c r="F492" s="26" t="s">
        <v>9</v>
      </c>
      <c r="G492" s="32">
        <v>1748.7739999999999</v>
      </c>
    </row>
    <row r="493" spans="1:7" x14ac:dyDescent="0.25">
      <c r="A493" s="27">
        <v>61</v>
      </c>
      <c r="B493" s="28" t="s">
        <v>7</v>
      </c>
      <c r="C493" s="28">
        <v>25.08</v>
      </c>
      <c r="D493" s="28">
        <v>0</v>
      </c>
      <c r="E493" s="28" t="s">
        <v>11</v>
      </c>
      <c r="F493" s="28" t="s">
        <v>12</v>
      </c>
      <c r="G493" s="33">
        <v>24513.091260000001</v>
      </c>
    </row>
    <row r="494" spans="1:7" x14ac:dyDescent="0.25">
      <c r="A494" s="25">
        <v>18</v>
      </c>
      <c r="B494" s="26" t="s">
        <v>7</v>
      </c>
      <c r="C494" s="26">
        <v>25.08</v>
      </c>
      <c r="D494" s="26">
        <v>0</v>
      </c>
      <c r="E494" s="26" t="s">
        <v>11</v>
      </c>
      <c r="F494" s="26" t="s">
        <v>14</v>
      </c>
      <c r="G494" s="32">
        <v>2196.4731999999999</v>
      </c>
    </row>
    <row r="495" spans="1:7" x14ac:dyDescent="0.25">
      <c r="A495" s="27">
        <v>61</v>
      </c>
      <c r="B495" s="28" t="s">
        <v>10</v>
      </c>
      <c r="C495" s="28">
        <v>43.4</v>
      </c>
      <c r="D495" s="28">
        <v>0</v>
      </c>
      <c r="E495" s="28" t="s">
        <v>11</v>
      </c>
      <c r="F495" s="28" t="s">
        <v>9</v>
      </c>
      <c r="G495" s="33">
        <v>12574.049000000001</v>
      </c>
    </row>
    <row r="496" spans="1:7" x14ac:dyDescent="0.25">
      <c r="A496" s="25">
        <v>21</v>
      </c>
      <c r="B496" s="26" t="s">
        <v>10</v>
      </c>
      <c r="C496" s="26">
        <v>25.7</v>
      </c>
      <c r="D496" s="26">
        <v>4</v>
      </c>
      <c r="E496" s="26" t="s">
        <v>8</v>
      </c>
      <c r="F496" s="26" t="s">
        <v>9</v>
      </c>
      <c r="G496" s="32">
        <v>17942.106</v>
      </c>
    </row>
    <row r="497" spans="1:7" x14ac:dyDescent="0.25">
      <c r="A497" s="27">
        <v>20</v>
      </c>
      <c r="B497" s="28" t="s">
        <v>10</v>
      </c>
      <c r="C497" s="28">
        <v>27.93</v>
      </c>
      <c r="D497" s="28">
        <v>0</v>
      </c>
      <c r="E497" s="28" t="s">
        <v>11</v>
      </c>
      <c r="F497" s="28" t="s">
        <v>14</v>
      </c>
      <c r="G497" s="33">
        <v>1967.0227</v>
      </c>
    </row>
    <row r="498" spans="1:7" x14ac:dyDescent="0.25">
      <c r="A498" s="25">
        <v>31</v>
      </c>
      <c r="B498" s="26" t="s">
        <v>7</v>
      </c>
      <c r="C498" s="26">
        <v>23.6</v>
      </c>
      <c r="D498" s="26">
        <v>2</v>
      </c>
      <c r="E498" s="26" t="s">
        <v>11</v>
      </c>
      <c r="F498" s="26" t="s">
        <v>9</v>
      </c>
      <c r="G498" s="32">
        <v>4931.6469999999999</v>
      </c>
    </row>
    <row r="499" spans="1:7" x14ac:dyDescent="0.25">
      <c r="A499" s="27">
        <v>45</v>
      </c>
      <c r="B499" s="28" t="s">
        <v>10</v>
      </c>
      <c r="C499" s="28">
        <v>28.7</v>
      </c>
      <c r="D499" s="28">
        <v>2</v>
      </c>
      <c r="E499" s="28" t="s">
        <v>11</v>
      </c>
      <c r="F499" s="28" t="s">
        <v>9</v>
      </c>
      <c r="G499" s="33">
        <v>8027.9679999999998</v>
      </c>
    </row>
    <row r="500" spans="1:7" x14ac:dyDescent="0.25">
      <c r="A500" s="25">
        <v>44</v>
      </c>
      <c r="B500" s="26" t="s">
        <v>7</v>
      </c>
      <c r="C500" s="26">
        <v>23.98</v>
      </c>
      <c r="D500" s="26">
        <v>2</v>
      </c>
      <c r="E500" s="26" t="s">
        <v>11</v>
      </c>
      <c r="F500" s="26" t="s">
        <v>12</v>
      </c>
      <c r="G500" s="32">
        <v>8211.1002000000008</v>
      </c>
    </row>
    <row r="501" spans="1:7" x14ac:dyDescent="0.25">
      <c r="A501" s="27">
        <v>62</v>
      </c>
      <c r="B501" s="28" t="s">
        <v>7</v>
      </c>
      <c r="C501" s="28">
        <v>39.200000000000003</v>
      </c>
      <c r="D501" s="28">
        <v>0</v>
      </c>
      <c r="E501" s="28" t="s">
        <v>11</v>
      </c>
      <c r="F501" s="28" t="s">
        <v>9</v>
      </c>
      <c r="G501" s="33">
        <v>13470.86</v>
      </c>
    </row>
    <row r="502" spans="1:7" x14ac:dyDescent="0.25">
      <c r="A502" s="25">
        <v>29</v>
      </c>
      <c r="B502" s="26" t="s">
        <v>10</v>
      </c>
      <c r="C502" s="26">
        <v>34.4</v>
      </c>
      <c r="D502" s="26">
        <v>0</v>
      </c>
      <c r="E502" s="26" t="s">
        <v>8</v>
      </c>
      <c r="F502" s="26" t="s">
        <v>9</v>
      </c>
      <c r="G502" s="32">
        <v>36197.699000000001</v>
      </c>
    </row>
    <row r="503" spans="1:7" x14ac:dyDescent="0.25">
      <c r="A503" s="27">
        <v>43</v>
      </c>
      <c r="B503" s="28" t="s">
        <v>10</v>
      </c>
      <c r="C503" s="28">
        <v>26.03</v>
      </c>
      <c r="D503" s="28">
        <v>0</v>
      </c>
      <c r="E503" s="28" t="s">
        <v>11</v>
      </c>
      <c r="F503" s="28" t="s">
        <v>14</v>
      </c>
      <c r="G503" s="33">
        <v>6837.3687</v>
      </c>
    </row>
    <row r="504" spans="1:7" x14ac:dyDescent="0.25">
      <c r="A504" s="25">
        <v>51</v>
      </c>
      <c r="B504" s="26" t="s">
        <v>10</v>
      </c>
      <c r="C504" s="26">
        <v>23.21</v>
      </c>
      <c r="D504" s="26">
        <v>1</v>
      </c>
      <c r="E504" s="26" t="s">
        <v>8</v>
      </c>
      <c r="F504" s="26" t="s">
        <v>12</v>
      </c>
      <c r="G504" s="32">
        <v>22218.1149</v>
      </c>
    </row>
    <row r="505" spans="1:7" x14ac:dyDescent="0.25">
      <c r="A505" s="27">
        <v>19</v>
      </c>
      <c r="B505" s="28" t="s">
        <v>10</v>
      </c>
      <c r="C505" s="28">
        <v>30.25</v>
      </c>
      <c r="D505" s="28">
        <v>0</v>
      </c>
      <c r="E505" s="28" t="s">
        <v>8</v>
      </c>
      <c r="F505" s="28" t="s">
        <v>12</v>
      </c>
      <c r="G505" s="33">
        <v>32548.340499999998</v>
      </c>
    </row>
    <row r="506" spans="1:7" x14ac:dyDescent="0.25">
      <c r="A506" s="25">
        <v>38</v>
      </c>
      <c r="B506" s="26" t="s">
        <v>7</v>
      </c>
      <c r="C506" s="26">
        <v>28.93</v>
      </c>
      <c r="D506" s="26">
        <v>1</v>
      </c>
      <c r="E506" s="26" t="s">
        <v>11</v>
      </c>
      <c r="F506" s="26" t="s">
        <v>12</v>
      </c>
      <c r="G506" s="32">
        <v>5974.3846999999996</v>
      </c>
    </row>
    <row r="507" spans="1:7" x14ac:dyDescent="0.25">
      <c r="A507" s="27">
        <v>37</v>
      </c>
      <c r="B507" s="28" t="s">
        <v>10</v>
      </c>
      <c r="C507" s="28">
        <v>30.875</v>
      </c>
      <c r="D507" s="28">
        <v>3</v>
      </c>
      <c r="E507" s="28" t="s">
        <v>11</v>
      </c>
      <c r="F507" s="28" t="s">
        <v>13</v>
      </c>
      <c r="G507" s="33">
        <v>6796.8632500000003</v>
      </c>
    </row>
    <row r="508" spans="1:7" x14ac:dyDescent="0.25">
      <c r="A508" s="25">
        <v>22</v>
      </c>
      <c r="B508" s="26" t="s">
        <v>10</v>
      </c>
      <c r="C508" s="26">
        <v>31.35</v>
      </c>
      <c r="D508" s="26">
        <v>1</v>
      </c>
      <c r="E508" s="26" t="s">
        <v>11</v>
      </c>
      <c r="F508" s="26" t="s">
        <v>13</v>
      </c>
      <c r="G508" s="32">
        <v>2643.2685000000001</v>
      </c>
    </row>
    <row r="509" spans="1:7" x14ac:dyDescent="0.25">
      <c r="A509" s="27">
        <v>21</v>
      </c>
      <c r="B509" s="28" t="s">
        <v>10</v>
      </c>
      <c r="C509" s="28">
        <v>23.75</v>
      </c>
      <c r="D509" s="28">
        <v>2</v>
      </c>
      <c r="E509" s="28" t="s">
        <v>11</v>
      </c>
      <c r="F509" s="28" t="s">
        <v>13</v>
      </c>
      <c r="G509" s="33">
        <v>3077.0954999999999</v>
      </c>
    </row>
    <row r="510" spans="1:7" x14ac:dyDescent="0.25">
      <c r="A510" s="25">
        <v>24</v>
      </c>
      <c r="B510" s="26" t="s">
        <v>7</v>
      </c>
      <c r="C510" s="26">
        <v>25.27</v>
      </c>
      <c r="D510" s="26">
        <v>0</v>
      </c>
      <c r="E510" s="26" t="s">
        <v>11</v>
      </c>
      <c r="F510" s="26" t="s">
        <v>14</v>
      </c>
      <c r="G510" s="32">
        <v>3044.2132999999999</v>
      </c>
    </row>
    <row r="511" spans="1:7" x14ac:dyDescent="0.25">
      <c r="A511" s="27">
        <v>57</v>
      </c>
      <c r="B511" s="28" t="s">
        <v>7</v>
      </c>
      <c r="C511" s="28">
        <v>28.7</v>
      </c>
      <c r="D511" s="28">
        <v>0</v>
      </c>
      <c r="E511" s="28" t="s">
        <v>11</v>
      </c>
      <c r="F511" s="28" t="s">
        <v>9</v>
      </c>
      <c r="G511" s="33">
        <v>11455.28</v>
      </c>
    </row>
    <row r="512" spans="1:7" x14ac:dyDescent="0.25">
      <c r="A512" s="25">
        <v>56</v>
      </c>
      <c r="B512" s="26" t="s">
        <v>10</v>
      </c>
      <c r="C512" s="26">
        <v>32.11</v>
      </c>
      <c r="D512" s="26">
        <v>1</v>
      </c>
      <c r="E512" s="26" t="s">
        <v>11</v>
      </c>
      <c r="F512" s="26" t="s">
        <v>14</v>
      </c>
      <c r="G512" s="32">
        <v>11763.000899999999</v>
      </c>
    </row>
    <row r="513" spans="1:7" x14ac:dyDescent="0.25">
      <c r="A513" s="27">
        <v>27</v>
      </c>
      <c r="B513" s="28" t="s">
        <v>10</v>
      </c>
      <c r="C513" s="28">
        <v>33.659999999999997</v>
      </c>
      <c r="D513" s="28">
        <v>0</v>
      </c>
      <c r="E513" s="28" t="s">
        <v>11</v>
      </c>
      <c r="F513" s="28" t="s">
        <v>12</v>
      </c>
      <c r="G513" s="33">
        <v>2498.4144000000001</v>
      </c>
    </row>
    <row r="514" spans="1:7" x14ac:dyDescent="0.25">
      <c r="A514" s="25">
        <v>51</v>
      </c>
      <c r="B514" s="26" t="s">
        <v>10</v>
      </c>
      <c r="C514" s="26">
        <v>22.42</v>
      </c>
      <c r="D514" s="26">
        <v>0</v>
      </c>
      <c r="E514" s="26" t="s">
        <v>11</v>
      </c>
      <c r="F514" s="26" t="s">
        <v>14</v>
      </c>
      <c r="G514" s="32">
        <v>9361.3268000000007</v>
      </c>
    </row>
    <row r="515" spans="1:7" x14ac:dyDescent="0.25">
      <c r="A515" s="27">
        <v>19</v>
      </c>
      <c r="B515" s="28" t="s">
        <v>10</v>
      </c>
      <c r="C515" s="28">
        <v>30.4</v>
      </c>
      <c r="D515" s="28">
        <v>0</v>
      </c>
      <c r="E515" s="28" t="s">
        <v>11</v>
      </c>
      <c r="F515" s="28" t="s">
        <v>9</v>
      </c>
      <c r="G515" s="33">
        <v>1256.299</v>
      </c>
    </row>
    <row r="516" spans="1:7" x14ac:dyDescent="0.25">
      <c r="A516" s="25">
        <v>39</v>
      </c>
      <c r="B516" s="26" t="s">
        <v>10</v>
      </c>
      <c r="C516" s="26">
        <v>28.3</v>
      </c>
      <c r="D516" s="26">
        <v>1</v>
      </c>
      <c r="E516" s="26" t="s">
        <v>8</v>
      </c>
      <c r="F516" s="26" t="s">
        <v>9</v>
      </c>
      <c r="G516" s="32">
        <v>21082.16</v>
      </c>
    </row>
    <row r="517" spans="1:7" x14ac:dyDescent="0.25">
      <c r="A517" s="27">
        <v>58</v>
      </c>
      <c r="B517" s="28" t="s">
        <v>10</v>
      </c>
      <c r="C517" s="28">
        <v>35.700000000000003</v>
      </c>
      <c r="D517" s="28">
        <v>0</v>
      </c>
      <c r="E517" s="28" t="s">
        <v>11</v>
      </c>
      <c r="F517" s="28" t="s">
        <v>9</v>
      </c>
      <c r="G517" s="33">
        <v>11362.754999999999</v>
      </c>
    </row>
    <row r="518" spans="1:7" x14ac:dyDescent="0.25">
      <c r="A518" s="25">
        <v>20</v>
      </c>
      <c r="B518" s="26" t="s">
        <v>10</v>
      </c>
      <c r="C518" s="26">
        <v>35.31</v>
      </c>
      <c r="D518" s="26">
        <v>1</v>
      </c>
      <c r="E518" s="26" t="s">
        <v>11</v>
      </c>
      <c r="F518" s="26" t="s">
        <v>12</v>
      </c>
      <c r="G518" s="32">
        <v>27724.28875</v>
      </c>
    </row>
    <row r="519" spans="1:7" x14ac:dyDescent="0.25">
      <c r="A519" s="27">
        <v>45</v>
      </c>
      <c r="B519" s="28" t="s">
        <v>10</v>
      </c>
      <c r="C519" s="28">
        <v>30.495000000000001</v>
      </c>
      <c r="D519" s="28">
        <v>2</v>
      </c>
      <c r="E519" s="28" t="s">
        <v>11</v>
      </c>
      <c r="F519" s="28" t="s">
        <v>13</v>
      </c>
      <c r="G519" s="33">
        <v>8413.4630500000003</v>
      </c>
    </row>
    <row r="520" spans="1:7" x14ac:dyDescent="0.25">
      <c r="A520" s="25">
        <v>35</v>
      </c>
      <c r="B520" s="26" t="s">
        <v>7</v>
      </c>
      <c r="C520" s="26">
        <v>31</v>
      </c>
      <c r="D520" s="26">
        <v>1</v>
      </c>
      <c r="E520" s="26" t="s">
        <v>11</v>
      </c>
      <c r="F520" s="26" t="s">
        <v>9</v>
      </c>
      <c r="G520" s="32">
        <v>5240.7650000000003</v>
      </c>
    </row>
    <row r="521" spans="1:7" x14ac:dyDescent="0.25">
      <c r="A521" s="27">
        <v>31</v>
      </c>
      <c r="B521" s="28" t="s">
        <v>10</v>
      </c>
      <c r="C521" s="28">
        <v>30.875</v>
      </c>
      <c r="D521" s="28">
        <v>0</v>
      </c>
      <c r="E521" s="28" t="s">
        <v>11</v>
      </c>
      <c r="F521" s="28" t="s">
        <v>14</v>
      </c>
      <c r="G521" s="33">
        <v>3857.7592500000001</v>
      </c>
    </row>
    <row r="522" spans="1:7" x14ac:dyDescent="0.25">
      <c r="A522" s="25">
        <v>50</v>
      </c>
      <c r="B522" s="26" t="s">
        <v>7</v>
      </c>
      <c r="C522" s="26">
        <v>27.36</v>
      </c>
      <c r="D522" s="26">
        <v>0</v>
      </c>
      <c r="E522" s="26" t="s">
        <v>11</v>
      </c>
      <c r="F522" s="26" t="s">
        <v>14</v>
      </c>
      <c r="G522" s="32">
        <v>25656.575260000001</v>
      </c>
    </row>
    <row r="523" spans="1:7" x14ac:dyDescent="0.25">
      <c r="A523" s="27">
        <v>32</v>
      </c>
      <c r="B523" s="28" t="s">
        <v>7</v>
      </c>
      <c r="C523" s="28">
        <v>44.22</v>
      </c>
      <c r="D523" s="28">
        <v>0</v>
      </c>
      <c r="E523" s="28" t="s">
        <v>11</v>
      </c>
      <c r="F523" s="28" t="s">
        <v>12</v>
      </c>
      <c r="G523" s="33">
        <v>3994.1777999999999</v>
      </c>
    </row>
    <row r="524" spans="1:7" x14ac:dyDescent="0.25">
      <c r="A524" s="25">
        <v>51</v>
      </c>
      <c r="B524" s="26" t="s">
        <v>7</v>
      </c>
      <c r="C524" s="26">
        <v>33.914999999999999</v>
      </c>
      <c r="D524" s="26">
        <v>0</v>
      </c>
      <c r="E524" s="26" t="s">
        <v>11</v>
      </c>
      <c r="F524" s="26" t="s">
        <v>14</v>
      </c>
      <c r="G524" s="32">
        <v>9866.3048500000004</v>
      </c>
    </row>
    <row r="525" spans="1:7" x14ac:dyDescent="0.25">
      <c r="A525" s="27">
        <v>38</v>
      </c>
      <c r="B525" s="28" t="s">
        <v>7</v>
      </c>
      <c r="C525" s="28">
        <v>37.729999999999997</v>
      </c>
      <c r="D525" s="28">
        <v>0</v>
      </c>
      <c r="E525" s="28" t="s">
        <v>11</v>
      </c>
      <c r="F525" s="28" t="s">
        <v>12</v>
      </c>
      <c r="G525" s="33">
        <v>5397.6166999999996</v>
      </c>
    </row>
    <row r="526" spans="1:7" x14ac:dyDescent="0.25">
      <c r="A526" s="25">
        <v>42</v>
      </c>
      <c r="B526" s="26" t="s">
        <v>10</v>
      </c>
      <c r="C526" s="26">
        <v>26.07</v>
      </c>
      <c r="D526" s="26">
        <v>1</v>
      </c>
      <c r="E526" s="26" t="s">
        <v>8</v>
      </c>
      <c r="F526" s="26" t="s">
        <v>12</v>
      </c>
      <c r="G526" s="32">
        <v>38245.593269999998</v>
      </c>
    </row>
    <row r="527" spans="1:7" x14ac:dyDescent="0.25">
      <c r="A527" s="27">
        <v>18</v>
      </c>
      <c r="B527" s="28" t="s">
        <v>7</v>
      </c>
      <c r="C527" s="28">
        <v>33.880000000000003</v>
      </c>
      <c r="D527" s="28">
        <v>0</v>
      </c>
      <c r="E527" s="28" t="s">
        <v>11</v>
      </c>
      <c r="F527" s="28" t="s">
        <v>12</v>
      </c>
      <c r="G527" s="33">
        <v>11482.63485</v>
      </c>
    </row>
    <row r="528" spans="1:7" x14ac:dyDescent="0.25">
      <c r="A528" s="25">
        <v>19</v>
      </c>
      <c r="B528" s="26" t="s">
        <v>7</v>
      </c>
      <c r="C528" s="26">
        <v>30.59</v>
      </c>
      <c r="D528" s="26">
        <v>2</v>
      </c>
      <c r="E528" s="26" t="s">
        <v>11</v>
      </c>
      <c r="F528" s="26" t="s">
        <v>13</v>
      </c>
      <c r="G528" s="32">
        <v>24059.680189999999</v>
      </c>
    </row>
    <row r="529" spans="1:7" x14ac:dyDescent="0.25">
      <c r="A529" s="27">
        <v>51</v>
      </c>
      <c r="B529" s="28" t="s">
        <v>7</v>
      </c>
      <c r="C529" s="28">
        <v>25.8</v>
      </c>
      <c r="D529" s="28">
        <v>1</v>
      </c>
      <c r="E529" s="28" t="s">
        <v>11</v>
      </c>
      <c r="F529" s="28" t="s">
        <v>9</v>
      </c>
      <c r="G529" s="33">
        <v>9861.0249999999996</v>
      </c>
    </row>
    <row r="530" spans="1:7" x14ac:dyDescent="0.25">
      <c r="A530" s="25">
        <v>46</v>
      </c>
      <c r="B530" s="26" t="s">
        <v>10</v>
      </c>
      <c r="C530" s="26">
        <v>39.424999999999997</v>
      </c>
      <c r="D530" s="26">
        <v>1</v>
      </c>
      <c r="E530" s="26" t="s">
        <v>11</v>
      </c>
      <c r="F530" s="26" t="s">
        <v>14</v>
      </c>
      <c r="G530" s="32">
        <v>8342.9087500000005</v>
      </c>
    </row>
    <row r="531" spans="1:7" x14ac:dyDescent="0.25">
      <c r="A531" s="27">
        <v>18</v>
      </c>
      <c r="B531" s="28" t="s">
        <v>10</v>
      </c>
      <c r="C531" s="28">
        <v>25.46</v>
      </c>
      <c r="D531" s="28">
        <v>0</v>
      </c>
      <c r="E531" s="28" t="s">
        <v>11</v>
      </c>
      <c r="F531" s="28" t="s">
        <v>14</v>
      </c>
      <c r="G531" s="33">
        <v>1708.0014000000001</v>
      </c>
    </row>
    <row r="532" spans="1:7" x14ac:dyDescent="0.25">
      <c r="A532" s="25">
        <v>57</v>
      </c>
      <c r="B532" s="26" t="s">
        <v>10</v>
      </c>
      <c r="C532" s="26">
        <v>42.13</v>
      </c>
      <c r="D532" s="26">
        <v>1</v>
      </c>
      <c r="E532" s="26" t="s">
        <v>8</v>
      </c>
      <c r="F532" s="26" t="s">
        <v>12</v>
      </c>
      <c r="G532" s="32">
        <v>48675.517699999997</v>
      </c>
    </row>
    <row r="533" spans="1:7" x14ac:dyDescent="0.25">
      <c r="A533" s="27">
        <v>62</v>
      </c>
      <c r="B533" s="28" t="s">
        <v>7</v>
      </c>
      <c r="C533" s="28">
        <v>31.73</v>
      </c>
      <c r="D533" s="28">
        <v>0</v>
      </c>
      <c r="E533" s="28" t="s">
        <v>11</v>
      </c>
      <c r="F533" s="28" t="s">
        <v>14</v>
      </c>
      <c r="G533" s="33">
        <v>14043.476699999999</v>
      </c>
    </row>
    <row r="534" spans="1:7" x14ac:dyDescent="0.25">
      <c r="A534" s="25">
        <v>59</v>
      </c>
      <c r="B534" s="26" t="s">
        <v>10</v>
      </c>
      <c r="C534" s="26">
        <v>29.7</v>
      </c>
      <c r="D534" s="26">
        <v>2</v>
      </c>
      <c r="E534" s="26" t="s">
        <v>11</v>
      </c>
      <c r="F534" s="26" t="s">
        <v>12</v>
      </c>
      <c r="G534" s="32">
        <v>12925.886</v>
      </c>
    </row>
    <row r="535" spans="1:7" x14ac:dyDescent="0.25">
      <c r="A535" s="27">
        <v>37</v>
      </c>
      <c r="B535" s="28" t="s">
        <v>10</v>
      </c>
      <c r="C535" s="28">
        <v>36.19</v>
      </c>
      <c r="D535" s="28">
        <v>0</v>
      </c>
      <c r="E535" s="28" t="s">
        <v>11</v>
      </c>
      <c r="F535" s="28" t="s">
        <v>12</v>
      </c>
      <c r="G535" s="33">
        <v>19214.705529999999</v>
      </c>
    </row>
    <row r="536" spans="1:7" x14ac:dyDescent="0.25">
      <c r="A536" s="25">
        <v>64</v>
      </c>
      <c r="B536" s="26" t="s">
        <v>10</v>
      </c>
      <c r="C536" s="26">
        <v>40.479999999999997</v>
      </c>
      <c r="D536" s="26">
        <v>0</v>
      </c>
      <c r="E536" s="26" t="s">
        <v>11</v>
      </c>
      <c r="F536" s="26" t="s">
        <v>12</v>
      </c>
      <c r="G536" s="32">
        <v>13831.1152</v>
      </c>
    </row>
    <row r="537" spans="1:7" x14ac:dyDescent="0.25">
      <c r="A537" s="27">
        <v>38</v>
      </c>
      <c r="B537" s="28" t="s">
        <v>10</v>
      </c>
      <c r="C537" s="28">
        <v>28.024999999999999</v>
      </c>
      <c r="D537" s="28">
        <v>1</v>
      </c>
      <c r="E537" s="28" t="s">
        <v>11</v>
      </c>
      <c r="F537" s="28" t="s">
        <v>14</v>
      </c>
      <c r="G537" s="33">
        <v>6067.1267500000004</v>
      </c>
    </row>
    <row r="538" spans="1:7" x14ac:dyDescent="0.25">
      <c r="A538" s="25">
        <v>33</v>
      </c>
      <c r="B538" s="26" t="s">
        <v>7</v>
      </c>
      <c r="C538" s="26">
        <v>38.9</v>
      </c>
      <c r="D538" s="26">
        <v>3</v>
      </c>
      <c r="E538" s="26" t="s">
        <v>11</v>
      </c>
      <c r="F538" s="26" t="s">
        <v>9</v>
      </c>
      <c r="G538" s="32">
        <v>5972.3779999999997</v>
      </c>
    </row>
    <row r="539" spans="1:7" x14ac:dyDescent="0.25">
      <c r="A539" s="27">
        <v>46</v>
      </c>
      <c r="B539" s="28" t="s">
        <v>7</v>
      </c>
      <c r="C539" s="28">
        <v>30.2</v>
      </c>
      <c r="D539" s="28">
        <v>2</v>
      </c>
      <c r="E539" s="28" t="s">
        <v>11</v>
      </c>
      <c r="F539" s="28" t="s">
        <v>9</v>
      </c>
      <c r="G539" s="33">
        <v>8825.0859999999993</v>
      </c>
    </row>
    <row r="540" spans="1:7" x14ac:dyDescent="0.25">
      <c r="A540" s="25">
        <v>46</v>
      </c>
      <c r="B540" s="26" t="s">
        <v>7</v>
      </c>
      <c r="C540" s="26">
        <v>28.05</v>
      </c>
      <c r="D540" s="26">
        <v>1</v>
      </c>
      <c r="E540" s="26" t="s">
        <v>11</v>
      </c>
      <c r="F540" s="26" t="s">
        <v>12</v>
      </c>
      <c r="G540" s="32">
        <v>8233.0974999999999</v>
      </c>
    </row>
    <row r="541" spans="1:7" x14ac:dyDescent="0.25">
      <c r="A541" s="27">
        <v>53</v>
      </c>
      <c r="B541" s="28" t="s">
        <v>10</v>
      </c>
      <c r="C541" s="28">
        <v>31.35</v>
      </c>
      <c r="D541" s="28">
        <v>0</v>
      </c>
      <c r="E541" s="28" t="s">
        <v>11</v>
      </c>
      <c r="F541" s="28" t="s">
        <v>12</v>
      </c>
      <c r="G541" s="33">
        <v>27346.04207</v>
      </c>
    </row>
    <row r="542" spans="1:7" x14ac:dyDescent="0.25">
      <c r="A542" s="25">
        <v>34</v>
      </c>
      <c r="B542" s="26" t="s">
        <v>7</v>
      </c>
      <c r="C542" s="26">
        <v>38</v>
      </c>
      <c r="D542" s="26">
        <v>3</v>
      </c>
      <c r="E542" s="26" t="s">
        <v>11</v>
      </c>
      <c r="F542" s="26" t="s">
        <v>9</v>
      </c>
      <c r="G542" s="32">
        <v>6196.4480000000003</v>
      </c>
    </row>
    <row r="543" spans="1:7" x14ac:dyDescent="0.25">
      <c r="A543" s="27">
        <v>20</v>
      </c>
      <c r="B543" s="28" t="s">
        <v>7</v>
      </c>
      <c r="C543" s="28">
        <v>31.79</v>
      </c>
      <c r="D543" s="28">
        <v>2</v>
      </c>
      <c r="E543" s="28" t="s">
        <v>11</v>
      </c>
      <c r="F543" s="28" t="s">
        <v>12</v>
      </c>
      <c r="G543" s="33">
        <v>3056.3881000000001</v>
      </c>
    </row>
    <row r="544" spans="1:7" x14ac:dyDescent="0.25">
      <c r="A544" s="25">
        <v>63</v>
      </c>
      <c r="B544" s="26" t="s">
        <v>7</v>
      </c>
      <c r="C544" s="26">
        <v>36.299999999999997</v>
      </c>
      <c r="D544" s="26">
        <v>0</v>
      </c>
      <c r="E544" s="26" t="s">
        <v>11</v>
      </c>
      <c r="F544" s="26" t="s">
        <v>12</v>
      </c>
      <c r="G544" s="32">
        <v>13887.204</v>
      </c>
    </row>
    <row r="545" spans="1:7" x14ac:dyDescent="0.25">
      <c r="A545" s="27">
        <v>54</v>
      </c>
      <c r="B545" s="28" t="s">
        <v>7</v>
      </c>
      <c r="C545" s="28">
        <v>47.41</v>
      </c>
      <c r="D545" s="28">
        <v>0</v>
      </c>
      <c r="E545" s="28" t="s">
        <v>8</v>
      </c>
      <c r="F545" s="28" t="s">
        <v>12</v>
      </c>
      <c r="G545" s="33">
        <v>63770.428010000003</v>
      </c>
    </row>
    <row r="546" spans="1:7" x14ac:dyDescent="0.25">
      <c r="A546" s="25">
        <v>54</v>
      </c>
      <c r="B546" s="26" t="s">
        <v>10</v>
      </c>
      <c r="C546" s="26">
        <v>30.21</v>
      </c>
      <c r="D546" s="26">
        <v>0</v>
      </c>
      <c r="E546" s="26" t="s">
        <v>11</v>
      </c>
      <c r="F546" s="26" t="s">
        <v>13</v>
      </c>
      <c r="G546" s="32">
        <v>10231.499900000001</v>
      </c>
    </row>
    <row r="547" spans="1:7" x14ac:dyDescent="0.25">
      <c r="A547" s="27">
        <v>49</v>
      </c>
      <c r="B547" s="28" t="s">
        <v>10</v>
      </c>
      <c r="C547" s="28">
        <v>25.84</v>
      </c>
      <c r="D547" s="28">
        <v>2</v>
      </c>
      <c r="E547" s="28" t="s">
        <v>8</v>
      </c>
      <c r="F547" s="28" t="s">
        <v>13</v>
      </c>
      <c r="G547" s="33">
        <v>23807.240600000001</v>
      </c>
    </row>
    <row r="548" spans="1:7" x14ac:dyDescent="0.25">
      <c r="A548" s="25">
        <v>28</v>
      </c>
      <c r="B548" s="26" t="s">
        <v>10</v>
      </c>
      <c r="C548" s="26">
        <v>35.435000000000002</v>
      </c>
      <c r="D548" s="26">
        <v>0</v>
      </c>
      <c r="E548" s="26" t="s">
        <v>11</v>
      </c>
      <c r="F548" s="26" t="s">
        <v>14</v>
      </c>
      <c r="G548" s="32">
        <v>3268.84665</v>
      </c>
    </row>
    <row r="549" spans="1:7" x14ac:dyDescent="0.25">
      <c r="A549" s="27">
        <v>54</v>
      </c>
      <c r="B549" s="28" t="s">
        <v>7</v>
      </c>
      <c r="C549" s="28">
        <v>46.7</v>
      </c>
      <c r="D549" s="28">
        <v>2</v>
      </c>
      <c r="E549" s="28" t="s">
        <v>11</v>
      </c>
      <c r="F549" s="28" t="s">
        <v>9</v>
      </c>
      <c r="G549" s="33">
        <v>11538.421</v>
      </c>
    </row>
    <row r="550" spans="1:7" x14ac:dyDescent="0.25">
      <c r="A550" s="25">
        <v>25</v>
      </c>
      <c r="B550" s="26" t="s">
        <v>7</v>
      </c>
      <c r="C550" s="26">
        <v>28.594999999999999</v>
      </c>
      <c r="D550" s="26">
        <v>0</v>
      </c>
      <c r="E550" s="26" t="s">
        <v>11</v>
      </c>
      <c r="F550" s="26" t="s">
        <v>14</v>
      </c>
      <c r="G550" s="32">
        <v>3213.6220499999999</v>
      </c>
    </row>
    <row r="551" spans="1:7" x14ac:dyDescent="0.25">
      <c r="A551" s="27">
        <v>43</v>
      </c>
      <c r="B551" s="28" t="s">
        <v>7</v>
      </c>
      <c r="C551" s="28">
        <v>46.2</v>
      </c>
      <c r="D551" s="28">
        <v>0</v>
      </c>
      <c r="E551" s="28" t="s">
        <v>8</v>
      </c>
      <c r="F551" s="28" t="s">
        <v>12</v>
      </c>
      <c r="G551" s="33">
        <v>45863.205000000002</v>
      </c>
    </row>
    <row r="552" spans="1:7" x14ac:dyDescent="0.25">
      <c r="A552" s="25">
        <v>63</v>
      </c>
      <c r="B552" s="26" t="s">
        <v>10</v>
      </c>
      <c r="C552" s="26">
        <v>30.8</v>
      </c>
      <c r="D552" s="26">
        <v>0</v>
      </c>
      <c r="E552" s="26" t="s">
        <v>11</v>
      </c>
      <c r="F552" s="26" t="s">
        <v>9</v>
      </c>
      <c r="G552" s="32">
        <v>13390.558999999999</v>
      </c>
    </row>
    <row r="553" spans="1:7" x14ac:dyDescent="0.25">
      <c r="A553" s="27">
        <v>32</v>
      </c>
      <c r="B553" s="28" t="s">
        <v>7</v>
      </c>
      <c r="C553" s="28">
        <v>28.93</v>
      </c>
      <c r="D553" s="28">
        <v>0</v>
      </c>
      <c r="E553" s="28" t="s">
        <v>11</v>
      </c>
      <c r="F553" s="28" t="s">
        <v>12</v>
      </c>
      <c r="G553" s="33">
        <v>3972.9247</v>
      </c>
    </row>
    <row r="554" spans="1:7" x14ac:dyDescent="0.25">
      <c r="A554" s="25">
        <v>62</v>
      </c>
      <c r="B554" s="26" t="s">
        <v>10</v>
      </c>
      <c r="C554" s="26">
        <v>21.4</v>
      </c>
      <c r="D554" s="26">
        <v>0</v>
      </c>
      <c r="E554" s="26" t="s">
        <v>11</v>
      </c>
      <c r="F554" s="26" t="s">
        <v>9</v>
      </c>
      <c r="G554" s="32">
        <v>12957.118</v>
      </c>
    </row>
    <row r="555" spans="1:7" x14ac:dyDescent="0.25">
      <c r="A555" s="27">
        <v>52</v>
      </c>
      <c r="B555" s="28" t="s">
        <v>7</v>
      </c>
      <c r="C555" s="28">
        <v>31.73</v>
      </c>
      <c r="D555" s="28">
        <v>2</v>
      </c>
      <c r="E555" s="28" t="s">
        <v>11</v>
      </c>
      <c r="F555" s="28" t="s">
        <v>13</v>
      </c>
      <c r="G555" s="33">
        <v>11187.6567</v>
      </c>
    </row>
    <row r="556" spans="1:7" x14ac:dyDescent="0.25">
      <c r="A556" s="25">
        <v>25</v>
      </c>
      <c r="B556" s="26" t="s">
        <v>7</v>
      </c>
      <c r="C556" s="26">
        <v>41.325000000000003</v>
      </c>
      <c r="D556" s="26">
        <v>0</v>
      </c>
      <c r="E556" s="26" t="s">
        <v>11</v>
      </c>
      <c r="F556" s="26" t="s">
        <v>14</v>
      </c>
      <c r="G556" s="32">
        <v>17878.900679999999</v>
      </c>
    </row>
    <row r="557" spans="1:7" x14ac:dyDescent="0.25">
      <c r="A557" s="27">
        <v>28</v>
      </c>
      <c r="B557" s="28" t="s">
        <v>10</v>
      </c>
      <c r="C557" s="28">
        <v>23.8</v>
      </c>
      <c r="D557" s="28">
        <v>2</v>
      </c>
      <c r="E557" s="28" t="s">
        <v>11</v>
      </c>
      <c r="F557" s="28" t="s">
        <v>9</v>
      </c>
      <c r="G557" s="33">
        <v>3847.674</v>
      </c>
    </row>
    <row r="558" spans="1:7" x14ac:dyDescent="0.25">
      <c r="A558" s="25">
        <v>46</v>
      </c>
      <c r="B558" s="26" t="s">
        <v>10</v>
      </c>
      <c r="C558" s="26">
        <v>33.44</v>
      </c>
      <c r="D558" s="26">
        <v>1</v>
      </c>
      <c r="E558" s="26" t="s">
        <v>11</v>
      </c>
      <c r="F558" s="26" t="s">
        <v>14</v>
      </c>
      <c r="G558" s="32">
        <v>8334.5895999999993</v>
      </c>
    </row>
    <row r="559" spans="1:7" x14ac:dyDescent="0.25">
      <c r="A559" s="27">
        <v>34</v>
      </c>
      <c r="B559" s="28" t="s">
        <v>10</v>
      </c>
      <c r="C559" s="28">
        <v>34.21</v>
      </c>
      <c r="D559" s="28">
        <v>0</v>
      </c>
      <c r="E559" s="28" t="s">
        <v>11</v>
      </c>
      <c r="F559" s="28" t="s">
        <v>12</v>
      </c>
      <c r="G559" s="33">
        <v>3935.1799000000001</v>
      </c>
    </row>
    <row r="560" spans="1:7" x14ac:dyDescent="0.25">
      <c r="A560" s="25">
        <v>35</v>
      </c>
      <c r="B560" s="26" t="s">
        <v>7</v>
      </c>
      <c r="C560" s="26">
        <v>34.104999999999997</v>
      </c>
      <c r="D560" s="26">
        <v>3</v>
      </c>
      <c r="E560" s="26" t="s">
        <v>8</v>
      </c>
      <c r="F560" s="26" t="s">
        <v>13</v>
      </c>
      <c r="G560" s="32">
        <v>39983.425949999997</v>
      </c>
    </row>
    <row r="561" spans="1:7" x14ac:dyDescent="0.25">
      <c r="A561" s="27">
        <v>19</v>
      </c>
      <c r="B561" s="28" t="s">
        <v>10</v>
      </c>
      <c r="C561" s="28">
        <v>35.53</v>
      </c>
      <c r="D561" s="28">
        <v>0</v>
      </c>
      <c r="E561" s="28" t="s">
        <v>11</v>
      </c>
      <c r="F561" s="28" t="s">
        <v>13</v>
      </c>
      <c r="G561" s="33">
        <v>1646.4296999999999</v>
      </c>
    </row>
    <row r="562" spans="1:7" x14ac:dyDescent="0.25">
      <c r="A562" s="25">
        <v>46</v>
      </c>
      <c r="B562" s="26" t="s">
        <v>7</v>
      </c>
      <c r="C562" s="26">
        <v>19.95</v>
      </c>
      <c r="D562" s="26">
        <v>2</v>
      </c>
      <c r="E562" s="26" t="s">
        <v>11</v>
      </c>
      <c r="F562" s="26" t="s">
        <v>13</v>
      </c>
      <c r="G562" s="32">
        <v>9193.8384999999998</v>
      </c>
    </row>
    <row r="563" spans="1:7" x14ac:dyDescent="0.25">
      <c r="A563" s="27">
        <v>54</v>
      </c>
      <c r="B563" s="28" t="s">
        <v>7</v>
      </c>
      <c r="C563" s="28">
        <v>32.68</v>
      </c>
      <c r="D563" s="28">
        <v>0</v>
      </c>
      <c r="E563" s="28" t="s">
        <v>11</v>
      </c>
      <c r="F563" s="28" t="s">
        <v>14</v>
      </c>
      <c r="G563" s="33">
        <v>10923.933199999999</v>
      </c>
    </row>
    <row r="564" spans="1:7" x14ac:dyDescent="0.25">
      <c r="A564" s="25">
        <v>27</v>
      </c>
      <c r="B564" s="26" t="s">
        <v>10</v>
      </c>
      <c r="C564" s="26">
        <v>30.5</v>
      </c>
      <c r="D564" s="26">
        <v>0</v>
      </c>
      <c r="E564" s="26" t="s">
        <v>11</v>
      </c>
      <c r="F564" s="26" t="s">
        <v>9</v>
      </c>
      <c r="G564" s="32">
        <v>2494.0219999999999</v>
      </c>
    </row>
    <row r="565" spans="1:7" x14ac:dyDescent="0.25">
      <c r="A565" s="27">
        <v>50</v>
      </c>
      <c r="B565" s="28" t="s">
        <v>10</v>
      </c>
      <c r="C565" s="28">
        <v>44.77</v>
      </c>
      <c r="D565" s="28">
        <v>1</v>
      </c>
      <c r="E565" s="28" t="s">
        <v>11</v>
      </c>
      <c r="F565" s="28" t="s">
        <v>12</v>
      </c>
      <c r="G565" s="33">
        <v>9058.7302999999993</v>
      </c>
    </row>
    <row r="566" spans="1:7" x14ac:dyDescent="0.25">
      <c r="A566" s="25">
        <v>18</v>
      </c>
      <c r="B566" s="26" t="s">
        <v>7</v>
      </c>
      <c r="C566" s="26">
        <v>32.119999999999997</v>
      </c>
      <c r="D566" s="26">
        <v>2</v>
      </c>
      <c r="E566" s="26" t="s">
        <v>11</v>
      </c>
      <c r="F566" s="26" t="s">
        <v>12</v>
      </c>
      <c r="G566" s="32">
        <v>2801.2588000000001</v>
      </c>
    </row>
    <row r="567" spans="1:7" x14ac:dyDescent="0.25">
      <c r="A567" s="27">
        <v>19</v>
      </c>
      <c r="B567" s="28" t="s">
        <v>7</v>
      </c>
      <c r="C567" s="28">
        <v>30.495000000000001</v>
      </c>
      <c r="D567" s="28">
        <v>0</v>
      </c>
      <c r="E567" s="28" t="s">
        <v>11</v>
      </c>
      <c r="F567" s="28" t="s">
        <v>13</v>
      </c>
      <c r="G567" s="33">
        <v>2128.4310500000001</v>
      </c>
    </row>
    <row r="568" spans="1:7" x14ac:dyDescent="0.25">
      <c r="A568" s="25">
        <v>38</v>
      </c>
      <c r="B568" s="26" t="s">
        <v>7</v>
      </c>
      <c r="C568" s="26">
        <v>40.564999999999998</v>
      </c>
      <c r="D568" s="26">
        <v>1</v>
      </c>
      <c r="E568" s="26" t="s">
        <v>11</v>
      </c>
      <c r="F568" s="26" t="s">
        <v>13</v>
      </c>
      <c r="G568" s="32">
        <v>6373.55735</v>
      </c>
    </row>
    <row r="569" spans="1:7" x14ac:dyDescent="0.25">
      <c r="A569" s="27">
        <v>41</v>
      </c>
      <c r="B569" s="28" t="s">
        <v>10</v>
      </c>
      <c r="C569" s="28">
        <v>30.59</v>
      </c>
      <c r="D569" s="28">
        <v>2</v>
      </c>
      <c r="E569" s="28" t="s">
        <v>11</v>
      </c>
      <c r="F569" s="28" t="s">
        <v>13</v>
      </c>
      <c r="G569" s="33">
        <v>7256.7231000000002</v>
      </c>
    </row>
    <row r="570" spans="1:7" x14ac:dyDescent="0.25">
      <c r="A570" s="25">
        <v>49</v>
      </c>
      <c r="B570" s="26" t="s">
        <v>7</v>
      </c>
      <c r="C570" s="26">
        <v>31.9</v>
      </c>
      <c r="D570" s="26">
        <v>5</v>
      </c>
      <c r="E570" s="26" t="s">
        <v>11</v>
      </c>
      <c r="F570" s="26" t="s">
        <v>9</v>
      </c>
      <c r="G570" s="32">
        <v>11552.904</v>
      </c>
    </row>
    <row r="571" spans="1:7" x14ac:dyDescent="0.25">
      <c r="A571" s="27">
        <v>48</v>
      </c>
      <c r="B571" s="28" t="s">
        <v>10</v>
      </c>
      <c r="C571" s="28">
        <v>40.564999999999998</v>
      </c>
      <c r="D571" s="28">
        <v>2</v>
      </c>
      <c r="E571" s="28" t="s">
        <v>8</v>
      </c>
      <c r="F571" s="28" t="s">
        <v>13</v>
      </c>
      <c r="G571" s="33">
        <v>45702.022349999999</v>
      </c>
    </row>
    <row r="572" spans="1:7" x14ac:dyDescent="0.25">
      <c r="A572" s="25">
        <v>31</v>
      </c>
      <c r="B572" s="26" t="s">
        <v>7</v>
      </c>
      <c r="C572" s="26">
        <v>29.1</v>
      </c>
      <c r="D572" s="26">
        <v>0</v>
      </c>
      <c r="E572" s="26" t="s">
        <v>11</v>
      </c>
      <c r="F572" s="26" t="s">
        <v>9</v>
      </c>
      <c r="G572" s="32">
        <v>3761.2919999999999</v>
      </c>
    </row>
    <row r="573" spans="1:7" x14ac:dyDescent="0.25">
      <c r="A573" s="27">
        <v>18</v>
      </c>
      <c r="B573" s="28" t="s">
        <v>7</v>
      </c>
      <c r="C573" s="28">
        <v>37.29</v>
      </c>
      <c r="D573" s="28">
        <v>1</v>
      </c>
      <c r="E573" s="28" t="s">
        <v>11</v>
      </c>
      <c r="F573" s="28" t="s">
        <v>12</v>
      </c>
      <c r="G573" s="33">
        <v>2219.4450999999999</v>
      </c>
    </row>
    <row r="574" spans="1:7" x14ac:dyDescent="0.25">
      <c r="A574" s="25">
        <v>30</v>
      </c>
      <c r="B574" s="26" t="s">
        <v>7</v>
      </c>
      <c r="C574" s="26">
        <v>43.12</v>
      </c>
      <c r="D574" s="26">
        <v>2</v>
      </c>
      <c r="E574" s="26" t="s">
        <v>11</v>
      </c>
      <c r="F574" s="26" t="s">
        <v>12</v>
      </c>
      <c r="G574" s="32">
        <v>4753.6368000000002</v>
      </c>
    </row>
    <row r="575" spans="1:7" x14ac:dyDescent="0.25">
      <c r="A575" s="27">
        <v>62</v>
      </c>
      <c r="B575" s="28" t="s">
        <v>7</v>
      </c>
      <c r="C575" s="28">
        <v>36.86</v>
      </c>
      <c r="D575" s="28">
        <v>1</v>
      </c>
      <c r="E575" s="28" t="s">
        <v>11</v>
      </c>
      <c r="F575" s="28" t="s">
        <v>14</v>
      </c>
      <c r="G575" s="33">
        <v>31620.001059999999</v>
      </c>
    </row>
    <row r="576" spans="1:7" x14ac:dyDescent="0.25">
      <c r="A576" s="25">
        <v>57</v>
      </c>
      <c r="B576" s="26" t="s">
        <v>7</v>
      </c>
      <c r="C576" s="26">
        <v>34.295000000000002</v>
      </c>
      <c r="D576" s="26">
        <v>2</v>
      </c>
      <c r="E576" s="26" t="s">
        <v>11</v>
      </c>
      <c r="F576" s="26" t="s">
        <v>14</v>
      </c>
      <c r="G576" s="32">
        <v>13224.057049999999</v>
      </c>
    </row>
    <row r="577" spans="1:7" x14ac:dyDescent="0.25">
      <c r="A577" s="27">
        <v>58</v>
      </c>
      <c r="B577" s="28" t="s">
        <v>7</v>
      </c>
      <c r="C577" s="28">
        <v>27.17</v>
      </c>
      <c r="D577" s="28">
        <v>0</v>
      </c>
      <c r="E577" s="28" t="s">
        <v>11</v>
      </c>
      <c r="F577" s="28" t="s">
        <v>13</v>
      </c>
      <c r="G577" s="33">
        <v>12222.898300000001</v>
      </c>
    </row>
    <row r="578" spans="1:7" x14ac:dyDescent="0.25">
      <c r="A578" s="25">
        <v>22</v>
      </c>
      <c r="B578" s="26" t="s">
        <v>10</v>
      </c>
      <c r="C578" s="26">
        <v>26.84</v>
      </c>
      <c r="D578" s="26">
        <v>0</v>
      </c>
      <c r="E578" s="26" t="s">
        <v>11</v>
      </c>
      <c r="F578" s="26" t="s">
        <v>12</v>
      </c>
      <c r="G578" s="32">
        <v>1664.9996000000001</v>
      </c>
    </row>
    <row r="579" spans="1:7" x14ac:dyDescent="0.25">
      <c r="A579" s="27">
        <v>31</v>
      </c>
      <c r="B579" s="28" t="s">
        <v>7</v>
      </c>
      <c r="C579" s="28">
        <v>38.094999999999999</v>
      </c>
      <c r="D579" s="28">
        <v>1</v>
      </c>
      <c r="E579" s="28" t="s">
        <v>8</v>
      </c>
      <c r="F579" s="28" t="s">
        <v>14</v>
      </c>
      <c r="G579" s="33">
        <v>58571.074480000003</v>
      </c>
    </row>
    <row r="580" spans="1:7" x14ac:dyDescent="0.25">
      <c r="A580" s="25">
        <v>52</v>
      </c>
      <c r="B580" s="26" t="s">
        <v>10</v>
      </c>
      <c r="C580" s="26">
        <v>30.2</v>
      </c>
      <c r="D580" s="26">
        <v>1</v>
      </c>
      <c r="E580" s="26" t="s">
        <v>11</v>
      </c>
      <c r="F580" s="26" t="s">
        <v>9</v>
      </c>
      <c r="G580" s="32">
        <v>9724.5300000000007</v>
      </c>
    </row>
    <row r="581" spans="1:7" x14ac:dyDescent="0.25">
      <c r="A581" s="27">
        <v>25</v>
      </c>
      <c r="B581" s="28" t="s">
        <v>7</v>
      </c>
      <c r="C581" s="28">
        <v>23.465</v>
      </c>
      <c r="D581" s="28">
        <v>0</v>
      </c>
      <c r="E581" s="28" t="s">
        <v>11</v>
      </c>
      <c r="F581" s="28" t="s">
        <v>14</v>
      </c>
      <c r="G581" s="33">
        <v>3206.4913499999998</v>
      </c>
    </row>
    <row r="582" spans="1:7" x14ac:dyDescent="0.25">
      <c r="A582" s="25">
        <v>59</v>
      </c>
      <c r="B582" s="26" t="s">
        <v>10</v>
      </c>
      <c r="C582" s="26">
        <v>25.46</v>
      </c>
      <c r="D582" s="26">
        <v>1</v>
      </c>
      <c r="E582" s="26" t="s">
        <v>11</v>
      </c>
      <c r="F582" s="26" t="s">
        <v>14</v>
      </c>
      <c r="G582" s="32">
        <v>12913.992399999999</v>
      </c>
    </row>
    <row r="583" spans="1:7" x14ac:dyDescent="0.25">
      <c r="A583" s="27">
        <v>19</v>
      </c>
      <c r="B583" s="28" t="s">
        <v>10</v>
      </c>
      <c r="C583" s="28">
        <v>30.59</v>
      </c>
      <c r="D583" s="28">
        <v>0</v>
      </c>
      <c r="E583" s="28" t="s">
        <v>11</v>
      </c>
      <c r="F583" s="28" t="s">
        <v>13</v>
      </c>
      <c r="G583" s="33">
        <v>1639.5631000000001</v>
      </c>
    </row>
    <row r="584" spans="1:7" x14ac:dyDescent="0.25">
      <c r="A584" s="25">
        <v>39</v>
      </c>
      <c r="B584" s="26" t="s">
        <v>10</v>
      </c>
      <c r="C584" s="26">
        <v>45.43</v>
      </c>
      <c r="D584" s="26">
        <v>2</v>
      </c>
      <c r="E584" s="26" t="s">
        <v>11</v>
      </c>
      <c r="F584" s="26" t="s">
        <v>12</v>
      </c>
      <c r="G584" s="32">
        <v>6356.2707</v>
      </c>
    </row>
    <row r="585" spans="1:7" x14ac:dyDescent="0.25">
      <c r="A585" s="27">
        <v>32</v>
      </c>
      <c r="B585" s="28" t="s">
        <v>7</v>
      </c>
      <c r="C585" s="28">
        <v>23.65</v>
      </c>
      <c r="D585" s="28">
        <v>1</v>
      </c>
      <c r="E585" s="28" t="s">
        <v>11</v>
      </c>
      <c r="F585" s="28" t="s">
        <v>12</v>
      </c>
      <c r="G585" s="33">
        <v>17626.239509999999</v>
      </c>
    </row>
    <row r="586" spans="1:7" x14ac:dyDescent="0.25">
      <c r="A586" s="25">
        <v>19</v>
      </c>
      <c r="B586" s="26" t="s">
        <v>10</v>
      </c>
      <c r="C586" s="26">
        <v>20.7</v>
      </c>
      <c r="D586" s="26">
        <v>0</v>
      </c>
      <c r="E586" s="26" t="s">
        <v>11</v>
      </c>
      <c r="F586" s="26" t="s">
        <v>9</v>
      </c>
      <c r="G586" s="32">
        <v>1242.816</v>
      </c>
    </row>
    <row r="587" spans="1:7" x14ac:dyDescent="0.25">
      <c r="A587" s="27">
        <v>33</v>
      </c>
      <c r="B587" s="28" t="s">
        <v>7</v>
      </c>
      <c r="C587" s="28">
        <v>28.27</v>
      </c>
      <c r="D587" s="28">
        <v>1</v>
      </c>
      <c r="E587" s="28" t="s">
        <v>11</v>
      </c>
      <c r="F587" s="28" t="s">
        <v>12</v>
      </c>
      <c r="G587" s="33">
        <v>4779.6022999999996</v>
      </c>
    </row>
    <row r="588" spans="1:7" x14ac:dyDescent="0.25">
      <c r="A588" s="25">
        <v>21</v>
      </c>
      <c r="B588" s="26" t="s">
        <v>10</v>
      </c>
      <c r="C588" s="26">
        <v>20.234999999999999</v>
      </c>
      <c r="D588" s="26">
        <v>3</v>
      </c>
      <c r="E588" s="26" t="s">
        <v>11</v>
      </c>
      <c r="F588" s="26" t="s">
        <v>14</v>
      </c>
      <c r="G588" s="32">
        <v>3861.2096499999998</v>
      </c>
    </row>
    <row r="589" spans="1:7" x14ac:dyDescent="0.25">
      <c r="A589" s="27">
        <v>34</v>
      </c>
      <c r="B589" s="28" t="s">
        <v>7</v>
      </c>
      <c r="C589" s="28">
        <v>30.21</v>
      </c>
      <c r="D589" s="28">
        <v>1</v>
      </c>
      <c r="E589" s="28" t="s">
        <v>8</v>
      </c>
      <c r="F589" s="28" t="s">
        <v>13</v>
      </c>
      <c r="G589" s="33">
        <v>43943.876100000001</v>
      </c>
    </row>
    <row r="590" spans="1:7" x14ac:dyDescent="0.25">
      <c r="A590" s="25">
        <v>61</v>
      </c>
      <c r="B590" s="26" t="s">
        <v>7</v>
      </c>
      <c r="C590" s="26">
        <v>35.909999999999997</v>
      </c>
      <c r="D590" s="26">
        <v>0</v>
      </c>
      <c r="E590" s="26" t="s">
        <v>11</v>
      </c>
      <c r="F590" s="26" t="s">
        <v>14</v>
      </c>
      <c r="G590" s="32">
        <v>13635.6379</v>
      </c>
    </row>
    <row r="591" spans="1:7" x14ac:dyDescent="0.25">
      <c r="A591" s="27">
        <v>38</v>
      </c>
      <c r="B591" s="28" t="s">
        <v>7</v>
      </c>
      <c r="C591" s="28">
        <v>30.69</v>
      </c>
      <c r="D591" s="28">
        <v>1</v>
      </c>
      <c r="E591" s="28" t="s">
        <v>11</v>
      </c>
      <c r="F591" s="28" t="s">
        <v>12</v>
      </c>
      <c r="G591" s="33">
        <v>5976.8311000000003</v>
      </c>
    </row>
    <row r="592" spans="1:7" x14ac:dyDescent="0.25">
      <c r="A592" s="25">
        <v>58</v>
      </c>
      <c r="B592" s="26" t="s">
        <v>7</v>
      </c>
      <c r="C592" s="26">
        <v>29</v>
      </c>
      <c r="D592" s="26">
        <v>0</v>
      </c>
      <c r="E592" s="26" t="s">
        <v>11</v>
      </c>
      <c r="F592" s="26" t="s">
        <v>9</v>
      </c>
      <c r="G592" s="32">
        <v>11842.441999999999</v>
      </c>
    </row>
    <row r="593" spans="1:7" x14ac:dyDescent="0.25">
      <c r="A593" s="27">
        <v>47</v>
      </c>
      <c r="B593" s="28" t="s">
        <v>10</v>
      </c>
      <c r="C593" s="28">
        <v>19.57</v>
      </c>
      <c r="D593" s="28">
        <v>1</v>
      </c>
      <c r="E593" s="28" t="s">
        <v>11</v>
      </c>
      <c r="F593" s="28" t="s">
        <v>13</v>
      </c>
      <c r="G593" s="33">
        <v>8428.0692999999992</v>
      </c>
    </row>
    <row r="594" spans="1:7" x14ac:dyDescent="0.25">
      <c r="A594" s="25">
        <v>20</v>
      </c>
      <c r="B594" s="26" t="s">
        <v>10</v>
      </c>
      <c r="C594" s="26">
        <v>31.13</v>
      </c>
      <c r="D594" s="26">
        <v>2</v>
      </c>
      <c r="E594" s="26" t="s">
        <v>11</v>
      </c>
      <c r="F594" s="26" t="s">
        <v>12</v>
      </c>
      <c r="G594" s="32">
        <v>2566.4706999999999</v>
      </c>
    </row>
    <row r="595" spans="1:7" x14ac:dyDescent="0.25">
      <c r="A595" s="27">
        <v>21</v>
      </c>
      <c r="B595" s="28" t="s">
        <v>7</v>
      </c>
      <c r="C595" s="28">
        <v>21.85</v>
      </c>
      <c r="D595" s="28">
        <v>1</v>
      </c>
      <c r="E595" s="28" t="s">
        <v>8</v>
      </c>
      <c r="F595" s="28" t="s">
        <v>14</v>
      </c>
      <c r="G595" s="33">
        <v>15359.104499999999</v>
      </c>
    </row>
    <row r="596" spans="1:7" x14ac:dyDescent="0.25">
      <c r="A596" s="25">
        <v>41</v>
      </c>
      <c r="B596" s="26" t="s">
        <v>10</v>
      </c>
      <c r="C596" s="26">
        <v>40.26</v>
      </c>
      <c r="D596" s="26">
        <v>0</v>
      </c>
      <c r="E596" s="26" t="s">
        <v>11</v>
      </c>
      <c r="F596" s="26" t="s">
        <v>12</v>
      </c>
      <c r="G596" s="32">
        <v>5709.1643999999997</v>
      </c>
    </row>
    <row r="597" spans="1:7" x14ac:dyDescent="0.25">
      <c r="A597" s="27">
        <v>46</v>
      </c>
      <c r="B597" s="28" t="s">
        <v>7</v>
      </c>
      <c r="C597" s="28">
        <v>33.725000000000001</v>
      </c>
      <c r="D597" s="28">
        <v>1</v>
      </c>
      <c r="E597" s="28" t="s">
        <v>11</v>
      </c>
      <c r="F597" s="28" t="s">
        <v>14</v>
      </c>
      <c r="G597" s="33">
        <v>8823.9857499999998</v>
      </c>
    </row>
    <row r="598" spans="1:7" x14ac:dyDescent="0.25">
      <c r="A598" s="25">
        <v>42</v>
      </c>
      <c r="B598" s="26" t="s">
        <v>7</v>
      </c>
      <c r="C598" s="26">
        <v>29.48</v>
      </c>
      <c r="D598" s="26">
        <v>2</v>
      </c>
      <c r="E598" s="26" t="s">
        <v>11</v>
      </c>
      <c r="F598" s="26" t="s">
        <v>12</v>
      </c>
      <c r="G598" s="32">
        <v>7640.3091999999997</v>
      </c>
    </row>
    <row r="599" spans="1:7" x14ac:dyDescent="0.25">
      <c r="A599" s="27">
        <v>34</v>
      </c>
      <c r="B599" s="28" t="s">
        <v>7</v>
      </c>
      <c r="C599" s="28">
        <v>33.25</v>
      </c>
      <c r="D599" s="28">
        <v>1</v>
      </c>
      <c r="E599" s="28" t="s">
        <v>11</v>
      </c>
      <c r="F599" s="28" t="s">
        <v>14</v>
      </c>
      <c r="G599" s="33">
        <v>5594.8455000000004</v>
      </c>
    </row>
    <row r="600" spans="1:7" x14ac:dyDescent="0.25">
      <c r="A600" s="25">
        <v>43</v>
      </c>
      <c r="B600" s="26" t="s">
        <v>10</v>
      </c>
      <c r="C600" s="26">
        <v>32.6</v>
      </c>
      <c r="D600" s="26">
        <v>2</v>
      </c>
      <c r="E600" s="26" t="s">
        <v>11</v>
      </c>
      <c r="F600" s="26" t="s">
        <v>9</v>
      </c>
      <c r="G600" s="32">
        <v>7441.5010000000002</v>
      </c>
    </row>
    <row r="601" spans="1:7" x14ac:dyDescent="0.25">
      <c r="A601" s="27">
        <v>52</v>
      </c>
      <c r="B601" s="28" t="s">
        <v>7</v>
      </c>
      <c r="C601" s="28">
        <v>37.524999999999999</v>
      </c>
      <c r="D601" s="28">
        <v>2</v>
      </c>
      <c r="E601" s="28" t="s">
        <v>11</v>
      </c>
      <c r="F601" s="28" t="s">
        <v>13</v>
      </c>
      <c r="G601" s="33">
        <v>33471.971890000001</v>
      </c>
    </row>
    <row r="602" spans="1:7" x14ac:dyDescent="0.25">
      <c r="A602" s="25">
        <v>18</v>
      </c>
      <c r="B602" s="26" t="s">
        <v>7</v>
      </c>
      <c r="C602" s="26">
        <v>39.159999999999997</v>
      </c>
      <c r="D602" s="26">
        <v>0</v>
      </c>
      <c r="E602" s="26" t="s">
        <v>11</v>
      </c>
      <c r="F602" s="26" t="s">
        <v>12</v>
      </c>
      <c r="G602" s="32">
        <v>1633.0444</v>
      </c>
    </row>
    <row r="603" spans="1:7" x14ac:dyDescent="0.25">
      <c r="A603" s="27">
        <v>51</v>
      </c>
      <c r="B603" s="28" t="s">
        <v>10</v>
      </c>
      <c r="C603" s="28">
        <v>31.635000000000002</v>
      </c>
      <c r="D603" s="28">
        <v>0</v>
      </c>
      <c r="E603" s="28" t="s">
        <v>11</v>
      </c>
      <c r="F603" s="28" t="s">
        <v>13</v>
      </c>
      <c r="G603" s="33">
        <v>9174.1356500000002</v>
      </c>
    </row>
    <row r="604" spans="1:7" x14ac:dyDescent="0.25">
      <c r="A604" s="25">
        <v>56</v>
      </c>
      <c r="B604" s="26" t="s">
        <v>7</v>
      </c>
      <c r="C604" s="26">
        <v>25.3</v>
      </c>
      <c r="D604" s="26">
        <v>0</v>
      </c>
      <c r="E604" s="26" t="s">
        <v>11</v>
      </c>
      <c r="F604" s="26" t="s">
        <v>9</v>
      </c>
      <c r="G604" s="32">
        <v>11070.535</v>
      </c>
    </row>
    <row r="605" spans="1:7" x14ac:dyDescent="0.25">
      <c r="A605" s="27">
        <v>64</v>
      </c>
      <c r="B605" s="28" t="s">
        <v>7</v>
      </c>
      <c r="C605" s="28">
        <v>39.049999999999997</v>
      </c>
      <c r="D605" s="28">
        <v>3</v>
      </c>
      <c r="E605" s="28" t="s">
        <v>11</v>
      </c>
      <c r="F605" s="28" t="s">
        <v>12</v>
      </c>
      <c r="G605" s="33">
        <v>16085.127500000001</v>
      </c>
    </row>
    <row r="606" spans="1:7" x14ac:dyDescent="0.25">
      <c r="A606" s="25">
        <v>19</v>
      </c>
      <c r="B606" s="26" t="s">
        <v>7</v>
      </c>
      <c r="C606" s="26">
        <v>28.31</v>
      </c>
      <c r="D606" s="26">
        <v>0</v>
      </c>
      <c r="E606" s="26" t="s">
        <v>8</v>
      </c>
      <c r="F606" s="26" t="s">
        <v>13</v>
      </c>
      <c r="G606" s="32">
        <v>17468.983899999999</v>
      </c>
    </row>
    <row r="607" spans="1:7" x14ac:dyDescent="0.25">
      <c r="A607" s="27">
        <v>51</v>
      </c>
      <c r="B607" s="28" t="s">
        <v>7</v>
      </c>
      <c r="C607" s="28">
        <v>34.1</v>
      </c>
      <c r="D607" s="28">
        <v>0</v>
      </c>
      <c r="E607" s="28" t="s">
        <v>11</v>
      </c>
      <c r="F607" s="28" t="s">
        <v>12</v>
      </c>
      <c r="G607" s="33">
        <v>9283.5619999999999</v>
      </c>
    </row>
    <row r="608" spans="1:7" x14ac:dyDescent="0.25">
      <c r="A608" s="25">
        <v>27</v>
      </c>
      <c r="B608" s="26" t="s">
        <v>7</v>
      </c>
      <c r="C608" s="26">
        <v>25.175000000000001</v>
      </c>
      <c r="D608" s="26">
        <v>0</v>
      </c>
      <c r="E608" s="26" t="s">
        <v>11</v>
      </c>
      <c r="F608" s="26" t="s">
        <v>14</v>
      </c>
      <c r="G608" s="32">
        <v>3558.6202499999999</v>
      </c>
    </row>
    <row r="609" spans="1:7" x14ac:dyDescent="0.25">
      <c r="A609" s="27">
        <v>59</v>
      </c>
      <c r="B609" s="28" t="s">
        <v>7</v>
      </c>
      <c r="C609" s="28">
        <v>23.655000000000001</v>
      </c>
      <c r="D609" s="28">
        <v>0</v>
      </c>
      <c r="E609" s="28" t="s">
        <v>8</v>
      </c>
      <c r="F609" s="28" t="s">
        <v>13</v>
      </c>
      <c r="G609" s="33">
        <v>25678.778450000002</v>
      </c>
    </row>
    <row r="610" spans="1:7" x14ac:dyDescent="0.25">
      <c r="A610" s="25">
        <v>28</v>
      </c>
      <c r="B610" s="26" t="s">
        <v>10</v>
      </c>
      <c r="C610" s="26">
        <v>26.98</v>
      </c>
      <c r="D610" s="26">
        <v>2</v>
      </c>
      <c r="E610" s="26" t="s">
        <v>11</v>
      </c>
      <c r="F610" s="26" t="s">
        <v>14</v>
      </c>
      <c r="G610" s="32">
        <v>4435.0941999999995</v>
      </c>
    </row>
    <row r="611" spans="1:7" x14ac:dyDescent="0.25">
      <c r="A611" s="27">
        <v>30</v>
      </c>
      <c r="B611" s="28" t="s">
        <v>10</v>
      </c>
      <c r="C611" s="28">
        <v>37.799999999999997</v>
      </c>
      <c r="D611" s="28">
        <v>2</v>
      </c>
      <c r="E611" s="28" t="s">
        <v>8</v>
      </c>
      <c r="F611" s="28" t="s">
        <v>9</v>
      </c>
      <c r="G611" s="33">
        <v>39241.442000000003</v>
      </c>
    </row>
    <row r="612" spans="1:7" x14ac:dyDescent="0.25">
      <c r="A612" s="25">
        <v>47</v>
      </c>
      <c r="B612" s="26" t="s">
        <v>7</v>
      </c>
      <c r="C612" s="26">
        <v>29.37</v>
      </c>
      <c r="D612" s="26">
        <v>1</v>
      </c>
      <c r="E612" s="26" t="s">
        <v>11</v>
      </c>
      <c r="F612" s="26" t="s">
        <v>12</v>
      </c>
      <c r="G612" s="32">
        <v>8547.6913000000004</v>
      </c>
    </row>
    <row r="613" spans="1:7" x14ac:dyDescent="0.25">
      <c r="A613" s="27">
        <v>38</v>
      </c>
      <c r="B613" s="28" t="s">
        <v>7</v>
      </c>
      <c r="C613" s="28">
        <v>34.799999999999997</v>
      </c>
      <c r="D613" s="28">
        <v>2</v>
      </c>
      <c r="E613" s="28" t="s">
        <v>11</v>
      </c>
      <c r="F613" s="28" t="s">
        <v>9</v>
      </c>
      <c r="G613" s="33">
        <v>6571.5439999999999</v>
      </c>
    </row>
    <row r="614" spans="1:7" x14ac:dyDescent="0.25">
      <c r="A614" s="25">
        <v>18</v>
      </c>
      <c r="B614" s="26" t="s">
        <v>7</v>
      </c>
      <c r="C614" s="26">
        <v>33.155000000000001</v>
      </c>
      <c r="D614" s="26">
        <v>0</v>
      </c>
      <c r="E614" s="26" t="s">
        <v>11</v>
      </c>
      <c r="F614" s="26" t="s">
        <v>14</v>
      </c>
      <c r="G614" s="32">
        <v>2207.6974500000001</v>
      </c>
    </row>
    <row r="615" spans="1:7" x14ac:dyDescent="0.25">
      <c r="A615" s="27">
        <v>34</v>
      </c>
      <c r="B615" s="28" t="s">
        <v>7</v>
      </c>
      <c r="C615" s="28">
        <v>19</v>
      </c>
      <c r="D615" s="28">
        <v>3</v>
      </c>
      <c r="E615" s="28" t="s">
        <v>11</v>
      </c>
      <c r="F615" s="28" t="s">
        <v>14</v>
      </c>
      <c r="G615" s="33">
        <v>6753.0379999999996</v>
      </c>
    </row>
    <row r="616" spans="1:7" x14ac:dyDescent="0.25">
      <c r="A616" s="25">
        <v>20</v>
      </c>
      <c r="B616" s="26" t="s">
        <v>7</v>
      </c>
      <c r="C616" s="26">
        <v>33</v>
      </c>
      <c r="D616" s="26">
        <v>0</v>
      </c>
      <c r="E616" s="26" t="s">
        <v>11</v>
      </c>
      <c r="F616" s="26" t="s">
        <v>12</v>
      </c>
      <c r="G616" s="32">
        <v>1880.07</v>
      </c>
    </row>
    <row r="617" spans="1:7" x14ac:dyDescent="0.25">
      <c r="A617" s="27">
        <v>47</v>
      </c>
      <c r="B617" s="28" t="s">
        <v>7</v>
      </c>
      <c r="C617" s="28">
        <v>36.630000000000003</v>
      </c>
      <c r="D617" s="28">
        <v>1</v>
      </c>
      <c r="E617" s="28" t="s">
        <v>8</v>
      </c>
      <c r="F617" s="28" t="s">
        <v>12</v>
      </c>
      <c r="G617" s="33">
        <v>42969.852700000003</v>
      </c>
    </row>
    <row r="618" spans="1:7" x14ac:dyDescent="0.25">
      <c r="A618" s="25">
        <v>56</v>
      </c>
      <c r="B618" s="26" t="s">
        <v>7</v>
      </c>
      <c r="C618" s="26">
        <v>28.594999999999999</v>
      </c>
      <c r="D618" s="26">
        <v>0</v>
      </c>
      <c r="E618" s="26" t="s">
        <v>11</v>
      </c>
      <c r="F618" s="26" t="s">
        <v>14</v>
      </c>
      <c r="G618" s="32">
        <v>11658.11505</v>
      </c>
    </row>
    <row r="619" spans="1:7" x14ac:dyDescent="0.25">
      <c r="A619" s="27">
        <v>49</v>
      </c>
      <c r="B619" s="28" t="s">
        <v>10</v>
      </c>
      <c r="C619" s="28">
        <v>25.6</v>
      </c>
      <c r="D619" s="28">
        <v>2</v>
      </c>
      <c r="E619" s="28" t="s">
        <v>8</v>
      </c>
      <c r="F619" s="28" t="s">
        <v>9</v>
      </c>
      <c r="G619" s="33">
        <v>23306.546999999999</v>
      </c>
    </row>
    <row r="620" spans="1:7" x14ac:dyDescent="0.25">
      <c r="A620" s="25">
        <v>19</v>
      </c>
      <c r="B620" s="26" t="s">
        <v>7</v>
      </c>
      <c r="C620" s="26">
        <v>33.11</v>
      </c>
      <c r="D620" s="26">
        <v>0</v>
      </c>
      <c r="E620" s="26" t="s">
        <v>8</v>
      </c>
      <c r="F620" s="26" t="s">
        <v>12</v>
      </c>
      <c r="G620" s="32">
        <v>34439.855900000002</v>
      </c>
    </row>
    <row r="621" spans="1:7" x14ac:dyDescent="0.25">
      <c r="A621" s="27">
        <v>55</v>
      </c>
      <c r="B621" s="28" t="s">
        <v>7</v>
      </c>
      <c r="C621" s="28">
        <v>37.1</v>
      </c>
      <c r="D621" s="28">
        <v>0</v>
      </c>
      <c r="E621" s="28" t="s">
        <v>11</v>
      </c>
      <c r="F621" s="28" t="s">
        <v>9</v>
      </c>
      <c r="G621" s="33">
        <v>10713.644</v>
      </c>
    </row>
    <row r="622" spans="1:7" x14ac:dyDescent="0.25">
      <c r="A622" s="25">
        <v>30</v>
      </c>
      <c r="B622" s="26" t="s">
        <v>10</v>
      </c>
      <c r="C622" s="26">
        <v>31.4</v>
      </c>
      <c r="D622" s="26">
        <v>1</v>
      </c>
      <c r="E622" s="26" t="s">
        <v>11</v>
      </c>
      <c r="F622" s="26" t="s">
        <v>9</v>
      </c>
      <c r="G622" s="32">
        <v>3659.346</v>
      </c>
    </row>
    <row r="623" spans="1:7" x14ac:dyDescent="0.25">
      <c r="A623" s="27">
        <v>37</v>
      </c>
      <c r="B623" s="28" t="s">
        <v>10</v>
      </c>
      <c r="C623" s="28">
        <v>34.1</v>
      </c>
      <c r="D623" s="28">
        <v>4</v>
      </c>
      <c r="E623" s="28" t="s">
        <v>8</v>
      </c>
      <c r="F623" s="28" t="s">
        <v>9</v>
      </c>
      <c r="G623" s="33">
        <v>40182.245999999999</v>
      </c>
    </row>
    <row r="624" spans="1:7" x14ac:dyDescent="0.25">
      <c r="A624" s="25">
        <v>49</v>
      </c>
      <c r="B624" s="26" t="s">
        <v>7</v>
      </c>
      <c r="C624" s="26">
        <v>21.3</v>
      </c>
      <c r="D624" s="26">
        <v>1</v>
      </c>
      <c r="E624" s="26" t="s">
        <v>11</v>
      </c>
      <c r="F624" s="26" t="s">
        <v>9</v>
      </c>
      <c r="G624" s="32">
        <v>9182.17</v>
      </c>
    </row>
    <row r="625" spans="1:7" x14ac:dyDescent="0.25">
      <c r="A625" s="27">
        <v>18</v>
      </c>
      <c r="B625" s="28" t="s">
        <v>10</v>
      </c>
      <c r="C625" s="28">
        <v>33.534999999999997</v>
      </c>
      <c r="D625" s="28">
        <v>0</v>
      </c>
      <c r="E625" s="28" t="s">
        <v>8</v>
      </c>
      <c r="F625" s="28" t="s">
        <v>14</v>
      </c>
      <c r="G625" s="33">
        <v>34617.840649999998</v>
      </c>
    </row>
    <row r="626" spans="1:7" x14ac:dyDescent="0.25">
      <c r="A626" s="25">
        <v>59</v>
      </c>
      <c r="B626" s="26" t="s">
        <v>10</v>
      </c>
      <c r="C626" s="26">
        <v>28.785</v>
      </c>
      <c r="D626" s="26">
        <v>0</v>
      </c>
      <c r="E626" s="26" t="s">
        <v>11</v>
      </c>
      <c r="F626" s="26" t="s">
        <v>13</v>
      </c>
      <c r="G626" s="32">
        <v>12129.614149999999</v>
      </c>
    </row>
    <row r="627" spans="1:7" x14ac:dyDescent="0.25">
      <c r="A627" s="27">
        <v>29</v>
      </c>
      <c r="B627" s="28" t="s">
        <v>7</v>
      </c>
      <c r="C627" s="28">
        <v>26.03</v>
      </c>
      <c r="D627" s="28">
        <v>0</v>
      </c>
      <c r="E627" s="28" t="s">
        <v>11</v>
      </c>
      <c r="F627" s="28" t="s">
        <v>13</v>
      </c>
      <c r="G627" s="33">
        <v>3736.4647</v>
      </c>
    </row>
    <row r="628" spans="1:7" x14ac:dyDescent="0.25">
      <c r="A628" s="25">
        <v>36</v>
      </c>
      <c r="B628" s="26" t="s">
        <v>10</v>
      </c>
      <c r="C628" s="26">
        <v>28.88</v>
      </c>
      <c r="D628" s="26">
        <v>3</v>
      </c>
      <c r="E628" s="26" t="s">
        <v>11</v>
      </c>
      <c r="F628" s="26" t="s">
        <v>14</v>
      </c>
      <c r="G628" s="32">
        <v>6748.5911999999998</v>
      </c>
    </row>
    <row r="629" spans="1:7" x14ac:dyDescent="0.25">
      <c r="A629" s="27">
        <v>33</v>
      </c>
      <c r="B629" s="28" t="s">
        <v>10</v>
      </c>
      <c r="C629" s="28">
        <v>42.46</v>
      </c>
      <c r="D629" s="28">
        <v>1</v>
      </c>
      <c r="E629" s="28" t="s">
        <v>11</v>
      </c>
      <c r="F629" s="28" t="s">
        <v>12</v>
      </c>
      <c r="G629" s="33">
        <v>11326.71487</v>
      </c>
    </row>
    <row r="630" spans="1:7" x14ac:dyDescent="0.25">
      <c r="A630" s="25">
        <v>58</v>
      </c>
      <c r="B630" s="26" t="s">
        <v>10</v>
      </c>
      <c r="C630" s="26">
        <v>38</v>
      </c>
      <c r="D630" s="26">
        <v>0</v>
      </c>
      <c r="E630" s="26" t="s">
        <v>11</v>
      </c>
      <c r="F630" s="26" t="s">
        <v>9</v>
      </c>
      <c r="G630" s="32">
        <v>11365.951999999999</v>
      </c>
    </row>
    <row r="631" spans="1:7" x14ac:dyDescent="0.25">
      <c r="A631" s="27">
        <v>44</v>
      </c>
      <c r="B631" s="28" t="s">
        <v>7</v>
      </c>
      <c r="C631" s="28">
        <v>38.950000000000003</v>
      </c>
      <c r="D631" s="28">
        <v>0</v>
      </c>
      <c r="E631" s="28" t="s">
        <v>8</v>
      </c>
      <c r="F631" s="28" t="s">
        <v>13</v>
      </c>
      <c r="G631" s="33">
        <v>42983.458500000001</v>
      </c>
    </row>
    <row r="632" spans="1:7" x14ac:dyDescent="0.25">
      <c r="A632" s="25">
        <v>53</v>
      </c>
      <c r="B632" s="26" t="s">
        <v>10</v>
      </c>
      <c r="C632" s="26">
        <v>36.1</v>
      </c>
      <c r="D632" s="26">
        <v>1</v>
      </c>
      <c r="E632" s="26" t="s">
        <v>11</v>
      </c>
      <c r="F632" s="26" t="s">
        <v>9</v>
      </c>
      <c r="G632" s="32">
        <v>10085.846</v>
      </c>
    </row>
    <row r="633" spans="1:7" x14ac:dyDescent="0.25">
      <c r="A633" s="27">
        <v>24</v>
      </c>
      <c r="B633" s="28" t="s">
        <v>10</v>
      </c>
      <c r="C633" s="28">
        <v>29.3</v>
      </c>
      <c r="D633" s="28">
        <v>0</v>
      </c>
      <c r="E633" s="28" t="s">
        <v>11</v>
      </c>
      <c r="F633" s="28" t="s">
        <v>9</v>
      </c>
      <c r="G633" s="33">
        <v>1977.8150000000001</v>
      </c>
    </row>
    <row r="634" spans="1:7" x14ac:dyDescent="0.25">
      <c r="A634" s="25">
        <v>29</v>
      </c>
      <c r="B634" s="26" t="s">
        <v>7</v>
      </c>
      <c r="C634" s="26">
        <v>35.53</v>
      </c>
      <c r="D634" s="26">
        <v>0</v>
      </c>
      <c r="E634" s="26" t="s">
        <v>11</v>
      </c>
      <c r="F634" s="26" t="s">
        <v>12</v>
      </c>
      <c r="G634" s="32">
        <v>3366.6696999999999</v>
      </c>
    </row>
    <row r="635" spans="1:7" x14ac:dyDescent="0.25">
      <c r="A635" s="27">
        <v>40</v>
      </c>
      <c r="B635" s="28" t="s">
        <v>10</v>
      </c>
      <c r="C635" s="28">
        <v>22.704999999999998</v>
      </c>
      <c r="D635" s="28">
        <v>2</v>
      </c>
      <c r="E635" s="28" t="s">
        <v>11</v>
      </c>
      <c r="F635" s="28" t="s">
        <v>14</v>
      </c>
      <c r="G635" s="33">
        <v>7173.35995</v>
      </c>
    </row>
    <row r="636" spans="1:7" x14ac:dyDescent="0.25">
      <c r="A636" s="25">
        <v>51</v>
      </c>
      <c r="B636" s="26" t="s">
        <v>10</v>
      </c>
      <c r="C636" s="26">
        <v>39.700000000000003</v>
      </c>
      <c r="D636" s="26">
        <v>1</v>
      </c>
      <c r="E636" s="26" t="s">
        <v>11</v>
      </c>
      <c r="F636" s="26" t="s">
        <v>9</v>
      </c>
      <c r="G636" s="32">
        <v>9391.3459999999995</v>
      </c>
    </row>
    <row r="637" spans="1:7" x14ac:dyDescent="0.25">
      <c r="A637" s="27">
        <v>64</v>
      </c>
      <c r="B637" s="28" t="s">
        <v>10</v>
      </c>
      <c r="C637" s="28">
        <v>38.19</v>
      </c>
      <c r="D637" s="28">
        <v>0</v>
      </c>
      <c r="E637" s="28" t="s">
        <v>11</v>
      </c>
      <c r="F637" s="28" t="s">
        <v>14</v>
      </c>
      <c r="G637" s="33">
        <v>14410.9321</v>
      </c>
    </row>
    <row r="638" spans="1:7" x14ac:dyDescent="0.25">
      <c r="A638" s="25">
        <v>19</v>
      </c>
      <c r="B638" s="26" t="s">
        <v>7</v>
      </c>
      <c r="C638" s="26">
        <v>24.51</v>
      </c>
      <c r="D638" s="26">
        <v>1</v>
      </c>
      <c r="E638" s="26" t="s">
        <v>11</v>
      </c>
      <c r="F638" s="26" t="s">
        <v>13</v>
      </c>
      <c r="G638" s="32">
        <v>2709.1118999999999</v>
      </c>
    </row>
    <row r="639" spans="1:7" x14ac:dyDescent="0.25">
      <c r="A639" s="27">
        <v>35</v>
      </c>
      <c r="B639" s="28" t="s">
        <v>7</v>
      </c>
      <c r="C639" s="28">
        <v>38.094999999999999</v>
      </c>
      <c r="D639" s="28">
        <v>2</v>
      </c>
      <c r="E639" s="28" t="s">
        <v>11</v>
      </c>
      <c r="F639" s="28" t="s">
        <v>14</v>
      </c>
      <c r="G639" s="33">
        <v>24915.046259999999</v>
      </c>
    </row>
    <row r="640" spans="1:7" x14ac:dyDescent="0.25">
      <c r="A640" s="25">
        <v>39</v>
      </c>
      <c r="B640" s="26" t="s">
        <v>10</v>
      </c>
      <c r="C640" s="26">
        <v>26.41</v>
      </c>
      <c r="D640" s="26">
        <v>0</v>
      </c>
      <c r="E640" s="26" t="s">
        <v>8</v>
      </c>
      <c r="F640" s="26" t="s">
        <v>14</v>
      </c>
      <c r="G640" s="32">
        <v>20149.322899999999</v>
      </c>
    </row>
    <row r="641" spans="1:7" x14ac:dyDescent="0.25">
      <c r="A641" s="27">
        <v>56</v>
      </c>
      <c r="B641" s="28" t="s">
        <v>10</v>
      </c>
      <c r="C641" s="28">
        <v>33.659999999999997</v>
      </c>
      <c r="D641" s="28">
        <v>4</v>
      </c>
      <c r="E641" s="28" t="s">
        <v>11</v>
      </c>
      <c r="F641" s="28" t="s">
        <v>12</v>
      </c>
      <c r="G641" s="33">
        <v>12949.1554</v>
      </c>
    </row>
    <row r="642" spans="1:7" x14ac:dyDescent="0.25">
      <c r="A642" s="25">
        <v>33</v>
      </c>
      <c r="B642" s="26" t="s">
        <v>10</v>
      </c>
      <c r="C642" s="26">
        <v>42.4</v>
      </c>
      <c r="D642" s="26">
        <v>5</v>
      </c>
      <c r="E642" s="26" t="s">
        <v>11</v>
      </c>
      <c r="F642" s="26" t="s">
        <v>9</v>
      </c>
      <c r="G642" s="32">
        <v>6666.2430000000004</v>
      </c>
    </row>
    <row r="643" spans="1:7" x14ac:dyDescent="0.25">
      <c r="A643" s="27">
        <v>42</v>
      </c>
      <c r="B643" s="28" t="s">
        <v>10</v>
      </c>
      <c r="C643" s="28">
        <v>28.31</v>
      </c>
      <c r="D643" s="28">
        <v>3</v>
      </c>
      <c r="E643" s="28" t="s">
        <v>8</v>
      </c>
      <c r="F643" s="28" t="s">
        <v>13</v>
      </c>
      <c r="G643" s="33">
        <v>32787.458590000002</v>
      </c>
    </row>
    <row r="644" spans="1:7" x14ac:dyDescent="0.25">
      <c r="A644" s="25">
        <v>61</v>
      </c>
      <c r="B644" s="26" t="s">
        <v>10</v>
      </c>
      <c r="C644" s="26">
        <v>33.914999999999999</v>
      </c>
      <c r="D644" s="26">
        <v>0</v>
      </c>
      <c r="E644" s="26" t="s">
        <v>11</v>
      </c>
      <c r="F644" s="26" t="s">
        <v>14</v>
      </c>
      <c r="G644" s="32">
        <v>13143.86485</v>
      </c>
    </row>
    <row r="645" spans="1:7" x14ac:dyDescent="0.25">
      <c r="A645" s="27">
        <v>23</v>
      </c>
      <c r="B645" s="28" t="s">
        <v>7</v>
      </c>
      <c r="C645" s="28">
        <v>34.96</v>
      </c>
      <c r="D645" s="28">
        <v>3</v>
      </c>
      <c r="E645" s="28" t="s">
        <v>11</v>
      </c>
      <c r="F645" s="28" t="s">
        <v>13</v>
      </c>
      <c r="G645" s="33">
        <v>4466.6214</v>
      </c>
    </row>
    <row r="646" spans="1:7" x14ac:dyDescent="0.25">
      <c r="A646" s="25">
        <v>43</v>
      </c>
      <c r="B646" s="26" t="s">
        <v>10</v>
      </c>
      <c r="C646" s="26">
        <v>35.31</v>
      </c>
      <c r="D646" s="26">
        <v>2</v>
      </c>
      <c r="E646" s="26" t="s">
        <v>11</v>
      </c>
      <c r="F646" s="26" t="s">
        <v>12</v>
      </c>
      <c r="G646" s="32">
        <v>18806.145469999999</v>
      </c>
    </row>
    <row r="647" spans="1:7" x14ac:dyDescent="0.25">
      <c r="A647" s="27">
        <v>48</v>
      </c>
      <c r="B647" s="28" t="s">
        <v>10</v>
      </c>
      <c r="C647" s="28">
        <v>30.78</v>
      </c>
      <c r="D647" s="28">
        <v>3</v>
      </c>
      <c r="E647" s="28" t="s">
        <v>11</v>
      </c>
      <c r="F647" s="28" t="s">
        <v>14</v>
      </c>
      <c r="G647" s="33">
        <v>10141.136200000001</v>
      </c>
    </row>
    <row r="648" spans="1:7" x14ac:dyDescent="0.25">
      <c r="A648" s="25">
        <v>39</v>
      </c>
      <c r="B648" s="26" t="s">
        <v>10</v>
      </c>
      <c r="C648" s="26">
        <v>26.22</v>
      </c>
      <c r="D648" s="26">
        <v>1</v>
      </c>
      <c r="E648" s="26" t="s">
        <v>11</v>
      </c>
      <c r="F648" s="26" t="s">
        <v>13</v>
      </c>
      <c r="G648" s="32">
        <v>6123.5688</v>
      </c>
    </row>
    <row r="649" spans="1:7" x14ac:dyDescent="0.25">
      <c r="A649" s="27">
        <v>40</v>
      </c>
      <c r="B649" s="28" t="s">
        <v>7</v>
      </c>
      <c r="C649" s="28">
        <v>23.37</v>
      </c>
      <c r="D649" s="28">
        <v>3</v>
      </c>
      <c r="E649" s="28" t="s">
        <v>11</v>
      </c>
      <c r="F649" s="28" t="s">
        <v>14</v>
      </c>
      <c r="G649" s="33">
        <v>8252.2842999999993</v>
      </c>
    </row>
    <row r="650" spans="1:7" x14ac:dyDescent="0.25">
      <c r="A650" s="25">
        <v>18</v>
      </c>
      <c r="B650" s="26" t="s">
        <v>10</v>
      </c>
      <c r="C650" s="26">
        <v>28.5</v>
      </c>
      <c r="D650" s="26">
        <v>0</v>
      </c>
      <c r="E650" s="26" t="s">
        <v>11</v>
      </c>
      <c r="F650" s="26" t="s">
        <v>14</v>
      </c>
      <c r="G650" s="32">
        <v>1712.2270000000001</v>
      </c>
    </row>
    <row r="651" spans="1:7" x14ac:dyDescent="0.25">
      <c r="A651" s="27">
        <v>58</v>
      </c>
      <c r="B651" s="28" t="s">
        <v>7</v>
      </c>
      <c r="C651" s="28">
        <v>32.965000000000003</v>
      </c>
      <c r="D651" s="28">
        <v>0</v>
      </c>
      <c r="E651" s="28" t="s">
        <v>11</v>
      </c>
      <c r="F651" s="28" t="s">
        <v>14</v>
      </c>
      <c r="G651" s="33">
        <v>12430.95335</v>
      </c>
    </row>
    <row r="652" spans="1:7" x14ac:dyDescent="0.25">
      <c r="A652" s="25">
        <v>49</v>
      </c>
      <c r="B652" s="26" t="s">
        <v>7</v>
      </c>
      <c r="C652" s="26">
        <v>42.68</v>
      </c>
      <c r="D652" s="26">
        <v>2</v>
      </c>
      <c r="E652" s="26" t="s">
        <v>11</v>
      </c>
      <c r="F652" s="26" t="s">
        <v>12</v>
      </c>
      <c r="G652" s="32">
        <v>9800.8881999999994</v>
      </c>
    </row>
    <row r="653" spans="1:7" x14ac:dyDescent="0.25">
      <c r="A653" s="27">
        <v>53</v>
      </c>
      <c r="B653" s="28" t="s">
        <v>7</v>
      </c>
      <c r="C653" s="28">
        <v>39.6</v>
      </c>
      <c r="D653" s="28">
        <v>1</v>
      </c>
      <c r="E653" s="28" t="s">
        <v>11</v>
      </c>
      <c r="F653" s="28" t="s">
        <v>12</v>
      </c>
      <c r="G653" s="33">
        <v>10579.710999999999</v>
      </c>
    </row>
    <row r="654" spans="1:7" x14ac:dyDescent="0.25">
      <c r="A654" s="25">
        <v>48</v>
      </c>
      <c r="B654" s="26" t="s">
        <v>7</v>
      </c>
      <c r="C654" s="26">
        <v>31.13</v>
      </c>
      <c r="D654" s="26">
        <v>0</v>
      </c>
      <c r="E654" s="26" t="s">
        <v>11</v>
      </c>
      <c r="F654" s="26" t="s">
        <v>12</v>
      </c>
      <c r="G654" s="32">
        <v>8280.6226999999999</v>
      </c>
    </row>
    <row r="655" spans="1:7" x14ac:dyDescent="0.25">
      <c r="A655" s="27">
        <v>45</v>
      </c>
      <c r="B655" s="28" t="s">
        <v>7</v>
      </c>
      <c r="C655" s="28">
        <v>36.299999999999997</v>
      </c>
      <c r="D655" s="28">
        <v>2</v>
      </c>
      <c r="E655" s="28" t="s">
        <v>11</v>
      </c>
      <c r="F655" s="28" t="s">
        <v>12</v>
      </c>
      <c r="G655" s="33">
        <v>8527.5319999999992</v>
      </c>
    </row>
    <row r="656" spans="1:7" x14ac:dyDescent="0.25">
      <c r="A656" s="25">
        <v>59</v>
      </c>
      <c r="B656" s="26" t="s">
        <v>7</v>
      </c>
      <c r="C656" s="26">
        <v>35.200000000000003</v>
      </c>
      <c r="D656" s="26">
        <v>0</v>
      </c>
      <c r="E656" s="26" t="s">
        <v>11</v>
      </c>
      <c r="F656" s="26" t="s">
        <v>12</v>
      </c>
      <c r="G656" s="32">
        <v>12244.531000000001</v>
      </c>
    </row>
    <row r="657" spans="1:7" x14ac:dyDescent="0.25">
      <c r="A657" s="27">
        <v>52</v>
      </c>
      <c r="B657" s="28" t="s">
        <v>7</v>
      </c>
      <c r="C657" s="28">
        <v>25.3</v>
      </c>
      <c r="D657" s="28">
        <v>2</v>
      </c>
      <c r="E657" s="28" t="s">
        <v>8</v>
      </c>
      <c r="F657" s="28" t="s">
        <v>12</v>
      </c>
      <c r="G657" s="33">
        <v>24667.419000000002</v>
      </c>
    </row>
    <row r="658" spans="1:7" x14ac:dyDescent="0.25">
      <c r="A658" s="25">
        <v>26</v>
      </c>
      <c r="B658" s="26" t="s">
        <v>7</v>
      </c>
      <c r="C658" s="26">
        <v>42.4</v>
      </c>
      <c r="D658" s="26">
        <v>1</v>
      </c>
      <c r="E658" s="26" t="s">
        <v>11</v>
      </c>
      <c r="F658" s="26" t="s">
        <v>9</v>
      </c>
      <c r="G658" s="32">
        <v>3410.3240000000001</v>
      </c>
    </row>
    <row r="659" spans="1:7" x14ac:dyDescent="0.25">
      <c r="A659" s="27">
        <v>27</v>
      </c>
      <c r="B659" s="28" t="s">
        <v>10</v>
      </c>
      <c r="C659" s="28">
        <v>33.155000000000001</v>
      </c>
      <c r="D659" s="28">
        <v>2</v>
      </c>
      <c r="E659" s="28" t="s">
        <v>11</v>
      </c>
      <c r="F659" s="28" t="s">
        <v>13</v>
      </c>
      <c r="G659" s="33">
        <v>4058.71245</v>
      </c>
    </row>
    <row r="660" spans="1:7" x14ac:dyDescent="0.25">
      <c r="A660" s="25">
        <v>48</v>
      </c>
      <c r="B660" s="26" t="s">
        <v>7</v>
      </c>
      <c r="C660" s="26">
        <v>35.909999999999997</v>
      </c>
      <c r="D660" s="26">
        <v>1</v>
      </c>
      <c r="E660" s="26" t="s">
        <v>11</v>
      </c>
      <c r="F660" s="26" t="s">
        <v>14</v>
      </c>
      <c r="G660" s="32">
        <v>26392.260289999998</v>
      </c>
    </row>
    <row r="661" spans="1:7" x14ac:dyDescent="0.25">
      <c r="A661" s="27">
        <v>57</v>
      </c>
      <c r="B661" s="28" t="s">
        <v>7</v>
      </c>
      <c r="C661" s="28">
        <v>28.785</v>
      </c>
      <c r="D661" s="28">
        <v>4</v>
      </c>
      <c r="E661" s="28" t="s">
        <v>11</v>
      </c>
      <c r="F661" s="28" t="s">
        <v>14</v>
      </c>
      <c r="G661" s="33">
        <v>14394.398150000001</v>
      </c>
    </row>
    <row r="662" spans="1:7" x14ac:dyDescent="0.25">
      <c r="A662" s="25">
        <v>37</v>
      </c>
      <c r="B662" s="26" t="s">
        <v>10</v>
      </c>
      <c r="C662" s="26">
        <v>46.53</v>
      </c>
      <c r="D662" s="26">
        <v>3</v>
      </c>
      <c r="E662" s="26" t="s">
        <v>11</v>
      </c>
      <c r="F662" s="26" t="s">
        <v>12</v>
      </c>
      <c r="G662" s="32">
        <v>6435.6237000000001</v>
      </c>
    </row>
    <row r="663" spans="1:7" x14ac:dyDescent="0.25">
      <c r="A663" s="27">
        <v>57</v>
      </c>
      <c r="B663" s="28" t="s">
        <v>7</v>
      </c>
      <c r="C663" s="28">
        <v>23.98</v>
      </c>
      <c r="D663" s="28">
        <v>1</v>
      </c>
      <c r="E663" s="28" t="s">
        <v>11</v>
      </c>
      <c r="F663" s="28" t="s">
        <v>12</v>
      </c>
      <c r="G663" s="33">
        <v>22192.437109999999</v>
      </c>
    </row>
    <row r="664" spans="1:7" x14ac:dyDescent="0.25">
      <c r="A664" s="25">
        <v>32</v>
      </c>
      <c r="B664" s="26" t="s">
        <v>7</v>
      </c>
      <c r="C664" s="26">
        <v>31.54</v>
      </c>
      <c r="D664" s="26">
        <v>1</v>
      </c>
      <c r="E664" s="26" t="s">
        <v>11</v>
      </c>
      <c r="F664" s="26" t="s">
        <v>14</v>
      </c>
      <c r="G664" s="32">
        <v>5148.5526</v>
      </c>
    </row>
    <row r="665" spans="1:7" x14ac:dyDescent="0.25">
      <c r="A665" s="27">
        <v>18</v>
      </c>
      <c r="B665" s="28" t="s">
        <v>10</v>
      </c>
      <c r="C665" s="28">
        <v>33.659999999999997</v>
      </c>
      <c r="D665" s="28">
        <v>0</v>
      </c>
      <c r="E665" s="28" t="s">
        <v>11</v>
      </c>
      <c r="F665" s="28" t="s">
        <v>12</v>
      </c>
      <c r="G665" s="33">
        <v>1136.3994</v>
      </c>
    </row>
    <row r="666" spans="1:7" x14ac:dyDescent="0.25">
      <c r="A666" s="25">
        <v>64</v>
      </c>
      <c r="B666" s="26" t="s">
        <v>7</v>
      </c>
      <c r="C666" s="26">
        <v>22.99</v>
      </c>
      <c r="D666" s="26">
        <v>0</v>
      </c>
      <c r="E666" s="26" t="s">
        <v>8</v>
      </c>
      <c r="F666" s="26" t="s">
        <v>12</v>
      </c>
      <c r="G666" s="32">
        <v>27037.914100000002</v>
      </c>
    </row>
    <row r="667" spans="1:7" x14ac:dyDescent="0.25">
      <c r="A667" s="27">
        <v>43</v>
      </c>
      <c r="B667" s="28" t="s">
        <v>10</v>
      </c>
      <c r="C667" s="28">
        <v>38.06</v>
      </c>
      <c r="D667" s="28">
        <v>2</v>
      </c>
      <c r="E667" s="28" t="s">
        <v>8</v>
      </c>
      <c r="F667" s="28" t="s">
        <v>12</v>
      </c>
      <c r="G667" s="33">
        <v>42560.430399999997</v>
      </c>
    </row>
    <row r="668" spans="1:7" x14ac:dyDescent="0.25">
      <c r="A668" s="25">
        <v>49</v>
      </c>
      <c r="B668" s="26" t="s">
        <v>10</v>
      </c>
      <c r="C668" s="26">
        <v>28.7</v>
      </c>
      <c r="D668" s="26">
        <v>1</v>
      </c>
      <c r="E668" s="26" t="s">
        <v>11</v>
      </c>
      <c r="F668" s="26" t="s">
        <v>9</v>
      </c>
      <c r="G668" s="32">
        <v>8703.4560000000001</v>
      </c>
    </row>
    <row r="669" spans="1:7" x14ac:dyDescent="0.25">
      <c r="A669" s="27">
        <v>40</v>
      </c>
      <c r="B669" s="28" t="s">
        <v>7</v>
      </c>
      <c r="C669" s="28">
        <v>32.774999999999999</v>
      </c>
      <c r="D669" s="28">
        <v>2</v>
      </c>
      <c r="E669" s="28" t="s">
        <v>8</v>
      </c>
      <c r="F669" s="28" t="s">
        <v>13</v>
      </c>
      <c r="G669" s="33">
        <v>40003.332249999999</v>
      </c>
    </row>
    <row r="670" spans="1:7" x14ac:dyDescent="0.25">
      <c r="A670" s="25">
        <v>62</v>
      </c>
      <c r="B670" s="26" t="s">
        <v>10</v>
      </c>
      <c r="C670" s="26">
        <v>32.015000000000001</v>
      </c>
      <c r="D670" s="26">
        <v>0</v>
      </c>
      <c r="E670" s="26" t="s">
        <v>8</v>
      </c>
      <c r="F670" s="26" t="s">
        <v>14</v>
      </c>
      <c r="G670" s="32">
        <v>45710.207849999999</v>
      </c>
    </row>
    <row r="671" spans="1:7" x14ac:dyDescent="0.25">
      <c r="A671" s="27">
        <v>40</v>
      </c>
      <c r="B671" s="28" t="s">
        <v>7</v>
      </c>
      <c r="C671" s="28">
        <v>29.81</v>
      </c>
      <c r="D671" s="28">
        <v>1</v>
      </c>
      <c r="E671" s="28" t="s">
        <v>11</v>
      </c>
      <c r="F671" s="28" t="s">
        <v>12</v>
      </c>
      <c r="G671" s="33">
        <v>6500.2358999999997</v>
      </c>
    </row>
    <row r="672" spans="1:7" x14ac:dyDescent="0.25">
      <c r="A672" s="25">
        <v>30</v>
      </c>
      <c r="B672" s="26" t="s">
        <v>10</v>
      </c>
      <c r="C672" s="26">
        <v>31.57</v>
      </c>
      <c r="D672" s="26">
        <v>3</v>
      </c>
      <c r="E672" s="26" t="s">
        <v>11</v>
      </c>
      <c r="F672" s="26" t="s">
        <v>12</v>
      </c>
      <c r="G672" s="32">
        <v>4837.5823</v>
      </c>
    </row>
    <row r="673" spans="1:7" x14ac:dyDescent="0.25">
      <c r="A673" s="27">
        <v>29</v>
      </c>
      <c r="B673" s="28" t="s">
        <v>7</v>
      </c>
      <c r="C673" s="28">
        <v>31.16</v>
      </c>
      <c r="D673" s="28">
        <v>0</v>
      </c>
      <c r="E673" s="28" t="s">
        <v>11</v>
      </c>
      <c r="F673" s="28" t="s">
        <v>14</v>
      </c>
      <c r="G673" s="33">
        <v>3943.5954000000002</v>
      </c>
    </row>
    <row r="674" spans="1:7" x14ac:dyDescent="0.25">
      <c r="A674" s="25">
        <v>36</v>
      </c>
      <c r="B674" s="26" t="s">
        <v>10</v>
      </c>
      <c r="C674" s="26">
        <v>29.7</v>
      </c>
      <c r="D674" s="26">
        <v>0</v>
      </c>
      <c r="E674" s="26" t="s">
        <v>11</v>
      </c>
      <c r="F674" s="26" t="s">
        <v>12</v>
      </c>
      <c r="G674" s="32">
        <v>4399.7309999999998</v>
      </c>
    </row>
    <row r="675" spans="1:7" x14ac:dyDescent="0.25">
      <c r="A675" s="27">
        <v>41</v>
      </c>
      <c r="B675" s="28" t="s">
        <v>7</v>
      </c>
      <c r="C675" s="28">
        <v>31.02</v>
      </c>
      <c r="D675" s="28">
        <v>0</v>
      </c>
      <c r="E675" s="28" t="s">
        <v>11</v>
      </c>
      <c r="F675" s="28" t="s">
        <v>12</v>
      </c>
      <c r="G675" s="33">
        <v>6185.3208000000004</v>
      </c>
    </row>
    <row r="676" spans="1:7" x14ac:dyDescent="0.25">
      <c r="A676" s="25">
        <v>44</v>
      </c>
      <c r="B676" s="26" t="s">
        <v>7</v>
      </c>
      <c r="C676" s="26">
        <v>43.89</v>
      </c>
      <c r="D676" s="26">
        <v>2</v>
      </c>
      <c r="E676" s="26" t="s">
        <v>8</v>
      </c>
      <c r="F676" s="26" t="s">
        <v>12</v>
      </c>
      <c r="G676" s="32">
        <v>46200.985099999998</v>
      </c>
    </row>
    <row r="677" spans="1:7" x14ac:dyDescent="0.25">
      <c r="A677" s="27">
        <v>45</v>
      </c>
      <c r="B677" s="28" t="s">
        <v>10</v>
      </c>
      <c r="C677" s="28">
        <v>21.375</v>
      </c>
      <c r="D677" s="28">
        <v>0</v>
      </c>
      <c r="E677" s="28" t="s">
        <v>11</v>
      </c>
      <c r="F677" s="28" t="s">
        <v>13</v>
      </c>
      <c r="G677" s="33">
        <v>7222.7862500000001</v>
      </c>
    </row>
    <row r="678" spans="1:7" x14ac:dyDescent="0.25">
      <c r="A678" s="25">
        <v>55</v>
      </c>
      <c r="B678" s="26" t="s">
        <v>7</v>
      </c>
      <c r="C678" s="26">
        <v>40.81</v>
      </c>
      <c r="D678" s="26">
        <v>3</v>
      </c>
      <c r="E678" s="26" t="s">
        <v>11</v>
      </c>
      <c r="F678" s="26" t="s">
        <v>12</v>
      </c>
      <c r="G678" s="32">
        <v>12485.8009</v>
      </c>
    </row>
    <row r="679" spans="1:7" x14ac:dyDescent="0.25">
      <c r="A679" s="27">
        <v>60</v>
      </c>
      <c r="B679" s="28" t="s">
        <v>10</v>
      </c>
      <c r="C679" s="28">
        <v>31.35</v>
      </c>
      <c r="D679" s="28">
        <v>3</v>
      </c>
      <c r="E679" s="28" t="s">
        <v>8</v>
      </c>
      <c r="F679" s="28" t="s">
        <v>13</v>
      </c>
      <c r="G679" s="33">
        <v>46130.5265</v>
      </c>
    </row>
    <row r="680" spans="1:7" x14ac:dyDescent="0.25">
      <c r="A680" s="25">
        <v>56</v>
      </c>
      <c r="B680" s="26" t="s">
        <v>10</v>
      </c>
      <c r="C680" s="26">
        <v>36.1</v>
      </c>
      <c r="D680" s="26">
        <v>3</v>
      </c>
      <c r="E680" s="26" t="s">
        <v>11</v>
      </c>
      <c r="F680" s="26" t="s">
        <v>9</v>
      </c>
      <c r="G680" s="32">
        <v>12363.547</v>
      </c>
    </row>
    <row r="681" spans="1:7" x14ac:dyDescent="0.25">
      <c r="A681" s="27">
        <v>49</v>
      </c>
      <c r="B681" s="28" t="s">
        <v>7</v>
      </c>
      <c r="C681" s="28">
        <v>23.18</v>
      </c>
      <c r="D681" s="28">
        <v>2</v>
      </c>
      <c r="E681" s="28" t="s">
        <v>11</v>
      </c>
      <c r="F681" s="28" t="s">
        <v>13</v>
      </c>
      <c r="G681" s="33">
        <v>10156.7832</v>
      </c>
    </row>
    <row r="682" spans="1:7" x14ac:dyDescent="0.25">
      <c r="A682" s="25">
        <v>21</v>
      </c>
      <c r="B682" s="26" t="s">
        <v>7</v>
      </c>
      <c r="C682" s="26">
        <v>17.399999999999999</v>
      </c>
      <c r="D682" s="26">
        <v>1</v>
      </c>
      <c r="E682" s="26" t="s">
        <v>11</v>
      </c>
      <c r="F682" s="26" t="s">
        <v>9</v>
      </c>
      <c r="G682" s="32">
        <v>2585.2689999999998</v>
      </c>
    </row>
    <row r="683" spans="1:7" x14ac:dyDescent="0.25">
      <c r="A683" s="27">
        <v>19</v>
      </c>
      <c r="B683" s="28" t="s">
        <v>10</v>
      </c>
      <c r="C683" s="28">
        <v>20.3</v>
      </c>
      <c r="D683" s="28">
        <v>0</v>
      </c>
      <c r="E683" s="28" t="s">
        <v>11</v>
      </c>
      <c r="F683" s="28" t="s">
        <v>9</v>
      </c>
      <c r="G683" s="33">
        <v>1242.26</v>
      </c>
    </row>
    <row r="684" spans="1:7" x14ac:dyDescent="0.25">
      <c r="A684" s="25">
        <v>39</v>
      </c>
      <c r="B684" s="26" t="s">
        <v>10</v>
      </c>
      <c r="C684" s="26">
        <v>35.299999999999997</v>
      </c>
      <c r="D684" s="26">
        <v>2</v>
      </c>
      <c r="E684" s="26" t="s">
        <v>8</v>
      </c>
      <c r="F684" s="26" t="s">
        <v>9</v>
      </c>
      <c r="G684" s="32">
        <v>40103.89</v>
      </c>
    </row>
    <row r="685" spans="1:7" x14ac:dyDescent="0.25">
      <c r="A685" s="27">
        <v>53</v>
      </c>
      <c r="B685" s="28" t="s">
        <v>10</v>
      </c>
      <c r="C685" s="28">
        <v>24.32</v>
      </c>
      <c r="D685" s="28">
        <v>0</v>
      </c>
      <c r="E685" s="28" t="s">
        <v>11</v>
      </c>
      <c r="F685" s="28" t="s">
        <v>13</v>
      </c>
      <c r="G685" s="33">
        <v>9863.4717999999993</v>
      </c>
    </row>
    <row r="686" spans="1:7" x14ac:dyDescent="0.25">
      <c r="A686" s="25">
        <v>33</v>
      </c>
      <c r="B686" s="26" t="s">
        <v>7</v>
      </c>
      <c r="C686" s="26">
        <v>18.5</v>
      </c>
      <c r="D686" s="26">
        <v>1</v>
      </c>
      <c r="E686" s="26" t="s">
        <v>11</v>
      </c>
      <c r="F686" s="26" t="s">
        <v>9</v>
      </c>
      <c r="G686" s="32">
        <v>4766.0219999999999</v>
      </c>
    </row>
    <row r="687" spans="1:7" x14ac:dyDescent="0.25">
      <c r="A687" s="27">
        <v>53</v>
      </c>
      <c r="B687" s="28" t="s">
        <v>10</v>
      </c>
      <c r="C687" s="28">
        <v>26.41</v>
      </c>
      <c r="D687" s="28">
        <v>2</v>
      </c>
      <c r="E687" s="28" t="s">
        <v>11</v>
      </c>
      <c r="F687" s="28" t="s">
        <v>14</v>
      </c>
      <c r="G687" s="33">
        <v>11244.376899999999</v>
      </c>
    </row>
    <row r="688" spans="1:7" x14ac:dyDescent="0.25">
      <c r="A688" s="25">
        <v>42</v>
      </c>
      <c r="B688" s="26" t="s">
        <v>10</v>
      </c>
      <c r="C688" s="26">
        <v>26.125</v>
      </c>
      <c r="D688" s="26">
        <v>2</v>
      </c>
      <c r="E688" s="26" t="s">
        <v>11</v>
      </c>
      <c r="F688" s="26" t="s">
        <v>14</v>
      </c>
      <c r="G688" s="32">
        <v>7729.6457499999997</v>
      </c>
    </row>
    <row r="689" spans="1:7" x14ac:dyDescent="0.25">
      <c r="A689" s="27">
        <v>40</v>
      </c>
      <c r="B689" s="28" t="s">
        <v>10</v>
      </c>
      <c r="C689" s="28">
        <v>41.69</v>
      </c>
      <c r="D689" s="28">
        <v>0</v>
      </c>
      <c r="E689" s="28" t="s">
        <v>11</v>
      </c>
      <c r="F689" s="28" t="s">
        <v>12</v>
      </c>
      <c r="G689" s="33">
        <v>5438.7491</v>
      </c>
    </row>
    <row r="690" spans="1:7" x14ac:dyDescent="0.25">
      <c r="A690" s="25">
        <v>47</v>
      </c>
      <c r="B690" s="26" t="s">
        <v>7</v>
      </c>
      <c r="C690" s="26">
        <v>24.1</v>
      </c>
      <c r="D690" s="26">
        <v>1</v>
      </c>
      <c r="E690" s="26" t="s">
        <v>11</v>
      </c>
      <c r="F690" s="26" t="s">
        <v>9</v>
      </c>
      <c r="G690" s="32">
        <v>26236.579969999999</v>
      </c>
    </row>
    <row r="691" spans="1:7" x14ac:dyDescent="0.25">
      <c r="A691" s="27">
        <v>27</v>
      </c>
      <c r="B691" s="28" t="s">
        <v>10</v>
      </c>
      <c r="C691" s="28">
        <v>31.13</v>
      </c>
      <c r="D691" s="28">
        <v>1</v>
      </c>
      <c r="E691" s="28" t="s">
        <v>8</v>
      </c>
      <c r="F691" s="28" t="s">
        <v>12</v>
      </c>
      <c r="G691" s="33">
        <v>34806.467700000001</v>
      </c>
    </row>
    <row r="692" spans="1:7" x14ac:dyDescent="0.25">
      <c r="A692" s="25">
        <v>21</v>
      </c>
      <c r="B692" s="26" t="s">
        <v>10</v>
      </c>
      <c r="C692" s="26">
        <v>27.36</v>
      </c>
      <c r="D692" s="26">
        <v>0</v>
      </c>
      <c r="E692" s="26" t="s">
        <v>11</v>
      </c>
      <c r="F692" s="26" t="s">
        <v>14</v>
      </c>
      <c r="G692" s="32">
        <v>2104.1134000000002</v>
      </c>
    </row>
    <row r="693" spans="1:7" x14ac:dyDescent="0.25">
      <c r="A693" s="27">
        <v>47</v>
      </c>
      <c r="B693" s="28" t="s">
        <v>10</v>
      </c>
      <c r="C693" s="28">
        <v>36.200000000000003</v>
      </c>
      <c r="D693" s="28">
        <v>1</v>
      </c>
      <c r="E693" s="28" t="s">
        <v>11</v>
      </c>
      <c r="F693" s="28" t="s">
        <v>9</v>
      </c>
      <c r="G693" s="33">
        <v>8068.1850000000004</v>
      </c>
    </row>
    <row r="694" spans="1:7" x14ac:dyDescent="0.25">
      <c r="A694" s="25">
        <v>20</v>
      </c>
      <c r="B694" s="26" t="s">
        <v>10</v>
      </c>
      <c r="C694" s="26">
        <v>32.395000000000003</v>
      </c>
      <c r="D694" s="26">
        <v>1</v>
      </c>
      <c r="E694" s="26" t="s">
        <v>11</v>
      </c>
      <c r="F694" s="26" t="s">
        <v>13</v>
      </c>
      <c r="G694" s="32">
        <v>2362.2290499999999</v>
      </c>
    </row>
    <row r="695" spans="1:7" x14ac:dyDescent="0.25">
      <c r="A695" s="27">
        <v>24</v>
      </c>
      <c r="B695" s="28" t="s">
        <v>10</v>
      </c>
      <c r="C695" s="28">
        <v>23.655000000000001</v>
      </c>
      <c r="D695" s="28">
        <v>0</v>
      </c>
      <c r="E695" s="28" t="s">
        <v>11</v>
      </c>
      <c r="F695" s="28" t="s">
        <v>13</v>
      </c>
      <c r="G695" s="33">
        <v>2352.9684499999998</v>
      </c>
    </row>
    <row r="696" spans="1:7" x14ac:dyDescent="0.25">
      <c r="A696" s="25">
        <v>27</v>
      </c>
      <c r="B696" s="26" t="s">
        <v>7</v>
      </c>
      <c r="C696" s="26">
        <v>34.799999999999997</v>
      </c>
      <c r="D696" s="26">
        <v>1</v>
      </c>
      <c r="E696" s="26" t="s">
        <v>11</v>
      </c>
      <c r="F696" s="26" t="s">
        <v>9</v>
      </c>
      <c r="G696" s="32">
        <v>3577.9989999999998</v>
      </c>
    </row>
    <row r="697" spans="1:7" x14ac:dyDescent="0.25">
      <c r="A697" s="27">
        <v>26</v>
      </c>
      <c r="B697" s="28" t="s">
        <v>7</v>
      </c>
      <c r="C697" s="28">
        <v>40.185000000000002</v>
      </c>
      <c r="D697" s="28">
        <v>0</v>
      </c>
      <c r="E697" s="28" t="s">
        <v>11</v>
      </c>
      <c r="F697" s="28" t="s">
        <v>13</v>
      </c>
      <c r="G697" s="33">
        <v>3201.2451500000002</v>
      </c>
    </row>
    <row r="698" spans="1:7" x14ac:dyDescent="0.25">
      <c r="A698" s="25">
        <v>53</v>
      </c>
      <c r="B698" s="26" t="s">
        <v>7</v>
      </c>
      <c r="C698" s="26">
        <v>32.299999999999997</v>
      </c>
      <c r="D698" s="26">
        <v>2</v>
      </c>
      <c r="E698" s="26" t="s">
        <v>11</v>
      </c>
      <c r="F698" s="26" t="s">
        <v>14</v>
      </c>
      <c r="G698" s="32">
        <v>29186.482360000002</v>
      </c>
    </row>
    <row r="699" spans="1:7" x14ac:dyDescent="0.25">
      <c r="A699" s="27">
        <v>41</v>
      </c>
      <c r="B699" s="28" t="s">
        <v>10</v>
      </c>
      <c r="C699" s="28">
        <v>35.75</v>
      </c>
      <c r="D699" s="28">
        <v>1</v>
      </c>
      <c r="E699" s="28" t="s">
        <v>8</v>
      </c>
      <c r="F699" s="28" t="s">
        <v>12</v>
      </c>
      <c r="G699" s="33">
        <v>40273.645499999999</v>
      </c>
    </row>
    <row r="700" spans="1:7" x14ac:dyDescent="0.25">
      <c r="A700" s="25">
        <v>56</v>
      </c>
      <c r="B700" s="26" t="s">
        <v>10</v>
      </c>
      <c r="C700" s="26">
        <v>33.725000000000001</v>
      </c>
      <c r="D700" s="26">
        <v>0</v>
      </c>
      <c r="E700" s="26" t="s">
        <v>11</v>
      </c>
      <c r="F700" s="26" t="s">
        <v>13</v>
      </c>
      <c r="G700" s="32">
        <v>10976.24575</v>
      </c>
    </row>
    <row r="701" spans="1:7" x14ac:dyDescent="0.25">
      <c r="A701" s="27">
        <v>23</v>
      </c>
      <c r="B701" s="28" t="s">
        <v>7</v>
      </c>
      <c r="C701" s="28">
        <v>39.270000000000003</v>
      </c>
      <c r="D701" s="28">
        <v>2</v>
      </c>
      <c r="E701" s="28" t="s">
        <v>11</v>
      </c>
      <c r="F701" s="28" t="s">
        <v>12</v>
      </c>
      <c r="G701" s="33">
        <v>3500.6122999999998</v>
      </c>
    </row>
    <row r="702" spans="1:7" x14ac:dyDescent="0.25">
      <c r="A702" s="25">
        <v>21</v>
      </c>
      <c r="B702" s="26" t="s">
        <v>7</v>
      </c>
      <c r="C702" s="26">
        <v>34.869999999999997</v>
      </c>
      <c r="D702" s="26">
        <v>0</v>
      </c>
      <c r="E702" s="26" t="s">
        <v>11</v>
      </c>
      <c r="F702" s="26" t="s">
        <v>12</v>
      </c>
      <c r="G702" s="32">
        <v>2020.5523000000001</v>
      </c>
    </row>
    <row r="703" spans="1:7" x14ac:dyDescent="0.25">
      <c r="A703" s="27">
        <v>50</v>
      </c>
      <c r="B703" s="28" t="s">
        <v>7</v>
      </c>
      <c r="C703" s="28">
        <v>44.744999999999997</v>
      </c>
      <c r="D703" s="28">
        <v>0</v>
      </c>
      <c r="E703" s="28" t="s">
        <v>11</v>
      </c>
      <c r="F703" s="28" t="s">
        <v>14</v>
      </c>
      <c r="G703" s="33">
        <v>9541.6955500000004</v>
      </c>
    </row>
    <row r="704" spans="1:7" x14ac:dyDescent="0.25">
      <c r="A704" s="25">
        <v>53</v>
      </c>
      <c r="B704" s="26" t="s">
        <v>10</v>
      </c>
      <c r="C704" s="26">
        <v>41.47</v>
      </c>
      <c r="D704" s="26">
        <v>0</v>
      </c>
      <c r="E704" s="26" t="s">
        <v>11</v>
      </c>
      <c r="F704" s="26" t="s">
        <v>12</v>
      </c>
      <c r="G704" s="32">
        <v>9504.3102999999992</v>
      </c>
    </row>
    <row r="705" spans="1:7" x14ac:dyDescent="0.25">
      <c r="A705" s="27">
        <v>34</v>
      </c>
      <c r="B705" s="28" t="s">
        <v>7</v>
      </c>
      <c r="C705" s="28">
        <v>26.41</v>
      </c>
      <c r="D705" s="28">
        <v>1</v>
      </c>
      <c r="E705" s="28" t="s">
        <v>11</v>
      </c>
      <c r="F705" s="28" t="s">
        <v>13</v>
      </c>
      <c r="G705" s="33">
        <v>5385.3379000000004</v>
      </c>
    </row>
    <row r="706" spans="1:7" x14ac:dyDescent="0.25">
      <c r="A706" s="25">
        <v>47</v>
      </c>
      <c r="B706" s="26" t="s">
        <v>7</v>
      </c>
      <c r="C706" s="26">
        <v>29.545000000000002</v>
      </c>
      <c r="D706" s="26">
        <v>1</v>
      </c>
      <c r="E706" s="26" t="s">
        <v>11</v>
      </c>
      <c r="F706" s="26" t="s">
        <v>13</v>
      </c>
      <c r="G706" s="32">
        <v>8930.9345499999999</v>
      </c>
    </row>
    <row r="707" spans="1:7" x14ac:dyDescent="0.25">
      <c r="A707" s="27">
        <v>33</v>
      </c>
      <c r="B707" s="28" t="s">
        <v>7</v>
      </c>
      <c r="C707" s="28">
        <v>32.9</v>
      </c>
      <c r="D707" s="28">
        <v>2</v>
      </c>
      <c r="E707" s="28" t="s">
        <v>11</v>
      </c>
      <c r="F707" s="28" t="s">
        <v>9</v>
      </c>
      <c r="G707" s="33">
        <v>5375.0379999999996</v>
      </c>
    </row>
    <row r="708" spans="1:7" x14ac:dyDescent="0.25">
      <c r="A708" s="25">
        <v>51</v>
      </c>
      <c r="B708" s="26" t="s">
        <v>7</v>
      </c>
      <c r="C708" s="26">
        <v>38.06</v>
      </c>
      <c r="D708" s="26">
        <v>0</v>
      </c>
      <c r="E708" s="26" t="s">
        <v>8</v>
      </c>
      <c r="F708" s="26" t="s">
        <v>12</v>
      </c>
      <c r="G708" s="32">
        <v>44400.4064</v>
      </c>
    </row>
    <row r="709" spans="1:7" x14ac:dyDescent="0.25">
      <c r="A709" s="27">
        <v>49</v>
      </c>
      <c r="B709" s="28" t="s">
        <v>10</v>
      </c>
      <c r="C709" s="28">
        <v>28.69</v>
      </c>
      <c r="D709" s="28">
        <v>3</v>
      </c>
      <c r="E709" s="28" t="s">
        <v>11</v>
      </c>
      <c r="F709" s="28" t="s">
        <v>13</v>
      </c>
      <c r="G709" s="33">
        <v>10264.4421</v>
      </c>
    </row>
    <row r="710" spans="1:7" x14ac:dyDescent="0.25">
      <c r="A710" s="25">
        <v>31</v>
      </c>
      <c r="B710" s="26" t="s">
        <v>7</v>
      </c>
      <c r="C710" s="26">
        <v>30.495000000000001</v>
      </c>
      <c r="D710" s="26">
        <v>3</v>
      </c>
      <c r="E710" s="26" t="s">
        <v>11</v>
      </c>
      <c r="F710" s="26" t="s">
        <v>14</v>
      </c>
      <c r="G710" s="32">
        <v>6113.2310500000003</v>
      </c>
    </row>
    <row r="711" spans="1:7" x14ac:dyDescent="0.25">
      <c r="A711" s="27">
        <v>36</v>
      </c>
      <c r="B711" s="28" t="s">
        <v>7</v>
      </c>
      <c r="C711" s="28">
        <v>27.74</v>
      </c>
      <c r="D711" s="28">
        <v>0</v>
      </c>
      <c r="E711" s="28" t="s">
        <v>11</v>
      </c>
      <c r="F711" s="28" t="s">
        <v>14</v>
      </c>
      <c r="G711" s="33">
        <v>5469.0065999999997</v>
      </c>
    </row>
    <row r="712" spans="1:7" x14ac:dyDescent="0.25">
      <c r="A712" s="25">
        <v>18</v>
      </c>
      <c r="B712" s="26" t="s">
        <v>10</v>
      </c>
      <c r="C712" s="26">
        <v>35.200000000000003</v>
      </c>
      <c r="D712" s="26">
        <v>1</v>
      </c>
      <c r="E712" s="26" t="s">
        <v>11</v>
      </c>
      <c r="F712" s="26" t="s">
        <v>12</v>
      </c>
      <c r="G712" s="32">
        <v>1727.54</v>
      </c>
    </row>
    <row r="713" spans="1:7" x14ac:dyDescent="0.25">
      <c r="A713" s="27">
        <v>50</v>
      </c>
      <c r="B713" s="28" t="s">
        <v>7</v>
      </c>
      <c r="C713" s="28">
        <v>23.54</v>
      </c>
      <c r="D713" s="28">
        <v>2</v>
      </c>
      <c r="E713" s="28" t="s">
        <v>11</v>
      </c>
      <c r="F713" s="28" t="s">
        <v>12</v>
      </c>
      <c r="G713" s="33">
        <v>10107.220600000001</v>
      </c>
    </row>
    <row r="714" spans="1:7" x14ac:dyDescent="0.25">
      <c r="A714" s="25">
        <v>43</v>
      </c>
      <c r="B714" s="26" t="s">
        <v>7</v>
      </c>
      <c r="C714" s="26">
        <v>30.684999999999999</v>
      </c>
      <c r="D714" s="26">
        <v>2</v>
      </c>
      <c r="E714" s="26" t="s">
        <v>11</v>
      </c>
      <c r="F714" s="26" t="s">
        <v>13</v>
      </c>
      <c r="G714" s="32">
        <v>8310.8391499999998</v>
      </c>
    </row>
    <row r="715" spans="1:7" x14ac:dyDescent="0.25">
      <c r="A715" s="27">
        <v>20</v>
      </c>
      <c r="B715" s="28" t="s">
        <v>10</v>
      </c>
      <c r="C715" s="28">
        <v>40.47</v>
      </c>
      <c r="D715" s="28">
        <v>0</v>
      </c>
      <c r="E715" s="28" t="s">
        <v>11</v>
      </c>
      <c r="F715" s="28" t="s">
        <v>14</v>
      </c>
      <c r="G715" s="33">
        <v>1984.4532999999999</v>
      </c>
    </row>
    <row r="716" spans="1:7" x14ac:dyDescent="0.25">
      <c r="A716" s="25">
        <v>24</v>
      </c>
      <c r="B716" s="26" t="s">
        <v>7</v>
      </c>
      <c r="C716" s="26">
        <v>22.6</v>
      </c>
      <c r="D716" s="26">
        <v>0</v>
      </c>
      <c r="E716" s="26" t="s">
        <v>11</v>
      </c>
      <c r="F716" s="26" t="s">
        <v>9</v>
      </c>
      <c r="G716" s="32">
        <v>2457.502</v>
      </c>
    </row>
    <row r="717" spans="1:7" x14ac:dyDescent="0.25">
      <c r="A717" s="27">
        <v>60</v>
      </c>
      <c r="B717" s="28" t="s">
        <v>10</v>
      </c>
      <c r="C717" s="28">
        <v>28.9</v>
      </c>
      <c r="D717" s="28">
        <v>0</v>
      </c>
      <c r="E717" s="28" t="s">
        <v>11</v>
      </c>
      <c r="F717" s="28" t="s">
        <v>9</v>
      </c>
      <c r="G717" s="33">
        <v>12146.971</v>
      </c>
    </row>
    <row r="718" spans="1:7" x14ac:dyDescent="0.25">
      <c r="A718" s="25">
        <v>49</v>
      </c>
      <c r="B718" s="26" t="s">
        <v>7</v>
      </c>
      <c r="C718" s="26">
        <v>22.61</v>
      </c>
      <c r="D718" s="26">
        <v>1</v>
      </c>
      <c r="E718" s="26" t="s">
        <v>11</v>
      </c>
      <c r="F718" s="26" t="s">
        <v>13</v>
      </c>
      <c r="G718" s="32">
        <v>9566.9909000000007</v>
      </c>
    </row>
    <row r="719" spans="1:7" x14ac:dyDescent="0.25">
      <c r="A719" s="27">
        <v>60</v>
      </c>
      <c r="B719" s="28" t="s">
        <v>10</v>
      </c>
      <c r="C719" s="28">
        <v>24.32</v>
      </c>
      <c r="D719" s="28">
        <v>1</v>
      </c>
      <c r="E719" s="28" t="s">
        <v>11</v>
      </c>
      <c r="F719" s="28" t="s">
        <v>13</v>
      </c>
      <c r="G719" s="33">
        <v>13112.604799999999</v>
      </c>
    </row>
    <row r="720" spans="1:7" x14ac:dyDescent="0.25">
      <c r="A720" s="25">
        <v>51</v>
      </c>
      <c r="B720" s="26" t="s">
        <v>7</v>
      </c>
      <c r="C720" s="26">
        <v>36.67</v>
      </c>
      <c r="D720" s="26">
        <v>2</v>
      </c>
      <c r="E720" s="26" t="s">
        <v>11</v>
      </c>
      <c r="F720" s="26" t="s">
        <v>13</v>
      </c>
      <c r="G720" s="32">
        <v>10848.1343</v>
      </c>
    </row>
    <row r="721" spans="1:7" x14ac:dyDescent="0.25">
      <c r="A721" s="27">
        <v>58</v>
      </c>
      <c r="B721" s="28" t="s">
        <v>7</v>
      </c>
      <c r="C721" s="28">
        <v>33.44</v>
      </c>
      <c r="D721" s="28">
        <v>0</v>
      </c>
      <c r="E721" s="28" t="s">
        <v>11</v>
      </c>
      <c r="F721" s="28" t="s">
        <v>13</v>
      </c>
      <c r="G721" s="33">
        <v>12231.613600000001</v>
      </c>
    </row>
    <row r="722" spans="1:7" x14ac:dyDescent="0.25">
      <c r="A722" s="25">
        <v>51</v>
      </c>
      <c r="B722" s="26" t="s">
        <v>7</v>
      </c>
      <c r="C722" s="26">
        <v>40.659999999999997</v>
      </c>
      <c r="D722" s="26">
        <v>0</v>
      </c>
      <c r="E722" s="26" t="s">
        <v>11</v>
      </c>
      <c r="F722" s="26" t="s">
        <v>14</v>
      </c>
      <c r="G722" s="32">
        <v>9875.6803999999993</v>
      </c>
    </row>
    <row r="723" spans="1:7" x14ac:dyDescent="0.25">
      <c r="A723" s="27">
        <v>53</v>
      </c>
      <c r="B723" s="28" t="s">
        <v>10</v>
      </c>
      <c r="C723" s="28">
        <v>36.6</v>
      </c>
      <c r="D723" s="28">
        <v>3</v>
      </c>
      <c r="E723" s="28" t="s">
        <v>11</v>
      </c>
      <c r="F723" s="28" t="s">
        <v>9</v>
      </c>
      <c r="G723" s="33">
        <v>11264.540999999999</v>
      </c>
    </row>
    <row r="724" spans="1:7" x14ac:dyDescent="0.25">
      <c r="A724" s="25">
        <v>62</v>
      </c>
      <c r="B724" s="26" t="s">
        <v>10</v>
      </c>
      <c r="C724" s="26">
        <v>37.4</v>
      </c>
      <c r="D724" s="26">
        <v>0</v>
      </c>
      <c r="E724" s="26" t="s">
        <v>11</v>
      </c>
      <c r="F724" s="26" t="s">
        <v>9</v>
      </c>
      <c r="G724" s="32">
        <v>12979.358</v>
      </c>
    </row>
    <row r="725" spans="1:7" x14ac:dyDescent="0.25">
      <c r="A725" s="27">
        <v>19</v>
      </c>
      <c r="B725" s="28" t="s">
        <v>10</v>
      </c>
      <c r="C725" s="28">
        <v>35.4</v>
      </c>
      <c r="D725" s="28">
        <v>0</v>
      </c>
      <c r="E725" s="28" t="s">
        <v>11</v>
      </c>
      <c r="F725" s="28" t="s">
        <v>9</v>
      </c>
      <c r="G725" s="33">
        <v>1263.249</v>
      </c>
    </row>
    <row r="726" spans="1:7" x14ac:dyDescent="0.25">
      <c r="A726" s="25">
        <v>50</v>
      </c>
      <c r="B726" s="26" t="s">
        <v>7</v>
      </c>
      <c r="C726" s="26">
        <v>27.074999999999999</v>
      </c>
      <c r="D726" s="26">
        <v>1</v>
      </c>
      <c r="E726" s="26" t="s">
        <v>11</v>
      </c>
      <c r="F726" s="26" t="s">
        <v>14</v>
      </c>
      <c r="G726" s="32">
        <v>10106.134249999999</v>
      </c>
    </row>
    <row r="727" spans="1:7" x14ac:dyDescent="0.25">
      <c r="A727" s="27">
        <v>30</v>
      </c>
      <c r="B727" s="28" t="s">
        <v>7</v>
      </c>
      <c r="C727" s="28">
        <v>39.049999999999997</v>
      </c>
      <c r="D727" s="28">
        <v>3</v>
      </c>
      <c r="E727" s="28" t="s">
        <v>8</v>
      </c>
      <c r="F727" s="28" t="s">
        <v>12</v>
      </c>
      <c r="G727" s="33">
        <v>40932.429499999998</v>
      </c>
    </row>
    <row r="728" spans="1:7" x14ac:dyDescent="0.25">
      <c r="A728" s="25">
        <v>41</v>
      </c>
      <c r="B728" s="26" t="s">
        <v>10</v>
      </c>
      <c r="C728" s="26">
        <v>28.405000000000001</v>
      </c>
      <c r="D728" s="26">
        <v>1</v>
      </c>
      <c r="E728" s="26" t="s">
        <v>11</v>
      </c>
      <c r="F728" s="26" t="s">
        <v>13</v>
      </c>
      <c r="G728" s="32">
        <v>6664.68595</v>
      </c>
    </row>
    <row r="729" spans="1:7" x14ac:dyDescent="0.25">
      <c r="A729" s="27">
        <v>29</v>
      </c>
      <c r="B729" s="28" t="s">
        <v>7</v>
      </c>
      <c r="C729" s="28">
        <v>21.754999999999999</v>
      </c>
      <c r="D729" s="28">
        <v>1</v>
      </c>
      <c r="E729" s="28" t="s">
        <v>8</v>
      </c>
      <c r="F729" s="28" t="s">
        <v>14</v>
      </c>
      <c r="G729" s="33">
        <v>16657.71745</v>
      </c>
    </row>
    <row r="730" spans="1:7" x14ac:dyDescent="0.25">
      <c r="A730" s="25">
        <v>18</v>
      </c>
      <c r="B730" s="26" t="s">
        <v>7</v>
      </c>
      <c r="C730" s="26">
        <v>40.28</v>
      </c>
      <c r="D730" s="26">
        <v>0</v>
      </c>
      <c r="E730" s="26" t="s">
        <v>11</v>
      </c>
      <c r="F730" s="26" t="s">
        <v>14</v>
      </c>
      <c r="G730" s="32">
        <v>2217.6012000000001</v>
      </c>
    </row>
    <row r="731" spans="1:7" x14ac:dyDescent="0.25">
      <c r="A731" s="27">
        <v>41</v>
      </c>
      <c r="B731" s="28" t="s">
        <v>7</v>
      </c>
      <c r="C731" s="28">
        <v>36.08</v>
      </c>
      <c r="D731" s="28">
        <v>1</v>
      </c>
      <c r="E731" s="28" t="s">
        <v>11</v>
      </c>
      <c r="F731" s="28" t="s">
        <v>12</v>
      </c>
      <c r="G731" s="33">
        <v>6781.3541999999998</v>
      </c>
    </row>
    <row r="732" spans="1:7" x14ac:dyDescent="0.25">
      <c r="A732" s="25">
        <v>35</v>
      </c>
      <c r="B732" s="26" t="s">
        <v>10</v>
      </c>
      <c r="C732" s="26">
        <v>24.42</v>
      </c>
      <c r="D732" s="26">
        <v>3</v>
      </c>
      <c r="E732" s="26" t="s">
        <v>8</v>
      </c>
      <c r="F732" s="26" t="s">
        <v>12</v>
      </c>
      <c r="G732" s="32">
        <v>19361.998800000001</v>
      </c>
    </row>
    <row r="733" spans="1:7" x14ac:dyDescent="0.25">
      <c r="A733" s="27">
        <v>53</v>
      </c>
      <c r="B733" s="28" t="s">
        <v>10</v>
      </c>
      <c r="C733" s="28">
        <v>21.4</v>
      </c>
      <c r="D733" s="28">
        <v>1</v>
      </c>
      <c r="E733" s="28" t="s">
        <v>11</v>
      </c>
      <c r="F733" s="28" t="s">
        <v>9</v>
      </c>
      <c r="G733" s="33">
        <v>10065.413</v>
      </c>
    </row>
    <row r="734" spans="1:7" x14ac:dyDescent="0.25">
      <c r="A734" s="25">
        <v>24</v>
      </c>
      <c r="B734" s="26" t="s">
        <v>7</v>
      </c>
      <c r="C734" s="26">
        <v>30.1</v>
      </c>
      <c r="D734" s="26">
        <v>3</v>
      </c>
      <c r="E734" s="26" t="s">
        <v>11</v>
      </c>
      <c r="F734" s="26" t="s">
        <v>9</v>
      </c>
      <c r="G734" s="32">
        <v>4234.9269999999997</v>
      </c>
    </row>
    <row r="735" spans="1:7" x14ac:dyDescent="0.25">
      <c r="A735" s="27">
        <v>48</v>
      </c>
      <c r="B735" s="28" t="s">
        <v>7</v>
      </c>
      <c r="C735" s="28">
        <v>27.265000000000001</v>
      </c>
      <c r="D735" s="28">
        <v>1</v>
      </c>
      <c r="E735" s="28" t="s">
        <v>11</v>
      </c>
      <c r="F735" s="28" t="s">
        <v>14</v>
      </c>
      <c r="G735" s="33">
        <v>9447.2503500000003</v>
      </c>
    </row>
    <row r="736" spans="1:7" x14ac:dyDescent="0.25">
      <c r="A736" s="25">
        <v>59</v>
      </c>
      <c r="B736" s="26" t="s">
        <v>7</v>
      </c>
      <c r="C736" s="26">
        <v>32.1</v>
      </c>
      <c r="D736" s="26">
        <v>3</v>
      </c>
      <c r="E736" s="26" t="s">
        <v>11</v>
      </c>
      <c r="F736" s="26" t="s">
        <v>9</v>
      </c>
      <c r="G736" s="32">
        <v>14007.222</v>
      </c>
    </row>
    <row r="737" spans="1:7" x14ac:dyDescent="0.25">
      <c r="A737" s="27">
        <v>49</v>
      </c>
      <c r="B737" s="28" t="s">
        <v>7</v>
      </c>
      <c r="C737" s="28">
        <v>34.770000000000003</v>
      </c>
      <c r="D737" s="28">
        <v>1</v>
      </c>
      <c r="E737" s="28" t="s">
        <v>11</v>
      </c>
      <c r="F737" s="28" t="s">
        <v>13</v>
      </c>
      <c r="G737" s="33">
        <v>9583.8932999999997</v>
      </c>
    </row>
    <row r="738" spans="1:7" x14ac:dyDescent="0.25">
      <c r="A738" s="25">
        <v>37</v>
      </c>
      <c r="B738" s="26" t="s">
        <v>7</v>
      </c>
      <c r="C738" s="26">
        <v>38.39</v>
      </c>
      <c r="D738" s="26">
        <v>0</v>
      </c>
      <c r="E738" s="26" t="s">
        <v>8</v>
      </c>
      <c r="F738" s="26" t="s">
        <v>12</v>
      </c>
      <c r="G738" s="32">
        <v>40419.019099999998</v>
      </c>
    </row>
    <row r="739" spans="1:7" x14ac:dyDescent="0.25">
      <c r="A739" s="27">
        <v>26</v>
      </c>
      <c r="B739" s="28" t="s">
        <v>10</v>
      </c>
      <c r="C739" s="28">
        <v>23.7</v>
      </c>
      <c r="D739" s="28">
        <v>2</v>
      </c>
      <c r="E739" s="28" t="s">
        <v>11</v>
      </c>
      <c r="F739" s="28" t="s">
        <v>9</v>
      </c>
      <c r="G739" s="33">
        <v>3484.3310000000001</v>
      </c>
    </row>
    <row r="740" spans="1:7" x14ac:dyDescent="0.25">
      <c r="A740" s="25">
        <v>23</v>
      </c>
      <c r="B740" s="26" t="s">
        <v>10</v>
      </c>
      <c r="C740" s="26">
        <v>31.73</v>
      </c>
      <c r="D740" s="26">
        <v>3</v>
      </c>
      <c r="E740" s="26" t="s">
        <v>8</v>
      </c>
      <c r="F740" s="26" t="s">
        <v>14</v>
      </c>
      <c r="G740" s="32">
        <v>36189.101699999999</v>
      </c>
    </row>
    <row r="741" spans="1:7" x14ac:dyDescent="0.25">
      <c r="A741" s="27">
        <v>29</v>
      </c>
      <c r="B741" s="28" t="s">
        <v>10</v>
      </c>
      <c r="C741" s="28">
        <v>35.5</v>
      </c>
      <c r="D741" s="28">
        <v>2</v>
      </c>
      <c r="E741" s="28" t="s">
        <v>8</v>
      </c>
      <c r="F741" s="28" t="s">
        <v>9</v>
      </c>
      <c r="G741" s="33">
        <v>44585.455869999998</v>
      </c>
    </row>
    <row r="742" spans="1:7" x14ac:dyDescent="0.25">
      <c r="A742" s="25">
        <v>45</v>
      </c>
      <c r="B742" s="26" t="s">
        <v>10</v>
      </c>
      <c r="C742" s="26">
        <v>24.035</v>
      </c>
      <c r="D742" s="26">
        <v>2</v>
      </c>
      <c r="E742" s="26" t="s">
        <v>11</v>
      </c>
      <c r="F742" s="26" t="s">
        <v>14</v>
      </c>
      <c r="G742" s="32">
        <v>8604.4836500000001</v>
      </c>
    </row>
    <row r="743" spans="1:7" x14ac:dyDescent="0.25">
      <c r="A743" s="27">
        <v>27</v>
      </c>
      <c r="B743" s="28" t="s">
        <v>10</v>
      </c>
      <c r="C743" s="28">
        <v>29.15</v>
      </c>
      <c r="D743" s="28">
        <v>0</v>
      </c>
      <c r="E743" s="28" t="s">
        <v>8</v>
      </c>
      <c r="F743" s="28" t="s">
        <v>12</v>
      </c>
      <c r="G743" s="33">
        <v>18246.495500000001</v>
      </c>
    </row>
    <row r="744" spans="1:7" x14ac:dyDescent="0.25">
      <c r="A744" s="25">
        <v>53</v>
      </c>
      <c r="B744" s="26" t="s">
        <v>10</v>
      </c>
      <c r="C744" s="26">
        <v>34.104999999999997</v>
      </c>
      <c r="D744" s="26">
        <v>0</v>
      </c>
      <c r="E744" s="26" t="s">
        <v>8</v>
      </c>
      <c r="F744" s="26" t="s">
        <v>14</v>
      </c>
      <c r="G744" s="32">
        <v>43254.417950000003</v>
      </c>
    </row>
    <row r="745" spans="1:7" x14ac:dyDescent="0.25">
      <c r="A745" s="27">
        <v>31</v>
      </c>
      <c r="B745" s="28" t="s">
        <v>7</v>
      </c>
      <c r="C745" s="28">
        <v>26.62</v>
      </c>
      <c r="D745" s="28">
        <v>0</v>
      </c>
      <c r="E745" s="28" t="s">
        <v>11</v>
      </c>
      <c r="F745" s="28" t="s">
        <v>12</v>
      </c>
      <c r="G745" s="33">
        <v>3757.8447999999999</v>
      </c>
    </row>
    <row r="746" spans="1:7" x14ac:dyDescent="0.25">
      <c r="A746" s="25">
        <v>50</v>
      </c>
      <c r="B746" s="26" t="s">
        <v>10</v>
      </c>
      <c r="C746" s="26">
        <v>26.41</v>
      </c>
      <c r="D746" s="26">
        <v>0</v>
      </c>
      <c r="E746" s="26" t="s">
        <v>11</v>
      </c>
      <c r="F746" s="26" t="s">
        <v>13</v>
      </c>
      <c r="G746" s="32">
        <v>8827.2098999999998</v>
      </c>
    </row>
    <row r="747" spans="1:7" x14ac:dyDescent="0.25">
      <c r="A747" s="27">
        <v>50</v>
      </c>
      <c r="B747" s="28" t="s">
        <v>7</v>
      </c>
      <c r="C747" s="28">
        <v>30.114999999999998</v>
      </c>
      <c r="D747" s="28">
        <v>1</v>
      </c>
      <c r="E747" s="28" t="s">
        <v>11</v>
      </c>
      <c r="F747" s="28" t="s">
        <v>13</v>
      </c>
      <c r="G747" s="33">
        <v>9910.3598500000007</v>
      </c>
    </row>
    <row r="748" spans="1:7" x14ac:dyDescent="0.25">
      <c r="A748" s="25">
        <v>34</v>
      </c>
      <c r="B748" s="26" t="s">
        <v>10</v>
      </c>
      <c r="C748" s="26">
        <v>27</v>
      </c>
      <c r="D748" s="26">
        <v>2</v>
      </c>
      <c r="E748" s="26" t="s">
        <v>11</v>
      </c>
      <c r="F748" s="26" t="s">
        <v>9</v>
      </c>
      <c r="G748" s="32">
        <v>11737.848840000001</v>
      </c>
    </row>
    <row r="749" spans="1:7" x14ac:dyDescent="0.25">
      <c r="A749" s="27">
        <v>19</v>
      </c>
      <c r="B749" s="28" t="s">
        <v>10</v>
      </c>
      <c r="C749" s="28">
        <v>21.754999999999999</v>
      </c>
      <c r="D749" s="28">
        <v>0</v>
      </c>
      <c r="E749" s="28" t="s">
        <v>11</v>
      </c>
      <c r="F749" s="28" t="s">
        <v>13</v>
      </c>
      <c r="G749" s="33">
        <v>1627.2824499999999</v>
      </c>
    </row>
    <row r="750" spans="1:7" x14ac:dyDescent="0.25">
      <c r="A750" s="25">
        <v>47</v>
      </c>
      <c r="B750" s="26" t="s">
        <v>7</v>
      </c>
      <c r="C750" s="26">
        <v>36</v>
      </c>
      <c r="D750" s="26">
        <v>1</v>
      </c>
      <c r="E750" s="26" t="s">
        <v>11</v>
      </c>
      <c r="F750" s="26" t="s">
        <v>9</v>
      </c>
      <c r="G750" s="32">
        <v>8556.9069999999992</v>
      </c>
    </row>
    <row r="751" spans="1:7" x14ac:dyDescent="0.25">
      <c r="A751" s="27">
        <v>28</v>
      </c>
      <c r="B751" s="28" t="s">
        <v>10</v>
      </c>
      <c r="C751" s="28">
        <v>30.875</v>
      </c>
      <c r="D751" s="28">
        <v>0</v>
      </c>
      <c r="E751" s="28" t="s">
        <v>11</v>
      </c>
      <c r="F751" s="28" t="s">
        <v>13</v>
      </c>
      <c r="G751" s="33">
        <v>3062.5082499999999</v>
      </c>
    </row>
    <row r="752" spans="1:7" x14ac:dyDescent="0.25">
      <c r="A752" s="25">
        <v>37</v>
      </c>
      <c r="B752" s="26" t="s">
        <v>7</v>
      </c>
      <c r="C752" s="26">
        <v>26.4</v>
      </c>
      <c r="D752" s="26">
        <v>0</v>
      </c>
      <c r="E752" s="26" t="s">
        <v>8</v>
      </c>
      <c r="F752" s="26" t="s">
        <v>12</v>
      </c>
      <c r="G752" s="32">
        <v>19539.242999999999</v>
      </c>
    </row>
    <row r="753" spans="1:7" x14ac:dyDescent="0.25">
      <c r="A753" s="27">
        <v>21</v>
      </c>
      <c r="B753" s="28" t="s">
        <v>10</v>
      </c>
      <c r="C753" s="28">
        <v>28.975000000000001</v>
      </c>
      <c r="D753" s="28">
        <v>0</v>
      </c>
      <c r="E753" s="28" t="s">
        <v>11</v>
      </c>
      <c r="F753" s="28" t="s">
        <v>13</v>
      </c>
      <c r="G753" s="33">
        <v>1906.35825</v>
      </c>
    </row>
    <row r="754" spans="1:7" x14ac:dyDescent="0.25">
      <c r="A754" s="25">
        <v>64</v>
      </c>
      <c r="B754" s="26" t="s">
        <v>10</v>
      </c>
      <c r="C754" s="26">
        <v>37.905000000000001</v>
      </c>
      <c r="D754" s="26">
        <v>0</v>
      </c>
      <c r="E754" s="26" t="s">
        <v>11</v>
      </c>
      <c r="F754" s="26" t="s">
        <v>13</v>
      </c>
      <c r="G754" s="32">
        <v>14210.53595</v>
      </c>
    </row>
    <row r="755" spans="1:7" x14ac:dyDescent="0.25">
      <c r="A755" s="27">
        <v>58</v>
      </c>
      <c r="B755" s="28" t="s">
        <v>7</v>
      </c>
      <c r="C755" s="28">
        <v>22.77</v>
      </c>
      <c r="D755" s="28">
        <v>0</v>
      </c>
      <c r="E755" s="28" t="s">
        <v>11</v>
      </c>
      <c r="F755" s="28" t="s">
        <v>12</v>
      </c>
      <c r="G755" s="33">
        <v>11833.782300000001</v>
      </c>
    </row>
    <row r="756" spans="1:7" x14ac:dyDescent="0.25">
      <c r="A756" s="25">
        <v>24</v>
      </c>
      <c r="B756" s="26" t="s">
        <v>10</v>
      </c>
      <c r="C756" s="26">
        <v>33.630000000000003</v>
      </c>
      <c r="D756" s="26">
        <v>4</v>
      </c>
      <c r="E756" s="26" t="s">
        <v>11</v>
      </c>
      <c r="F756" s="26" t="s">
        <v>14</v>
      </c>
      <c r="G756" s="32">
        <v>17128.426080000001</v>
      </c>
    </row>
    <row r="757" spans="1:7" x14ac:dyDescent="0.25">
      <c r="A757" s="27">
        <v>31</v>
      </c>
      <c r="B757" s="28" t="s">
        <v>10</v>
      </c>
      <c r="C757" s="28">
        <v>27.645</v>
      </c>
      <c r="D757" s="28">
        <v>2</v>
      </c>
      <c r="E757" s="28" t="s">
        <v>11</v>
      </c>
      <c r="F757" s="28" t="s">
        <v>14</v>
      </c>
      <c r="G757" s="33">
        <v>5031.26955</v>
      </c>
    </row>
    <row r="758" spans="1:7" x14ac:dyDescent="0.25">
      <c r="A758" s="25">
        <v>39</v>
      </c>
      <c r="B758" s="26" t="s">
        <v>7</v>
      </c>
      <c r="C758" s="26">
        <v>22.8</v>
      </c>
      <c r="D758" s="26">
        <v>3</v>
      </c>
      <c r="E758" s="26" t="s">
        <v>11</v>
      </c>
      <c r="F758" s="26" t="s">
        <v>14</v>
      </c>
      <c r="G758" s="32">
        <v>7985.8149999999996</v>
      </c>
    </row>
    <row r="759" spans="1:7" x14ac:dyDescent="0.25">
      <c r="A759" s="27">
        <v>47</v>
      </c>
      <c r="B759" s="28" t="s">
        <v>7</v>
      </c>
      <c r="C759" s="28">
        <v>27.83</v>
      </c>
      <c r="D759" s="28">
        <v>0</v>
      </c>
      <c r="E759" s="28" t="s">
        <v>8</v>
      </c>
      <c r="F759" s="28" t="s">
        <v>12</v>
      </c>
      <c r="G759" s="33">
        <v>23065.420699999999</v>
      </c>
    </row>
    <row r="760" spans="1:7" x14ac:dyDescent="0.25">
      <c r="A760" s="25">
        <v>30</v>
      </c>
      <c r="B760" s="26" t="s">
        <v>10</v>
      </c>
      <c r="C760" s="26">
        <v>37.43</v>
      </c>
      <c r="D760" s="26">
        <v>3</v>
      </c>
      <c r="E760" s="26" t="s">
        <v>11</v>
      </c>
      <c r="F760" s="26" t="s">
        <v>14</v>
      </c>
      <c r="G760" s="32">
        <v>5428.7277000000004</v>
      </c>
    </row>
    <row r="761" spans="1:7" x14ac:dyDescent="0.25">
      <c r="A761" s="27">
        <v>18</v>
      </c>
      <c r="B761" s="28" t="s">
        <v>10</v>
      </c>
      <c r="C761" s="28">
        <v>38.17</v>
      </c>
      <c r="D761" s="28">
        <v>0</v>
      </c>
      <c r="E761" s="28" t="s">
        <v>8</v>
      </c>
      <c r="F761" s="28" t="s">
        <v>12</v>
      </c>
      <c r="G761" s="33">
        <v>36307.798300000002</v>
      </c>
    </row>
    <row r="762" spans="1:7" x14ac:dyDescent="0.25">
      <c r="A762" s="25">
        <v>22</v>
      </c>
      <c r="B762" s="26" t="s">
        <v>7</v>
      </c>
      <c r="C762" s="26">
        <v>34.58</v>
      </c>
      <c r="D762" s="26">
        <v>2</v>
      </c>
      <c r="E762" s="26" t="s">
        <v>11</v>
      </c>
      <c r="F762" s="26" t="s">
        <v>14</v>
      </c>
      <c r="G762" s="32">
        <v>3925.7582000000002</v>
      </c>
    </row>
    <row r="763" spans="1:7" x14ac:dyDescent="0.25">
      <c r="A763" s="27">
        <v>23</v>
      </c>
      <c r="B763" s="28" t="s">
        <v>10</v>
      </c>
      <c r="C763" s="28">
        <v>35.200000000000003</v>
      </c>
      <c r="D763" s="28">
        <v>1</v>
      </c>
      <c r="E763" s="28" t="s">
        <v>11</v>
      </c>
      <c r="F763" s="28" t="s">
        <v>9</v>
      </c>
      <c r="G763" s="33">
        <v>2416.9549999999999</v>
      </c>
    </row>
    <row r="764" spans="1:7" x14ac:dyDescent="0.25">
      <c r="A764" s="25">
        <v>33</v>
      </c>
      <c r="B764" s="26" t="s">
        <v>10</v>
      </c>
      <c r="C764" s="26">
        <v>27.1</v>
      </c>
      <c r="D764" s="26">
        <v>1</v>
      </c>
      <c r="E764" s="26" t="s">
        <v>8</v>
      </c>
      <c r="F764" s="26" t="s">
        <v>9</v>
      </c>
      <c r="G764" s="32">
        <v>19040.876</v>
      </c>
    </row>
    <row r="765" spans="1:7" x14ac:dyDescent="0.25">
      <c r="A765" s="27">
        <v>27</v>
      </c>
      <c r="B765" s="28" t="s">
        <v>10</v>
      </c>
      <c r="C765" s="28">
        <v>26.03</v>
      </c>
      <c r="D765" s="28">
        <v>0</v>
      </c>
      <c r="E765" s="28" t="s">
        <v>11</v>
      </c>
      <c r="F765" s="28" t="s">
        <v>14</v>
      </c>
      <c r="G765" s="33">
        <v>3070.8087</v>
      </c>
    </row>
    <row r="766" spans="1:7" x14ac:dyDescent="0.25">
      <c r="A766" s="25">
        <v>45</v>
      </c>
      <c r="B766" s="26" t="s">
        <v>7</v>
      </c>
      <c r="C766" s="26">
        <v>25.175000000000001</v>
      </c>
      <c r="D766" s="26">
        <v>2</v>
      </c>
      <c r="E766" s="26" t="s">
        <v>11</v>
      </c>
      <c r="F766" s="26" t="s">
        <v>14</v>
      </c>
      <c r="G766" s="32">
        <v>9095.0682500000003</v>
      </c>
    </row>
    <row r="767" spans="1:7" x14ac:dyDescent="0.25">
      <c r="A767" s="27">
        <v>57</v>
      </c>
      <c r="B767" s="28" t="s">
        <v>7</v>
      </c>
      <c r="C767" s="28">
        <v>31.824999999999999</v>
      </c>
      <c r="D767" s="28">
        <v>0</v>
      </c>
      <c r="E767" s="28" t="s">
        <v>11</v>
      </c>
      <c r="F767" s="28" t="s">
        <v>13</v>
      </c>
      <c r="G767" s="33">
        <v>11842.623750000001</v>
      </c>
    </row>
    <row r="768" spans="1:7" x14ac:dyDescent="0.25">
      <c r="A768" s="25">
        <v>47</v>
      </c>
      <c r="B768" s="26" t="s">
        <v>10</v>
      </c>
      <c r="C768" s="26">
        <v>32.299999999999997</v>
      </c>
      <c r="D768" s="26">
        <v>1</v>
      </c>
      <c r="E768" s="26" t="s">
        <v>11</v>
      </c>
      <c r="F768" s="26" t="s">
        <v>9</v>
      </c>
      <c r="G768" s="32">
        <v>8062.7640000000001</v>
      </c>
    </row>
    <row r="769" spans="1:7" x14ac:dyDescent="0.25">
      <c r="A769" s="27">
        <v>42</v>
      </c>
      <c r="B769" s="28" t="s">
        <v>7</v>
      </c>
      <c r="C769" s="28">
        <v>29</v>
      </c>
      <c r="D769" s="28">
        <v>1</v>
      </c>
      <c r="E769" s="28" t="s">
        <v>11</v>
      </c>
      <c r="F769" s="28" t="s">
        <v>9</v>
      </c>
      <c r="G769" s="33">
        <v>7050.6419999999998</v>
      </c>
    </row>
    <row r="770" spans="1:7" x14ac:dyDescent="0.25">
      <c r="A770" s="25">
        <v>64</v>
      </c>
      <c r="B770" s="26" t="s">
        <v>7</v>
      </c>
      <c r="C770" s="26">
        <v>39.700000000000003</v>
      </c>
      <c r="D770" s="26">
        <v>0</v>
      </c>
      <c r="E770" s="26" t="s">
        <v>11</v>
      </c>
      <c r="F770" s="26" t="s">
        <v>9</v>
      </c>
      <c r="G770" s="32">
        <v>14319.031000000001</v>
      </c>
    </row>
    <row r="771" spans="1:7" x14ac:dyDescent="0.25">
      <c r="A771" s="27">
        <v>38</v>
      </c>
      <c r="B771" s="28" t="s">
        <v>7</v>
      </c>
      <c r="C771" s="28">
        <v>19.475000000000001</v>
      </c>
      <c r="D771" s="28">
        <v>2</v>
      </c>
      <c r="E771" s="28" t="s">
        <v>11</v>
      </c>
      <c r="F771" s="28" t="s">
        <v>13</v>
      </c>
      <c r="G771" s="33">
        <v>6933.2422500000002</v>
      </c>
    </row>
    <row r="772" spans="1:7" x14ac:dyDescent="0.25">
      <c r="A772" s="25">
        <v>61</v>
      </c>
      <c r="B772" s="26" t="s">
        <v>10</v>
      </c>
      <c r="C772" s="26">
        <v>36.1</v>
      </c>
      <c r="D772" s="26">
        <v>3</v>
      </c>
      <c r="E772" s="26" t="s">
        <v>11</v>
      </c>
      <c r="F772" s="26" t="s">
        <v>9</v>
      </c>
      <c r="G772" s="32">
        <v>27941.28758</v>
      </c>
    </row>
    <row r="773" spans="1:7" x14ac:dyDescent="0.25">
      <c r="A773" s="27">
        <v>53</v>
      </c>
      <c r="B773" s="28" t="s">
        <v>7</v>
      </c>
      <c r="C773" s="28">
        <v>26.7</v>
      </c>
      <c r="D773" s="28">
        <v>2</v>
      </c>
      <c r="E773" s="28" t="s">
        <v>11</v>
      </c>
      <c r="F773" s="28" t="s">
        <v>9</v>
      </c>
      <c r="G773" s="33">
        <v>11150.78</v>
      </c>
    </row>
    <row r="774" spans="1:7" x14ac:dyDescent="0.25">
      <c r="A774" s="25">
        <v>44</v>
      </c>
      <c r="B774" s="26" t="s">
        <v>7</v>
      </c>
      <c r="C774" s="26">
        <v>36.479999999999997</v>
      </c>
      <c r="D774" s="26">
        <v>0</v>
      </c>
      <c r="E774" s="26" t="s">
        <v>11</v>
      </c>
      <c r="F774" s="26" t="s">
        <v>14</v>
      </c>
      <c r="G774" s="32">
        <v>12797.20962</v>
      </c>
    </row>
    <row r="775" spans="1:7" x14ac:dyDescent="0.25">
      <c r="A775" s="27">
        <v>19</v>
      </c>
      <c r="B775" s="28" t="s">
        <v>7</v>
      </c>
      <c r="C775" s="28">
        <v>28.88</v>
      </c>
      <c r="D775" s="28">
        <v>0</v>
      </c>
      <c r="E775" s="28" t="s">
        <v>8</v>
      </c>
      <c r="F775" s="28" t="s">
        <v>13</v>
      </c>
      <c r="G775" s="33">
        <v>17748.5062</v>
      </c>
    </row>
    <row r="776" spans="1:7" x14ac:dyDescent="0.25">
      <c r="A776" s="25">
        <v>41</v>
      </c>
      <c r="B776" s="26" t="s">
        <v>10</v>
      </c>
      <c r="C776" s="26">
        <v>34.200000000000003</v>
      </c>
      <c r="D776" s="26">
        <v>2</v>
      </c>
      <c r="E776" s="26" t="s">
        <v>11</v>
      </c>
      <c r="F776" s="26" t="s">
        <v>13</v>
      </c>
      <c r="G776" s="32">
        <v>7261.741</v>
      </c>
    </row>
    <row r="777" spans="1:7" x14ac:dyDescent="0.25">
      <c r="A777" s="27">
        <v>51</v>
      </c>
      <c r="B777" s="28" t="s">
        <v>10</v>
      </c>
      <c r="C777" s="28">
        <v>33.33</v>
      </c>
      <c r="D777" s="28">
        <v>3</v>
      </c>
      <c r="E777" s="28" t="s">
        <v>11</v>
      </c>
      <c r="F777" s="28" t="s">
        <v>12</v>
      </c>
      <c r="G777" s="33">
        <v>10560.4917</v>
      </c>
    </row>
    <row r="778" spans="1:7" x14ac:dyDescent="0.25">
      <c r="A778" s="25">
        <v>40</v>
      </c>
      <c r="B778" s="26" t="s">
        <v>10</v>
      </c>
      <c r="C778" s="26">
        <v>32.299999999999997</v>
      </c>
      <c r="D778" s="26">
        <v>2</v>
      </c>
      <c r="E778" s="26" t="s">
        <v>11</v>
      </c>
      <c r="F778" s="26" t="s">
        <v>13</v>
      </c>
      <c r="G778" s="32">
        <v>6986.6970000000001</v>
      </c>
    </row>
    <row r="779" spans="1:7" x14ac:dyDescent="0.25">
      <c r="A779" s="27">
        <v>45</v>
      </c>
      <c r="B779" s="28" t="s">
        <v>10</v>
      </c>
      <c r="C779" s="28">
        <v>39.805</v>
      </c>
      <c r="D779" s="28">
        <v>0</v>
      </c>
      <c r="E779" s="28" t="s">
        <v>11</v>
      </c>
      <c r="F779" s="28" t="s">
        <v>14</v>
      </c>
      <c r="G779" s="33">
        <v>7448.4039499999999</v>
      </c>
    </row>
    <row r="780" spans="1:7" x14ac:dyDescent="0.25">
      <c r="A780" s="25">
        <v>35</v>
      </c>
      <c r="B780" s="26" t="s">
        <v>10</v>
      </c>
      <c r="C780" s="26">
        <v>34.32</v>
      </c>
      <c r="D780" s="26">
        <v>3</v>
      </c>
      <c r="E780" s="26" t="s">
        <v>11</v>
      </c>
      <c r="F780" s="26" t="s">
        <v>12</v>
      </c>
      <c r="G780" s="32">
        <v>5934.3797999999997</v>
      </c>
    </row>
    <row r="781" spans="1:7" x14ac:dyDescent="0.25">
      <c r="A781" s="27">
        <v>53</v>
      </c>
      <c r="B781" s="28" t="s">
        <v>10</v>
      </c>
      <c r="C781" s="28">
        <v>28.88</v>
      </c>
      <c r="D781" s="28">
        <v>0</v>
      </c>
      <c r="E781" s="28" t="s">
        <v>11</v>
      </c>
      <c r="F781" s="28" t="s">
        <v>13</v>
      </c>
      <c r="G781" s="33">
        <v>9869.8101999999999</v>
      </c>
    </row>
    <row r="782" spans="1:7" x14ac:dyDescent="0.25">
      <c r="A782" s="25">
        <v>30</v>
      </c>
      <c r="B782" s="26" t="s">
        <v>10</v>
      </c>
      <c r="C782" s="26">
        <v>24.4</v>
      </c>
      <c r="D782" s="26">
        <v>3</v>
      </c>
      <c r="E782" s="26" t="s">
        <v>8</v>
      </c>
      <c r="F782" s="26" t="s">
        <v>9</v>
      </c>
      <c r="G782" s="32">
        <v>18259.216</v>
      </c>
    </row>
    <row r="783" spans="1:7" x14ac:dyDescent="0.25">
      <c r="A783" s="27">
        <v>18</v>
      </c>
      <c r="B783" s="28" t="s">
        <v>10</v>
      </c>
      <c r="C783" s="28">
        <v>41.14</v>
      </c>
      <c r="D783" s="28">
        <v>0</v>
      </c>
      <c r="E783" s="28" t="s">
        <v>11</v>
      </c>
      <c r="F783" s="28" t="s">
        <v>12</v>
      </c>
      <c r="G783" s="33">
        <v>1146.7965999999999</v>
      </c>
    </row>
    <row r="784" spans="1:7" x14ac:dyDescent="0.25">
      <c r="A784" s="25">
        <v>51</v>
      </c>
      <c r="B784" s="26" t="s">
        <v>10</v>
      </c>
      <c r="C784" s="26">
        <v>35.97</v>
      </c>
      <c r="D784" s="26">
        <v>1</v>
      </c>
      <c r="E784" s="26" t="s">
        <v>11</v>
      </c>
      <c r="F784" s="26" t="s">
        <v>12</v>
      </c>
      <c r="G784" s="32">
        <v>9386.1612999999998</v>
      </c>
    </row>
    <row r="785" spans="1:7" x14ac:dyDescent="0.25">
      <c r="A785" s="27">
        <v>50</v>
      </c>
      <c r="B785" s="28" t="s">
        <v>7</v>
      </c>
      <c r="C785" s="28">
        <v>27.6</v>
      </c>
      <c r="D785" s="28">
        <v>1</v>
      </c>
      <c r="E785" s="28" t="s">
        <v>8</v>
      </c>
      <c r="F785" s="28" t="s">
        <v>9</v>
      </c>
      <c r="G785" s="33">
        <v>24520.263999999999</v>
      </c>
    </row>
    <row r="786" spans="1:7" x14ac:dyDescent="0.25">
      <c r="A786" s="25">
        <v>31</v>
      </c>
      <c r="B786" s="26" t="s">
        <v>7</v>
      </c>
      <c r="C786" s="26">
        <v>29.26</v>
      </c>
      <c r="D786" s="26">
        <v>1</v>
      </c>
      <c r="E786" s="26" t="s">
        <v>11</v>
      </c>
      <c r="F786" s="26" t="s">
        <v>12</v>
      </c>
      <c r="G786" s="32">
        <v>4350.5144</v>
      </c>
    </row>
    <row r="787" spans="1:7" x14ac:dyDescent="0.25">
      <c r="A787" s="27">
        <v>35</v>
      </c>
      <c r="B787" s="28" t="s">
        <v>7</v>
      </c>
      <c r="C787" s="28">
        <v>27.7</v>
      </c>
      <c r="D787" s="28">
        <v>3</v>
      </c>
      <c r="E787" s="28" t="s">
        <v>11</v>
      </c>
      <c r="F787" s="28" t="s">
        <v>9</v>
      </c>
      <c r="G787" s="33">
        <v>6414.1779999999999</v>
      </c>
    </row>
    <row r="788" spans="1:7" x14ac:dyDescent="0.25">
      <c r="A788" s="25">
        <v>60</v>
      </c>
      <c r="B788" s="26" t="s">
        <v>10</v>
      </c>
      <c r="C788" s="26">
        <v>36.954999999999998</v>
      </c>
      <c r="D788" s="26">
        <v>0</v>
      </c>
      <c r="E788" s="26" t="s">
        <v>11</v>
      </c>
      <c r="F788" s="26" t="s">
        <v>14</v>
      </c>
      <c r="G788" s="32">
        <v>12741.167450000001</v>
      </c>
    </row>
    <row r="789" spans="1:7" x14ac:dyDescent="0.25">
      <c r="A789" s="27">
        <v>21</v>
      </c>
      <c r="B789" s="28" t="s">
        <v>10</v>
      </c>
      <c r="C789" s="28">
        <v>36.86</v>
      </c>
      <c r="D789" s="28">
        <v>0</v>
      </c>
      <c r="E789" s="28" t="s">
        <v>11</v>
      </c>
      <c r="F789" s="28" t="s">
        <v>13</v>
      </c>
      <c r="G789" s="33">
        <v>1917.3184000000001</v>
      </c>
    </row>
    <row r="790" spans="1:7" x14ac:dyDescent="0.25">
      <c r="A790" s="25">
        <v>29</v>
      </c>
      <c r="B790" s="26" t="s">
        <v>10</v>
      </c>
      <c r="C790" s="26">
        <v>22.515000000000001</v>
      </c>
      <c r="D790" s="26">
        <v>3</v>
      </c>
      <c r="E790" s="26" t="s">
        <v>11</v>
      </c>
      <c r="F790" s="26" t="s">
        <v>14</v>
      </c>
      <c r="G790" s="32">
        <v>5209.5788499999999</v>
      </c>
    </row>
    <row r="791" spans="1:7" x14ac:dyDescent="0.25">
      <c r="A791" s="27">
        <v>62</v>
      </c>
      <c r="B791" s="28" t="s">
        <v>7</v>
      </c>
      <c r="C791" s="28">
        <v>29.92</v>
      </c>
      <c r="D791" s="28">
        <v>0</v>
      </c>
      <c r="E791" s="28" t="s">
        <v>11</v>
      </c>
      <c r="F791" s="28" t="s">
        <v>12</v>
      </c>
      <c r="G791" s="33">
        <v>13457.960800000001</v>
      </c>
    </row>
    <row r="792" spans="1:7" x14ac:dyDescent="0.25">
      <c r="A792" s="25">
        <v>39</v>
      </c>
      <c r="B792" s="26" t="s">
        <v>7</v>
      </c>
      <c r="C792" s="26">
        <v>41.8</v>
      </c>
      <c r="D792" s="26">
        <v>0</v>
      </c>
      <c r="E792" s="26" t="s">
        <v>11</v>
      </c>
      <c r="F792" s="26" t="s">
        <v>12</v>
      </c>
      <c r="G792" s="32">
        <v>5662.2250000000004</v>
      </c>
    </row>
    <row r="793" spans="1:7" x14ac:dyDescent="0.25">
      <c r="A793" s="27">
        <v>19</v>
      </c>
      <c r="B793" s="28" t="s">
        <v>10</v>
      </c>
      <c r="C793" s="28">
        <v>27.6</v>
      </c>
      <c r="D793" s="28">
        <v>0</v>
      </c>
      <c r="E793" s="28" t="s">
        <v>11</v>
      </c>
      <c r="F793" s="28" t="s">
        <v>9</v>
      </c>
      <c r="G793" s="33">
        <v>1252.4069999999999</v>
      </c>
    </row>
    <row r="794" spans="1:7" x14ac:dyDescent="0.25">
      <c r="A794" s="25">
        <v>22</v>
      </c>
      <c r="B794" s="26" t="s">
        <v>7</v>
      </c>
      <c r="C794" s="26">
        <v>23.18</v>
      </c>
      <c r="D794" s="26">
        <v>0</v>
      </c>
      <c r="E794" s="26" t="s">
        <v>11</v>
      </c>
      <c r="F794" s="26" t="s">
        <v>14</v>
      </c>
      <c r="G794" s="32">
        <v>2731.9122000000002</v>
      </c>
    </row>
    <row r="795" spans="1:7" x14ac:dyDescent="0.25">
      <c r="A795" s="27">
        <v>53</v>
      </c>
      <c r="B795" s="28" t="s">
        <v>10</v>
      </c>
      <c r="C795" s="28">
        <v>20.9</v>
      </c>
      <c r="D795" s="28">
        <v>0</v>
      </c>
      <c r="E795" s="28" t="s">
        <v>8</v>
      </c>
      <c r="F795" s="28" t="s">
        <v>12</v>
      </c>
      <c r="G795" s="33">
        <v>21195.817999999999</v>
      </c>
    </row>
    <row r="796" spans="1:7" x14ac:dyDescent="0.25">
      <c r="A796" s="25">
        <v>39</v>
      </c>
      <c r="B796" s="26" t="s">
        <v>7</v>
      </c>
      <c r="C796" s="26">
        <v>31.92</v>
      </c>
      <c r="D796" s="26">
        <v>2</v>
      </c>
      <c r="E796" s="26" t="s">
        <v>11</v>
      </c>
      <c r="F796" s="26" t="s">
        <v>13</v>
      </c>
      <c r="G796" s="32">
        <v>7209.4917999999998</v>
      </c>
    </row>
    <row r="797" spans="1:7" x14ac:dyDescent="0.25">
      <c r="A797" s="27">
        <v>27</v>
      </c>
      <c r="B797" s="28" t="s">
        <v>10</v>
      </c>
      <c r="C797" s="28">
        <v>28.5</v>
      </c>
      <c r="D797" s="28">
        <v>0</v>
      </c>
      <c r="E797" s="28" t="s">
        <v>8</v>
      </c>
      <c r="F797" s="28" t="s">
        <v>13</v>
      </c>
      <c r="G797" s="33">
        <v>18310.741999999998</v>
      </c>
    </row>
    <row r="798" spans="1:7" x14ac:dyDescent="0.25">
      <c r="A798" s="25">
        <v>30</v>
      </c>
      <c r="B798" s="26" t="s">
        <v>10</v>
      </c>
      <c r="C798" s="26">
        <v>44.22</v>
      </c>
      <c r="D798" s="26">
        <v>2</v>
      </c>
      <c r="E798" s="26" t="s">
        <v>11</v>
      </c>
      <c r="F798" s="26" t="s">
        <v>12</v>
      </c>
      <c r="G798" s="32">
        <v>4266.1657999999998</v>
      </c>
    </row>
    <row r="799" spans="1:7" x14ac:dyDescent="0.25">
      <c r="A799" s="27">
        <v>30</v>
      </c>
      <c r="B799" s="28" t="s">
        <v>7</v>
      </c>
      <c r="C799" s="28">
        <v>22.895</v>
      </c>
      <c r="D799" s="28">
        <v>1</v>
      </c>
      <c r="E799" s="28" t="s">
        <v>11</v>
      </c>
      <c r="F799" s="28" t="s">
        <v>14</v>
      </c>
      <c r="G799" s="33">
        <v>4719.52405</v>
      </c>
    </row>
    <row r="800" spans="1:7" x14ac:dyDescent="0.25">
      <c r="A800" s="25">
        <v>58</v>
      </c>
      <c r="B800" s="26" t="s">
        <v>7</v>
      </c>
      <c r="C800" s="26">
        <v>33.1</v>
      </c>
      <c r="D800" s="26">
        <v>0</v>
      </c>
      <c r="E800" s="26" t="s">
        <v>11</v>
      </c>
      <c r="F800" s="26" t="s">
        <v>9</v>
      </c>
      <c r="G800" s="32">
        <v>11848.141</v>
      </c>
    </row>
    <row r="801" spans="1:7" x14ac:dyDescent="0.25">
      <c r="A801" s="27">
        <v>33</v>
      </c>
      <c r="B801" s="28" t="s">
        <v>10</v>
      </c>
      <c r="C801" s="28">
        <v>24.795000000000002</v>
      </c>
      <c r="D801" s="28">
        <v>0</v>
      </c>
      <c r="E801" s="28" t="s">
        <v>8</v>
      </c>
      <c r="F801" s="28" t="s">
        <v>14</v>
      </c>
      <c r="G801" s="33">
        <v>17904.527050000001</v>
      </c>
    </row>
    <row r="802" spans="1:7" x14ac:dyDescent="0.25">
      <c r="A802" s="25">
        <v>42</v>
      </c>
      <c r="B802" s="26" t="s">
        <v>7</v>
      </c>
      <c r="C802" s="26">
        <v>26.18</v>
      </c>
      <c r="D802" s="26">
        <v>1</v>
      </c>
      <c r="E802" s="26" t="s">
        <v>11</v>
      </c>
      <c r="F802" s="26" t="s">
        <v>12</v>
      </c>
      <c r="G802" s="32">
        <v>7046.7222000000002</v>
      </c>
    </row>
    <row r="803" spans="1:7" x14ac:dyDescent="0.25">
      <c r="A803" s="27">
        <v>64</v>
      </c>
      <c r="B803" s="28" t="s">
        <v>7</v>
      </c>
      <c r="C803" s="28">
        <v>35.97</v>
      </c>
      <c r="D803" s="28">
        <v>0</v>
      </c>
      <c r="E803" s="28" t="s">
        <v>11</v>
      </c>
      <c r="F803" s="28" t="s">
        <v>12</v>
      </c>
      <c r="G803" s="33">
        <v>14313.846299999999</v>
      </c>
    </row>
    <row r="804" spans="1:7" x14ac:dyDescent="0.25">
      <c r="A804" s="25">
        <v>21</v>
      </c>
      <c r="B804" s="26" t="s">
        <v>10</v>
      </c>
      <c r="C804" s="26">
        <v>22.3</v>
      </c>
      <c r="D804" s="26">
        <v>1</v>
      </c>
      <c r="E804" s="26" t="s">
        <v>11</v>
      </c>
      <c r="F804" s="26" t="s">
        <v>9</v>
      </c>
      <c r="G804" s="32">
        <v>2103.08</v>
      </c>
    </row>
    <row r="805" spans="1:7" x14ac:dyDescent="0.25">
      <c r="A805" s="27">
        <v>18</v>
      </c>
      <c r="B805" s="28" t="s">
        <v>7</v>
      </c>
      <c r="C805" s="28">
        <v>42.24</v>
      </c>
      <c r="D805" s="28">
        <v>0</v>
      </c>
      <c r="E805" s="28" t="s">
        <v>8</v>
      </c>
      <c r="F805" s="28" t="s">
        <v>12</v>
      </c>
      <c r="G805" s="33">
        <v>38792.685599999997</v>
      </c>
    </row>
    <row r="806" spans="1:7" x14ac:dyDescent="0.25">
      <c r="A806" s="25">
        <v>23</v>
      </c>
      <c r="B806" s="26" t="s">
        <v>10</v>
      </c>
      <c r="C806" s="26">
        <v>26.51</v>
      </c>
      <c r="D806" s="26">
        <v>0</v>
      </c>
      <c r="E806" s="26" t="s">
        <v>11</v>
      </c>
      <c r="F806" s="26" t="s">
        <v>12</v>
      </c>
      <c r="G806" s="32">
        <v>1815.8759</v>
      </c>
    </row>
    <row r="807" spans="1:7" x14ac:dyDescent="0.25">
      <c r="A807" s="27">
        <v>45</v>
      </c>
      <c r="B807" s="28" t="s">
        <v>7</v>
      </c>
      <c r="C807" s="28">
        <v>35.814999999999998</v>
      </c>
      <c r="D807" s="28">
        <v>0</v>
      </c>
      <c r="E807" s="28" t="s">
        <v>11</v>
      </c>
      <c r="F807" s="28" t="s">
        <v>13</v>
      </c>
      <c r="G807" s="33">
        <v>7731.8578500000003</v>
      </c>
    </row>
    <row r="808" spans="1:7" x14ac:dyDescent="0.25">
      <c r="A808" s="25">
        <v>40</v>
      </c>
      <c r="B808" s="26" t="s">
        <v>7</v>
      </c>
      <c r="C808" s="26">
        <v>41.42</v>
      </c>
      <c r="D808" s="26">
        <v>1</v>
      </c>
      <c r="E808" s="26" t="s">
        <v>11</v>
      </c>
      <c r="F808" s="26" t="s">
        <v>13</v>
      </c>
      <c r="G808" s="32">
        <v>28476.734990000001</v>
      </c>
    </row>
    <row r="809" spans="1:7" x14ac:dyDescent="0.25">
      <c r="A809" s="27">
        <v>19</v>
      </c>
      <c r="B809" s="28" t="s">
        <v>7</v>
      </c>
      <c r="C809" s="28">
        <v>36.575000000000003</v>
      </c>
      <c r="D809" s="28">
        <v>0</v>
      </c>
      <c r="E809" s="28" t="s">
        <v>11</v>
      </c>
      <c r="F809" s="28" t="s">
        <v>13</v>
      </c>
      <c r="G809" s="33">
        <v>2136.8822500000001</v>
      </c>
    </row>
    <row r="810" spans="1:7" x14ac:dyDescent="0.25">
      <c r="A810" s="25">
        <v>18</v>
      </c>
      <c r="B810" s="26" t="s">
        <v>10</v>
      </c>
      <c r="C810" s="26">
        <v>30.14</v>
      </c>
      <c r="D810" s="26">
        <v>0</v>
      </c>
      <c r="E810" s="26" t="s">
        <v>11</v>
      </c>
      <c r="F810" s="26" t="s">
        <v>12</v>
      </c>
      <c r="G810" s="32">
        <v>1131.5065999999999</v>
      </c>
    </row>
    <row r="811" spans="1:7" x14ac:dyDescent="0.25">
      <c r="A811" s="27">
        <v>25</v>
      </c>
      <c r="B811" s="28" t="s">
        <v>10</v>
      </c>
      <c r="C811" s="28">
        <v>25.84</v>
      </c>
      <c r="D811" s="28">
        <v>1</v>
      </c>
      <c r="E811" s="28" t="s">
        <v>11</v>
      </c>
      <c r="F811" s="28" t="s">
        <v>14</v>
      </c>
      <c r="G811" s="33">
        <v>3309.7926000000002</v>
      </c>
    </row>
    <row r="812" spans="1:7" x14ac:dyDescent="0.25">
      <c r="A812" s="25">
        <v>46</v>
      </c>
      <c r="B812" s="26" t="s">
        <v>7</v>
      </c>
      <c r="C812" s="26">
        <v>30.8</v>
      </c>
      <c r="D812" s="26">
        <v>3</v>
      </c>
      <c r="E812" s="26" t="s">
        <v>11</v>
      </c>
      <c r="F812" s="26" t="s">
        <v>9</v>
      </c>
      <c r="G812" s="32">
        <v>9414.92</v>
      </c>
    </row>
    <row r="813" spans="1:7" x14ac:dyDescent="0.25">
      <c r="A813" s="27">
        <v>33</v>
      </c>
      <c r="B813" s="28" t="s">
        <v>7</v>
      </c>
      <c r="C813" s="28">
        <v>42.94</v>
      </c>
      <c r="D813" s="28">
        <v>3</v>
      </c>
      <c r="E813" s="28" t="s">
        <v>11</v>
      </c>
      <c r="F813" s="28" t="s">
        <v>13</v>
      </c>
      <c r="G813" s="33">
        <v>6360.9935999999998</v>
      </c>
    </row>
    <row r="814" spans="1:7" x14ac:dyDescent="0.25">
      <c r="A814" s="25">
        <v>54</v>
      </c>
      <c r="B814" s="26" t="s">
        <v>10</v>
      </c>
      <c r="C814" s="26">
        <v>21.01</v>
      </c>
      <c r="D814" s="26">
        <v>2</v>
      </c>
      <c r="E814" s="26" t="s">
        <v>11</v>
      </c>
      <c r="F814" s="26" t="s">
        <v>12</v>
      </c>
      <c r="G814" s="32">
        <v>11013.7119</v>
      </c>
    </row>
    <row r="815" spans="1:7" x14ac:dyDescent="0.25">
      <c r="A815" s="27">
        <v>28</v>
      </c>
      <c r="B815" s="28" t="s">
        <v>10</v>
      </c>
      <c r="C815" s="28">
        <v>22.515000000000001</v>
      </c>
      <c r="D815" s="28">
        <v>2</v>
      </c>
      <c r="E815" s="28" t="s">
        <v>11</v>
      </c>
      <c r="F815" s="28" t="s">
        <v>14</v>
      </c>
      <c r="G815" s="33">
        <v>4428.8878500000001</v>
      </c>
    </row>
    <row r="816" spans="1:7" x14ac:dyDescent="0.25">
      <c r="A816" s="25">
        <v>36</v>
      </c>
      <c r="B816" s="26" t="s">
        <v>10</v>
      </c>
      <c r="C816" s="26">
        <v>34.43</v>
      </c>
      <c r="D816" s="26">
        <v>2</v>
      </c>
      <c r="E816" s="26" t="s">
        <v>11</v>
      </c>
      <c r="F816" s="26" t="s">
        <v>12</v>
      </c>
      <c r="G816" s="32">
        <v>5584.3056999999999</v>
      </c>
    </row>
    <row r="817" spans="1:7" x14ac:dyDescent="0.25">
      <c r="A817" s="27">
        <v>20</v>
      </c>
      <c r="B817" s="28" t="s">
        <v>7</v>
      </c>
      <c r="C817" s="28">
        <v>31.46</v>
      </c>
      <c r="D817" s="28">
        <v>0</v>
      </c>
      <c r="E817" s="28" t="s">
        <v>11</v>
      </c>
      <c r="F817" s="28" t="s">
        <v>12</v>
      </c>
      <c r="G817" s="33">
        <v>1877.9294</v>
      </c>
    </row>
    <row r="818" spans="1:7" x14ac:dyDescent="0.25">
      <c r="A818" s="25">
        <v>24</v>
      </c>
      <c r="B818" s="26" t="s">
        <v>7</v>
      </c>
      <c r="C818" s="26">
        <v>24.225000000000001</v>
      </c>
      <c r="D818" s="26">
        <v>0</v>
      </c>
      <c r="E818" s="26" t="s">
        <v>11</v>
      </c>
      <c r="F818" s="26" t="s">
        <v>13</v>
      </c>
      <c r="G818" s="32">
        <v>2842.7607499999999</v>
      </c>
    </row>
    <row r="819" spans="1:7" x14ac:dyDescent="0.25">
      <c r="A819" s="27">
        <v>23</v>
      </c>
      <c r="B819" s="28" t="s">
        <v>10</v>
      </c>
      <c r="C819" s="28">
        <v>37.1</v>
      </c>
      <c r="D819" s="28">
        <v>3</v>
      </c>
      <c r="E819" s="28" t="s">
        <v>11</v>
      </c>
      <c r="F819" s="28" t="s">
        <v>9</v>
      </c>
      <c r="G819" s="33">
        <v>3597.596</v>
      </c>
    </row>
    <row r="820" spans="1:7" x14ac:dyDescent="0.25">
      <c r="A820" s="25">
        <v>47</v>
      </c>
      <c r="B820" s="26" t="s">
        <v>7</v>
      </c>
      <c r="C820" s="26">
        <v>26.125</v>
      </c>
      <c r="D820" s="26">
        <v>1</v>
      </c>
      <c r="E820" s="26" t="s">
        <v>8</v>
      </c>
      <c r="F820" s="26" t="s">
        <v>14</v>
      </c>
      <c r="G820" s="32">
        <v>23401.30575</v>
      </c>
    </row>
    <row r="821" spans="1:7" x14ac:dyDescent="0.25">
      <c r="A821" s="27">
        <v>33</v>
      </c>
      <c r="B821" s="28" t="s">
        <v>7</v>
      </c>
      <c r="C821" s="28">
        <v>35.53</v>
      </c>
      <c r="D821" s="28">
        <v>0</v>
      </c>
      <c r="E821" s="28" t="s">
        <v>8</v>
      </c>
      <c r="F821" s="28" t="s">
        <v>13</v>
      </c>
      <c r="G821" s="33">
        <v>55135.402090000003</v>
      </c>
    </row>
    <row r="822" spans="1:7" x14ac:dyDescent="0.25">
      <c r="A822" s="25">
        <v>45</v>
      </c>
      <c r="B822" s="26" t="s">
        <v>10</v>
      </c>
      <c r="C822" s="26">
        <v>33.700000000000003</v>
      </c>
      <c r="D822" s="26">
        <v>1</v>
      </c>
      <c r="E822" s="26" t="s">
        <v>11</v>
      </c>
      <c r="F822" s="26" t="s">
        <v>9</v>
      </c>
      <c r="G822" s="32">
        <v>7445.9179999999997</v>
      </c>
    </row>
    <row r="823" spans="1:7" x14ac:dyDescent="0.25">
      <c r="A823" s="27">
        <v>26</v>
      </c>
      <c r="B823" s="28" t="s">
        <v>10</v>
      </c>
      <c r="C823" s="28">
        <v>17.670000000000002</v>
      </c>
      <c r="D823" s="28">
        <v>0</v>
      </c>
      <c r="E823" s="28" t="s">
        <v>11</v>
      </c>
      <c r="F823" s="28" t="s">
        <v>13</v>
      </c>
      <c r="G823" s="33">
        <v>2680.9493000000002</v>
      </c>
    </row>
    <row r="824" spans="1:7" x14ac:dyDescent="0.25">
      <c r="A824" s="25">
        <v>18</v>
      </c>
      <c r="B824" s="26" t="s">
        <v>7</v>
      </c>
      <c r="C824" s="26">
        <v>31.13</v>
      </c>
      <c r="D824" s="26">
        <v>0</v>
      </c>
      <c r="E824" s="26" t="s">
        <v>11</v>
      </c>
      <c r="F824" s="26" t="s">
        <v>12</v>
      </c>
      <c r="G824" s="32">
        <v>1621.8827000000001</v>
      </c>
    </row>
    <row r="825" spans="1:7" x14ac:dyDescent="0.25">
      <c r="A825" s="27">
        <v>44</v>
      </c>
      <c r="B825" s="28" t="s">
        <v>7</v>
      </c>
      <c r="C825" s="28">
        <v>29.81</v>
      </c>
      <c r="D825" s="28">
        <v>2</v>
      </c>
      <c r="E825" s="28" t="s">
        <v>11</v>
      </c>
      <c r="F825" s="28" t="s">
        <v>12</v>
      </c>
      <c r="G825" s="33">
        <v>8219.2039000000004</v>
      </c>
    </row>
    <row r="826" spans="1:7" x14ac:dyDescent="0.25">
      <c r="A826" s="25">
        <v>60</v>
      </c>
      <c r="B826" s="26" t="s">
        <v>10</v>
      </c>
      <c r="C826" s="26">
        <v>24.32</v>
      </c>
      <c r="D826" s="26">
        <v>0</v>
      </c>
      <c r="E826" s="26" t="s">
        <v>11</v>
      </c>
      <c r="F826" s="26" t="s">
        <v>13</v>
      </c>
      <c r="G826" s="32">
        <v>12523.604799999999</v>
      </c>
    </row>
    <row r="827" spans="1:7" x14ac:dyDescent="0.25">
      <c r="A827" s="27">
        <v>64</v>
      </c>
      <c r="B827" s="28" t="s">
        <v>7</v>
      </c>
      <c r="C827" s="28">
        <v>31.824999999999999</v>
      </c>
      <c r="D827" s="28">
        <v>2</v>
      </c>
      <c r="E827" s="28" t="s">
        <v>11</v>
      </c>
      <c r="F827" s="28" t="s">
        <v>14</v>
      </c>
      <c r="G827" s="33">
        <v>16069.08475</v>
      </c>
    </row>
    <row r="828" spans="1:7" x14ac:dyDescent="0.25">
      <c r="A828" s="25">
        <v>56</v>
      </c>
      <c r="B828" s="26" t="s">
        <v>10</v>
      </c>
      <c r="C828" s="26">
        <v>31.79</v>
      </c>
      <c r="D828" s="26">
        <v>2</v>
      </c>
      <c r="E828" s="26" t="s">
        <v>8</v>
      </c>
      <c r="F828" s="26" t="s">
        <v>12</v>
      </c>
      <c r="G828" s="32">
        <v>43813.866099999999</v>
      </c>
    </row>
    <row r="829" spans="1:7" x14ac:dyDescent="0.25">
      <c r="A829" s="27">
        <v>36</v>
      </c>
      <c r="B829" s="28" t="s">
        <v>10</v>
      </c>
      <c r="C829" s="28">
        <v>28.024999999999999</v>
      </c>
      <c r="D829" s="28">
        <v>1</v>
      </c>
      <c r="E829" s="28" t="s">
        <v>8</v>
      </c>
      <c r="F829" s="28" t="s">
        <v>14</v>
      </c>
      <c r="G829" s="33">
        <v>20773.62775</v>
      </c>
    </row>
    <row r="830" spans="1:7" x14ac:dyDescent="0.25">
      <c r="A830" s="25">
        <v>41</v>
      </c>
      <c r="B830" s="26" t="s">
        <v>10</v>
      </c>
      <c r="C830" s="26">
        <v>30.78</v>
      </c>
      <c r="D830" s="26">
        <v>3</v>
      </c>
      <c r="E830" s="26" t="s">
        <v>8</v>
      </c>
      <c r="F830" s="26" t="s">
        <v>14</v>
      </c>
      <c r="G830" s="32">
        <v>39597.407200000001</v>
      </c>
    </row>
    <row r="831" spans="1:7" x14ac:dyDescent="0.25">
      <c r="A831" s="27">
        <v>39</v>
      </c>
      <c r="B831" s="28" t="s">
        <v>10</v>
      </c>
      <c r="C831" s="28">
        <v>21.85</v>
      </c>
      <c r="D831" s="28">
        <v>1</v>
      </c>
      <c r="E831" s="28" t="s">
        <v>11</v>
      </c>
      <c r="F831" s="28" t="s">
        <v>13</v>
      </c>
      <c r="G831" s="33">
        <v>6117.4944999999998</v>
      </c>
    </row>
    <row r="832" spans="1:7" x14ac:dyDescent="0.25">
      <c r="A832" s="25">
        <v>63</v>
      </c>
      <c r="B832" s="26" t="s">
        <v>10</v>
      </c>
      <c r="C832" s="26">
        <v>33.1</v>
      </c>
      <c r="D832" s="26">
        <v>0</v>
      </c>
      <c r="E832" s="26" t="s">
        <v>11</v>
      </c>
      <c r="F832" s="26" t="s">
        <v>9</v>
      </c>
      <c r="G832" s="32">
        <v>13393.755999999999</v>
      </c>
    </row>
    <row r="833" spans="1:7" x14ac:dyDescent="0.25">
      <c r="A833" s="27">
        <v>36</v>
      </c>
      <c r="B833" s="28" t="s">
        <v>7</v>
      </c>
      <c r="C833" s="28">
        <v>25.84</v>
      </c>
      <c r="D833" s="28">
        <v>0</v>
      </c>
      <c r="E833" s="28" t="s">
        <v>11</v>
      </c>
      <c r="F833" s="28" t="s">
        <v>13</v>
      </c>
      <c r="G833" s="33">
        <v>5266.3656000000001</v>
      </c>
    </row>
    <row r="834" spans="1:7" x14ac:dyDescent="0.25">
      <c r="A834" s="25">
        <v>28</v>
      </c>
      <c r="B834" s="26" t="s">
        <v>7</v>
      </c>
      <c r="C834" s="26">
        <v>23.844999999999999</v>
      </c>
      <c r="D834" s="26">
        <v>2</v>
      </c>
      <c r="E834" s="26" t="s">
        <v>11</v>
      </c>
      <c r="F834" s="26" t="s">
        <v>13</v>
      </c>
      <c r="G834" s="32">
        <v>4719.7365499999996</v>
      </c>
    </row>
    <row r="835" spans="1:7" x14ac:dyDescent="0.25">
      <c r="A835" s="27">
        <v>58</v>
      </c>
      <c r="B835" s="28" t="s">
        <v>10</v>
      </c>
      <c r="C835" s="28">
        <v>34.39</v>
      </c>
      <c r="D835" s="28">
        <v>0</v>
      </c>
      <c r="E835" s="28" t="s">
        <v>11</v>
      </c>
      <c r="F835" s="28" t="s">
        <v>13</v>
      </c>
      <c r="G835" s="33">
        <v>11743.9341</v>
      </c>
    </row>
    <row r="836" spans="1:7" x14ac:dyDescent="0.25">
      <c r="A836" s="25">
        <v>36</v>
      </c>
      <c r="B836" s="26" t="s">
        <v>10</v>
      </c>
      <c r="C836" s="26">
        <v>33.82</v>
      </c>
      <c r="D836" s="26">
        <v>1</v>
      </c>
      <c r="E836" s="26" t="s">
        <v>11</v>
      </c>
      <c r="F836" s="26" t="s">
        <v>13</v>
      </c>
      <c r="G836" s="32">
        <v>5377.4578000000001</v>
      </c>
    </row>
    <row r="837" spans="1:7" x14ac:dyDescent="0.25">
      <c r="A837" s="27">
        <v>42</v>
      </c>
      <c r="B837" s="28" t="s">
        <v>10</v>
      </c>
      <c r="C837" s="28">
        <v>35.97</v>
      </c>
      <c r="D837" s="28">
        <v>2</v>
      </c>
      <c r="E837" s="28" t="s">
        <v>11</v>
      </c>
      <c r="F837" s="28" t="s">
        <v>12</v>
      </c>
      <c r="G837" s="33">
        <v>7160.3302999999996</v>
      </c>
    </row>
    <row r="838" spans="1:7" x14ac:dyDescent="0.25">
      <c r="A838" s="25">
        <v>36</v>
      </c>
      <c r="B838" s="26" t="s">
        <v>10</v>
      </c>
      <c r="C838" s="26">
        <v>31.5</v>
      </c>
      <c r="D838" s="26">
        <v>0</v>
      </c>
      <c r="E838" s="26" t="s">
        <v>11</v>
      </c>
      <c r="F838" s="26" t="s">
        <v>9</v>
      </c>
      <c r="G838" s="32">
        <v>4402.2330000000002</v>
      </c>
    </row>
    <row r="839" spans="1:7" x14ac:dyDescent="0.25">
      <c r="A839" s="27">
        <v>56</v>
      </c>
      <c r="B839" s="28" t="s">
        <v>7</v>
      </c>
      <c r="C839" s="28">
        <v>28.31</v>
      </c>
      <c r="D839" s="28">
        <v>0</v>
      </c>
      <c r="E839" s="28" t="s">
        <v>11</v>
      </c>
      <c r="F839" s="28" t="s">
        <v>14</v>
      </c>
      <c r="G839" s="33">
        <v>11657.7189</v>
      </c>
    </row>
    <row r="840" spans="1:7" x14ac:dyDescent="0.25">
      <c r="A840" s="25">
        <v>35</v>
      </c>
      <c r="B840" s="26" t="s">
        <v>7</v>
      </c>
      <c r="C840" s="26">
        <v>23.465</v>
      </c>
      <c r="D840" s="26">
        <v>2</v>
      </c>
      <c r="E840" s="26" t="s">
        <v>11</v>
      </c>
      <c r="F840" s="26" t="s">
        <v>14</v>
      </c>
      <c r="G840" s="32">
        <v>6402.2913500000004</v>
      </c>
    </row>
    <row r="841" spans="1:7" x14ac:dyDescent="0.25">
      <c r="A841" s="27">
        <v>59</v>
      </c>
      <c r="B841" s="28" t="s">
        <v>7</v>
      </c>
      <c r="C841" s="28">
        <v>31.35</v>
      </c>
      <c r="D841" s="28">
        <v>0</v>
      </c>
      <c r="E841" s="28" t="s">
        <v>11</v>
      </c>
      <c r="F841" s="28" t="s">
        <v>13</v>
      </c>
      <c r="G841" s="33">
        <v>12622.1795</v>
      </c>
    </row>
    <row r="842" spans="1:7" x14ac:dyDescent="0.25">
      <c r="A842" s="25">
        <v>21</v>
      </c>
      <c r="B842" s="26" t="s">
        <v>10</v>
      </c>
      <c r="C842" s="26">
        <v>31.1</v>
      </c>
      <c r="D842" s="26">
        <v>0</v>
      </c>
      <c r="E842" s="26" t="s">
        <v>11</v>
      </c>
      <c r="F842" s="26" t="s">
        <v>9</v>
      </c>
      <c r="G842" s="32">
        <v>1526.3119999999999</v>
      </c>
    </row>
    <row r="843" spans="1:7" x14ac:dyDescent="0.25">
      <c r="A843" s="27">
        <v>59</v>
      </c>
      <c r="B843" s="28" t="s">
        <v>10</v>
      </c>
      <c r="C843" s="28">
        <v>24.7</v>
      </c>
      <c r="D843" s="28">
        <v>0</v>
      </c>
      <c r="E843" s="28" t="s">
        <v>11</v>
      </c>
      <c r="F843" s="28" t="s">
        <v>14</v>
      </c>
      <c r="G843" s="33">
        <v>12323.936</v>
      </c>
    </row>
    <row r="844" spans="1:7" x14ac:dyDescent="0.25">
      <c r="A844" s="25">
        <v>23</v>
      </c>
      <c r="B844" s="26" t="s">
        <v>7</v>
      </c>
      <c r="C844" s="26">
        <v>32.78</v>
      </c>
      <c r="D844" s="26">
        <v>2</v>
      </c>
      <c r="E844" s="26" t="s">
        <v>8</v>
      </c>
      <c r="F844" s="26" t="s">
        <v>12</v>
      </c>
      <c r="G844" s="32">
        <v>36021.011200000001</v>
      </c>
    </row>
    <row r="845" spans="1:7" x14ac:dyDescent="0.25">
      <c r="A845" s="27">
        <v>57</v>
      </c>
      <c r="B845" s="28" t="s">
        <v>7</v>
      </c>
      <c r="C845" s="28">
        <v>29.81</v>
      </c>
      <c r="D845" s="28">
        <v>0</v>
      </c>
      <c r="E845" s="28" t="s">
        <v>8</v>
      </c>
      <c r="F845" s="28" t="s">
        <v>12</v>
      </c>
      <c r="G845" s="33">
        <v>27533.912899999999</v>
      </c>
    </row>
    <row r="846" spans="1:7" x14ac:dyDescent="0.25">
      <c r="A846" s="25">
        <v>53</v>
      </c>
      <c r="B846" s="26" t="s">
        <v>10</v>
      </c>
      <c r="C846" s="26">
        <v>30.495000000000001</v>
      </c>
      <c r="D846" s="26">
        <v>0</v>
      </c>
      <c r="E846" s="26" t="s">
        <v>11</v>
      </c>
      <c r="F846" s="26" t="s">
        <v>14</v>
      </c>
      <c r="G846" s="32">
        <v>10072.055050000001</v>
      </c>
    </row>
    <row r="847" spans="1:7" x14ac:dyDescent="0.25">
      <c r="A847" s="27">
        <v>60</v>
      </c>
      <c r="B847" s="28" t="s">
        <v>7</v>
      </c>
      <c r="C847" s="28">
        <v>32.450000000000003</v>
      </c>
      <c r="D847" s="28">
        <v>0</v>
      </c>
      <c r="E847" s="28" t="s">
        <v>8</v>
      </c>
      <c r="F847" s="28" t="s">
        <v>12</v>
      </c>
      <c r="G847" s="33">
        <v>45008.955499999996</v>
      </c>
    </row>
    <row r="848" spans="1:7" x14ac:dyDescent="0.25">
      <c r="A848" s="25">
        <v>51</v>
      </c>
      <c r="B848" s="26" t="s">
        <v>7</v>
      </c>
      <c r="C848" s="26">
        <v>34.200000000000003</v>
      </c>
      <c r="D848" s="26">
        <v>1</v>
      </c>
      <c r="E848" s="26" t="s">
        <v>11</v>
      </c>
      <c r="F848" s="26" t="s">
        <v>9</v>
      </c>
      <c r="G848" s="32">
        <v>9872.7009999999991</v>
      </c>
    </row>
    <row r="849" spans="1:7" x14ac:dyDescent="0.25">
      <c r="A849" s="27">
        <v>23</v>
      </c>
      <c r="B849" s="28" t="s">
        <v>10</v>
      </c>
      <c r="C849" s="28">
        <v>50.38</v>
      </c>
      <c r="D849" s="28">
        <v>1</v>
      </c>
      <c r="E849" s="28" t="s">
        <v>11</v>
      </c>
      <c r="F849" s="28" t="s">
        <v>12</v>
      </c>
      <c r="G849" s="33">
        <v>2438.0551999999998</v>
      </c>
    </row>
    <row r="850" spans="1:7" x14ac:dyDescent="0.25">
      <c r="A850" s="25">
        <v>27</v>
      </c>
      <c r="B850" s="26" t="s">
        <v>7</v>
      </c>
      <c r="C850" s="26">
        <v>24.1</v>
      </c>
      <c r="D850" s="26">
        <v>0</v>
      </c>
      <c r="E850" s="26" t="s">
        <v>11</v>
      </c>
      <c r="F850" s="26" t="s">
        <v>9</v>
      </c>
      <c r="G850" s="32">
        <v>2974.1260000000002</v>
      </c>
    </row>
    <row r="851" spans="1:7" x14ac:dyDescent="0.25">
      <c r="A851" s="27">
        <v>55</v>
      </c>
      <c r="B851" s="28" t="s">
        <v>10</v>
      </c>
      <c r="C851" s="28">
        <v>32.774999999999999</v>
      </c>
      <c r="D851" s="28">
        <v>0</v>
      </c>
      <c r="E851" s="28" t="s">
        <v>11</v>
      </c>
      <c r="F851" s="28" t="s">
        <v>13</v>
      </c>
      <c r="G851" s="33">
        <v>10601.632250000001</v>
      </c>
    </row>
    <row r="852" spans="1:7" x14ac:dyDescent="0.25">
      <c r="A852" s="25">
        <v>37</v>
      </c>
      <c r="B852" s="26" t="s">
        <v>7</v>
      </c>
      <c r="C852" s="26">
        <v>30.78</v>
      </c>
      <c r="D852" s="26">
        <v>0</v>
      </c>
      <c r="E852" s="26" t="s">
        <v>8</v>
      </c>
      <c r="F852" s="26" t="s">
        <v>14</v>
      </c>
      <c r="G852" s="32">
        <v>37270.1512</v>
      </c>
    </row>
    <row r="853" spans="1:7" x14ac:dyDescent="0.25">
      <c r="A853" s="27">
        <v>61</v>
      </c>
      <c r="B853" s="28" t="s">
        <v>10</v>
      </c>
      <c r="C853" s="28">
        <v>32.299999999999997</v>
      </c>
      <c r="D853" s="28">
        <v>2</v>
      </c>
      <c r="E853" s="28" t="s">
        <v>11</v>
      </c>
      <c r="F853" s="28" t="s">
        <v>13</v>
      </c>
      <c r="G853" s="33">
        <v>14119.62</v>
      </c>
    </row>
    <row r="854" spans="1:7" x14ac:dyDescent="0.25">
      <c r="A854" s="25">
        <v>46</v>
      </c>
      <c r="B854" s="26" t="s">
        <v>7</v>
      </c>
      <c r="C854" s="26">
        <v>35.53</v>
      </c>
      <c r="D854" s="26">
        <v>0</v>
      </c>
      <c r="E854" s="26" t="s">
        <v>8</v>
      </c>
      <c r="F854" s="26" t="s">
        <v>14</v>
      </c>
      <c r="G854" s="32">
        <v>42111.664700000001</v>
      </c>
    </row>
    <row r="855" spans="1:7" x14ac:dyDescent="0.25">
      <c r="A855" s="27">
        <v>53</v>
      </c>
      <c r="B855" s="28" t="s">
        <v>7</v>
      </c>
      <c r="C855" s="28">
        <v>23.75</v>
      </c>
      <c r="D855" s="28">
        <v>2</v>
      </c>
      <c r="E855" s="28" t="s">
        <v>11</v>
      </c>
      <c r="F855" s="28" t="s">
        <v>14</v>
      </c>
      <c r="G855" s="33">
        <v>11729.6795</v>
      </c>
    </row>
    <row r="856" spans="1:7" x14ac:dyDescent="0.25">
      <c r="A856" s="25">
        <v>49</v>
      </c>
      <c r="B856" s="26" t="s">
        <v>7</v>
      </c>
      <c r="C856" s="26">
        <v>23.844999999999999</v>
      </c>
      <c r="D856" s="26">
        <v>3</v>
      </c>
      <c r="E856" s="26" t="s">
        <v>8</v>
      </c>
      <c r="F856" s="26" t="s">
        <v>14</v>
      </c>
      <c r="G856" s="32">
        <v>24106.912550000001</v>
      </c>
    </row>
    <row r="857" spans="1:7" x14ac:dyDescent="0.25">
      <c r="A857" s="27">
        <v>20</v>
      </c>
      <c r="B857" s="28" t="s">
        <v>7</v>
      </c>
      <c r="C857" s="28">
        <v>29.6</v>
      </c>
      <c r="D857" s="28">
        <v>0</v>
      </c>
      <c r="E857" s="28" t="s">
        <v>11</v>
      </c>
      <c r="F857" s="28" t="s">
        <v>9</v>
      </c>
      <c r="G857" s="33">
        <v>1875.3440000000001</v>
      </c>
    </row>
    <row r="858" spans="1:7" x14ac:dyDescent="0.25">
      <c r="A858" s="25">
        <v>48</v>
      </c>
      <c r="B858" s="26" t="s">
        <v>7</v>
      </c>
      <c r="C858" s="26">
        <v>33.11</v>
      </c>
      <c r="D858" s="26">
        <v>0</v>
      </c>
      <c r="E858" s="26" t="s">
        <v>8</v>
      </c>
      <c r="F858" s="26" t="s">
        <v>12</v>
      </c>
      <c r="G858" s="32">
        <v>40974.164900000003</v>
      </c>
    </row>
    <row r="859" spans="1:7" x14ac:dyDescent="0.25">
      <c r="A859" s="27">
        <v>25</v>
      </c>
      <c r="B859" s="28" t="s">
        <v>10</v>
      </c>
      <c r="C859" s="28">
        <v>24.13</v>
      </c>
      <c r="D859" s="28">
        <v>0</v>
      </c>
      <c r="E859" s="28" t="s">
        <v>8</v>
      </c>
      <c r="F859" s="28" t="s">
        <v>13</v>
      </c>
      <c r="G859" s="33">
        <v>15817.985699999999</v>
      </c>
    </row>
    <row r="860" spans="1:7" x14ac:dyDescent="0.25">
      <c r="A860" s="25">
        <v>25</v>
      </c>
      <c r="B860" s="26" t="s">
        <v>7</v>
      </c>
      <c r="C860" s="26">
        <v>32.229999999999997</v>
      </c>
      <c r="D860" s="26">
        <v>1</v>
      </c>
      <c r="E860" s="26" t="s">
        <v>11</v>
      </c>
      <c r="F860" s="26" t="s">
        <v>12</v>
      </c>
      <c r="G860" s="32">
        <v>18218.161390000001</v>
      </c>
    </row>
    <row r="861" spans="1:7" x14ac:dyDescent="0.25">
      <c r="A861" s="27">
        <v>57</v>
      </c>
      <c r="B861" s="28" t="s">
        <v>10</v>
      </c>
      <c r="C861" s="28">
        <v>28.1</v>
      </c>
      <c r="D861" s="28">
        <v>0</v>
      </c>
      <c r="E861" s="28" t="s">
        <v>11</v>
      </c>
      <c r="F861" s="28" t="s">
        <v>9</v>
      </c>
      <c r="G861" s="33">
        <v>10965.446</v>
      </c>
    </row>
    <row r="862" spans="1:7" x14ac:dyDescent="0.25">
      <c r="A862" s="25">
        <v>37</v>
      </c>
      <c r="B862" s="26" t="s">
        <v>7</v>
      </c>
      <c r="C862" s="26">
        <v>47.6</v>
      </c>
      <c r="D862" s="26">
        <v>2</v>
      </c>
      <c r="E862" s="26" t="s">
        <v>8</v>
      </c>
      <c r="F862" s="26" t="s">
        <v>9</v>
      </c>
      <c r="G862" s="32">
        <v>46113.510999999999</v>
      </c>
    </row>
    <row r="863" spans="1:7" x14ac:dyDescent="0.25">
      <c r="A863" s="27">
        <v>38</v>
      </c>
      <c r="B863" s="28" t="s">
        <v>7</v>
      </c>
      <c r="C863" s="28">
        <v>28</v>
      </c>
      <c r="D863" s="28">
        <v>3</v>
      </c>
      <c r="E863" s="28" t="s">
        <v>11</v>
      </c>
      <c r="F863" s="28" t="s">
        <v>9</v>
      </c>
      <c r="G863" s="33">
        <v>7151.0919999999996</v>
      </c>
    </row>
    <row r="864" spans="1:7" x14ac:dyDescent="0.25">
      <c r="A864" s="25">
        <v>55</v>
      </c>
      <c r="B864" s="26" t="s">
        <v>7</v>
      </c>
      <c r="C864" s="26">
        <v>33.534999999999997</v>
      </c>
      <c r="D864" s="26">
        <v>2</v>
      </c>
      <c r="E864" s="26" t="s">
        <v>11</v>
      </c>
      <c r="F864" s="26" t="s">
        <v>13</v>
      </c>
      <c r="G864" s="32">
        <v>12269.68865</v>
      </c>
    </row>
    <row r="865" spans="1:7" x14ac:dyDescent="0.25">
      <c r="A865" s="27">
        <v>36</v>
      </c>
      <c r="B865" s="28" t="s">
        <v>7</v>
      </c>
      <c r="C865" s="28">
        <v>19.855</v>
      </c>
      <c r="D865" s="28">
        <v>0</v>
      </c>
      <c r="E865" s="28" t="s">
        <v>11</v>
      </c>
      <c r="F865" s="28" t="s">
        <v>14</v>
      </c>
      <c r="G865" s="33">
        <v>5458.0464499999998</v>
      </c>
    </row>
    <row r="866" spans="1:7" x14ac:dyDescent="0.25">
      <c r="A866" s="25">
        <v>51</v>
      </c>
      <c r="B866" s="26" t="s">
        <v>10</v>
      </c>
      <c r="C866" s="26">
        <v>25.4</v>
      </c>
      <c r="D866" s="26">
        <v>0</v>
      </c>
      <c r="E866" s="26" t="s">
        <v>11</v>
      </c>
      <c r="F866" s="26" t="s">
        <v>9</v>
      </c>
      <c r="G866" s="32">
        <v>8782.4689999999991</v>
      </c>
    </row>
    <row r="867" spans="1:7" x14ac:dyDescent="0.25">
      <c r="A867" s="27">
        <v>40</v>
      </c>
      <c r="B867" s="28" t="s">
        <v>10</v>
      </c>
      <c r="C867" s="28">
        <v>29.9</v>
      </c>
      <c r="D867" s="28">
        <v>2</v>
      </c>
      <c r="E867" s="28" t="s">
        <v>11</v>
      </c>
      <c r="F867" s="28" t="s">
        <v>9</v>
      </c>
      <c r="G867" s="33">
        <v>6600.3609999999999</v>
      </c>
    </row>
    <row r="868" spans="1:7" x14ac:dyDescent="0.25">
      <c r="A868" s="25">
        <v>18</v>
      </c>
      <c r="B868" s="26" t="s">
        <v>10</v>
      </c>
      <c r="C868" s="26">
        <v>37.29</v>
      </c>
      <c r="D868" s="26">
        <v>0</v>
      </c>
      <c r="E868" s="26" t="s">
        <v>11</v>
      </c>
      <c r="F868" s="26" t="s">
        <v>12</v>
      </c>
      <c r="G868" s="32">
        <v>1141.4450999999999</v>
      </c>
    </row>
    <row r="869" spans="1:7" x14ac:dyDescent="0.25">
      <c r="A869" s="27">
        <v>57</v>
      </c>
      <c r="B869" s="28" t="s">
        <v>10</v>
      </c>
      <c r="C869" s="28">
        <v>43.7</v>
      </c>
      <c r="D869" s="28">
        <v>1</v>
      </c>
      <c r="E869" s="28" t="s">
        <v>11</v>
      </c>
      <c r="F869" s="28" t="s">
        <v>9</v>
      </c>
      <c r="G869" s="33">
        <v>11576.13</v>
      </c>
    </row>
    <row r="870" spans="1:7" x14ac:dyDescent="0.25">
      <c r="A870" s="25">
        <v>61</v>
      </c>
      <c r="B870" s="26" t="s">
        <v>10</v>
      </c>
      <c r="C870" s="26">
        <v>23.655000000000001</v>
      </c>
      <c r="D870" s="26">
        <v>0</v>
      </c>
      <c r="E870" s="26" t="s">
        <v>11</v>
      </c>
      <c r="F870" s="26" t="s">
        <v>14</v>
      </c>
      <c r="G870" s="32">
        <v>13129.603450000001</v>
      </c>
    </row>
    <row r="871" spans="1:7" x14ac:dyDescent="0.25">
      <c r="A871" s="27">
        <v>25</v>
      </c>
      <c r="B871" s="28" t="s">
        <v>7</v>
      </c>
      <c r="C871" s="28">
        <v>24.3</v>
      </c>
      <c r="D871" s="28">
        <v>3</v>
      </c>
      <c r="E871" s="28" t="s">
        <v>11</v>
      </c>
      <c r="F871" s="28" t="s">
        <v>9</v>
      </c>
      <c r="G871" s="33">
        <v>4391.652</v>
      </c>
    </row>
    <row r="872" spans="1:7" x14ac:dyDescent="0.25">
      <c r="A872" s="25">
        <v>50</v>
      </c>
      <c r="B872" s="26" t="s">
        <v>10</v>
      </c>
      <c r="C872" s="26">
        <v>36.200000000000003</v>
      </c>
      <c r="D872" s="26">
        <v>0</v>
      </c>
      <c r="E872" s="26" t="s">
        <v>11</v>
      </c>
      <c r="F872" s="26" t="s">
        <v>9</v>
      </c>
      <c r="G872" s="32">
        <v>8457.8179999999993</v>
      </c>
    </row>
    <row r="873" spans="1:7" x14ac:dyDescent="0.25">
      <c r="A873" s="27">
        <v>26</v>
      </c>
      <c r="B873" s="28" t="s">
        <v>7</v>
      </c>
      <c r="C873" s="28">
        <v>29.48</v>
      </c>
      <c r="D873" s="28">
        <v>1</v>
      </c>
      <c r="E873" s="28" t="s">
        <v>11</v>
      </c>
      <c r="F873" s="28" t="s">
        <v>12</v>
      </c>
      <c r="G873" s="33">
        <v>3392.3652000000002</v>
      </c>
    </row>
    <row r="874" spans="1:7" x14ac:dyDescent="0.25">
      <c r="A874" s="25">
        <v>42</v>
      </c>
      <c r="B874" s="26" t="s">
        <v>10</v>
      </c>
      <c r="C874" s="26">
        <v>24.86</v>
      </c>
      <c r="D874" s="26">
        <v>0</v>
      </c>
      <c r="E874" s="26" t="s">
        <v>11</v>
      </c>
      <c r="F874" s="26" t="s">
        <v>12</v>
      </c>
      <c r="G874" s="32">
        <v>5966.8873999999996</v>
      </c>
    </row>
    <row r="875" spans="1:7" x14ac:dyDescent="0.25">
      <c r="A875" s="27">
        <v>43</v>
      </c>
      <c r="B875" s="28" t="s">
        <v>10</v>
      </c>
      <c r="C875" s="28">
        <v>30.1</v>
      </c>
      <c r="D875" s="28">
        <v>1</v>
      </c>
      <c r="E875" s="28" t="s">
        <v>11</v>
      </c>
      <c r="F875" s="28" t="s">
        <v>9</v>
      </c>
      <c r="G875" s="33">
        <v>6849.0259999999998</v>
      </c>
    </row>
    <row r="876" spans="1:7" x14ac:dyDescent="0.25">
      <c r="A876" s="25">
        <v>44</v>
      </c>
      <c r="B876" s="26" t="s">
        <v>10</v>
      </c>
      <c r="C876" s="26">
        <v>21.85</v>
      </c>
      <c r="D876" s="26">
        <v>3</v>
      </c>
      <c r="E876" s="26" t="s">
        <v>11</v>
      </c>
      <c r="F876" s="26" t="s">
        <v>14</v>
      </c>
      <c r="G876" s="32">
        <v>8891.1394999999993</v>
      </c>
    </row>
    <row r="877" spans="1:7" x14ac:dyDescent="0.25">
      <c r="A877" s="27">
        <v>23</v>
      </c>
      <c r="B877" s="28" t="s">
        <v>7</v>
      </c>
      <c r="C877" s="28">
        <v>28.12</v>
      </c>
      <c r="D877" s="28">
        <v>0</v>
      </c>
      <c r="E877" s="28" t="s">
        <v>11</v>
      </c>
      <c r="F877" s="28" t="s">
        <v>13</v>
      </c>
      <c r="G877" s="33">
        <v>2690.1138000000001</v>
      </c>
    </row>
    <row r="878" spans="1:7" x14ac:dyDescent="0.25">
      <c r="A878" s="25">
        <v>49</v>
      </c>
      <c r="B878" s="26" t="s">
        <v>7</v>
      </c>
      <c r="C878" s="26">
        <v>27.1</v>
      </c>
      <c r="D878" s="26">
        <v>1</v>
      </c>
      <c r="E878" s="26" t="s">
        <v>11</v>
      </c>
      <c r="F878" s="26" t="s">
        <v>9</v>
      </c>
      <c r="G878" s="32">
        <v>26140.3603</v>
      </c>
    </row>
    <row r="879" spans="1:7" x14ac:dyDescent="0.25">
      <c r="A879" s="27">
        <v>33</v>
      </c>
      <c r="B879" s="28" t="s">
        <v>10</v>
      </c>
      <c r="C879" s="28">
        <v>33.44</v>
      </c>
      <c r="D879" s="28">
        <v>5</v>
      </c>
      <c r="E879" s="28" t="s">
        <v>11</v>
      </c>
      <c r="F879" s="28" t="s">
        <v>12</v>
      </c>
      <c r="G879" s="33">
        <v>6653.7885999999999</v>
      </c>
    </row>
    <row r="880" spans="1:7" x14ac:dyDescent="0.25">
      <c r="A880" s="25">
        <v>41</v>
      </c>
      <c r="B880" s="26" t="s">
        <v>10</v>
      </c>
      <c r="C880" s="26">
        <v>28.8</v>
      </c>
      <c r="D880" s="26">
        <v>1</v>
      </c>
      <c r="E880" s="26" t="s">
        <v>11</v>
      </c>
      <c r="F880" s="26" t="s">
        <v>9</v>
      </c>
      <c r="G880" s="32">
        <v>6282.2349999999997</v>
      </c>
    </row>
    <row r="881" spans="1:7" x14ac:dyDescent="0.25">
      <c r="A881" s="27">
        <v>37</v>
      </c>
      <c r="B881" s="28" t="s">
        <v>7</v>
      </c>
      <c r="C881" s="28">
        <v>29.5</v>
      </c>
      <c r="D881" s="28">
        <v>2</v>
      </c>
      <c r="E881" s="28" t="s">
        <v>11</v>
      </c>
      <c r="F881" s="28" t="s">
        <v>9</v>
      </c>
      <c r="G881" s="33">
        <v>6311.9520000000002</v>
      </c>
    </row>
    <row r="882" spans="1:7" x14ac:dyDescent="0.25">
      <c r="A882" s="25">
        <v>22</v>
      </c>
      <c r="B882" s="26" t="s">
        <v>10</v>
      </c>
      <c r="C882" s="26">
        <v>34.799999999999997</v>
      </c>
      <c r="D882" s="26">
        <v>3</v>
      </c>
      <c r="E882" s="26" t="s">
        <v>11</v>
      </c>
      <c r="F882" s="26" t="s">
        <v>9</v>
      </c>
      <c r="G882" s="32">
        <v>3443.0639999999999</v>
      </c>
    </row>
    <row r="883" spans="1:7" x14ac:dyDescent="0.25">
      <c r="A883" s="27">
        <v>23</v>
      </c>
      <c r="B883" s="28" t="s">
        <v>10</v>
      </c>
      <c r="C883" s="28">
        <v>27.36</v>
      </c>
      <c r="D883" s="28">
        <v>1</v>
      </c>
      <c r="E883" s="28" t="s">
        <v>11</v>
      </c>
      <c r="F883" s="28" t="s">
        <v>13</v>
      </c>
      <c r="G883" s="33">
        <v>2789.0574000000001</v>
      </c>
    </row>
    <row r="884" spans="1:7" x14ac:dyDescent="0.25">
      <c r="A884" s="25">
        <v>21</v>
      </c>
      <c r="B884" s="26" t="s">
        <v>7</v>
      </c>
      <c r="C884" s="26">
        <v>22.135000000000002</v>
      </c>
      <c r="D884" s="26">
        <v>0</v>
      </c>
      <c r="E884" s="26" t="s">
        <v>11</v>
      </c>
      <c r="F884" s="26" t="s">
        <v>14</v>
      </c>
      <c r="G884" s="32">
        <v>2585.8506499999999</v>
      </c>
    </row>
    <row r="885" spans="1:7" x14ac:dyDescent="0.25">
      <c r="A885" s="27">
        <v>51</v>
      </c>
      <c r="B885" s="28" t="s">
        <v>7</v>
      </c>
      <c r="C885" s="28">
        <v>37.049999999999997</v>
      </c>
      <c r="D885" s="28">
        <v>3</v>
      </c>
      <c r="E885" s="28" t="s">
        <v>8</v>
      </c>
      <c r="F885" s="28" t="s">
        <v>14</v>
      </c>
      <c r="G885" s="33">
        <v>46255.112500000003</v>
      </c>
    </row>
    <row r="886" spans="1:7" x14ac:dyDescent="0.25">
      <c r="A886" s="25">
        <v>25</v>
      </c>
      <c r="B886" s="26" t="s">
        <v>10</v>
      </c>
      <c r="C886" s="26">
        <v>26.695</v>
      </c>
      <c r="D886" s="26">
        <v>4</v>
      </c>
      <c r="E886" s="26" t="s">
        <v>11</v>
      </c>
      <c r="F886" s="26" t="s">
        <v>13</v>
      </c>
      <c r="G886" s="32">
        <v>4877.9810500000003</v>
      </c>
    </row>
    <row r="887" spans="1:7" x14ac:dyDescent="0.25">
      <c r="A887" s="27">
        <v>32</v>
      </c>
      <c r="B887" s="28" t="s">
        <v>10</v>
      </c>
      <c r="C887" s="28">
        <v>28.93</v>
      </c>
      <c r="D887" s="28">
        <v>1</v>
      </c>
      <c r="E887" s="28" t="s">
        <v>8</v>
      </c>
      <c r="F887" s="28" t="s">
        <v>12</v>
      </c>
      <c r="G887" s="33">
        <v>19719.6947</v>
      </c>
    </row>
    <row r="888" spans="1:7" x14ac:dyDescent="0.25">
      <c r="A888" s="25">
        <v>57</v>
      </c>
      <c r="B888" s="26" t="s">
        <v>10</v>
      </c>
      <c r="C888" s="26">
        <v>28.975000000000001</v>
      </c>
      <c r="D888" s="26">
        <v>0</v>
      </c>
      <c r="E888" s="26" t="s">
        <v>8</v>
      </c>
      <c r="F888" s="26" t="s">
        <v>14</v>
      </c>
      <c r="G888" s="32">
        <v>27218.437249999999</v>
      </c>
    </row>
    <row r="889" spans="1:7" x14ac:dyDescent="0.25">
      <c r="A889" s="27">
        <v>36</v>
      </c>
      <c r="B889" s="28" t="s">
        <v>7</v>
      </c>
      <c r="C889" s="28">
        <v>30.02</v>
      </c>
      <c r="D889" s="28">
        <v>0</v>
      </c>
      <c r="E889" s="28" t="s">
        <v>11</v>
      </c>
      <c r="F889" s="28" t="s">
        <v>13</v>
      </c>
      <c r="G889" s="33">
        <v>5272.1758</v>
      </c>
    </row>
    <row r="890" spans="1:7" x14ac:dyDescent="0.25">
      <c r="A890" s="25">
        <v>22</v>
      </c>
      <c r="B890" s="26" t="s">
        <v>10</v>
      </c>
      <c r="C890" s="26">
        <v>39.5</v>
      </c>
      <c r="D890" s="26">
        <v>0</v>
      </c>
      <c r="E890" s="26" t="s">
        <v>11</v>
      </c>
      <c r="F890" s="26" t="s">
        <v>9</v>
      </c>
      <c r="G890" s="32">
        <v>1682.597</v>
      </c>
    </row>
    <row r="891" spans="1:7" x14ac:dyDescent="0.25">
      <c r="A891" s="27">
        <v>57</v>
      </c>
      <c r="B891" s="28" t="s">
        <v>10</v>
      </c>
      <c r="C891" s="28">
        <v>33.630000000000003</v>
      </c>
      <c r="D891" s="28">
        <v>1</v>
      </c>
      <c r="E891" s="28" t="s">
        <v>11</v>
      </c>
      <c r="F891" s="28" t="s">
        <v>13</v>
      </c>
      <c r="G891" s="33">
        <v>11945.1327</v>
      </c>
    </row>
    <row r="892" spans="1:7" x14ac:dyDescent="0.25">
      <c r="A892" s="25">
        <v>64</v>
      </c>
      <c r="B892" s="26" t="s">
        <v>7</v>
      </c>
      <c r="C892" s="26">
        <v>26.885000000000002</v>
      </c>
      <c r="D892" s="26">
        <v>0</v>
      </c>
      <c r="E892" s="26" t="s">
        <v>8</v>
      </c>
      <c r="F892" s="26" t="s">
        <v>13</v>
      </c>
      <c r="G892" s="32">
        <v>29330.98315</v>
      </c>
    </row>
    <row r="893" spans="1:7" x14ac:dyDescent="0.25">
      <c r="A893" s="27">
        <v>36</v>
      </c>
      <c r="B893" s="28" t="s">
        <v>7</v>
      </c>
      <c r="C893" s="28">
        <v>29.04</v>
      </c>
      <c r="D893" s="28">
        <v>4</v>
      </c>
      <c r="E893" s="28" t="s">
        <v>11</v>
      </c>
      <c r="F893" s="28" t="s">
        <v>12</v>
      </c>
      <c r="G893" s="33">
        <v>7243.8136000000004</v>
      </c>
    </row>
    <row r="894" spans="1:7" x14ac:dyDescent="0.25">
      <c r="A894" s="25">
        <v>54</v>
      </c>
      <c r="B894" s="26" t="s">
        <v>10</v>
      </c>
      <c r="C894" s="26">
        <v>24.035</v>
      </c>
      <c r="D894" s="26">
        <v>0</v>
      </c>
      <c r="E894" s="26" t="s">
        <v>11</v>
      </c>
      <c r="F894" s="26" t="s">
        <v>14</v>
      </c>
      <c r="G894" s="32">
        <v>10422.916649999999</v>
      </c>
    </row>
    <row r="895" spans="1:7" x14ac:dyDescent="0.25">
      <c r="A895" s="27">
        <v>47</v>
      </c>
      <c r="B895" s="28" t="s">
        <v>10</v>
      </c>
      <c r="C895" s="28">
        <v>38.94</v>
      </c>
      <c r="D895" s="28">
        <v>2</v>
      </c>
      <c r="E895" s="28" t="s">
        <v>8</v>
      </c>
      <c r="F895" s="28" t="s">
        <v>12</v>
      </c>
      <c r="G895" s="33">
        <v>44202.653599999998</v>
      </c>
    </row>
    <row r="896" spans="1:7" x14ac:dyDescent="0.25">
      <c r="A896" s="25">
        <v>62</v>
      </c>
      <c r="B896" s="26" t="s">
        <v>10</v>
      </c>
      <c r="C896" s="26">
        <v>32.11</v>
      </c>
      <c r="D896" s="26">
        <v>0</v>
      </c>
      <c r="E896" s="26" t="s">
        <v>11</v>
      </c>
      <c r="F896" s="26" t="s">
        <v>14</v>
      </c>
      <c r="G896" s="32">
        <v>13555.0049</v>
      </c>
    </row>
    <row r="897" spans="1:7" x14ac:dyDescent="0.25">
      <c r="A897" s="27">
        <v>61</v>
      </c>
      <c r="B897" s="28" t="s">
        <v>7</v>
      </c>
      <c r="C897" s="28">
        <v>44</v>
      </c>
      <c r="D897" s="28">
        <v>0</v>
      </c>
      <c r="E897" s="28" t="s">
        <v>11</v>
      </c>
      <c r="F897" s="28" t="s">
        <v>9</v>
      </c>
      <c r="G897" s="33">
        <v>13063.883</v>
      </c>
    </row>
    <row r="898" spans="1:7" x14ac:dyDescent="0.25">
      <c r="A898" s="25">
        <v>43</v>
      </c>
      <c r="B898" s="26" t="s">
        <v>7</v>
      </c>
      <c r="C898" s="26">
        <v>20.045000000000002</v>
      </c>
      <c r="D898" s="26">
        <v>2</v>
      </c>
      <c r="E898" s="26" t="s">
        <v>8</v>
      </c>
      <c r="F898" s="26" t="s">
        <v>14</v>
      </c>
      <c r="G898" s="32">
        <v>19798.054550000001</v>
      </c>
    </row>
    <row r="899" spans="1:7" x14ac:dyDescent="0.25">
      <c r="A899" s="27">
        <v>19</v>
      </c>
      <c r="B899" s="28" t="s">
        <v>10</v>
      </c>
      <c r="C899" s="28">
        <v>25.555</v>
      </c>
      <c r="D899" s="28">
        <v>1</v>
      </c>
      <c r="E899" s="28" t="s">
        <v>11</v>
      </c>
      <c r="F899" s="28" t="s">
        <v>13</v>
      </c>
      <c r="G899" s="33">
        <v>2221.5644499999999</v>
      </c>
    </row>
    <row r="900" spans="1:7" x14ac:dyDescent="0.25">
      <c r="A900" s="25">
        <v>18</v>
      </c>
      <c r="B900" s="26" t="s">
        <v>7</v>
      </c>
      <c r="C900" s="26">
        <v>40.26</v>
      </c>
      <c r="D900" s="26">
        <v>0</v>
      </c>
      <c r="E900" s="26" t="s">
        <v>11</v>
      </c>
      <c r="F900" s="26" t="s">
        <v>12</v>
      </c>
      <c r="G900" s="32">
        <v>1634.5734</v>
      </c>
    </row>
    <row r="901" spans="1:7" x14ac:dyDescent="0.25">
      <c r="A901" s="27">
        <v>19</v>
      </c>
      <c r="B901" s="28" t="s">
        <v>7</v>
      </c>
      <c r="C901" s="28">
        <v>22.515000000000001</v>
      </c>
      <c r="D901" s="28">
        <v>0</v>
      </c>
      <c r="E901" s="28" t="s">
        <v>11</v>
      </c>
      <c r="F901" s="28" t="s">
        <v>13</v>
      </c>
      <c r="G901" s="33">
        <v>2117.3388500000001</v>
      </c>
    </row>
    <row r="902" spans="1:7" x14ac:dyDescent="0.25">
      <c r="A902" s="25">
        <v>49</v>
      </c>
      <c r="B902" s="26" t="s">
        <v>10</v>
      </c>
      <c r="C902" s="26">
        <v>22.515000000000001</v>
      </c>
      <c r="D902" s="26">
        <v>0</v>
      </c>
      <c r="E902" s="26" t="s">
        <v>11</v>
      </c>
      <c r="F902" s="26" t="s">
        <v>14</v>
      </c>
      <c r="G902" s="32">
        <v>8688.8588500000005</v>
      </c>
    </row>
    <row r="903" spans="1:7" x14ac:dyDescent="0.25">
      <c r="A903" s="27">
        <v>60</v>
      </c>
      <c r="B903" s="28" t="s">
        <v>10</v>
      </c>
      <c r="C903" s="28">
        <v>40.92</v>
      </c>
      <c r="D903" s="28">
        <v>0</v>
      </c>
      <c r="E903" s="28" t="s">
        <v>8</v>
      </c>
      <c r="F903" s="28" t="s">
        <v>12</v>
      </c>
      <c r="G903" s="33">
        <v>48673.558799999999</v>
      </c>
    </row>
    <row r="904" spans="1:7" x14ac:dyDescent="0.25">
      <c r="A904" s="25">
        <v>26</v>
      </c>
      <c r="B904" s="26" t="s">
        <v>10</v>
      </c>
      <c r="C904" s="26">
        <v>27.265000000000001</v>
      </c>
      <c r="D904" s="26">
        <v>3</v>
      </c>
      <c r="E904" s="26" t="s">
        <v>11</v>
      </c>
      <c r="F904" s="26" t="s">
        <v>14</v>
      </c>
      <c r="G904" s="32">
        <v>4661.2863500000003</v>
      </c>
    </row>
    <row r="905" spans="1:7" x14ac:dyDescent="0.25">
      <c r="A905" s="27">
        <v>49</v>
      </c>
      <c r="B905" s="28" t="s">
        <v>10</v>
      </c>
      <c r="C905" s="28">
        <v>36.85</v>
      </c>
      <c r="D905" s="28">
        <v>0</v>
      </c>
      <c r="E905" s="28" t="s">
        <v>11</v>
      </c>
      <c r="F905" s="28" t="s">
        <v>12</v>
      </c>
      <c r="G905" s="33">
        <v>8125.7844999999998</v>
      </c>
    </row>
    <row r="906" spans="1:7" x14ac:dyDescent="0.25">
      <c r="A906" s="25">
        <v>60</v>
      </c>
      <c r="B906" s="26" t="s">
        <v>7</v>
      </c>
      <c r="C906" s="26">
        <v>35.1</v>
      </c>
      <c r="D906" s="26">
        <v>0</v>
      </c>
      <c r="E906" s="26" t="s">
        <v>11</v>
      </c>
      <c r="F906" s="26" t="s">
        <v>9</v>
      </c>
      <c r="G906" s="32">
        <v>12644.589</v>
      </c>
    </row>
    <row r="907" spans="1:7" x14ac:dyDescent="0.25">
      <c r="A907" s="27">
        <v>26</v>
      </c>
      <c r="B907" s="28" t="s">
        <v>7</v>
      </c>
      <c r="C907" s="28">
        <v>29.355</v>
      </c>
      <c r="D907" s="28">
        <v>2</v>
      </c>
      <c r="E907" s="28" t="s">
        <v>11</v>
      </c>
      <c r="F907" s="28" t="s">
        <v>14</v>
      </c>
      <c r="G907" s="33">
        <v>4564.1914500000003</v>
      </c>
    </row>
    <row r="908" spans="1:7" x14ac:dyDescent="0.25">
      <c r="A908" s="25">
        <v>27</v>
      </c>
      <c r="B908" s="26" t="s">
        <v>10</v>
      </c>
      <c r="C908" s="26">
        <v>32.585000000000001</v>
      </c>
      <c r="D908" s="26">
        <v>3</v>
      </c>
      <c r="E908" s="26" t="s">
        <v>11</v>
      </c>
      <c r="F908" s="26" t="s">
        <v>14</v>
      </c>
      <c r="G908" s="32">
        <v>4846.9201499999999</v>
      </c>
    </row>
    <row r="909" spans="1:7" x14ac:dyDescent="0.25">
      <c r="A909" s="27">
        <v>44</v>
      </c>
      <c r="B909" s="28" t="s">
        <v>7</v>
      </c>
      <c r="C909" s="28">
        <v>32.340000000000003</v>
      </c>
      <c r="D909" s="28">
        <v>1</v>
      </c>
      <c r="E909" s="28" t="s">
        <v>11</v>
      </c>
      <c r="F909" s="28" t="s">
        <v>12</v>
      </c>
      <c r="G909" s="33">
        <v>7633.7205999999996</v>
      </c>
    </row>
    <row r="910" spans="1:7" x14ac:dyDescent="0.25">
      <c r="A910" s="25">
        <v>63</v>
      </c>
      <c r="B910" s="26" t="s">
        <v>10</v>
      </c>
      <c r="C910" s="26">
        <v>39.799999999999997</v>
      </c>
      <c r="D910" s="26">
        <v>3</v>
      </c>
      <c r="E910" s="26" t="s">
        <v>11</v>
      </c>
      <c r="F910" s="26" t="s">
        <v>9</v>
      </c>
      <c r="G910" s="32">
        <v>15170.069</v>
      </c>
    </row>
    <row r="911" spans="1:7" x14ac:dyDescent="0.25">
      <c r="A911" s="27">
        <v>32</v>
      </c>
      <c r="B911" s="28" t="s">
        <v>7</v>
      </c>
      <c r="C911" s="28">
        <v>24.6</v>
      </c>
      <c r="D911" s="28">
        <v>0</v>
      </c>
      <c r="E911" s="28" t="s">
        <v>8</v>
      </c>
      <c r="F911" s="28" t="s">
        <v>9</v>
      </c>
      <c r="G911" s="33">
        <v>17496.306</v>
      </c>
    </row>
    <row r="912" spans="1:7" x14ac:dyDescent="0.25">
      <c r="A912" s="25">
        <v>22</v>
      </c>
      <c r="B912" s="26" t="s">
        <v>10</v>
      </c>
      <c r="C912" s="26">
        <v>28.31</v>
      </c>
      <c r="D912" s="26">
        <v>1</v>
      </c>
      <c r="E912" s="26" t="s">
        <v>11</v>
      </c>
      <c r="F912" s="26" t="s">
        <v>13</v>
      </c>
      <c r="G912" s="32">
        <v>2639.0428999999999</v>
      </c>
    </row>
    <row r="913" spans="1:7" x14ac:dyDescent="0.25">
      <c r="A913" s="27">
        <v>18</v>
      </c>
      <c r="B913" s="28" t="s">
        <v>10</v>
      </c>
      <c r="C913" s="28">
        <v>31.73</v>
      </c>
      <c r="D913" s="28">
        <v>0</v>
      </c>
      <c r="E913" s="28" t="s">
        <v>8</v>
      </c>
      <c r="F913" s="28" t="s">
        <v>14</v>
      </c>
      <c r="G913" s="33">
        <v>33732.686699999998</v>
      </c>
    </row>
    <row r="914" spans="1:7" x14ac:dyDescent="0.25">
      <c r="A914" s="25">
        <v>59</v>
      </c>
      <c r="B914" s="26" t="s">
        <v>7</v>
      </c>
      <c r="C914" s="26">
        <v>26.695</v>
      </c>
      <c r="D914" s="26">
        <v>3</v>
      </c>
      <c r="E914" s="26" t="s">
        <v>11</v>
      </c>
      <c r="F914" s="26" t="s">
        <v>13</v>
      </c>
      <c r="G914" s="32">
        <v>14382.709049999999</v>
      </c>
    </row>
    <row r="915" spans="1:7" x14ac:dyDescent="0.25">
      <c r="A915" s="27">
        <v>44</v>
      </c>
      <c r="B915" s="28" t="s">
        <v>7</v>
      </c>
      <c r="C915" s="28">
        <v>27.5</v>
      </c>
      <c r="D915" s="28">
        <v>1</v>
      </c>
      <c r="E915" s="28" t="s">
        <v>11</v>
      </c>
      <c r="F915" s="28" t="s">
        <v>9</v>
      </c>
      <c r="G915" s="33">
        <v>7626.9930000000004</v>
      </c>
    </row>
    <row r="916" spans="1:7" x14ac:dyDescent="0.25">
      <c r="A916" s="25">
        <v>33</v>
      </c>
      <c r="B916" s="26" t="s">
        <v>10</v>
      </c>
      <c r="C916" s="26">
        <v>24.605</v>
      </c>
      <c r="D916" s="26">
        <v>2</v>
      </c>
      <c r="E916" s="26" t="s">
        <v>11</v>
      </c>
      <c r="F916" s="26" t="s">
        <v>13</v>
      </c>
      <c r="G916" s="32">
        <v>5257.5079500000002</v>
      </c>
    </row>
    <row r="917" spans="1:7" x14ac:dyDescent="0.25">
      <c r="A917" s="27">
        <v>24</v>
      </c>
      <c r="B917" s="28" t="s">
        <v>7</v>
      </c>
      <c r="C917" s="28">
        <v>33.99</v>
      </c>
      <c r="D917" s="28">
        <v>0</v>
      </c>
      <c r="E917" s="28" t="s">
        <v>11</v>
      </c>
      <c r="F917" s="28" t="s">
        <v>12</v>
      </c>
      <c r="G917" s="33">
        <v>2473.3341</v>
      </c>
    </row>
    <row r="918" spans="1:7" x14ac:dyDescent="0.25">
      <c r="A918" s="25">
        <v>43</v>
      </c>
      <c r="B918" s="26" t="s">
        <v>7</v>
      </c>
      <c r="C918" s="26">
        <v>26.885000000000002</v>
      </c>
      <c r="D918" s="26">
        <v>0</v>
      </c>
      <c r="E918" s="26" t="s">
        <v>8</v>
      </c>
      <c r="F918" s="26" t="s">
        <v>13</v>
      </c>
      <c r="G918" s="32">
        <v>21774.32215</v>
      </c>
    </row>
    <row r="919" spans="1:7" x14ac:dyDescent="0.25">
      <c r="A919" s="27">
        <v>45</v>
      </c>
      <c r="B919" s="28" t="s">
        <v>10</v>
      </c>
      <c r="C919" s="28">
        <v>22.895</v>
      </c>
      <c r="D919" s="28">
        <v>0</v>
      </c>
      <c r="E919" s="28" t="s">
        <v>8</v>
      </c>
      <c r="F919" s="28" t="s">
        <v>14</v>
      </c>
      <c r="G919" s="33">
        <v>35069.374519999998</v>
      </c>
    </row>
    <row r="920" spans="1:7" x14ac:dyDescent="0.25">
      <c r="A920" s="25">
        <v>61</v>
      </c>
      <c r="B920" s="26" t="s">
        <v>7</v>
      </c>
      <c r="C920" s="26">
        <v>28.2</v>
      </c>
      <c r="D920" s="26">
        <v>0</v>
      </c>
      <c r="E920" s="26" t="s">
        <v>11</v>
      </c>
      <c r="F920" s="26" t="s">
        <v>9</v>
      </c>
      <c r="G920" s="32">
        <v>13041.921</v>
      </c>
    </row>
    <row r="921" spans="1:7" x14ac:dyDescent="0.25">
      <c r="A921" s="27">
        <v>35</v>
      </c>
      <c r="B921" s="28" t="s">
        <v>7</v>
      </c>
      <c r="C921" s="28">
        <v>34.21</v>
      </c>
      <c r="D921" s="28">
        <v>1</v>
      </c>
      <c r="E921" s="28" t="s">
        <v>11</v>
      </c>
      <c r="F921" s="28" t="s">
        <v>12</v>
      </c>
      <c r="G921" s="33">
        <v>5245.2268999999997</v>
      </c>
    </row>
    <row r="922" spans="1:7" x14ac:dyDescent="0.25">
      <c r="A922" s="25">
        <v>62</v>
      </c>
      <c r="B922" s="26" t="s">
        <v>7</v>
      </c>
      <c r="C922" s="26">
        <v>25</v>
      </c>
      <c r="D922" s="26">
        <v>0</v>
      </c>
      <c r="E922" s="26" t="s">
        <v>11</v>
      </c>
      <c r="F922" s="26" t="s">
        <v>9</v>
      </c>
      <c r="G922" s="32">
        <v>13451.121999999999</v>
      </c>
    </row>
    <row r="923" spans="1:7" x14ac:dyDescent="0.25">
      <c r="A923" s="27">
        <v>62</v>
      </c>
      <c r="B923" s="28" t="s">
        <v>7</v>
      </c>
      <c r="C923" s="28">
        <v>33.200000000000003</v>
      </c>
      <c r="D923" s="28">
        <v>0</v>
      </c>
      <c r="E923" s="28" t="s">
        <v>11</v>
      </c>
      <c r="F923" s="28" t="s">
        <v>9</v>
      </c>
      <c r="G923" s="33">
        <v>13462.52</v>
      </c>
    </row>
    <row r="924" spans="1:7" x14ac:dyDescent="0.25">
      <c r="A924" s="25">
        <v>38</v>
      </c>
      <c r="B924" s="26" t="s">
        <v>10</v>
      </c>
      <c r="C924" s="26">
        <v>31</v>
      </c>
      <c r="D924" s="26">
        <v>1</v>
      </c>
      <c r="E924" s="26" t="s">
        <v>11</v>
      </c>
      <c r="F924" s="26" t="s">
        <v>9</v>
      </c>
      <c r="G924" s="32">
        <v>5488.2619999999997</v>
      </c>
    </row>
    <row r="925" spans="1:7" x14ac:dyDescent="0.25">
      <c r="A925" s="27">
        <v>34</v>
      </c>
      <c r="B925" s="28" t="s">
        <v>10</v>
      </c>
      <c r="C925" s="28">
        <v>35.814999999999998</v>
      </c>
      <c r="D925" s="28">
        <v>0</v>
      </c>
      <c r="E925" s="28" t="s">
        <v>11</v>
      </c>
      <c r="F925" s="28" t="s">
        <v>13</v>
      </c>
      <c r="G925" s="33">
        <v>4320.4108500000002</v>
      </c>
    </row>
    <row r="926" spans="1:7" x14ac:dyDescent="0.25">
      <c r="A926" s="25">
        <v>43</v>
      </c>
      <c r="B926" s="26" t="s">
        <v>10</v>
      </c>
      <c r="C926" s="26">
        <v>23.2</v>
      </c>
      <c r="D926" s="26">
        <v>0</v>
      </c>
      <c r="E926" s="26" t="s">
        <v>11</v>
      </c>
      <c r="F926" s="26" t="s">
        <v>9</v>
      </c>
      <c r="G926" s="32">
        <v>6250.4350000000004</v>
      </c>
    </row>
    <row r="927" spans="1:7" x14ac:dyDescent="0.25">
      <c r="A927" s="27">
        <v>50</v>
      </c>
      <c r="B927" s="28" t="s">
        <v>10</v>
      </c>
      <c r="C927" s="28">
        <v>32.11</v>
      </c>
      <c r="D927" s="28">
        <v>2</v>
      </c>
      <c r="E927" s="28" t="s">
        <v>11</v>
      </c>
      <c r="F927" s="28" t="s">
        <v>14</v>
      </c>
      <c r="G927" s="33">
        <v>25333.332839999999</v>
      </c>
    </row>
    <row r="928" spans="1:7" x14ac:dyDescent="0.25">
      <c r="A928" s="25">
        <v>19</v>
      </c>
      <c r="B928" s="26" t="s">
        <v>7</v>
      </c>
      <c r="C928" s="26">
        <v>23.4</v>
      </c>
      <c r="D928" s="26">
        <v>2</v>
      </c>
      <c r="E928" s="26" t="s">
        <v>11</v>
      </c>
      <c r="F928" s="26" t="s">
        <v>9</v>
      </c>
      <c r="G928" s="32">
        <v>2913.569</v>
      </c>
    </row>
    <row r="929" spans="1:7" x14ac:dyDescent="0.25">
      <c r="A929" s="27">
        <v>57</v>
      </c>
      <c r="B929" s="28" t="s">
        <v>7</v>
      </c>
      <c r="C929" s="28">
        <v>20.100000000000001</v>
      </c>
      <c r="D929" s="28">
        <v>1</v>
      </c>
      <c r="E929" s="28" t="s">
        <v>11</v>
      </c>
      <c r="F929" s="28" t="s">
        <v>9</v>
      </c>
      <c r="G929" s="33">
        <v>12032.325999999999</v>
      </c>
    </row>
    <row r="930" spans="1:7" x14ac:dyDescent="0.25">
      <c r="A930" s="25">
        <v>62</v>
      </c>
      <c r="B930" s="26" t="s">
        <v>7</v>
      </c>
      <c r="C930" s="26">
        <v>39.159999999999997</v>
      </c>
      <c r="D930" s="26">
        <v>0</v>
      </c>
      <c r="E930" s="26" t="s">
        <v>11</v>
      </c>
      <c r="F930" s="26" t="s">
        <v>12</v>
      </c>
      <c r="G930" s="32">
        <v>13470.804400000001</v>
      </c>
    </row>
    <row r="931" spans="1:7" x14ac:dyDescent="0.25">
      <c r="A931" s="27">
        <v>41</v>
      </c>
      <c r="B931" s="28" t="s">
        <v>10</v>
      </c>
      <c r="C931" s="28">
        <v>34.21</v>
      </c>
      <c r="D931" s="28">
        <v>1</v>
      </c>
      <c r="E931" s="28" t="s">
        <v>11</v>
      </c>
      <c r="F931" s="28" t="s">
        <v>12</v>
      </c>
      <c r="G931" s="33">
        <v>6289.7548999999999</v>
      </c>
    </row>
    <row r="932" spans="1:7" x14ac:dyDescent="0.25">
      <c r="A932" s="25">
        <v>26</v>
      </c>
      <c r="B932" s="26" t="s">
        <v>10</v>
      </c>
      <c r="C932" s="26">
        <v>46.53</v>
      </c>
      <c r="D932" s="26">
        <v>1</v>
      </c>
      <c r="E932" s="26" t="s">
        <v>11</v>
      </c>
      <c r="F932" s="26" t="s">
        <v>12</v>
      </c>
      <c r="G932" s="32">
        <v>2927.0646999999999</v>
      </c>
    </row>
    <row r="933" spans="1:7" x14ac:dyDescent="0.25">
      <c r="A933" s="27">
        <v>39</v>
      </c>
      <c r="B933" s="28" t="s">
        <v>7</v>
      </c>
      <c r="C933" s="28">
        <v>32.5</v>
      </c>
      <c r="D933" s="28">
        <v>1</v>
      </c>
      <c r="E933" s="28" t="s">
        <v>11</v>
      </c>
      <c r="F933" s="28" t="s">
        <v>9</v>
      </c>
      <c r="G933" s="33">
        <v>6238.2979999999998</v>
      </c>
    </row>
    <row r="934" spans="1:7" x14ac:dyDescent="0.25">
      <c r="A934" s="25">
        <v>46</v>
      </c>
      <c r="B934" s="26" t="s">
        <v>10</v>
      </c>
      <c r="C934" s="26">
        <v>25.8</v>
      </c>
      <c r="D934" s="26">
        <v>5</v>
      </c>
      <c r="E934" s="26" t="s">
        <v>11</v>
      </c>
      <c r="F934" s="26" t="s">
        <v>9</v>
      </c>
      <c r="G934" s="32">
        <v>10096.969999999999</v>
      </c>
    </row>
    <row r="935" spans="1:7" x14ac:dyDescent="0.25">
      <c r="A935" s="27">
        <v>45</v>
      </c>
      <c r="B935" s="28" t="s">
        <v>7</v>
      </c>
      <c r="C935" s="28">
        <v>35.299999999999997</v>
      </c>
      <c r="D935" s="28">
        <v>0</v>
      </c>
      <c r="E935" s="28" t="s">
        <v>11</v>
      </c>
      <c r="F935" s="28" t="s">
        <v>9</v>
      </c>
      <c r="G935" s="33">
        <v>7348.1419999999998</v>
      </c>
    </row>
    <row r="936" spans="1:7" x14ac:dyDescent="0.25">
      <c r="A936" s="25">
        <v>32</v>
      </c>
      <c r="B936" s="26" t="s">
        <v>10</v>
      </c>
      <c r="C936" s="26">
        <v>37.18</v>
      </c>
      <c r="D936" s="26">
        <v>2</v>
      </c>
      <c r="E936" s="26" t="s">
        <v>11</v>
      </c>
      <c r="F936" s="26" t="s">
        <v>12</v>
      </c>
      <c r="G936" s="32">
        <v>4673.3922000000002</v>
      </c>
    </row>
    <row r="937" spans="1:7" x14ac:dyDescent="0.25">
      <c r="A937" s="27">
        <v>59</v>
      </c>
      <c r="B937" s="28" t="s">
        <v>7</v>
      </c>
      <c r="C937" s="28">
        <v>27.5</v>
      </c>
      <c r="D937" s="28">
        <v>0</v>
      </c>
      <c r="E937" s="28" t="s">
        <v>11</v>
      </c>
      <c r="F937" s="28" t="s">
        <v>9</v>
      </c>
      <c r="G937" s="33">
        <v>12233.828</v>
      </c>
    </row>
    <row r="938" spans="1:7" x14ac:dyDescent="0.25">
      <c r="A938" s="25">
        <v>44</v>
      </c>
      <c r="B938" s="26" t="s">
        <v>10</v>
      </c>
      <c r="C938" s="26">
        <v>29.734999999999999</v>
      </c>
      <c r="D938" s="26">
        <v>2</v>
      </c>
      <c r="E938" s="26" t="s">
        <v>11</v>
      </c>
      <c r="F938" s="26" t="s">
        <v>14</v>
      </c>
      <c r="G938" s="32">
        <v>32108.662820000001</v>
      </c>
    </row>
    <row r="939" spans="1:7" x14ac:dyDescent="0.25">
      <c r="A939" s="27">
        <v>39</v>
      </c>
      <c r="B939" s="28" t="s">
        <v>7</v>
      </c>
      <c r="C939" s="28">
        <v>24.225000000000001</v>
      </c>
      <c r="D939" s="28">
        <v>5</v>
      </c>
      <c r="E939" s="28" t="s">
        <v>11</v>
      </c>
      <c r="F939" s="28" t="s">
        <v>13</v>
      </c>
      <c r="G939" s="33">
        <v>8965.7957499999993</v>
      </c>
    </row>
    <row r="940" spans="1:7" x14ac:dyDescent="0.25">
      <c r="A940" s="25">
        <v>18</v>
      </c>
      <c r="B940" s="26" t="s">
        <v>10</v>
      </c>
      <c r="C940" s="26">
        <v>26.18</v>
      </c>
      <c r="D940" s="26">
        <v>2</v>
      </c>
      <c r="E940" s="26" t="s">
        <v>11</v>
      </c>
      <c r="F940" s="26" t="s">
        <v>12</v>
      </c>
      <c r="G940" s="32">
        <v>2304.0021999999999</v>
      </c>
    </row>
    <row r="941" spans="1:7" x14ac:dyDescent="0.25">
      <c r="A941" s="27">
        <v>53</v>
      </c>
      <c r="B941" s="28" t="s">
        <v>10</v>
      </c>
      <c r="C941" s="28">
        <v>29.48</v>
      </c>
      <c r="D941" s="28">
        <v>0</v>
      </c>
      <c r="E941" s="28" t="s">
        <v>11</v>
      </c>
      <c r="F941" s="28" t="s">
        <v>12</v>
      </c>
      <c r="G941" s="33">
        <v>9487.6442000000006</v>
      </c>
    </row>
    <row r="942" spans="1:7" x14ac:dyDescent="0.25">
      <c r="A942" s="25">
        <v>18</v>
      </c>
      <c r="B942" s="26" t="s">
        <v>10</v>
      </c>
      <c r="C942" s="26">
        <v>23.21</v>
      </c>
      <c r="D942" s="26">
        <v>0</v>
      </c>
      <c r="E942" s="26" t="s">
        <v>11</v>
      </c>
      <c r="F942" s="26" t="s">
        <v>12</v>
      </c>
      <c r="G942" s="32">
        <v>1121.8739</v>
      </c>
    </row>
    <row r="943" spans="1:7" x14ac:dyDescent="0.25">
      <c r="A943" s="27">
        <v>50</v>
      </c>
      <c r="B943" s="28" t="s">
        <v>7</v>
      </c>
      <c r="C943" s="28">
        <v>46.09</v>
      </c>
      <c r="D943" s="28">
        <v>1</v>
      </c>
      <c r="E943" s="28" t="s">
        <v>11</v>
      </c>
      <c r="F943" s="28" t="s">
        <v>12</v>
      </c>
      <c r="G943" s="33">
        <v>9549.5650999999998</v>
      </c>
    </row>
    <row r="944" spans="1:7" x14ac:dyDescent="0.25">
      <c r="A944" s="25">
        <v>18</v>
      </c>
      <c r="B944" s="26" t="s">
        <v>7</v>
      </c>
      <c r="C944" s="26">
        <v>40.185000000000002</v>
      </c>
      <c r="D944" s="26">
        <v>0</v>
      </c>
      <c r="E944" s="26" t="s">
        <v>11</v>
      </c>
      <c r="F944" s="26" t="s">
        <v>14</v>
      </c>
      <c r="G944" s="32">
        <v>2217.4691499999999</v>
      </c>
    </row>
    <row r="945" spans="1:7" x14ac:dyDescent="0.25">
      <c r="A945" s="27">
        <v>19</v>
      </c>
      <c r="B945" s="28" t="s">
        <v>10</v>
      </c>
      <c r="C945" s="28">
        <v>22.61</v>
      </c>
      <c r="D945" s="28">
        <v>0</v>
      </c>
      <c r="E945" s="28" t="s">
        <v>11</v>
      </c>
      <c r="F945" s="28" t="s">
        <v>13</v>
      </c>
      <c r="G945" s="33">
        <v>1628.4709</v>
      </c>
    </row>
    <row r="946" spans="1:7" x14ac:dyDescent="0.25">
      <c r="A946" s="25">
        <v>62</v>
      </c>
      <c r="B946" s="26" t="s">
        <v>10</v>
      </c>
      <c r="C946" s="26">
        <v>39.93</v>
      </c>
      <c r="D946" s="26">
        <v>0</v>
      </c>
      <c r="E946" s="26" t="s">
        <v>11</v>
      </c>
      <c r="F946" s="26" t="s">
        <v>12</v>
      </c>
      <c r="G946" s="32">
        <v>12982.8747</v>
      </c>
    </row>
    <row r="947" spans="1:7" x14ac:dyDescent="0.25">
      <c r="A947" s="27">
        <v>56</v>
      </c>
      <c r="B947" s="28" t="s">
        <v>7</v>
      </c>
      <c r="C947" s="28">
        <v>35.799999999999997</v>
      </c>
      <c r="D947" s="28">
        <v>1</v>
      </c>
      <c r="E947" s="28" t="s">
        <v>11</v>
      </c>
      <c r="F947" s="28" t="s">
        <v>9</v>
      </c>
      <c r="G947" s="33">
        <v>11674.13</v>
      </c>
    </row>
    <row r="948" spans="1:7" x14ac:dyDescent="0.25">
      <c r="A948" s="25">
        <v>42</v>
      </c>
      <c r="B948" s="26" t="s">
        <v>10</v>
      </c>
      <c r="C948" s="26">
        <v>35.799999999999997</v>
      </c>
      <c r="D948" s="26">
        <v>2</v>
      </c>
      <c r="E948" s="26" t="s">
        <v>11</v>
      </c>
      <c r="F948" s="26" t="s">
        <v>9</v>
      </c>
      <c r="G948" s="32">
        <v>7160.0940000000001</v>
      </c>
    </row>
    <row r="949" spans="1:7" x14ac:dyDescent="0.25">
      <c r="A949" s="27">
        <v>37</v>
      </c>
      <c r="B949" s="28" t="s">
        <v>10</v>
      </c>
      <c r="C949" s="28">
        <v>34.200000000000003</v>
      </c>
      <c r="D949" s="28">
        <v>1</v>
      </c>
      <c r="E949" s="28" t="s">
        <v>8</v>
      </c>
      <c r="F949" s="28" t="s">
        <v>14</v>
      </c>
      <c r="G949" s="33">
        <v>39047.285000000003</v>
      </c>
    </row>
    <row r="950" spans="1:7" x14ac:dyDescent="0.25">
      <c r="A950" s="25">
        <v>42</v>
      </c>
      <c r="B950" s="26" t="s">
        <v>10</v>
      </c>
      <c r="C950" s="26">
        <v>31.254999999999999</v>
      </c>
      <c r="D950" s="26">
        <v>0</v>
      </c>
      <c r="E950" s="26" t="s">
        <v>11</v>
      </c>
      <c r="F950" s="26" t="s">
        <v>13</v>
      </c>
      <c r="G950" s="32">
        <v>6358.7764500000003</v>
      </c>
    </row>
    <row r="951" spans="1:7" x14ac:dyDescent="0.25">
      <c r="A951" s="27">
        <v>25</v>
      </c>
      <c r="B951" s="28" t="s">
        <v>10</v>
      </c>
      <c r="C951" s="28">
        <v>29.7</v>
      </c>
      <c r="D951" s="28">
        <v>3</v>
      </c>
      <c r="E951" s="28" t="s">
        <v>8</v>
      </c>
      <c r="F951" s="28" t="s">
        <v>9</v>
      </c>
      <c r="G951" s="33">
        <v>19933.457999999999</v>
      </c>
    </row>
    <row r="952" spans="1:7" x14ac:dyDescent="0.25">
      <c r="A952" s="25">
        <v>57</v>
      </c>
      <c r="B952" s="26" t="s">
        <v>10</v>
      </c>
      <c r="C952" s="26">
        <v>18.335000000000001</v>
      </c>
      <c r="D952" s="26">
        <v>0</v>
      </c>
      <c r="E952" s="26" t="s">
        <v>11</v>
      </c>
      <c r="F952" s="26" t="s">
        <v>14</v>
      </c>
      <c r="G952" s="32">
        <v>11534.872649999999</v>
      </c>
    </row>
    <row r="953" spans="1:7" x14ac:dyDescent="0.25">
      <c r="A953" s="27">
        <v>51</v>
      </c>
      <c r="B953" s="28" t="s">
        <v>10</v>
      </c>
      <c r="C953" s="28">
        <v>42.9</v>
      </c>
      <c r="D953" s="28">
        <v>2</v>
      </c>
      <c r="E953" s="28" t="s">
        <v>8</v>
      </c>
      <c r="F953" s="28" t="s">
        <v>12</v>
      </c>
      <c r="G953" s="33">
        <v>47462.894</v>
      </c>
    </row>
    <row r="954" spans="1:7" x14ac:dyDescent="0.25">
      <c r="A954" s="25">
        <v>30</v>
      </c>
      <c r="B954" s="26" t="s">
        <v>7</v>
      </c>
      <c r="C954" s="26">
        <v>28.405000000000001</v>
      </c>
      <c r="D954" s="26">
        <v>1</v>
      </c>
      <c r="E954" s="26" t="s">
        <v>11</v>
      </c>
      <c r="F954" s="26" t="s">
        <v>13</v>
      </c>
      <c r="G954" s="32">
        <v>4527.1829500000003</v>
      </c>
    </row>
    <row r="955" spans="1:7" x14ac:dyDescent="0.25">
      <c r="A955" s="27">
        <v>44</v>
      </c>
      <c r="B955" s="28" t="s">
        <v>10</v>
      </c>
      <c r="C955" s="28">
        <v>30.2</v>
      </c>
      <c r="D955" s="28">
        <v>2</v>
      </c>
      <c r="E955" s="28" t="s">
        <v>8</v>
      </c>
      <c r="F955" s="28" t="s">
        <v>9</v>
      </c>
      <c r="G955" s="33">
        <v>38998.546000000002</v>
      </c>
    </row>
    <row r="956" spans="1:7" x14ac:dyDescent="0.25">
      <c r="A956" s="25">
        <v>34</v>
      </c>
      <c r="B956" s="26" t="s">
        <v>10</v>
      </c>
      <c r="C956" s="26">
        <v>27.835000000000001</v>
      </c>
      <c r="D956" s="26">
        <v>1</v>
      </c>
      <c r="E956" s="26" t="s">
        <v>8</v>
      </c>
      <c r="F956" s="26" t="s">
        <v>13</v>
      </c>
      <c r="G956" s="32">
        <v>20009.63365</v>
      </c>
    </row>
    <row r="957" spans="1:7" x14ac:dyDescent="0.25">
      <c r="A957" s="27">
        <v>31</v>
      </c>
      <c r="B957" s="28" t="s">
        <v>10</v>
      </c>
      <c r="C957" s="28">
        <v>39.49</v>
      </c>
      <c r="D957" s="28">
        <v>1</v>
      </c>
      <c r="E957" s="28" t="s">
        <v>11</v>
      </c>
      <c r="F957" s="28" t="s">
        <v>12</v>
      </c>
      <c r="G957" s="33">
        <v>3875.7341000000001</v>
      </c>
    </row>
    <row r="958" spans="1:7" x14ac:dyDescent="0.25">
      <c r="A958" s="25">
        <v>54</v>
      </c>
      <c r="B958" s="26" t="s">
        <v>10</v>
      </c>
      <c r="C958" s="26">
        <v>30.8</v>
      </c>
      <c r="D958" s="26">
        <v>1</v>
      </c>
      <c r="E958" s="26" t="s">
        <v>8</v>
      </c>
      <c r="F958" s="26" t="s">
        <v>12</v>
      </c>
      <c r="G958" s="32">
        <v>41999.519999999997</v>
      </c>
    </row>
    <row r="959" spans="1:7" x14ac:dyDescent="0.25">
      <c r="A959" s="27">
        <v>24</v>
      </c>
      <c r="B959" s="28" t="s">
        <v>10</v>
      </c>
      <c r="C959" s="28">
        <v>26.79</v>
      </c>
      <c r="D959" s="28">
        <v>1</v>
      </c>
      <c r="E959" s="28" t="s">
        <v>11</v>
      </c>
      <c r="F959" s="28" t="s">
        <v>13</v>
      </c>
      <c r="G959" s="33">
        <v>12609.88702</v>
      </c>
    </row>
    <row r="960" spans="1:7" x14ac:dyDescent="0.25">
      <c r="A960" s="25">
        <v>43</v>
      </c>
      <c r="B960" s="26" t="s">
        <v>10</v>
      </c>
      <c r="C960" s="26">
        <v>34.96</v>
      </c>
      <c r="D960" s="26">
        <v>1</v>
      </c>
      <c r="E960" s="26" t="s">
        <v>8</v>
      </c>
      <c r="F960" s="26" t="s">
        <v>14</v>
      </c>
      <c r="G960" s="32">
        <v>41034.221400000002</v>
      </c>
    </row>
    <row r="961" spans="1:7" x14ac:dyDescent="0.25">
      <c r="A961" s="27">
        <v>48</v>
      </c>
      <c r="B961" s="28" t="s">
        <v>10</v>
      </c>
      <c r="C961" s="28">
        <v>36.67</v>
      </c>
      <c r="D961" s="28">
        <v>1</v>
      </c>
      <c r="E961" s="28" t="s">
        <v>11</v>
      </c>
      <c r="F961" s="28" t="s">
        <v>13</v>
      </c>
      <c r="G961" s="33">
        <v>28468.919010000001</v>
      </c>
    </row>
    <row r="962" spans="1:7" x14ac:dyDescent="0.25">
      <c r="A962" s="25">
        <v>19</v>
      </c>
      <c r="B962" s="26" t="s">
        <v>7</v>
      </c>
      <c r="C962" s="26">
        <v>39.615000000000002</v>
      </c>
      <c r="D962" s="26">
        <v>1</v>
      </c>
      <c r="E962" s="26" t="s">
        <v>11</v>
      </c>
      <c r="F962" s="26" t="s">
        <v>13</v>
      </c>
      <c r="G962" s="32">
        <v>2730.1078499999999</v>
      </c>
    </row>
    <row r="963" spans="1:7" x14ac:dyDescent="0.25">
      <c r="A963" s="27">
        <v>29</v>
      </c>
      <c r="B963" s="28" t="s">
        <v>7</v>
      </c>
      <c r="C963" s="28">
        <v>25.9</v>
      </c>
      <c r="D963" s="28">
        <v>0</v>
      </c>
      <c r="E963" s="28" t="s">
        <v>11</v>
      </c>
      <c r="F963" s="28" t="s">
        <v>9</v>
      </c>
      <c r="G963" s="33">
        <v>3353.2840000000001</v>
      </c>
    </row>
    <row r="964" spans="1:7" x14ac:dyDescent="0.25">
      <c r="A964" s="25">
        <v>63</v>
      </c>
      <c r="B964" s="26" t="s">
        <v>7</v>
      </c>
      <c r="C964" s="26">
        <v>35.200000000000003</v>
      </c>
      <c r="D964" s="26">
        <v>1</v>
      </c>
      <c r="E964" s="26" t="s">
        <v>11</v>
      </c>
      <c r="F964" s="26" t="s">
        <v>12</v>
      </c>
      <c r="G964" s="32">
        <v>14474.674999999999</v>
      </c>
    </row>
    <row r="965" spans="1:7" x14ac:dyDescent="0.25">
      <c r="A965" s="27">
        <v>46</v>
      </c>
      <c r="B965" s="28" t="s">
        <v>10</v>
      </c>
      <c r="C965" s="28">
        <v>24.795000000000002</v>
      </c>
      <c r="D965" s="28">
        <v>3</v>
      </c>
      <c r="E965" s="28" t="s">
        <v>11</v>
      </c>
      <c r="F965" s="28" t="s">
        <v>14</v>
      </c>
      <c r="G965" s="33">
        <v>9500.5730500000009</v>
      </c>
    </row>
    <row r="966" spans="1:7" x14ac:dyDescent="0.25">
      <c r="A966" s="25">
        <v>52</v>
      </c>
      <c r="B966" s="26" t="s">
        <v>10</v>
      </c>
      <c r="C966" s="26">
        <v>36.765000000000001</v>
      </c>
      <c r="D966" s="26">
        <v>2</v>
      </c>
      <c r="E966" s="26" t="s">
        <v>11</v>
      </c>
      <c r="F966" s="26" t="s">
        <v>13</v>
      </c>
      <c r="G966" s="32">
        <v>26467.09737</v>
      </c>
    </row>
    <row r="967" spans="1:7" x14ac:dyDescent="0.25">
      <c r="A967" s="27">
        <v>35</v>
      </c>
      <c r="B967" s="28" t="s">
        <v>10</v>
      </c>
      <c r="C967" s="28">
        <v>27.1</v>
      </c>
      <c r="D967" s="28">
        <v>1</v>
      </c>
      <c r="E967" s="28" t="s">
        <v>11</v>
      </c>
      <c r="F967" s="28" t="s">
        <v>9</v>
      </c>
      <c r="G967" s="33">
        <v>4746.3440000000001</v>
      </c>
    </row>
    <row r="968" spans="1:7" x14ac:dyDescent="0.25">
      <c r="A968" s="25">
        <v>51</v>
      </c>
      <c r="B968" s="26" t="s">
        <v>10</v>
      </c>
      <c r="C968" s="26">
        <v>24.795000000000002</v>
      </c>
      <c r="D968" s="26">
        <v>2</v>
      </c>
      <c r="E968" s="26" t="s">
        <v>8</v>
      </c>
      <c r="F968" s="26" t="s">
        <v>13</v>
      </c>
      <c r="G968" s="32">
        <v>23967.38305</v>
      </c>
    </row>
    <row r="969" spans="1:7" x14ac:dyDescent="0.25">
      <c r="A969" s="27">
        <v>44</v>
      </c>
      <c r="B969" s="28" t="s">
        <v>10</v>
      </c>
      <c r="C969" s="28">
        <v>25.364999999999998</v>
      </c>
      <c r="D969" s="28">
        <v>1</v>
      </c>
      <c r="E969" s="28" t="s">
        <v>11</v>
      </c>
      <c r="F969" s="28" t="s">
        <v>13</v>
      </c>
      <c r="G969" s="33">
        <v>7518.0253499999999</v>
      </c>
    </row>
    <row r="970" spans="1:7" x14ac:dyDescent="0.25">
      <c r="A970" s="25">
        <v>21</v>
      </c>
      <c r="B970" s="26" t="s">
        <v>10</v>
      </c>
      <c r="C970" s="26">
        <v>25.745000000000001</v>
      </c>
      <c r="D970" s="26">
        <v>2</v>
      </c>
      <c r="E970" s="26" t="s">
        <v>11</v>
      </c>
      <c r="F970" s="26" t="s">
        <v>14</v>
      </c>
      <c r="G970" s="32">
        <v>3279.8685500000001</v>
      </c>
    </row>
    <row r="971" spans="1:7" x14ac:dyDescent="0.25">
      <c r="A971" s="27">
        <v>39</v>
      </c>
      <c r="B971" s="28" t="s">
        <v>7</v>
      </c>
      <c r="C971" s="28">
        <v>34.32</v>
      </c>
      <c r="D971" s="28">
        <v>5</v>
      </c>
      <c r="E971" s="28" t="s">
        <v>11</v>
      </c>
      <c r="F971" s="28" t="s">
        <v>12</v>
      </c>
      <c r="G971" s="33">
        <v>8596.8277999999991</v>
      </c>
    </row>
    <row r="972" spans="1:7" x14ac:dyDescent="0.25">
      <c r="A972" s="25">
        <v>50</v>
      </c>
      <c r="B972" s="26" t="s">
        <v>7</v>
      </c>
      <c r="C972" s="26">
        <v>28.16</v>
      </c>
      <c r="D972" s="26">
        <v>3</v>
      </c>
      <c r="E972" s="26" t="s">
        <v>11</v>
      </c>
      <c r="F972" s="26" t="s">
        <v>12</v>
      </c>
      <c r="G972" s="32">
        <v>10702.642400000001</v>
      </c>
    </row>
    <row r="973" spans="1:7" x14ac:dyDescent="0.25">
      <c r="A973" s="27">
        <v>34</v>
      </c>
      <c r="B973" s="28" t="s">
        <v>7</v>
      </c>
      <c r="C973" s="28">
        <v>23.56</v>
      </c>
      <c r="D973" s="28">
        <v>0</v>
      </c>
      <c r="E973" s="28" t="s">
        <v>11</v>
      </c>
      <c r="F973" s="28" t="s">
        <v>14</v>
      </c>
      <c r="G973" s="33">
        <v>4992.3764000000001</v>
      </c>
    </row>
    <row r="974" spans="1:7" x14ac:dyDescent="0.25">
      <c r="A974" s="25">
        <v>22</v>
      </c>
      <c r="B974" s="26" t="s">
        <v>7</v>
      </c>
      <c r="C974" s="26">
        <v>20.234999999999999</v>
      </c>
      <c r="D974" s="26">
        <v>0</v>
      </c>
      <c r="E974" s="26" t="s">
        <v>11</v>
      </c>
      <c r="F974" s="26" t="s">
        <v>13</v>
      </c>
      <c r="G974" s="32">
        <v>2527.8186500000002</v>
      </c>
    </row>
    <row r="975" spans="1:7" x14ac:dyDescent="0.25">
      <c r="A975" s="27">
        <v>19</v>
      </c>
      <c r="B975" s="28" t="s">
        <v>7</v>
      </c>
      <c r="C975" s="28">
        <v>40.5</v>
      </c>
      <c r="D975" s="28">
        <v>0</v>
      </c>
      <c r="E975" s="28" t="s">
        <v>11</v>
      </c>
      <c r="F975" s="28" t="s">
        <v>9</v>
      </c>
      <c r="G975" s="33">
        <v>1759.338</v>
      </c>
    </row>
    <row r="976" spans="1:7" x14ac:dyDescent="0.25">
      <c r="A976" s="25">
        <v>26</v>
      </c>
      <c r="B976" s="26" t="s">
        <v>10</v>
      </c>
      <c r="C976" s="26">
        <v>35.42</v>
      </c>
      <c r="D976" s="26">
        <v>0</v>
      </c>
      <c r="E976" s="26" t="s">
        <v>11</v>
      </c>
      <c r="F976" s="26" t="s">
        <v>12</v>
      </c>
      <c r="G976" s="32">
        <v>2322.6217999999999</v>
      </c>
    </row>
    <row r="977" spans="1:7" x14ac:dyDescent="0.25">
      <c r="A977" s="27">
        <v>29</v>
      </c>
      <c r="B977" s="28" t="s">
        <v>10</v>
      </c>
      <c r="C977" s="28">
        <v>22.895</v>
      </c>
      <c r="D977" s="28">
        <v>0</v>
      </c>
      <c r="E977" s="28" t="s">
        <v>8</v>
      </c>
      <c r="F977" s="28" t="s">
        <v>14</v>
      </c>
      <c r="G977" s="33">
        <v>16138.762049999999</v>
      </c>
    </row>
    <row r="978" spans="1:7" x14ac:dyDescent="0.25">
      <c r="A978" s="25">
        <v>48</v>
      </c>
      <c r="B978" s="26" t="s">
        <v>10</v>
      </c>
      <c r="C978" s="26">
        <v>40.15</v>
      </c>
      <c r="D978" s="26">
        <v>0</v>
      </c>
      <c r="E978" s="26" t="s">
        <v>11</v>
      </c>
      <c r="F978" s="26" t="s">
        <v>12</v>
      </c>
      <c r="G978" s="32">
        <v>7804.1605</v>
      </c>
    </row>
    <row r="979" spans="1:7" x14ac:dyDescent="0.25">
      <c r="A979" s="27">
        <v>26</v>
      </c>
      <c r="B979" s="28" t="s">
        <v>10</v>
      </c>
      <c r="C979" s="28">
        <v>29.15</v>
      </c>
      <c r="D979" s="28">
        <v>1</v>
      </c>
      <c r="E979" s="28" t="s">
        <v>11</v>
      </c>
      <c r="F979" s="28" t="s">
        <v>12</v>
      </c>
      <c r="G979" s="33">
        <v>2902.9065000000001</v>
      </c>
    </row>
    <row r="980" spans="1:7" x14ac:dyDescent="0.25">
      <c r="A980" s="25">
        <v>45</v>
      </c>
      <c r="B980" s="26" t="s">
        <v>7</v>
      </c>
      <c r="C980" s="26">
        <v>39.994999999999997</v>
      </c>
      <c r="D980" s="26">
        <v>3</v>
      </c>
      <c r="E980" s="26" t="s">
        <v>11</v>
      </c>
      <c r="F980" s="26" t="s">
        <v>14</v>
      </c>
      <c r="G980" s="32">
        <v>9704.6680500000002</v>
      </c>
    </row>
    <row r="981" spans="1:7" x14ac:dyDescent="0.25">
      <c r="A981" s="27">
        <v>36</v>
      </c>
      <c r="B981" s="28" t="s">
        <v>7</v>
      </c>
      <c r="C981" s="28">
        <v>29.92</v>
      </c>
      <c r="D981" s="28">
        <v>0</v>
      </c>
      <c r="E981" s="28" t="s">
        <v>11</v>
      </c>
      <c r="F981" s="28" t="s">
        <v>12</v>
      </c>
      <c r="G981" s="33">
        <v>4889.0367999999999</v>
      </c>
    </row>
    <row r="982" spans="1:7" x14ac:dyDescent="0.25">
      <c r="A982" s="25">
        <v>54</v>
      </c>
      <c r="B982" s="26" t="s">
        <v>10</v>
      </c>
      <c r="C982" s="26">
        <v>25.46</v>
      </c>
      <c r="D982" s="26">
        <v>1</v>
      </c>
      <c r="E982" s="26" t="s">
        <v>11</v>
      </c>
      <c r="F982" s="26" t="s">
        <v>14</v>
      </c>
      <c r="G982" s="32">
        <v>25517.11363</v>
      </c>
    </row>
    <row r="983" spans="1:7" x14ac:dyDescent="0.25">
      <c r="A983" s="27">
        <v>34</v>
      </c>
      <c r="B983" s="28" t="s">
        <v>10</v>
      </c>
      <c r="C983" s="28">
        <v>21.375</v>
      </c>
      <c r="D983" s="28">
        <v>0</v>
      </c>
      <c r="E983" s="28" t="s">
        <v>11</v>
      </c>
      <c r="F983" s="28" t="s">
        <v>14</v>
      </c>
      <c r="G983" s="33">
        <v>4500.33925</v>
      </c>
    </row>
    <row r="984" spans="1:7" x14ac:dyDescent="0.25">
      <c r="A984" s="25">
        <v>31</v>
      </c>
      <c r="B984" s="26" t="s">
        <v>10</v>
      </c>
      <c r="C984" s="26">
        <v>25.9</v>
      </c>
      <c r="D984" s="26">
        <v>3</v>
      </c>
      <c r="E984" s="26" t="s">
        <v>8</v>
      </c>
      <c r="F984" s="26" t="s">
        <v>9</v>
      </c>
      <c r="G984" s="32">
        <v>19199.944</v>
      </c>
    </row>
    <row r="985" spans="1:7" x14ac:dyDescent="0.25">
      <c r="A985" s="27">
        <v>27</v>
      </c>
      <c r="B985" s="28" t="s">
        <v>7</v>
      </c>
      <c r="C985" s="28">
        <v>30.59</v>
      </c>
      <c r="D985" s="28">
        <v>1</v>
      </c>
      <c r="E985" s="28" t="s">
        <v>11</v>
      </c>
      <c r="F985" s="28" t="s">
        <v>14</v>
      </c>
      <c r="G985" s="33">
        <v>16796.411940000002</v>
      </c>
    </row>
    <row r="986" spans="1:7" x14ac:dyDescent="0.25">
      <c r="A986" s="25">
        <v>20</v>
      </c>
      <c r="B986" s="26" t="s">
        <v>10</v>
      </c>
      <c r="C986" s="26">
        <v>30.114999999999998</v>
      </c>
      <c r="D986" s="26">
        <v>5</v>
      </c>
      <c r="E986" s="26" t="s">
        <v>11</v>
      </c>
      <c r="F986" s="26" t="s">
        <v>14</v>
      </c>
      <c r="G986" s="32">
        <v>4915.0598499999996</v>
      </c>
    </row>
    <row r="987" spans="1:7" x14ac:dyDescent="0.25">
      <c r="A987" s="27">
        <v>44</v>
      </c>
      <c r="B987" s="28" t="s">
        <v>7</v>
      </c>
      <c r="C987" s="28">
        <v>25.8</v>
      </c>
      <c r="D987" s="28">
        <v>1</v>
      </c>
      <c r="E987" s="28" t="s">
        <v>11</v>
      </c>
      <c r="F987" s="28" t="s">
        <v>9</v>
      </c>
      <c r="G987" s="33">
        <v>7624.63</v>
      </c>
    </row>
    <row r="988" spans="1:7" x14ac:dyDescent="0.25">
      <c r="A988" s="25">
        <v>43</v>
      </c>
      <c r="B988" s="26" t="s">
        <v>10</v>
      </c>
      <c r="C988" s="26">
        <v>30.114999999999998</v>
      </c>
      <c r="D988" s="26">
        <v>3</v>
      </c>
      <c r="E988" s="26" t="s">
        <v>11</v>
      </c>
      <c r="F988" s="26" t="s">
        <v>13</v>
      </c>
      <c r="G988" s="32">
        <v>8410.0468500000006</v>
      </c>
    </row>
    <row r="989" spans="1:7" x14ac:dyDescent="0.25">
      <c r="A989" s="27">
        <v>45</v>
      </c>
      <c r="B989" s="28" t="s">
        <v>7</v>
      </c>
      <c r="C989" s="28">
        <v>27.645</v>
      </c>
      <c r="D989" s="28">
        <v>1</v>
      </c>
      <c r="E989" s="28" t="s">
        <v>11</v>
      </c>
      <c r="F989" s="28" t="s">
        <v>13</v>
      </c>
      <c r="G989" s="33">
        <v>28340.188849999999</v>
      </c>
    </row>
    <row r="990" spans="1:7" x14ac:dyDescent="0.25">
      <c r="A990" s="25">
        <v>34</v>
      </c>
      <c r="B990" s="26" t="s">
        <v>10</v>
      </c>
      <c r="C990" s="26">
        <v>34.674999999999997</v>
      </c>
      <c r="D990" s="26">
        <v>0</v>
      </c>
      <c r="E990" s="26" t="s">
        <v>11</v>
      </c>
      <c r="F990" s="26" t="s">
        <v>14</v>
      </c>
      <c r="G990" s="32">
        <v>4518.8262500000001</v>
      </c>
    </row>
    <row r="991" spans="1:7" x14ac:dyDescent="0.25">
      <c r="A991" s="27">
        <v>24</v>
      </c>
      <c r="B991" s="28" t="s">
        <v>7</v>
      </c>
      <c r="C991" s="28">
        <v>20.52</v>
      </c>
      <c r="D991" s="28">
        <v>0</v>
      </c>
      <c r="E991" s="28" t="s">
        <v>8</v>
      </c>
      <c r="F991" s="28" t="s">
        <v>14</v>
      </c>
      <c r="G991" s="33">
        <v>14571.890799999999</v>
      </c>
    </row>
    <row r="992" spans="1:7" x14ac:dyDescent="0.25">
      <c r="A992" s="25">
        <v>26</v>
      </c>
      <c r="B992" s="26" t="s">
        <v>7</v>
      </c>
      <c r="C992" s="26">
        <v>19.8</v>
      </c>
      <c r="D992" s="26">
        <v>1</v>
      </c>
      <c r="E992" s="26" t="s">
        <v>11</v>
      </c>
      <c r="F992" s="26" t="s">
        <v>9</v>
      </c>
      <c r="G992" s="32">
        <v>3378.91</v>
      </c>
    </row>
    <row r="993" spans="1:7" x14ac:dyDescent="0.25">
      <c r="A993" s="27">
        <v>38</v>
      </c>
      <c r="B993" s="28" t="s">
        <v>7</v>
      </c>
      <c r="C993" s="28">
        <v>27.835000000000001</v>
      </c>
      <c r="D993" s="28">
        <v>2</v>
      </c>
      <c r="E993" s="28" t="s">
        <v>11</v>
      </c>
      <c r="F993" s="28" t="s">
        <v>14</v>
      </c>
      <c r="G993" s="33">
        <v>7144.86265</v>
      </c>
    </row>
    <row r="994" spans="1:7" x14ac:dyDescent="0.25">
      <c r="A994" s="25">
        <v>50</v>
      </c>
      <c r="B994" s="26" t="s">
        <v>7</v>
      </c>
      <c r="C994" s="26">
        <v>31.6</v>
      </c>
      <c r="D994" s="26">
        <v>2</v>
      </c>
      <c r="E994" s="26" t="s">
        <v>11</v>
      </c>
      <c r="F994" s="26" t="s">
        <v>9</v>
      </c>
      <c r="G994" s="32">
        <v>10118.424000000001</v>
      </c>
    </row>
    <row r="995" spans="1:7" x14ac:dyDescent="0.25">
      <c r="A995" s="27">
        <v>38</v>
      </c>
      <c r="B995" s="28" t="s">
        <v>10</v>
      </c>
      <c r="C995" s="28">
        <v>28.27</v>
      </c>
      <c r="D995" s="28">
        <v>1</v>
      </c>
      <c r="E995" s="28" t="s">
        <v>11</v>
      </c>
      <c r="F995" s="28" t="s">
        <v>12</v>
      </c>
      <c r="G995" s="33">
        <v>5484.4673000000003</v>
      </c>
    </row>
    <row r="996" spans="1:7" x14ac:dyDescent="0.25">
      <c r="A996" s="25">
        <v>27</v>
      </c>
      <c r="B996" s="26" t="s">
        <v>7</v>
      </c>
      <c r="C996" s="26">
        <v>20.045000000000002</v>
      </c>
      <c r="D996" s="26">
        <v>3</v>
      </c>
      <c r="E996" s="26" t="s">
        <v>8</v>
      </c>
      <c r="F996" s="26" t="s">
        <v>13</v>
      </c>
      <c r="G996" s="32">
        <v>16420.494549999999</v>
      </c>
    </row>
    <row r="997" spans="1:7" x14ac:dyDescent="0.25">
      <c r="A997" s="27">
        <v>39</v>
      </c>
      <c r="B997" s="28" t="s">
        <v>7</v>
      </c>
      <c r="C997" s="28">
        <v>23.274999999999999</v>
      </c>
      <c r="D997" s="28">
        <v>3</v>
      </c>
      <c r="E997" s="28" t="s">
        <v>11</v>
      </c>
      <c r="F997" s="28" t="s">
        <v>14</v>
      </c>
      <c r="G997" s="33">
        <v>7986.4752500000004</v>
      </c>
    </row>
    <row r="998" spans="1:7" x14ac:dyDescent="0.25">
      <c r="A998" s="25">
        <v>39</v>
      </c>
      <c r="B998" s="26" t="s">
        <v>7</v>
      </c>
      <c r="C998" s="26">
        <v>34.1</v>
      </c>
      <c r="D998" s="26">
        <v>3</v>
      </c>
      <c r="E998" s="26" t="s">
        <v>11</v>
      </c>
      <c r="F998" s="26" t="s">
        <v>9</v>
      </c>
      <c r="G998" s="32">
        <v>7418.5219999999999</v>
      </c>
    </row>
    <row r="999" spans="1:7" x14ac:dyDescent="0.25">
      <c r="A999" s="27">
        <v>63</v>
      </c>
      <c r="B999" s="28" t="s">
        <v>7</v>
      </c>
      <c r="C999" s="28">
        <v>36.85</v>
      </c>
      <c r="D999" s="28">
        <v>0</v>
      </c>
      <c r="E999" s="28" t="s">
        <v>11</v>
      </c>
      <c r="F999" s="28" t="s">
        <v>12</v>
      </c>
      <c r="G999" s="33">
        <v>13887.968500000001</v>
      </c>
    </row>
    <row r="1000" spans="1:7" x14ac:dyDescent="0.25">
      <c r="A1000" s="25">
        <v>33</v>
      </c>
      <c r="B1000" s="26" t="s">
        <v>7</v>
      </c>
      <c r="C1000" s="26">
        <v>36.29</v>
      </c>
      <c r="D1000" s="26">
        <v>3</v>
      </c>
      <c r="E1000" s="26" t="s">
        <v>11</v>
      </c>
      <c r="F1000" s="26" t="s">
        <v>14</v>
      </c>
      <c r="G1000" s="32">
        <v>6551.7501000000002</v>
      </c>
    </row>
    <row r="1001" spans="1:7" x14ac:dyDescent="0.25">
      <c r="A1001" s="27">
        <v>36</v>
      </c>
      <c r="B1001" s="28" t="s">
        <v>7</v>
      </c>
      <c r="C1001" s="28">
        <v>26.885000000000002</v>
      </c>
      <c r="D1001" s="28">
        <v>0</v>
      </c>
      <c r="E1001" s="28" t="s">
        <v>11</v>
      </c>
      <c r="F1001" s="28" t="s">
        <v>13</v>
      </c>
      <c r="G1001" s="33">
        <v>5267.8181500000001</v>
      </c>
    </row>
    <row r="1002" spans="1:7" x14ac:dyDescent="0.25">
      <c r="A1002" s="25">
        <v>30</v>
      </c>
      <c r="B1002" s="26" t="s">
        <v>10</v>
      </c>
      <c r="C1002" s="26">
        <v>22.99</v>
      </c>
      <c r="D1002" s="26">
        <v>2</v>
      </c>
      <c r="E1002" s="26" t="s">
        <v>8</v>
      </c>
      <c r="F1002" s="26" t="s">
        <v>13</v>
      </c>
      <c r="G1002" s="32">
        <v>17361.766100000001</v>
      </c>
    </row>
    <row r="1003" spans="1:7" x14ac:dyDescent="0.25">
      <c r="A1003" s="27">
        <v>24</v>
      </c>
      <c r="B1003" s="28" t="s">
        <v>10</v>
      </c>
      <c r="C1003" s="28">
        <v>32.700000000000003</v>
      </c>
      <c r="D1003" s="28">
        <v>0</v>
      </c>
      <c r="E1003" s="28" t="s">
        <v>8</v>
      </c>
      <c r="F1003" s="28" t="s">
        <v>9</v>
      </c>
      <c r="G1003" s="33">
        <v>34472.841</v>
      </c>
    </row>
    <row r="1004" spans="1:7" x14ac:dyDescent="0.25">
      <c r="A1004" s="25">
        <v>24</v>
      </c>
      <c r="B1004" s="26" t="s">
        <v>10</v>
      </c>
      <c r="C1004" s="26">
        <v>25.8</v>
      </c>
      <c r="D1004" s="26">
        <v>0</v>
      </c>
      <c r="E1004" s="26" t="s">
        <v>11</v>
      </c>
      <c r="F1004" s="26" t="s">
        <v>9</v>
      </c>
      <c r="G1004" s="32">
        <v>1972.95</v>
      </c>
    </row>
    <row r="1005" spans="1:7" x14ac:dyDescent="0.25">
      <c r="A1005" s="27">
        <v>48</v>
      </c>
      <c r="B1005" s="28" t="s">
        <v>10</v>
      </c>
      <c r="C1005" s="28">
        <v>29.6</v>
      </c>
      <c r="D1005" s="28">
        <v>0</v>
      </c>
      <c r="E1005" s="28" t="s">
        <v>11</v>
      </c>
      <c r="F1005" s="28" t="s">
        <v>9</v>
      </c>
      <c r="G1005" s="33">
        <v>21232.182260000001</v>
      </c>
    </row>
    <row r="1006" spans="1:7" x14ac:dyDescent="0.25">
      <c r="A1006" s="25">
        <v>47</v>
      </c>
      <c r="B1006" s="26" t="s">
        <v>10</v>
      </c>
      <c r="C1006" s="26">
        <v>19.190000000000001</v>
      </c>
      <c r="D1006" s="26">
        <v>1</v>
      </c>
      <c r="E1006" s="26" t="s">
        <v>11</v>
      </c>
      <c r="F1006" s="26" t="s">
        <v>14</v>
      </c>
      <c r="G1006" s="32">
        <v>8627.5411000000004</v>
      </c>
    </row>
    <row r="1007" spans="1:7" x14ac:dyDescent="0.25">
      <c r="A1007" s="27">
        <v>29</v>
      </c>
      <c r="B1007" s="28" t="s">
        <v>10</v>
      </c>
      <c r="C1007" s="28">
        <v>31.73</v>
      </c>
      <c r="D1007" s="28">
        <v>2</v>
      </c>
      <c r="E1007" s="28" t="s">
        <v>11</v>
      </c>
      <c r="F1007" s="28" t="s">
        <v>13</v>
      </c>
      <c r="G1007" s="33">
        <v>4433.3877000000002</v>
      </c>
    </row>
    <row r="1008" spans="1:7" x14ac:dyDescent="0.25">
      <c r="A1008" s="25">
        <v>28</v>
      </c>
      <c r="B1008" s="26" t="s">
        <v>10</v>
      </c>
      <c r="C1008" s="26">
        <v>29.26</v>
      </c>
      <c r="D1008" s="26">
        <v>2</v>
      </c>
      <c r="E1008" s="26" t="s">
        <v>11</v>
      </c>
      <c r="F1008" s="26" t="s">
        <v>14</v>
      </c>
      <c r="G1008" s="32">
        <v>4438.2633999999998</v>
      </c>
    </row>
    <row r="1009" spans="1:7" x14ac:dyDescent="0.25">
      <c r="A1009" s="27">
        <v>47</v>
      </c>
      <c r="B1009" s="28" t="s">
        <v>10</v>
      </c>
      <c r="C1009" s="28">
        <v>28.215</v>
      </c>
      <c r="D1009" s="28">
        <v>3</v>
      </c>
      <c r="E1009" s="28" t="s">
        <v>8</v>
      </c>
      <c r="F1009" s="28" t="s">
        <v>13</v>
      </c>
      <c r="G1009" s="33">
        <v>24915.220850000002</v>
      </c>
    </row>
    <row r="1010" spans="1:7" x14ac:dyDescent="0.25">
      <c r="A1010" s="25">
        <v>25</v>
      </c>
      <c r="B1010" s="26" t="s">
        <v>10</v>
      </c>
      <c r="C1010" s="26">
        <v>24.984999999999999</v>
      </c>
      <c r="D1010" s="26">
        <v>2</v>
      </c>
      <c r="E1010" s="26" t="s">
        <v>11</v>
      </c>
      <c r="F1010" s="26" t="s">
        <v>14</v>
      </c>
      <c r="G1010" s="32">
        <v>23241.47453</v>
      </c>
    </row>
    <row r="1011" spans="1:7" x14ac:dyDescent="0.25">
      <c r="A1011" s="27">
        <v>51</v>
      </c>
      <c r="B1011" s="28" t="s">
        <v>10</v>
      </c>
      <c r="C1011" s="28">
        <v>27.74</v>
      </c>
      <c r="D1011" s="28">
        <v>1</v>
      </c>
      <c r="E1011" s="28" t="s">
        <v>11</v>
      </c>
      <c r="F1011" s="28" t="s">
        <v>14</v>
      </c>
      <c r="G1011" s="33">
        <v>9957.7216000000008</v>
      </c>
    </row>
    <row r="1012" spans="1:7" x14ac:dyDescent="0.25">
      <c r="A1012" s="25">
        <v>48</v>
      </c>
      <c r="B1012" s="26" t="s">
        <v>7</v>
      </c>
      <c r="C1012" s="26">
        <v>22.8</v>
      </c>
      <c r="D1012" s="26">
        <v>0</v>
      </c>
      <c r="E1012" s="26" t="s">
        <v>11</v>
      </c>
      <c r="F1012" s="26" t="s">
        <v>9</v>
      </c>
      <c r="G1012" s="32">
        <v>8269.0439999999999</v>
      </c>
    </row>
    <row r="1013" spans="1:7" x14ac:dyDescent="0.25">
      <c r="A1013" s="27">
        <v>43</v>
      </c>
      <c r="B1013" s="28" t="s">
        <v>10</v>
      </c>
      <c r="C1013" s="28">
        <v>20.13</v>
      </c>
      <c r="D1013" s="28">
        <v>2</v>
      </c>
      <c r="E1013" s="28" t="s">
        <v>8</v>
      </c>
      <c r="F1013" s="28" t="s">
        <v>12</v>
      </c>
      <c r="G1013" s="33">
        <v>18767.737700000001</v>
      </c>
    </row>
    <row r="1014" spans="1:7" x14ac:dyDescent="0.25">
      <c r="A1014" s="25">
        <v>61</v>
      </c>
      <c r="B1014" s="26" t="s">
        <v>7</v>
      </c>
      <c r="C1014" s="26">
        <v>33.33</v>
      </c>
      <c r="D1014" s="26">
        <v>4</v>
      </c>
      <c r="E1014" s="26" t="s">
        <v>11</v>
      </c>
      <c r="F1014" s="26" t="s">
        <v>12</v>
      </c>
      <c r="G1014" s="32">
        <v>36580.282160000002</v>
      </c>
    </row>
    <row r="1015" spans="1:7" x14ac:dyDescent="0.25">
      <c r="A1015" s="27">
        <v>48</v>
      </c>
      <c r="B1015" s="28" t="s">
        <v>10</v>
      </c>
      <c r="C1015" s="28">
        <v>32.299999999999997</v>
      </c>
      <c r="D1015" s="28">
        <v>1</v>
      </c>
      <c r="E1015" s="28" t="s">
        <v>11</v>
      </c>
      <c r="F1015" s="28" t="s">
        <v>13</v>
      </c>
      <c r="G1015" s="33">
        <v>8765.2489999999998</v>
      </c>
    </row>
    <row r="1016" spans="1:7" x14ac:dyDescent="0.25">
      <c r="A1016" s="25">
        <v>38</v>
      </c>
      <c r="B1016" s="26" t="s">
        <v>7</v>
      </c>
      <c r="C1016" s="26">
        <v>27.6</v>
      </c>
      <c r="D1016" s="26">
        <v>0</v>
      </c>
      <c r="E1016" s="26" t="s">
        <v>11</v>
      </c>
      <c r="F1016" s="26" t="s">
        <v>9</v>
      </c>
      <c r="G1016" s="32">
        <v>5383.5360000000001</v>
      </c>
    </row>
    <row r="1017" spans="1:7" x14ac:dyDescent="0.25">
      <c r="A1017" s="27">
        <v>59</v>
      </c>
      <c r="B1017" s="28" t="s">
        <v>10</v>
      </c>
      <c r="C1017" s="28">
        <v>25.46</v>
      </c>
      <c r="D1017" s="28">
        <v>0</v>
      </c>
      <c r="E1017" s="28" t="s">
        <v>11</v>
      </c>
      <c r="F1017" s="28" t="s">
        <v>13</v>
      </c>
      <c r="G1017" s="33">
        <v>12124.992399999999</v>
      </c>
    </row>
    <row r="1018" spans="1:7" x14ac:dyDescent="0.25">
      <c r="A1018" s="25">
        <v>19</v>
      </c>
      <c r="B1018" s="26" t="s">
        <v>7</v>
      </c>
      <c r="C1018" s="26">
        <v>24.605</v>
      </c>
      <c r="D1018" s="26">
        <v>1</v>
      </c>
      <c r="E1018" s="26" t="s">
        <v>11</v>
      </c>
      <c r="F1018" s="26" t="s">
        <v>13</v>
      </c>
      <c r="G1018" s="32">
        <v>2709.24395</v>
      </c>
    </row>
    <row r="1019" spans="1:7" x14ac:dyDescent="0.25">
      <c r="A1019" s="27">
        <v>26</v>
      </c>
      <c r="B1019" s="28" t="s">
        <v>7</v>
      </c>
      <c r="C1019" s="28">
        <v>34.200000000000003</v>
      </c>
      <c r="D1019" s="28">
        <v>2</v>
      </c>
      <c r="E1019" s="28" t="s">
        <v>11</v>
      </c>
      <c r="F1019" s="28" t="s">
        <v>9</v>
      </c>
      <c r="G1019" s="33">
        <v>3987.9259999999999</v>
      </c>
    </row>
    <row r="1020" spans="1:7" x14ac:dyDescent="0.25">
      <c r="A1020" s="25">
        <v>54</v>
      </c>
      <c r="B1020" s="26" t="s">
        <v>7</v>
      </c>
      <c r="C1020" s="26">
        <v>35.814999999999998</v>
      </c>
      <c r="D1020" s="26">
        <v>3</v>
      </c>
      <c r="E1020" s="26" t="s">
        <v>11</v>
      </c>
      <c r="F1020" s="26" t="s">
        <v>13</v>
      </c>
      <c r="G1020" s="32">
        <v>12495.290849999999</v>
      </c>
    </row>
    <row r="1021" spans="1:7" x14ac:dyDescent="0.25">
      <c r="A1021" s="27">
        <v>21</v>
      </c>
      <c r="B1021" s="28" t="s">
        <v>7</v>
      </c>
      <c r="C1021" s="28">
        <v>32.68</v>
      </c>
      <c r="D1021" s="28">
        <v>2</v>
      </c>
      <c r="E1021" s="28" t="s">
        <v>11</v>
      </c>
      <c r="F1021" s="28" t="s">
        <v>13</v>
      </c>
      <c r="G1021" s="33">
        <v>26018.950519999999</v>
      </c>
    </row>
    <row r="1022" spans="1:7" x14ac:dyDescent="0.25">
      <c r="A1022" s="25">
        <v>51</v>
      </c>
      <c r="B1022" s="26" t="s">
        <v>10</v>
      </c>
      <c r="C1022" s="26">
        <v>37</v>
      </c>
      <c r="D1022" s="26">
        <v>0</v>
      </c>
      <c r="E1022" s="26" t="s">
        <v>11</v>
      </c>
      <c r="F1022" s="26" t="s">
        <v>9</v>
      </c>
      <c r="G1022" s="32">
        <v>8798.5930000000008</v>
      </c>
    </row>
    <row r="1023" spans="1:7" x14ac:dyDescent="0.25">
      <c r="A1023" s="27">
        <v>22</v>
      </c>
      <c r="B1023" s="28" t="s">
        <v>7</v>
      </c>
      <c r="C1023" s="28">
        <v>31.02</v>
      </c>
      <c r="D1023" s="28">
        <v>3</v>
      </c>
      <c r="E1023" s="28" t="s">
        <v>8</v>
      </c>
      <c r="F1023" s="28" t="s">
        <v>12</v>
      </c>
      <c r="G1023" s="33">
        <v>35595.589800000002</v>
      </c>
    </row>
    <row r="1024" spans="1:7" x14ac:dyDescent="0.25">
      <c r="A1024" s="25">
        <v>47</v>
      </c>
      <c r="B1024" s="26" t="s">
        <v>10</v>
      </c>
      <c r="C1024" s="26">
        <v>36.08</v>
      </c>
      <c r="D1024" s="26">
        <v>1</v>
      </c>
      <c r="E1024" s="26" t="s">
        <v>8</v>
      </c>
      <c r="F1024" s="26" t="s">
        <v>12</v>
      </c>
      <c r="G1024" s="32">
        <v>42211.138200000001</v>
      </c>
    </row>
    <row r="1025" spans="1:7" x14ac:dyDescent="0.25">
      <c r="A1025" s="27">
        <v>18</v>
      </c>
      <c r="B1025" s="28" t="s">
        <v>10</v>
      </c>
      <c r="C1025" s="28">
        <v>23.32</v>
      </c>
      <c r="D1025" s="28">
        <v>1</v>
      </c>
      <c r="E1025" s="28" t="s">
        <v>11</v>
      </c>
      <c r="F1025" s="28" t="s">
        <v>12</v>
      </c>
      <c r="G1025" s="33">
        <v>1711.0268000000001</v>
      </c>
    </row>
    <row r="1026" spans="1:7" x14ac:dyDescent="0.25">
      <c r="A1026" s="25">
        <v>47</v>
      </c>
      <c r="B1026" s="26" t="s">
        <v>7</v>
      </c>
      <c r="C1026" s="26">
        <v>45.32</v>
      </c>
      <c r="D1026" s="26">
        <v>1</v>
      </c>
      <c r="E1026" s="26" t="s">
        <v>11</v>
      </c>
      <c r="F1026" s="26" t="s">
        <v>12</v>
      </c>
      <c r="G1026" s="32">
        <v>8569.8618000000006</v>
      </c>
    </row>
    <row r="1027" spans="1:7" x14ac:dyDescent="0.25">
      <c r="A1027" s="27">
        <v>21</v>
      </c>
      <c r="B1027" s="28" t="s">
        <v>7</v>
      </c>
      <c r="C1027" s="28">
        <v>34.6</v>
      </c>
      <c r="D1027" s="28">
        <v>0</v>
      </c>
      <c r="E1027" s="28" t="s">
        <v>11</v>
      </c>
      <c r="F1027" s="28" t="s">
        <v>9</v>
      </c>
      <c r="G1027" s="33">
        <v>2020.1769999999999</v>
      </c>
    </row>
    <row r="1028" spans="1:7" x14ac:dyDescent="0.25">
      <c r="A1028" s="25">
        <v>19</v>
      </c>
      <c r="B1028" s="26" t="s">
        <v>10</v>
      </c>
      <c r="C1028" s="26">
        <v>26.03</v>
      </c>
      <c r="D1028" s="26">
        <v>1</v>
      </c>
      <c r="E1028" s="26" t="s">
        <v>8</v>
      </c>
      <c r="F1028" s="26" t="s">
        <v>13</v>
      </c>
      <c r="G1028" s="32">
        <v>16450.894700000001</v>
      </c>
    </row>
    <row r="1029" spans="1:7" x14ac:dyDescent="0.25">
      <c r="A1029" s="27">
        <v>23</v>
      </c>
      <c r="B1029" s="28" t="s">
        <v>10</v>
      </c>
      <c r="C1029" s="28">
        <v>18.715</v>
      </c>
      <c r="D1029" s="28">
        <v>0</v>
      </c>
      <c r="E1029" s="28" t="s">
        <v>11</v>
      </c>
      <c r="F1029" s="28" t="s">
        <v>13</v>
      </c>
      <c r="G1029" s="33">
        <v>21595.382290000001</v>
      </c>
    </row>
    <row r="1030" spans="1:7" x14ac:dyDescent="0.25">
      <c r="A1030" s="25">
        <v>54</v>
      </c>
      <c r="B1030" s="26" t="s">
        <v>10</v>
      </c>
      <c r="C1030" s="26">
        <v>31.6</v>
      </c>
      <c r="D1030" s="26">
        <v>0</v>
      </c>
      <c r="E1030" s="26" t="s">
        <v>11</v>
      </c>
      <c r="F1030" s="26" t="s">
        <v>9</v>
      </c>
      <c r="G1030" s="32">
        <v>9850.4320000000007</v>
      </c>
    </row>
    <row r="1031" spans="1:7" x14ac:dyDescent="0.25">
      <c r="A1031" s="27">
        <v>37</v>
      </c>
      <c r="B1031" s="28" t="s">
        <v>7</v>
      </c>
      <c r="C1031" s="28">
        <v>17.29</v>
      </c>
      <c r="D1031" s="28">
        <v>2</v>
      </c>
      <c r="E1031" s="28" t="s">
        <v>11</v>
      </c>
      <c r="F1031" s="28" t="s">
        <v>14</v>
      </c>
      <c r="G1031" s="33">
        <v>6877.9800999999998</v>
      </c>
    </row>
    <row r="1032" spans="1:7" x14ac:dyDescent="0.25">
      <c r="A1032" s="25">
        <v>46</v>
      </c>
      <c r="B1032" s="26" t="s">
        <v>7</v>
      </c>
      <c r="C1032" s="26">
        <v>23.655000000000001</v>
      </c>
      <c r="D1032" s="26">
        <v>1</v>
      </c>
      <c r="E1032" s="26" t="s">
        <v>8</v>
      </c>
      <c r="F1032" s="26" t="s">
        <v>13</v>
      </c>
      <c r="G1032" s="32">
        <v>21677.283449999999</v>
      </c>
    </row>
    <row r="1033" spans="1:7" x14ac:dyDescent="0.25">
      <c r="A1033" s="27">
        <v>55</v>
      </c>
      <c r="B1033" s="28" t="s">
        <v>7</v>
      </c>
      <c r="C1033" s="28">
        <v>35.200000000000003</v>
      </c>
      <c r="D1033" s="28">
        <v>0</v>
      </c>
      <c r="E1033" s="28" t="s">
        <v>8</v>
      </c>
      <c r="F1033" s="28" t="s">
        <v>12</v>
      </c>
      <c r="G1033" s="33">
        <v>44423.803</v>
      </c>
    </row>
    <row r="1034" spans="1:7" x14ac:dyDescent="0.25">
      <c r="A1034" s="25">
        <v>30</v>
      </c>
      <c r="B1034" s="26" t="s">
        <v>7</v>
      </c>
      <c r="C1034" s="26">
        <v>27.93</v>
      </c>
      <c r="D1034" s="26">
        <v>0</v>
      </c>
      <c r="E1034" s="26" t="s">
        <v>11</v>
      </c>
      <c r="F1034" s="26" t="s">
        <v>14</v>
      </c>
      <c r="G1034" s="32">
        <v>4137.5227000000004</v>
      </c>
    </row>
    <row r="1035" spans="1:7" x14ac:dyDescent="0.25">
      <c r="A1035" s="27">
        <v>18</v>
      </c>
      <c r="B1035" s="28" t="s">
        <v>10</v>
      </c>
      <c r="C1035" s="28">
        <v>21.565000000000001</v>
      </c>
      <c r="D1035" s="28">
        <v>0</v>
      </c>
      <c r="E1035" s="28" t="s">
        <v>8</v>
      </c>
      <c r="F1035" s="28" t="s">
        <v>14</v>
      </c>
      <c r="G1035" s="33">
        <v>13747.87235</v>
      </c>
    </row>
    <row r="1036" spans="1:7" x14ac:dyDescent="0.25">
      <c r="A1036" s="25">
        <v>61</v>
      </c>
      <c r="B1036" s="26" t="s">
        <v>10</v>
      </c>
      <c r="C1036" s="26">
        <v>38.380000000000003</v>
      </c>
      <c r="D1036" s="26">
        <v>0</v>
      </c>
      <c r="E1036" s="26" t="s">
        <v>11</v>
      </c>
      <c r="F1036" s="26" t="s">
        <v>13</v>
      </c>
      <c r="G1036" s="32">
        <v>12950.0712</v>
      </c>
    </row>
    <row r="1037" spans="1:7" x14ac:dyDescent="0.25">
      <c r="A1037" s="27">
        <v>54</v>
      </c>
      <c r="B1037" s="28" t="s">
        <v>7</v>
      </c>
      <c r="C1037" s="28">
        <v>23</v>
      </c>
      <c r="D1037" s="28">
        <v>3</v>
      </c>
      <c r="E1037" s="28" t="s">
        <v>11</v>
      </c>
      <c r="F1037" s="28" t="s">
        <v>9</v>
      </c>
      <c r="G1037" s="33">
        <v>12094.477999999999</v>
      </c>
    </row>
    <row r="1038" spans="1:7" x14ac:dyDescent="0.25">
      <c r="A1038" s="25">
        <v>22</v>
      </c>
      <c r="B1038" s="26" t="s">
        <v>10</v>
      </c>
      <c r="C1038" s="26">
        <v>37.07</v>
      </c>
      <c r="D1038" s="26">
        <v>2</v>
      </c>
      <c r="E1038" s="26" t="s">
        <v>8</v>
      </c>
      <c r="F1038" s="26" t="s">
        <v>12</v>
      </c>
      <c r="G1038" s="32">
        <v>37484.4493</v>
      </c>
    </row>
    <row r="1039" spans="1:7" x14ac:dyDescent="0.25">
      <c r="A1039" s="27">
        <v>45</v>
      </c>
      <c r="B1039" s="28" t="s">
        <v>7</v>
      </c>
      <c r="C1039" s="28">
        <v>30.495000000000001</v>
      </c>
      <c r="D1039" s="28">
        <v>1</v>
      </c>
      <c r="E1039" s="28" t="s">
        <v>8</v>
      </c>
      <c r="F1039" s="28" t="s">
        <v>13</v>
      </c>
      <c r="G1039" s="33">
        <v>39725.518049999999</v>
      </c>
    </row>
    <row r="1040" spans="1:7" x14ac:dyDescent="0.25">
      <c r="A1040" s="25">
        <v>22</v>
      </c>
      <c r="B1040" s="26" t="s">
        <v>10</v>
      </c>
      <c r="C1040" s="26">
        <v>28.88</v>
      </c>
      <c r="D1040" s="26">
        <v>0</v>
      </c>
      <c r="E1040" s="26" t="s">
        <v>11</v>
      </c>
      <c r="F1040" s="26" t="s">
        <v>14</v>
      </c>
      <c r="G1040" s="32">
        <v>2250.8352</v>
      </c>
    </row>
    <row r="1041" spans="1:7" x14ac:dyDescent="0.25">
      <c r="A1041" s="27">
        <v>19</v>
      </c>
      <c r="B1041" s="28" t="s">
        <v>10</v>
      </c>
      <c r="C1041" s="28">
        <v>27.265000000000001</v>
      </c>
      <c r="D1041" s="28">
        <v>2</v>
      </c>
      <c r="E1041" s="28" t="s">
        <v>11</v>
      </c>
      <c r="F1041" s="28" t="s">
        <v>13</v>
      </c>
      <c r="G1041" s="33">
        <v>22493.659640000002</v>
      </c>
    </row>
    <row r="1042" spans="1:7" x14ac:dyDescent="0.25">
      <c r="A1042" s="25">
        <v>35</v>
      </c>
      <c r="B1042" s="26" t="s">
        <v>7</v>
      </c>
      <c r="C1042" s="26">
        <v>28.024999999999999</v>
      </c>
      <c r="D1042" s="26">
        <v>0</v>
      </c>
      <c r="E1042" s="26" t="s">
        <v>8</v>
      </c>
      <c r="F1042" s="26" t="s">
        <v>13</v>
      </c>
      <c r="G1042" s="32">
        <v>20234.854749999999</v>
      </c>
    </row>
    <row r="1043" spans="1:7" x14ac:dyDescent="0.25">
      <c r="A1043" s="27">
        <v>18</v>
      </c>
      <c r="B1043" s="28" t="s">
        <v>10</v>
      </c>
      <c r="C1043" s="28">
        <v>23.085000000000001</v>
      </c>
      <c r="D1043" s="28">
        <v>0</v>
      </c>
      <c r="E1043" s="28" t="s">
        <v>11</v>
      </c>
      <c r="F1043" s="28" t="s">
        <v>14</v>
      </c>
      <c r="G1043" s="33">
        <v>1704.7001499999999</v>
      </c>
    </row>
    <row r="1044" spans="1:7" x14ac:dyDescent="0.25">
      <c r="A1044" s="25">
        <v>20</v>
      </c>
      <c r="B1044" s="26" t="s">
        <v>10</v>
      </c>
      <c r="C1044" s="26">
        <v>30.684999999999999</v>
      </c>
      <c r="D1044" s="26">
        <v>0</v>
      </c>
      <c r="E1044" s="26" t="s">
        <v>8</v>
      </c>
      <c r="F1044" s="26" t="s">
        <v>14</v>
      </c>
      <c r="G1044" s="32">
        <v>33475.817150000003</v>
      </c>
    </row>
    <row r="1045" spans="1:7" x14ac:dyDescent="0.25">
      <c r="A1045" s="27">
        <v>28</v>
      </c>
      <c r="B1045" s="28" t="s">
        <v>7</v>
      </c>
      <c r="C1045" s="28">
        <v>25.8</v>
      </c>
      <c r="D1045" s="28">
        <v>0</v>
      </c>
      <c r="E1045" s="28" t="s">
        <v>11</v>
      </c>
      <c r="F1045" s="28" t="s">
        <v>9</v>
      </c>
      <c r="G1045" s="33">
        <v>3161.4540000000002</v>
      </c>
    </row>
    <row r="1046" spans="1:7" x14ac:dyDescent="0.25">
      <c r="A1046" s="25">
        <v>55</v>
      </c>
      <c r="B1046" s="26" t="s">
        <v>10</v>
      </c>
      <c r="C1046" s="26">
        <v>35.244999999999997</v>
      </c>
      <c r="D1046" s="26">
        <v>1</v>
      </c>
      <c r="E1046" s="26" t="s">
        <v>11</v>
      </c>
      <c r="F1046" s="26" t="s">
        <v>14</v>
      </c>
      <c r="G1046" s="32">
        <v>11394.065549999999</v>
      </c>
    </row>
    <row r="1047" spans="1:7" x14ac:dyDescent="0.25">
      <c r="A1047" s="27">
        <v>43</v>
      </c>
      <c r="B1047" s="28" t="s">
        <v>7</v>
      </c>
      <c r="C1047" s="28">
        <v>24.7</v>
      </c>
      <c r="D1047" s="28">
        <v>2</v>
      </c>
      <c r="E1047" s="28" t="s">
        <v>8</v>
      </c>
      <c r="F1047" s="28" t="s">
        <v>13</v>
      </c>
      <c r="G1047" s="33">
        <v>21880.82</v>
      </c>
    </row>
    <row r="1048" spans="1:7" x14ac:dyDescent="0.25">
      <c r="A1048" s="25">
        <v>43</v>
      </c>
      <c r="B1048" s="26" t="s">
        <v>7</v>
      </c>
      <c r="C1048" s="26">
        <v>25.08</v>
      </c>
      <c r="D1048" s="26">
        <v>0</v>
      </c>
      <c r="E1048" s="26" t="s">
        <v>11</v>
      </c>
      <c r="F1048" s="26" t="s">
        <v>14</v>
      </c>
      <c r="G1048" s="32">
        <v>7325.0482000000002</v>
      </c>
    </row>
    <row r="1049" spans="1:7" x14ac:dyDescent="0.25">
      <c r="A1049" s="27">
        <v>22</v>
      </c>
      <c r="B1049" s="28" t="s">
        <v>10</v>
      </c>
      <c r="C1049" s="28">
        <v>52.58</v>
      </c>
      <c r="D1049" s="28">
        <v>1</v>
      </c>
      <c r="E1049" s="28" t="s">
        <v>8</v>
      </c>
      <c r="F1049" s="28" t="s">
        <v>12</v>
      </c>
      <c r="G1049" s="33">
        <v>44501.398200000003</v>
      </c>
    </row>
    <row r="1050" spans="1:7" x14ac:dyDescent="0.25">
      <c r="A1050" s="25">
        <v>25</v>
      </c>
      <c r="B1050" s="26" t="s">
        <v>7</v>
      </c>
      <c r="C1050" s="26">
        <v>22.515000000000001</v>
      </c>
      <c r="D1050" s="26">
        <v>1</v>
      </c>
      <c r="E1050" s="26" t="s">
        <v>11</v>
      </c>
      <c r="F1050" s="26" t="s">
        <v>13</v>
      </c>
      <c r="G1050" s="32">
        <v>3594.17085</v>
      </c>
    </row>
    <row r="1051" spans="1:7" x14ac:dyDescent="0.25">
      <c r="A1051" s="27">
        <v>49</v>
      </c>
      <c r="B1051" s="28" t="s">
        <v>10</v>
      </c>
      <c r="C1051" s="28">
        <v>30.9</v>
      </c>
      <c r="D1051" s="28">
        <v>0</v>
      </c>
      <c r="E1051" s="28" t="s">
        <v>8</v>
      </c>
      <c r="F1051" s="28" t="s">
        <v>9</v>
      </c>
      <c r="G1051" s="33">
        <v>39727.614000000001</v>
      </c>
    </row>
    <row r="1052" spans="1:7" x14ac:dyDescent="0.25">
      <c r="A1052" s="25">
        <v>44</v>
      </c>
      <c r="B1052" s="26" t="s">
        <v>7</v>
      </c>
      <c r="C1052" s="26">
        <v>36.954999999999998</v>
      </c>
      <c r="D1052" s="26">
        <v>1</v>
      </c>
      <c r="E1052" s="26" t="s">
        <v>11</v>
      </c>
      <c r="F1052" s="26" t="s">
        <v>13</v>
      </c>
      <c r="G1052" s="32">
        <v>8023.1354499999998</v>
      </c>
    </row>
    <row r="1053" spans="1:7" x14ac:dyDescent="0.25">
      <c r="A1053" s="27">
        <v>64</v>
      </c>
      <c r="B1053" s="28" t="s">
        <v>10</v>
      </c>
      <c r="C1053" s="28">
        <v>26.41</v>
      </c>
      <c r="D1053" s="28">
        <v>0</v>
      </c>
      <c r="E1053" s="28" t="s">
        <v>11</v>
      </c>
      <c r="F1053" s="28" t="s">
        <v>14</v>
      </c>
      <c r="G1053" s="33">
        <v>14394.5579</v>
      </c>
    </row>
    <row r="1054" spans="1:7" x14ac:dyDescent="0.25">
      <c r="A1054" s="25">
        <v>49</v>
      </c>
      <c r="B1054" s="26" t="s">
        <v>10</v>
      </c>
      <c r="C1054" s="26">
        <v>29.83</v>
      </c>
      <c r="D1054" s="26">
        <v>1</v>
      </c>
      <c r="E1054" s="26" t="s">
        <v>11</v>
      </c>
      <c r="F1054" s="26" t="s">
        <v>14</v>
      </c>
      <c r="G1054" s="32">
        <v>9288.0267000000003</v>
      </c>
    </row>
    <row r="1055" spans="1:7" x14ac:dyDescent="0.25">
      <c r="A1055" s="27">
        <v>47</v>
      </c>
      <c r="B1055" s="28" t="s">
        <v>10</v>
      </c>
      <c r="C1055" s="28">
        <v>29.8</v>
      </c>
      <c r="D1055" s="28">
        <v>3</v>
      </c>
      <c r="E1055" s="28" t="s">
        <v>8</v>
      </c>
      <c r="F1055" s="28" t="s">
        <v>9</v>
      </c>
      <c r="G1055" s="33">
        <v>25309.489000000001</v>
      </c>
    </row>
    <row r="1056" spans="1:7" x14ac:dyDescent="0.25">
      <c r="A1056" s="25">
        <v>27</v>
      </c>
      <c r="B1056" s="26" t="s">
        <v>7</v>
      </c>
      <c r="C1056" s="26">
        <v>21.47</v>
      </c>
      <c r="D1056" s="26">
        <v>0</v>
      </c>
      <c r="E1056" s="26" t="s">
        <v>11</v>
      </c>
      <c r="F1056" s="26" t="s">
        <v>13</v>
      </c>
      <c r="G1056" s="32">
        <v>3353.4703</v>
      </c>
    </row>
    <row r="1057" spans="1:7" x14ac:dyDescent="0.25">
      <c r="A1057" s="27">
        <v>55</v>
      </c>
      <c r="B1057" s="28" t="s">
        <v>10</v>
      </c>
      <c r="C1057" s="28">
        <v>27.645</v>
      </c>
      <c r="D1057" s="28">
        <v>0</v>
      </c>
      <c r="E1057" s="28" t="s">
        <v>11</v>
      </c>
      <c r="F1057" s="28" t="s">
        <v>13</v>
      </c>
      <c r="G1057" s="33">
        <v>10594.501550000001</v>
      </c>
    </row>
    <row r="1058" spans="1:7" x14ac:dyDescent="0.25">
      <c r="A1058" s="25">
        <v>48</v>
      </c>
      <c r="B1058" s="26" t="s">
        <v>7</v>
      </c>
      <c r="C1058" s="26">
        <v>28.9</v>
      </c>
      <c r="D1058" s="26">
        <v>0</v>
      </c>
      <c r="E1058" s="26" t="s">
        <v>11</v>
      </c>
      <c r="F1058" s="26" t="s">
        <v>9</v>
      </c>
      <c r="G1058" s="32">
        <v>8277.5229999999992</v>
      </c>
    </row>
    <row r="1059" spans="1:7" x14ac:dyDescent="0.25">
      <c r="A1059" s="27">
        <v>45</v>
      </c>
      <c r="B1059" s="28" t="s">
        <v>7</v>
      </c>
      <c r="C1059" s="28">
        <v>31.79</v>
      </c>
      <c r="D1059" s="28">
        <v>0</v>
      </c>
      <c r="E1059" s="28" t="s">
        <v>11</v>
      </c>
      <c r="F1059" s="28" t="s">
        <v>12</v>
      </c>
      <c r="G1059" s="33">
        <v>17929.303370000001</v>
      </c>
    </row>
    <row r="1060" spans="1:7" x14ac:dyDescent="0.25">
      <c r="A1060" s="25">
        <v>24</v>
      </c>
      <c r="B1060" s="26" t="s">
        <v>7</v>
      </c>
      <c r="C1060" s="26">
        <v>39.49</v>
      </c>
      <c r="D1060" s="26">
        <v>0</v>
      </c>
      <c r="E1060" s="26" t="s">
        <v>11</v>
      </c>
      <c r="F1060" s="26" t="s">
        <v>12</v>
      </c>
      <c r="G1060" s="32">
        <v>2480.9791</v>
      </c>
    </row>
    <row r="1061" spans="1:7" x14ac:dyDescent="0.25">
      <c r="A1061" s="27">
        <v>32</v>
      </c>
      <c r="B1061" s="28" t="s">
        <v>10</v>
      </c>
      <c r="C1061" s="28">
        <v>33.82</v>
      </c>
      <c r="D1061" s="28">
        <v>1</v>
      </c>
      <c r="E1061" s="28" t="s">
        <v>11</v>
      </c>
      <c r="F1061" s="28" t="s">
        <v>13</v>
      </c>
      <c r="G1061" s="33">
        <v>4462.7218000000003</v>
      </c>
    </row>
    <row r="1062" spans="1:7" x14ac:dyDescent="0.25">
      <c r="A1062" s="25">
        <v>24</v>
      </c>
      <c r="B1062" s="26" t="s">
        <v>10</v>
      </c>
      <c r="C1062" s="26">
        <v>32.01</v>
      </c>
      <c r="D1062" s="26">
        <v>0</v>
      </c>
      <c r="E1062" s="26" t="s">
        <v>11</v>
      </c>
      <c r="F1062" s="26" t="s">
        <v>12</v>
      </c>
      <c r="G1062" s="32">
        <v>1981.5818999999999</v>
      </c>
    </row>
    <row r="1063" spans="1:7" x14ac:dyDescent="0.25">
      <c r="A1063" s="27">
        <v>57</v>
      </c>
      <c r="B1063" s="28" t="s">
        <v>10</v>
      </c>
      <c r="C1063" s="28">
        <v>27.94</v>
      </c>
      <c r="D1063" s="28">
        <v>1</v>
      </c>
      <c r="E1063" s="28" t="s">
        <v>11</v>
      </c>
      <c r="F1063" s="28" t="s">
        <v>12</v>
      </c>
      <c r="G1063" s="33">
        <v>11554.223599999999</v>
      </c>
    </row>
    <row r="1064" spans="1:7" x14ac:dyDescent="0.25">
      <c r="A1064" s="25">
        <v>59</v>
      </c>
      <c r="B1064" s="26" t="s">
        <v>10</v>
      </c>
      <c r="C1064" s="26">
        <v>41.14</v>
      </c>
      <c r="D1064" s="26">
        <v>1</v>
      </c>
      <c r="E1064" s="26" t="s">
        <v>8</v>
      </c>
      <c r="F1064" s="26" t="s">
        <v>12</v>
      </c>
      <c r="G1064" s="32">
        <v>48970.247600000002</v>
      </c>
    </row>
    <row r="1065" spans="1:7" x14ac:dyDescent="0.25">
      <c r="A1065" s="27">
        <v>36</v>
      </c>
      <c r="B1065" s="28" t="s">
        <v>10</v>
      </c>
      <c r="C1065" s="28">
        <v>28.594999999999999</v>
      </c>
      <c r="D1065" s="28">
        <v>3</v>
      </c>
      <c r="E1065" s="28" t="s">
        <v>11</v>
      </c>
      <c r="F1065" s="28" t="s">
        <v>13</v>
      </c>
      <c r="G1065" s="33">
        <v>6548.1950500000003</v>
      </c>
    </row>
    <row r="1066" spans="1:7" x14ac:dyDescent="0.25">
      <c r="A1066" s="25">
        <v>29</v>
      </c>
      <c r="B1066" s="26" t="s">
        <v>7</v>
      </c>
      <c r="C1066" s="26">
        <v>25.6</v>
      </c>
      <c r="D1066" s="26">
        <v>4</v>
      </c>
      <c r="E1066" s="26" t="s">
        <v>11</v>
      </c>
      <c r="F1066" s="26" t="s">
        <v>9</v>
      </c>
      <c r="G1066" s="32">
        <v>5708.8670000000002</v>
      </c>
    </row>
    <row r="1067" spans="1:7" x14ac:dyDescent="0.25">
      <c r="A1067" s="27">
        <v>42</v>
      </c>
      <c r="B1067" s="28" t="s">
        <v>7</v>
      </c>
      <c r="C1067" s="28">
        <v>25.3</v>
      </c>
      <c r="D1067" s="28">
        <v>1</v>
      </c>
      <c r="E1067" s="28" t="s">
        <v>11</v>
      </c>
      <c r="F1067" s="28" t="s">
        <v>9</v>
      </c>
      <c r="G1067" s="33">
        <v>7045.4989999999998</v>
      </c>
    </row>
    <row r="1068" spans="1:7" x14ac:dyDescent="0.25">
      <c r="A1068" s="25">
        <v>48</v>
      </c>
      <c r="B1068" s="26" t="s">
        <v>10</v>
      </c>
      <c r="C1068" s="26">
        <v>37.29</v>
      </c>
      <c r="D1068" s="26">
        <v>2</v>
      </c>
      <c r="E1068" s="26" t="s">
        <v>11</v>
      </c>
      <c r="F1068" s="26" t="s">
        <v>12</v>
      </c>
      <c r="G1068" s="32">
        <v>8978.1851000000006</v>
      </c>
    </row>
    <row r="1069" spans="1:7" x14ac:dyDescent="0.25">
      <c r="A1069" s="27">
        <v>39</v>
      </c>
      <c r="B1069" s="28" t="s">
        <v>10</v>
      </c>
      <c r="C1069" s="28">
        <v>42.655000000000001</v>
      </c>
      <c r="D1069" s="28">
        <v>0</v>
      </c>
      <c r="E1069" s="28" t="s">
        <v>11</v>
      </c>
      <c r="F1069" s="28" t="s">
        <v>14</v>
      </c>
      <c r="G1069" s="33">
        <v>5757.41345</v>
      </c>
    </row>
    <row r="1070" spans="1:7" x14ac:dyDescent="0.25">
      <c r="A1070" s="25">
        <v>63</v>
      </c>
      <c r="B1070" s="26" t="s">
        <v>10</v>
      </c>
      <c r="C1070" s="26">
        <v>21.66</v>
      </c>
      <c r="D1070" s="26">
        <v>1</v>
      </c>
      <c r="E1070" s="26" t="s">
        <v>11</v>
      </c>
      <c r="F1070" s="26" t="s">
        <v>13</v>
      </c>
      <c r="G1070" s="32">
        <v>14349.8544</v>
      </c>
    </row>
    <row r="1071" spans="1:7" x14ac:dyDescent="0.25">
      <c r="A1071" s="27">
        <v>54</v>
      </c>
      <c r="B1071" s="28" t="s">
        <v>7</v>
      </c>
      <c r="C1071" s="28">
        <v>31.9</v>
      </c>
      <c r="D1071" s="28">
        <v>1</v>
      </c>
      <c r="E1071" s="28" t="s">
        <v>11</v>
      </c>
      <c r="F1071" s="28" t="s">
        <v>12</v>
      </c>
      <c r="G1071" s="33">
        <v>10928.849</v>
      </c>
    </row>
    <row r="1072" spans="1:7" x14ac:dyDescent="0.25">
      <c r="A1072" s="25">
        <v>37</v>
      </c>
      <c r="B1072" s="26" t="s">
        <v>10</v>
      </c>
      <c r="C1072" s="26">
        <v>37.07</v>
      </c>
      <c r="D1072" s="26">
        <v>1</v>
      </c>
      <c r="E1072" s="26" t="s">
        <v>8</v>
      </c>
      <c r="F1072" s="26" t="s">
        <v>12</v>
      </c>
      <c r="G1072" s="32">
        <v>39871.704299999998</v>
      </c>
    </row>
    <row r="1073" spans="1:7" x14ac:dyDescent="0.25">
      <c r="A1073" s="27">
        <v>63</v>
      </c>
      <c r="B1073" s="28" t="s">
        <v>10</v>
      </c>
      <c r="C1073" s="28">
        <v>31.445</v>
      </c>
      <c r="D1073" s="28">
        <v>0</v>
      </c>
      <c r="E1073" s="28" t="s">
        <v>11</v>
      </c>
      <c r="F1073" s="28" t="s">
        <v>14</v>
      </c>
      <c r="G1073" s="33">
        <v>13974.455550000001</v>
      </c>
    </row>
    <row r="1074" spans="1:7" x14ac:dyDescent="0.25">
      <c r="A1074" s="25">
        <v>21</v>
      </c>
      <c r="B1074" s="26" t="s">
        <v>10</v>
      </c>
      <c r="C1074" s="26">
        <v>31.254999999999999</v>
      </c>
      <c r="D1074" s="26">
        <v>0</v>
      </c>
      <c r="E1074" s="26" t="s">
        <v>11</v>
      </c>
      <c r="F1074" s="26" t="s">
        <v>13</v>
      </c>
      <c r="G1074" s="32">
        <v>1909.52745</v>
      </c>
    </row>
    <row r="1075" spans="1:7" x14ac:dyDescent="0.25">
      <c r="A1075" s="27">
        <v>54</v>
      </c>
      <c r="B1075" s="28" t="s">
        <v>7</v>
      </c>
      <c r="C1075" s="28">
        <v>28.88</v>
      </c>
      <c r="D1075" s="28">
        <v>2</v>
      </c>
      <c r="E1075" s="28" t="s">
        <v>11</v>
      </c>
      <c r="F1075" s="28" t="s">
        <v>14</v>
      </c>
      <c r="G1075" s="33">
        <v>12096.6512</v>
      </c>
    </row>
    <row r="1076" spans="1:7" x14ac:dyDescent="0.25">
      <c r="A1076" s="25">
        <v>60</v>
      </c>
      <c r="B1076" s="26" t="s">
        <v>7</v>
      </c>
      <c r="C1076" s="26">
        <v>18.335000000000001</v>
      </c>
      <c r="D1076" s="26">
        <v>0</v>
      </c>
      <c r="E1076" s="26" t="s">
        <v>11</v>
      </c>
      <c r="F1076" s="26" t="s">
        <v>14</v>
      </c>
      <c r="G1076" s="32">
        <v>13204.28565</v>
      </c>
    </row>
    <row r="1077" spans="1:7" x14ac:dyDescent="0.25">
      <c r="A1077" s="27">
        <v>32</v>
      </c>
      <c r="B1077" s="28" t="s">
        <v>7</v>
      </c>
      <c r="C1077" s="28">
        <v>29.59</v>
      </c>
      <c r="D1077" s="28">
        <v>1</v>
      </c>
      <c r="E1077" s="28" t="s">
        <v>11</v>
      </c>
      <c r="F1077" s="28" t="s">
        <v>12</v>
      </c>
      <c r="G1077" s="33">
        <v>4562.8420999999998</v>
      </c>
    </row>
    <row r="1078" spans="1:7" x14ac:dyDescent="0.25">
      <c r="A1078" s="25">
        <v>47</v>
      </c>
      <c r="B1078" s="26" t="s">
        <v>7</v>
      </c>
      <c r="C1078" s="26">
        <v>32</v>
      </c>
      <c r="D1078" s="26">
        <v>1</v>
      </c>
      <c r="E1078" s="26" t="s">
        <v>11</v>
      </c>
      <c r="F1078" s="26" t="s">
        <v>9</v>
      </c>
      <c r="G1078" s="32">
        <v>8551.3469999999998</v>
      </c>
    </row>
    <row r="1079" spans="1:7" x14ac:dyDescent="0.25">
      <c r="A1079" s="27">
        <v>21</v>
      </c>
      <c r="B1079" s="28" t="s">
        <v>10</v>
      </c>
      <c r="C1079" s="28">
        <v>26.03</v>
      </c>
      <c r="D1079" s="28">
        <v>0</v>
      </c>
      <c r="E1079" s="28" t="s">
        <v>11</v>
      </c>
      <c r="F1079" s="28" t="s">
        <v>14</v>
      </c>
      <c r="G1079" s="33">
        <v>2102.2647000000002</v>
      </c>
    </row>
    <row r="1080" spans="1:7" x14ac:dyDescent="0.25">
      <c r="A1080" s="25">
        <v>28</v>
      </c>
      <c r="B1080" s="26" t="s">
        <v>10</v>
      </c>
      <c r="C1080" s="26">
        <v>31.68</v>
      </c>
      <c r="D1080" s="26">
        <v>0</v>
      </c>
      <c r="E1080" s="26" t="s">
        <v>8</v>
      </c>
      <c r="F1080" s="26" t="s">
        <v>12</v>
      </c>
      <c r="G1080" s="32">
        <v>34672.147199999999</v>
      </c>
    </row>
    <row r="1081" spans="1:7" x14ac:dyDescent="0.25">
      <c r="A1081" s="27">
        <v>63</v>
      </c>
      <c r="B1081" s="28" t="s">
        <v>10</v>
      </c>
      <c r="C1081" s="28">
        <v>33.659999999999997</v>
      </c>
      <c r="D1081" s="28">
        <v>3</v>
      </c>
      <c r="E1081" s="28" t="s">
        <v>11</v>
      </c>
      <c r="F1081" s="28" t="s">
        <v>12</v>
      </c>
      <c r="G1081" s="33">
        <v>15161.5344</v>
      </c>
    </row>
    <row r="1082" spans="1:7" x14ac:dyDescent="0.25">
      <c r="A1082" s="25">
        <v>18</v>
      </c>
      <c r="B1082" s="26" t="s">
        <v>10</v>
      </c>
      <c r="C1082" s="26">
        <v>21.78</v>
      </c>
      <c r="D1082" s="26">
        <v>2</v>
      </c>
      <c r="E1082" s="26" t="s">
        <v>11</v>
      </c>
      <c r="F1082" s="26" t="s">
        <v>12</v>
      </c>
      <c r="G1082" s="32">
        <v>11884.048580000001</v>
      </c>
    </row>
    <row r="1083" spans="1:7" x14ac:dyDescent="0.25">
      <c r="A1083" s="27">
        <v>32</v>
      </c>
      <c r="B1083" s="28" t="s">
        <v>10</v>
      </c>
      <c r="C1083" s="28">
        <v>27.835000000000001</v>
      </c>
      <c r="D1083" s="28">
        <v>1</v>
      </c>
      <c r="E1083" s="28" t="s">
        <v>11</v>
      </c>
      <c r="F1083" s="28" t="s">
        <v>13</v>
      </c>
      <c r="G1083" s="33">
        <v>4454.40265</v>
      </c>
    </row>
    <row r="1084" spans="1:7" x14ac:dyDescent="0.25">
      <c r="A1084" s="25">
        <v>38</v>
      </c>
      <c r="B1084" s="26" t="s">
        <v>10</v>
      </c>
      <c r="C1084" s="26">
        <v>19.95</v>
      </c>
      <c r="D1084" s="26">
        <v>1</v>
      </c>
      <c r="E1084" s="26" t="s">
        <v>11</v>
      </c>
      <c r="F1084" s="26" t="s">
        <v>13</v>
      </c>
      <c r="G1084" s="32">
        <v>5855.9025000000001</v>
      </c>
    </row>
    <row r="1085" spans="1:7" x14ac:dyDescent="0.25">
      <c r="A1085" s="27">
        <v>32</v>
      </c>
      <c r="B1085" s="28" t="s">
        <v>10</v>
      </c>
      <c r="C1085" s="28">
        <v>31.5</v>
      </c>
      <c r="D1085" s="28">
        <v>1</v>
      </c>
      <c r="E1085" s="28" t="s">
        <v>11</v>
      </c>
      <c r="F1085" s="28" t="s">
        <v>9</v>
      </c>
      <c r="G1085" s="33">
        <v>4076.4969999999998</v>
      </c>
    </row>
    <row r="1086" spans="1:7" x14ac:dyDescent="0.25">
      <c r="A1086" s="25">
        <v>62</v>
      </c>
      <c r="B1086" s="26" t="s">
        <v>7</v>
      </c>
      <c r="C1086" s="26">
        <v>30.495000000000001</v>
      </c>
      <c r="D1086" s="26">
        <v>2</v>
      </c>
      <c r="E1086" s="26" t="s">
        <v>11</v>
      </c>
      <c r="F1086" s="26" t="s">
        <v>13</v>
      </c>
      <c r="G1086" s="32">
        <v>15019.760050000001</v>
      </c>
    </row>
    <row r="1087" spans="1:7" x14ac:dyDescent="0.25">
      <c r="A1087" s="27">
        <v>39</v>
      </c>
      <c r="B1087" s="28" t="s">
        <v>7</v>
      </c>
      <c r="C1087" s="28">
        <v>18.3</v>
      </c>
      <c r="D1087" s="28">
        <v>5</v>
      </c>
      <c r="E1087" s="28" t="s">
        <v>8</v>
      </c>
      <c r="F1087" s="28" t="s">
        <v>9</v>
      </c>
      <c r="G1087" s="33">
        <v>19023.259999999998</v>
      </c>
    </row>
    <row r="1088" spans="1:7" x14ac:dyDescent="0.25">
      <c r="A1088" s="25">
        <v>55</v>
      </c>
      <c r="B1088" s="26" t="s">
        <v>10</v>
      </c>
      <c r="C1088" s="26">
        <v>28.975000000000001</v>
      </c>
      <c r="D1088" s="26">
        <v>0</v>
      </c>
      <c r="E1088" s="26" t="s">
        <v>11</v>
      </c>
      <c r="F1088" s="26" t="s">
        <v>14</v>
      </c>
      <c r="G1088" s="32">
        <v>10796.35025</v>
      </c>
    </row>
    <row r="1089" spans="1:7" x14ac:dyDescent="0.25">
      <c r="A1089" s="27">
        <v>57</v>
      </c>
      <c r="B1089" s="28" t="s">
        <v>10</v>
      </c>
      <c r="C1089" s="28">
        <v>31.54</v>
      </c>
      <c r="D1089" s="28">
        <v>0</v>
      </c>
      <c r="E1089" s="28" t="s">
        <v>11</v>
      </c>
      <c r="F1089" s="28" t="s">
        <v>13</v>
      </c>
      <c r="G1089" s="33">
        <v>11353.2276</v>
      </c>
    </row>
    <row r="1090" spans="1:7" x14ac:dyDescent="0.25">
      <c r="A1090" s="25">
        <v>52</v>
      </c>
      <c r="B1090" s="26" t="s">
        <v>10</v>
      </c>
      <c r="C1090" s="26">
        <v>47.74</v>
      </c>
      <c r="D1090" s="26">
        <v>1</v>
      </c>
      <c r="E1090" s="26" t="s">
        <v>11</v>
      </c>
      <c r="F1090" s="26" t="s">
        <v>12</v>
      </c>
      <c r="G1090" s="32">
        <v>9748.9105999999992</v>
      </c>
    </row>
    <row r="1091" spans="1:7" x14ac:dyDescent="0.25">
      <c r="A1091" s="27">
        <v>56</v>
      </c>
      <c r="B1091" s="28" t="s">
        <v>10</v>
      </c>
      <c r="C1091" s="28">
        <v>22.1</v>
      </c>
      <c r="D1091" s="28">
        <v>0</v>
      </c>
      <c r="E1091" s="28" t="s">
        <v>11</v>
      </c>
      <c r="F1091" s="28" t="s">
        <v>9</v>
      </c>
      <c r="G1091" s="33">
        <v>10577.087</v>
      </c>
    </row>
    <row r="1092" spans="1:7" x14ac:dyDescent="0.25">
      <c r="A1092" s="25">
        <v>47</v>
      </c>
      <c r="B1092" s="26" t="s">
        <v>10</v>
      </c>
      <c r="C1092" s="26">
        <v>36.19</v>
      </c>
      <c r="D1092" s="26">
        <v>0</v>
      </c>
      <c r="E1092" s="26" t="s">
        <v>8</v>
      </c>
      <c r="F1092" s="26" t="s">
        <v>12</v>
      </c>
      <c r="G1092" s="32">
        <v>41676.081100000003</v>
      </c>
    </row>
    <row r="1093" spans="1:7" x14ac:dyDescent="0.25">
      <c r="A1093" s="27">
        <v>55</v>
      </c>
      <c r="B1093" s="28" t="s">
        <v>7</v>
      </c>
      <c r="C1093" s="28">
        <v>29.83</v>
      </c>
      <c r="D1093" s="28">
        <v>0</v>
      </c>
      <c r="E1093" s="28" t="s">
        <v>11</v>
      </c>
      <c r="F1093" s="28" t="s">
        <v>14</v>
      </c>
      <c r="G1093" s="33">
        <v>11286.538699999999</v>
      </c>
    </row>
    <row r="1094" spans="1:7" x14ac:dyDescent="0.25">
      <c r="A1094" s="25">
        <v>23</v>
      </c>
      <c r="B1094" s="26" t="s">
        <v>10</v>
      </c>
      <c r="C1094" s="26">
        <v>32.700000000000003</v>
      </c>
      <c r="D1094" s="26">
        <v>3</v>
      </c>
      <c r="E1094" s="26" t="s">
        <v>11</v>
      </c>
      <c r="F1094" s="26" t="s">
        <v>9</v>
      </c>
      <c r="G1094" s="32">
        <v>3591.48</v>
      </c>
    </row>
    <row r="1095" spans="1:7" x14ac:dyDescent="0.25">
      <c r="A1095" s="27">
        <v>22</v>
      </c>
      <c r="B1095" s="28" t="s">
        <v>7</v>
      </c>
      <c r="C1095" s="28">
        <v>30.4</v>
      </c>
      <c r="D1095" s="28">
        <v>0</v>
      </c>
      <c r="E1095" s="28" t="s">
        <v>8</v>
      </c>
      <c r="F1095" s="28" t="s">
        <v>13</v>
      </c>
      <c r="G1095" s="33">
        <v>33907.548000000003</v>
      </c>
    </row>
    <row r="1096" spans="1:7" x14ac:dyDescent="0.25">
      <c r="A1096" s="25">
        <v>50</v>
      </c>
      <c r="B1096" s="26" t="s">
        <v>7</v>
      </c>
      <c r="C1096" s="26">
        <v>33.700000000000003</v>
      </c>
      <c r="D1096" s="26">
        <v>4</v>
      </c>
      <c r="E1096" s="26" t="s">
        <v>11</v>
      </c>
      <c r="F1096" s="26" t="s">
        <v>9</v>
      </c>
      <c r="G1096" s="32">
        <v>11299.343000000001</v>
      </c>
    </row>
    <row r="1097" spans="1:7" x14ac:dyDescent="0.25">
      <c r="A1097" s="27">
        <v>18</v>
      </c>
      <c r="B1097" s="28" t="s">
        <v>7</v>
      </c>
      <c r="C1097" s="28">
        <v>31.35</v>
      </c>
      <c r="D1097" s="28">
        <v>4</v>
      </c>
      <c r="E1097" s="28" t="s">
        <v>11</v>
      </c>
      <c r="F1097" s="28" t="s">
        <v>14</v>
      </c>
      <c r="G1097" s="33">
        <v>4561.1885000000002</v>
      </c>
    </row>
    <row r="1098" spans="1:7" x14ac:dyDescent="0.25">
      <c r="A1098" s="25">
        <v>51</v>
      </c>
      <c r="B1098" s="26" t="s">
        <v>7</v>
      </c>
      <c r="C1098" s="26">
        <v>34.96</v>
      </c>
      <c r="D1098" s="26">
        <v>2</v>
      </c>
      <c r="E1098" s="26" t="s">
        <v>8</v>
      </c>
      <c r="F1098" s="26" t="s">
        <v>14</v>
      </c>
      <c r="G1098" s="32">
        <v>44641.197399999997</v>
      </c>
    </row>
    <row r="1099" spans="1:7" x14ac:dyDescent="0.25">
      <c r="A1099" s="27">
        <v>22</v>
      </c>
      <c r="B1099" s="28" t="s">
        <v>10</v>
      </c>
      <c r="C1099" s="28">
        <v>33.770000000000003</v>
      </c>
      <c r="D1099" s="28">
        <v>0</v>
      </c>
      <c r="E1099" s="28" t="s">
        <v>11</v>
      </c>
      <c r="F1099" s="28" t="s">
        <v>12</v>
      </c>
      <c r="G1099" s="33">
        <v>1674.6323</v>
      </c>
    </row>
    <row r="1100" spans="1:7" x14ac:dyDescent="0.25">
      <c r="A1100" s="25">
        <v>52</v>
      </c>
      <c r="B1100" s="26" t="s">
        <v>7</v>
      </c>
      <c r="C1100" s="26">
        <v>30.875</v>
      </c>
      <c r="D1100" s="26">
        <v>0</v>
      </c>
      <c r="E1100" s="26" t="s">
        <v>11</v>
      </c>
      <c r="F1100" s="26" t="s">
        <v>14</v>
      </c>
      <c r="G1100" s="32">
        <v>23045.566159999998</v>
      </c>
    </row>
    <row r="1101" spans="1:7" x14ac:dyDescent="0.25">
      <c r="A1101" s="27">
        <v>25</v>
      </c>
      <c r="B1101" s="28" t="s">
        <v>7</v>
      </c>
      <c r="C1101" s="28">
        <v>33.99</v>
      </c>
      <c r="D1101" s="28">
        <v>1</v>
      </c>
      <c r="E1101" s="28" t="s">
        <v>11</v>
      </c>
      <c r="F1101" s="28" t="s">
        <v>12</v>
      </c>
      <c r="G1101" s="33">
        <v>3227.1210999999998</v>
      </c>
    </row>
    <row r="1102" spans="1:7" x14ac:dyDescent="0.25">
      <c r="A1102" s="25">
        <v>33</v>
      </c>
      <c r="B1102" s="26" t="s">
        <v>7</v>
      </c>
      <c r="C1102" s="26">
        <v>19.094999999999999</v>
      </c>
      <c r="D1102" s="26">
        <v>2</v>
      </c>
      <c r="E1102" s="26" t="s">
        <v>8</v>
      </c>
      <c r="F1102" s="26" t="s">
        <v>14</v>
      </c>
      <c r="G1102" s="32">
        <v>16776.304049999999</v>
      </c>
    </row>
    <row r="1103" spans="1:7" x14ac:dyDescent="0.25">
      <c r="A1103" s="27">
        <v>53</v>
      </c>
      <c r="B1103" s="28" t="s">
        <v>10</v>
      </c>
      <c r="C1103" s="28">
        <v>28.6</v>
      </c>
      <c r="D1103" s="28">
        <v>3</v>
      </c>
      <c r="E1103" s="28" t="s">
        <v>11</v>
      </c>
      <c r="F1103" s="28" t="s">
        <v>9</v>
      </c>
      <c r="G1103" s="33">
        <v>11253.421</v>
      </c>
    </row>
    <row r="1104" spans="1:7" x14ac:dyDescent="0.25">
      <c r="A1104" s="25">
        <v>29</v>
      </c>
      <c r="B1104" s="26" t="s">
        <v>10</v>
      </c>
      <c r="C1104" s="26">
        <v>38.94</v>
      </c>
      <c r="D1104" s="26">
        <v>1</v>
      </c>
      <c r="E1104" s="26" t="s">
        <v>11</v>
      </c>
      <c r="F1104" s="26" t="s">
        <v>12</v>
      </c>
      <c r="G1104" s="32">
        <v>3471.4096</v>
      </c>
    </row>
    <row r="1105" spans="1:7" x14ac:dyDescent="0.25">
      <c r="A1105" s="27">
        <v>58</v>
      </c>
      <c r="B1105" s="28" t="s">
        <v>10</v>
      </c>
      <c r="C1105" s="28">
        <v>36.08</v>
      </c>
      <c r="D1105" s="28">
        <v>0</v>
      </c>
      <c r="E1105" s="28" t="s">
        <v>11</v>
      </c>
      <c r="F1105" s="28" t="s">
        <v>12</v>
      </c>
      <c r="G1105" s="33">
        <v>11363.2832</v>
      </c>
    </row>
    <row r="1106" spans="1:7" x14ac:dyDescent="0.25">
      <c r="A1106" s="25">
        <v>37</v>
      </c>
      <c r="B1106" s="26" t="s">
        <v>10</v>
      </c>
      <c r="C1106" s="26">
        <v>29.8</v>
      </c>
      <c r="D1106" s="26">
        <v>0</v>
      </c>
      <c r="E1106" s="26" t="s">
        <v>11</v>
      </c>
      <c r="F1106" s="26" t="s">
        <v>9</v>
      </c>
      <c r="G1106" s="32">
        <v>20420.604650000001</v>
      </c>
    </row>
    <row r="1107" spans="1:7" x14ac:dyDescent="0.25">
      <c r="A1107" s="27">
        <v>54</v>
      </c>
      <c r="B1107" s="28" t="s">
        <v>7</v>
      </c>
      <c r="C1107" s="28">
        <v>31.24</v>
      </c>
      <c r="D1107" s="28">
        <v>0</v>
      </c>
      <c r="E1107" s="28" t="s">
        <v>11</v>
      </c>
      <c r="F1107" s="28" t="s">
        <v>12</v>
      </c>
      <c r="G1107" s="33">
        <v>10338.9316</v>
      </c>
    </row>
    <row r="1108" spans="1:7" x14ac:dyDescent="0.25">
      <c r="A1108" s="25">
        <v>49</v>
      </c>
      <c r="B1108" s="26" t="s">
        <v>7</v>
      </c>
      <c r="C1108" s="26">
        <v>29.925000000000001</v>
      </c>
      <c r="D1108" s="26">
        <v>0</v>
      </c>
      <c r="E1108" s="26" t="s">
        <v>11</v>
      </c>
      <c r="F1108" s="26" t="s">
        <v>13</v>
      </c>
      <c r="G1108" s="32">
        <v>8988.1587500000005</v>
      </c>
    </row>
    <row r="1109" spans="1:7" x14ac:dyDescent="0.25">
      <c r="A1109" s="27">
        <v>50</v>
      </c>
      <c r="B1109" s="28" t="s">
        <v>7</v>
      </c>
      <c r="C1109" s="28">
        <v>26.22</v>
      </c>
      <c r="D1109" s="28">
        <v>2</v>
      </c>
      <c r="E1109" s="28" t="s">
        <v>11</v>
      </c>
      <c r="F1109" s="28" t="s">
        <v>13</v>
      </c>
      <c r="G1109" s="33">
        <v>10493.9458</v>
      </c>
    </row>
    <row r="1110" spans="1:7" x14ac:dyDescent="0.25">
      <c r="A1110" s="25">
        <v>26</v>
      </c>
      <c r="B1110" s="26" t="s">
        <v>10</v>
      </c>
      <c r="C1110" s="26">
        <v>30</v>
      </c>
      <c r="D1110" s="26">
        <v>1</v>
      </c>
      <c r="E1110" s="26" t="s">
        <v>11</v>
      </c>
      <c r="F1110" s="26" t="s">
        <v>9</v>
      </c>
      <c r="G1110" s="32">
        <v>2904.0880000000002</v>
      </c>
    </row>
    <row r="1111" spans="1:7" x14ac:dyDescent="0.25">
      <c r="A1111" s="27">
        <v>45</v>
      </c>
      <c r="B1111" s="28" t="s">
        <v>10</v>
      </c>
      <c r="C1111" s="28">
        <v>20.350000000000001</v>
      </c>
      <c r="D1111" s="28">
        <v>3</v>
      </c>
      <c r="E1111" s="28" t="s">
        <v>11</v>
      </c>
      <c r="F1111" s="28" t="s">
        <v>12</v>
      </c>
      <c r="G1111" s="33">
        <v>8605.3615000000009</v>
      </c>
    </row>
    <row r="1112" spans="1:7" x14ac:dyDescent="0.25">
      <c r="A1112" s="25">
        <v>54</v>
      </c>
      <c r="B1112" s="26" t="s">
        <v>7</v>
      </c>
      <c r="C1112" s="26">
        <v>32.299999999999997</v>
      </c>
      <c r="D1112" s="26">
        <v>1</v>
      </c>
      <c r="E1112" s="26" t="s">
        <v>11</v>
      </c>
      <c r="F1112" s="26" t="s">
        <v>14</v>
      </c>
      <c r="G1112" s="32">
        <v>11512.405000000001</v>
      </c>
    </row>
    <row r="1113" spans="1:7" x14ac:dyDescent="0.25">
      <c r="A1113" s="27">
        <v>38</v>
      </c>
      <c r="B1113" s="28" t="s">
        <v>10</v>
      </c>
      <c r="C1113" s="28">
        <v>38.39</v>
      </c>
      <c r="D1113" s="28">
        <v>3</v>
      </c>
      <c r="E1113" s="28" t="s">
        <v>8</v>
      </c>
      <c r="F1113" s="28" t="s">
        <v>12</v>
      </c>
      <c r="G1113" s="33">
        <v>41949.244100000004</v>
      </c>
    </row>
    <row r="1114" spans="1:7" x14ac:dyDescent="0.25">
      <c r="A1114" s="25">
        <v>48</v>
      </c>
      <c r="B1114" s="26" t="s">
        <v>7</v>
      </c>
      <c r="C1114" s="26">
        <v>25.85</v>
      </c>
      <c r="D1114" s="26">
        <v>3</v>
      </c>
      <c r="E1114" s="26" t="s">
        <v>8</v>
      </c>
      <c r="F1114" s="26" t="s">
        <v>12</v>
      </c>
      <c r="G1114" s="32">
        <v>24180.933499999999</v>
      </c>
    </row>
    <row r="1115" spans="1:7" x14ac:dyDescent="0.25">
      <c r="A1115" s="27">
        <v>28</v>
      </c>
      <c r="B1115" s="28" t="s">
        <v>7</v>
      </c>
      <c r="C1115" s="28">
        <v>26.315000000000001</v>
      </c>
      <c r="D1115" s="28">
        <v>3</v>
      </c>
      <c r="E1115" s="28" t="s">
        <v>11</v>
      </c>
      <c r="F1115" s="28" t="s">
        <v>13</v>
      </c>
      <c r="G1115" s="33">
        <v>5312.1698500000002</v>
      </c>
    </row>
    <row r="1116" spans="1:7" x14ac:dyDescent="0.25">
      <c r="A1116" s="25">
        <v>23</v>
      </c>
      <c r="B1116" s="26" t="s">
        <v>10</v>
      </c>
      <c r="C1116" s="26">
        <v>24.51</v>
      </c>
      <c r="D1116" s="26">
        <v>0</v>
      </c>
      <c r="E1116" s="26" t="s">
        <v>11</v>
      </c>
      <c r="F1116" s="26" t="s">
        <v>14</v>
      </c>
      <c r="G1116" s="32">
        <v>2396.0958999999998</v>
      </c>
    </row>
    <row r="1117" spans="1:7" x14ac:dyDescent="0.25">
      <c r="A1117" s="27">
        <v>55</v>
      </c>
      <c r="B1117" s="28" t="s">
        <v>10</v>
      </c>
      <c r="C1117" s="28">
        <v>32.67</v>
      </c>
      <c r="D1117" s="28">
        <v>1</v>
      </c>
      <c r="E1117" s="28" t="s">
        <v>11</v>
      </c>
      <c r="F1117" s="28" t="s">
        <v>12</v>
      </c>
      <c r="G1117" s="33">
        <v>10807.4863</v>
      </c>
    </row>
    <row r="1118" spans="1:7" x14ac:dyDescent="0.25">
      <c r="A1118" s="25">
        <v>41</v>
      </c>
      <c r="B1118" s="26" t="s">
        <v>10</v>
      </c>
      <c r="C1118" s="26">
        <v>29.64</v>
      </c>
      <c r="D1118" s="26">
        <v>5</v>
      </c>
      <c r="E1118" s="26" t="s">
        <v>11</v>
      </c>
      <c r="F1118" s="26" t="s">
        <v>14</v>
      </c>
      <c r="G1118" s="32">
        <v>9222.4025999999994</v>
      </c>
    </row>
    <row r="1119" spans="1:7" x14ac:dyDescent="0.25">
      <c r="A1119" s="27">
        <v>25</v>
      </c>
      <c r="B1119" s="28" t="s">
        <v>10</v>
      </c>
      <c r="C1119" s="28">
        <v>33.33</v>
      </c>
      <c r="D1119" s="28">
        <v>2</v>
      </c>
      <c r="E1119" s="28" t="s">
        <v>8</v>
      </c>
      <c r="F1119" s="28" t="s">
        <v>12</v>
      </c>
      <c r="G1119" s="33">
        <v>36124.573700000001</v>
      </c>
    </row>
    <row r="1120" spans="1:7" x14ac:dyDescent="0.25">
      <c r="A1120" s="25">
        <v>33</v>
      </c>
      <c r="B1120" s="26" t="s">
        <v>10</v>
      </c>
      <c r="C1120" s="26">
        <v>35.75</v>
      </c>
      <c r="D1120" s="26">
        <v>1</v>
      </c>
      <c r="E1120" s="26" t="s">
        <v>8</v>
      </c>
      <c r="F1120" s="26" t="s">
        <v>12</v>
      </c>
      <c r="G1120" s="32">
        <v>38282.749499999998</v>
      </c>
    </row>
    <row r="1121" spans="1:7" x14ac:dyDescent="0.25">
      <c r="A1121" s="27">
        <v>30</v>
      </c>
      <c r="B1121" s="28" t="s">
        <v>7</v>
      </c>
      <c r="C1121" s="28">
        <v>19.95</v>
      </c>
      <c r="D1121" s="28">
        <v>3</v>
      </c>
      <c r="E1121" s="28" t="s">
        <v>11</v>
      </c>
      <c r="F1121" s="28" t="s">
        <v>13</v>
      </c>
      <c r="G1121" s="33">
        <v>5693.4305000000004</v>
      </c>
    </row>
    <row r="1122" spans="1:7" x14ac:dyDescent="0.25">
      <c r="A1122" s="25">
        <v>23</v>
      </c>
      <c r="B1122" s="26" t="s">
        <v>7</v>
      </c>
      <c r="C1122" s="26">
        <v>31.4</v>
      </c>
      <c r="D1122" s="26">
        <v>0</v>
      </c>
      <c r="E1122" s="26" t="s">
        <v>8</v>
      </c>
      <c r="F1122" s="26" t="s">
        <v>9</v>
      </c>
      <c r="G1122" s="32">
        <v>34166.273000000001</v>
      </c>
    </row>
    <row r="1123" spans="1:7" x14ac:dyDescent="0.25">
      <c r="A1123" s="27">
        <v>46</v>
      </c>
      <c r="B1123" s="28" t="s">
        <v>10</v>
      </c>
      <c r="C1123" s="28">
        <v>38.17</v>
      </c>
      <c r="D1123" s="28">
        <v>2</v>
      </c>
      <c r="E1123" s="28" t="s">
        <v>11</v>
      </c>
      <c r="F1123" s="28" t="s">
        <v>12</v>
      </c>
      <c r="G1123" s="33">
        <v>8347.1643000000004</v>
      </c>
    </row>
    <row r="1124" spans="1:7" x14ac:dyDescent="0.25">
      <c r="A1124" s="25">
        <v>53</v>
      </c>
      <c r="B1124" s="26" t="s">
        <v>7</v>
      </c>
      <c r="C1124" s="26">
        <v>36.86</v>
      </c>
      <c r="D1124" s="26">
        <v>3</v>
      </c>
      <c r="E1124" s="26" t="s">
        <v>8</v>
      </c>
      <c r="F1124" s="26" t="s">
        <v>13</v>
      </c>
      <c r="G1124" s="32">
        <v>46661.4424</v>
      </c>
    </row>
    <row r="1125" spans="1:7" x14ac:dyDescent="0.25">
      <c r="A1125" s="27">
        <v>27</v>
      </c>
      <c r="B1125" s="28" t="s">
        <v>7</v>
      </c>
      <c r="C1125" s="28">
        <v>32.395000000000003</v>
      </c>
      <c r="D1125" s="28">
        <v>1</v>
      </c>
      <c r="E1125" s="28" t="s">
        <v>11</v>
      </c>
      <c r="F1125" s="28" t="s">
        <v>14</v>
      </c>
      <c r="G1125" s="33">
        <v>18903.491409999999</v>
      </c>
    </row>
    <row r="1126" spans="1:7" x14ac:dyDescent="0.25">
      <c r="A1126" s="25">
        <v>23</v>
      </c>
      <c r="B1126" s="26" t="s">
        <v>7</v>
      </c>
      <c r="C1126" s="26">
        <v>42.75</v>
      </c>
      <c r="D1126" s="26">
        <v>1</v>
      </c>
      <c r="E1126" s="26" t="s">
        <v>8</v>
      </c>
      <c r="F1126" s="26" t="s">
        <v>14</v>
      </c>
      <c r="G1126" s="32">
        <v>40904.199500000002</v>
      </c>
    </row>
    <row r="1127" spans="1:7" x14ac:dyDescent="0.25">
      <c r="A1127" s="27">
        <v>63</v>
      </c>
      <c r="B1127" s="28" t="s">
        <v>7</v>
      </c>
      <c r="C1127" s="28">
        <v>25.08</v>
      </c>
      <c r="D1127" s="28">
        <v>0</v>
      </c>
      <c r="E1127" s="28" t="s">
        <v>11</v>
      </c>
      <c r="F1127" s="28" t="s">
        <v>13</v>
      </c>
      <c r="G1127" s="33">
        <v>14254.608200000001</v>
      </c>
    </row>
    <row r="1128" spans="1:7" x14ac:dyDescent="0.25">
      <c r="A1128" s="25">
        <v>55</v>
      </c>
      <c r="B1128" s="26" t="s">
        <v>10</v>
      </c>
      <c r="C1128" s="26">
        <v>29.9</v>
      </c>
      <c r="D1128" s="26">
        <v>0</v>
      </c>
      <c r="E1128" s="26" t="s">
        <v>11</v>
      </c>
      <c r="F1128" s="26" t="s">
        <v>9</v>
      </c>
      <c r="G1128" s="32">
        <v>10214.636</v>
      </c>
    </row>
    <row r="1129" spans="1:7" x14ac:dyDescent="0.25">
      <c r="A1129" s="27">
        <v>35</v>
      </c>
      <c r="B1129" s="28" t="s">
        <v>7</v>
      </c>
      <c r="C1129" s="28">
        <v>35.86</v>
      </c>
      <c r="D1129" s="28">
        <v>2</v>
      </c>
      <c r="E1129" s="28" t="s">
        <v>11</v>
      </c>
      <c r="F1129" s="28" t="s">
        <v>12</v>
      </c>
      <c r="G1129" s="33">
        <v>5836.5204000000003</v>
      </c>
    </row>
    <row r="1130" spans="1:7" x14ac:dyDescent="0.25">
      <c r="A1130" s="25">
        <v>34</v>
      </c>
      <c r="B1130" s="26" t="s">
        <v>10</v>
      </c>
      <c r="C1130" s="26">
        <v>32.799999999999997</v>
      </c>
      <c r="D1130" s="26">
        <v>1</v>
      </c>
      <c r="E1130" s="26" t="s">
        <v>11</v>
      </c>
      <c r="F1130" s="26" t="s">
        <v>9</v>
      </c>
      <c r="G1130" s="32">
        <v>14358.364369999999</v>
      </c>
    </row>
    <row r="1131" spans="1:7" x14ac:dyDescent="0.25">
      <c r="A1131" s="27">
        <v>19</v>
      </c>
      <c r="B1131" s="28" t="s">
        <v>7</v>
      </c>
      <c r="C1131" s="28">
        <v>18.600000000000001</v>
      </c>
      <c r="D1131" s="28">
        <v>0</v>
      </c>
      <c r="E1131" s="28" t="s">
        <v>11</v>
      </c>
      <c r="F1131" s="28" t="s">
        <v>9</v>
      </c>
      <c r="G1131" s="33">
        <v>1728.8969999999999</v>
      </c>
    </row>
    <row r="1132" spans="1:7" x14ac:dyDescent="0.25">
      <c r="A1132" s="25">
        <v>39</v>
      </c>
      <c r="B1132" s="26" t="s">
        <v>7</v>
      </c>
      <c r="C1132" s="26">
        <v>23.87</v>
      </c>
      <c r="D1132" s="26">
        <v>5</v>
      </c>
      <c r="E1132" s="26" t="s">
        <v>11</v>
      </c>
      <c r="F1132" s="26" t="s">
        <v>12</v>
      </c>
      <c r="G1132" s="32">
        <v>8582.3022999999994</v>
      </c>
    </row>
    <row r="1133" spans="1:7" x14ac:dyDescent="0.25">
      <c r="A1133" s="27">
        <v>27</v>
      </c>
      <c r="B1133" s="28" t="s">
        <v>10</v>
      </c>
      <c r="C1133" s="28">
        <v>45.9</v>
      </c>
      <c r="D1133" s="28">
        <v>2</v>
      </c>
      <c r="E1133" s="28" t="s">
        <v>11</v>
      </c>
      <c r="F1133" s="28" t="s">
        <v>9</v>
      </c>
      <c r="G1133" s="33">
        <v>3693.4279999999999</v>
      </c>
    </row>
    <row r="1134" spans="1:7" x14ac:dyDescent="0.25">
      <c r="A1134" s="25">
        <v>57</v>
      </c>
      <c r="B1134" s="26" t="s">
        <v>10</v>
      </c>
      <c r="C1134" s="26">
        <v>40.28</v>
      </c>
      <c r="D1134" s="26">
        <v>0</v>
      </c>
      <c r="E1134" s="26" t="s">
        <v>11</v>
      </c>
      <c r="F1134" s="26" t="s">
        <v>14</v>
      </c>
      <c r="G1134" s="32">
        <v>20709.020339999999</v>
      </c>
    </row>
    <row r="1135" spans="1:7" x14ac:dyDescent="0.25">
      <c r="A1135" s="27">
        <v>52</v>
      </c>
      <c r="B1135" s="28" t="s">
        <v>7</v>
      </c>
      <c r="C1135" s="28">
        <v>18.335000000000001</v>
      </c>
      <c r="D1135" s="28">
        <v>0</v>
      </c>
      <c r="E1135" s="28" t="s">
        <v>11</v>
      </c>
      <c r="F1135" s="28" t="s">
        <v>13</v>
      </c>
      <c r="G1135" s="33">
        <v>9991.0376500000002</v>
      </c>
    </row>
    <row r="1136" spans="1:7" x14ac:dyDescent="0.25">
      <c r="A1136" s="25">
        <v>28</v>
      </c>
      <c r="B1136" s="26" t="s">
        <v>10</v>
      </c>
      <c r="C1136" s="26">
        <v>33.82</v>
      </c>
      <c r="D1136" s="26">
        <v>0</v>
      </c>
      <c r="E1136" s="26" t="s">
        <v>11</v>
      </c>
      <c r="F1136" s="26" t="s">
        <v>13</v>
      </c>
      <c r="G1136" s="32">
        <v>19673.335729999999</v>
      </c>
    </row>
    <row r="1137" spans="1:7" x14ac:dyDescent="0.25">
      <c r="A1137" s="27">
        <v>50</v>
      </c>
      <c r="B1137" s="28" t="s">
        <v>7</v>
      </c>
      <c r="C1137" s="28">
        <v>28.12</v>
      </c>
      <c r="D1137" s="28">
        <v>3</v>
      </c>
      <c r="E1137" s="28" t="s">
        <v>11</v>
      </c>
      <c r="F1137" s="28" t="s">
        <v>13</v>
      </c>
      <c r="G1137" s="33">
        <v>11085.586799999999</v>
      </c>
    </row>
    <row r="1138" spans="1:7" x14ac:dyDescent="0.25">
      <c r="A1138" s="25">
        <v>44</v>
      </c>
      <c r="B1138" s="26" t="s">
        <v>7</v>
      </c>
      <c r="C1138" s="26">
        <v>25</v>
      </c>
      <c r="D1138" s="26">
        <v>1</v>
      </c>
      <c r="E1138" s="26" t="s">
        <v>11</v>
      </c>
      <c r="F1138" s="26" t="s">
        <v>9</v>
      </c>
      <c r="G1138" s="32">
        <v>7623.518</v>
      </c>
    </row>
    <row r="1139" spans="1:7" x14ac:dyDescent="0.25">
      <c r="A1139" s="27">
        <v>26</v>
      </c>
      <c r="B1139" s="28" t="s">
        <v>7</v>
      </c>
      <c r="C1139" s="28">
        <v>22.23</v>
      </c>
      <c r="D1139" s="28">
        <v>0</v>
      </c>
      <c r="E1139" s="28" t="s">
        <v>11</v>
      </c>
      <c r="F1139" s="28" t="s">
        <v>13</v>
      </c>
      <c r="G1139" s="33">
        <v>3176.2876999999999</v>
      </c>
    </row>
    <row r="1140" spans="1:7" x14ac:dyDescent="0.25">
      <c r="A1140" s="25">
        <v>33</v>
      </c>
      <c r="B1140" s="26" t="s">
        <v>10</v>
      </c>
      <c r="C1140" s="26">
        <v>30.25</v>
      </c>
      <c r="D1140" s="26">
        <v>0</v>
      </c>
      <c r="E1140" s="26" t="s">
        <v>11</v>
      </c>
      <c r="F1140" s="26" t="s">
        <v>12</v>
      </c>
      <c r="G1140" s="32">
        <v>3704.3544999999999</v>
      </c>
    </row>
    <row r="1141" spans="1:7" x14ac:dyDescent="0.25">
      <c r="A1141" s="27">
        <v>19</v>
      </c>
      <c r="B1141" s="28" t="s">
        <v>7</v>
      </c>
      <c r="C1141" s="28">
        <v>32.49</v>
      </c>
      <c r="D1141" s="28">
        <v>0</v>
      </c>
      <c r="E1141" s="28" t="s">
        <v>8</v>
      </c>
      <c r="F1141" s="28" t="s">
        <v>13</v>
      </c>
      <c r="G1141" s="33">
        <v>36898.733079999998</v>
      </c>
    </row>
    <row r="1142" spans="1:7" x14ac:dyDescent="0.25">
      <c r="A1142" s="25">
        <v>50</v>
      </c>
      <c r="B1142" s="26" t="s">
        <v>10</v>
      </c>
      <c r="C1142" s="26">
        <v>37.07</v>
      </c>
      <c r="D1142" s="26">
        <v>1</v>
      </c>
      <c r="E1142" s="26" t="s">
        <v>11</v>
      </c>
      <c r="F1142" s="26" t="s">
        <v>12</v>
      </c>
      <c r="G1142" s="32">
        <v>9048.0272999999997</v>
      </c>
    </row>
    <row r="1143" spans="1:7" x14ac:dyDescent="0.25">
      <c r="A1143" s="27">
        <v>41</v>
      </c>
      <c r="B1143" s="28" t="s">
        <v>7</v>
      </c>
      <c r="C1143" s="28">
        <v>32.6</v>
      </c>
      <c r="D1143" s="28">
        <v>3</v>
      </c>
      <c r="E1143" s="28" t="s">
        <v>11</v>
      </c>
      <c r="F1143" s="28" t="s">
        <v>9</v>
      </c>
      <c r="G1143" s="33">
        <v>7954.5169999999998</v>
      </c>
    </row>
    <row r="1144" spans="1:7" x14ac:dyDescent="0.25">
      <c r="A1144" s="25">
        <v>52</v>
      </c>
      <c r="B1144" s="26" t="s">
        <v>7</v>
      </c>
      <c r="C1144" s="26">
        <v>24.86</v>
      </c>
      <c r="D1144" s="26">
        <v>0</v>
      </c>
      <c r="E1144" s="26" t="s">
        <v>11</v>
      </c>
      <c r="F1144" s="26" t="s">
        <v>12</v>
      </c>
      <c r="G1144" s="32">
        <v>27117.993780000001</v>
      </c>
    </row>
    <row r="1145" spans="1:7" x14ac:dyDescent="0.25">
      <c r="A1145" s="27">
        <v>39</v>
      </c>
      <c r="B1145" s="28" t="s">
        <v>10</v>
      </c>
      <c r="C1145" s="28">
        <v>32.340000000000003</v>
      </c>
      <c r="D1145" s="28">
        <v>2</v>
      </c>
      <c r="E1145" s="28" t="s">
        <v>11</v>
      </c>
      <c r="F1145" s="28" t="s">
        <v>12</v>
      </c>
      <c r="G1145" s="33">
        <v>6338.0756000000001</v>
      </c>
    </row>
    <row r="1146" spans="1:7" x14ac:dyDescent="0.25">
      <c r="A1146" s="25">
        <v>50</v>
      </c>
      <c r="B1146" s="26" t="s">
        <v>10</v>
      </c>
      <c r="C1146" s="26">
        <v>32.299999999999997</v>
      </c>
      <c r="D1146" s="26">
        <v>2</v>
      </c>
      <c r="E1146" s="26" t="s">
        <v>11</v>
      </c>
      <c r="F1146" s="26" t="s">
        <v>9</v>
      </c>
      <c r="G1146" s="32">
        <v>9630.3970000000008</v>
      </c>
    </row>
    <row r="1147" spans="1:7" x14ac:dyDescent="0.25">
      <c r="A1147" s="27">
        <v>52</v>
      </c>
      <c r="B1147" s="28" t="s">
        <v>10</v>
      </c>
      <c r="C1147" s="28">
        <v>32.774999999999999</v>
      </c>
      <c r="D1147" s="28">
        <v>3</v>
      </c>
      <c r="E1147" s="28" t="s">
        <v>11</v>
      </c>
      <c r="F1147" s="28" t="s">
        <v>13</v>
      </c>
      <c r="G1147" s="33">
        <v>11289.10925</v>
      </c>
    </row>
    <row r="1148" spans="1:7" x14ac:dyDescent="0.25">
      <c r="A1148" s="25">
        <v>60</v>
      </c>
      <c r="B1148" s="26" t="s">
        <v>10</v>
      </c>
      <c r="C1148" s="26">
        <v>32.799999999999997</v>
      </c>
      <c r="D1148" s="26">
        <v>0</v>
      </c>
      <c r="E1148" s="26" t="s">
        <v>8</v>
      </c>
      <c r="F1148" s="26" t="s">
        <v>9</v>
      </c>
      <c r="G1148" s="32">
        <v>52590.829389999999</v>
      </c>
    </row>
    <row r="1149" spans="1:7" x14ac:dyDescent="0.25">
      <c r="A1149" s="27">
        <v>20</v>
      </c>
      <c r="B1149" s="28" t="s">
        <v>7</v>
      </c>
      <c r="C1149" s="28">
        <v>31.92</v>
      </c>
      <c r="D1149" s="28">
        <v>0</v>
      </c>
      <c r="E1149" s="28" t="s">
        <v>11</v>
      </c>
      <c r="F1149" s="28" t="s">
        <v>13</v>
      </c>
      <c r="G1149" s="33">
        <v>2261.5688</v>
      </c>
    </row>
    <row r="1150" spans="1:7" x14ac:dyDescent="0.25">
      <c r="A1150" s="25">
        <v>55</v>
      </c>
      <c r="B1150" s="26" t="s">
        <v>10</v>
      </c>
      <c r="C1150" s="26">
        <v>21.5</v>
      </c>
      <c r="D1150" s="26">
        <v>1</v>
      </c>
      <c r="E1150" s="26" t="s">
        <v>11</v>
      </c>
      <c r="F1150" s="26" t="s">
        <v>9</v>
      </c>
      <c r="G1150" s="32">
        <v>10791.96</v>
      </c>
    </row>
    <row r="1151" spans="1:7" x14ac:dyDescent="0.25">
      <c r="A1151" s="27">
        <v>42</v>
      </c>
      <c r="B1151" s="28" t="s">
        <v>10</v>
      </c>
      <c r="C1151" s="28">
        <v>34.1</v>
      </c>
      <c r="D1151" s="28">
        <v>0</v>
      </c>
      <c r="E1151" s="28" t="s">
        <v>11</v>
      </c>
      <c r="F1151" s="28" t="s">
        <v>9</v>
      </c>
      <c r="G1151" s="33">
        <v>5979.7309999999998</v>
      </c>
    </row>
    <row r="1152" spans="1:7" x14ac:dyDescent="0.25">
      <c r="A1152" s="25">
        <v>18</v>
      </c>
      <c r="B1152" s="26" t="s">
        <v>7</v>
      </c>
      <c r="C1152" s="26">
        <v>30.305</v>
      </c>
      <c r="D1152" s="26">
        <v>0</v>
      </c>
      <c r="E1152" s="26" t="s">
        <v>11</v>
      </c>
      <c r="F1152" s="26" t="s">
        <v>14</v>
      </c>
      <c r="G1152" s="32">
        <v>2203.7359499999998</v>
      </c>
    </row>
    <row r="1153" spans="1:7" x14ac:dyDescent="0.25">
      <c r="A1153" s="27">
        <v>58</v>
      </c>
      <c r="B1153" s="28" t="s">
        <v>7</v>
      </c>
      <c r="C1153" s="28">
        <v>36.479999999999997</v>
      </c>
      <c r="D1153" s="28">
        <v>0</v>
      </c>
      <c r="E1153" s="28" t="s">
        <v>11</v>
      </c>
      <c r="F1153" s="28" t="s">
        <v>13</v>
      </c>
      <c r="G1153" s="33">
        <v>12235.8392</v>
      </c>
    </row>
    <row r="1154" spans="1:7" x14ac:dyDescent="0.25">
      <c r="A1154" s="25">
        <v>43</v>
      </c>
      <c r="B1154" s="26" t="s">
        <v>7</v>
      </c>
      <c r="C1154" s="26">
        <v>32.56</v>
      </c>
      <c r="D1154" s="26">
        <v>3</v>
      </c>
      <c r="E1154" s="26" t="s">
        <v>8</v>
      </c>
      <c r="F1154" s="26" t="s">
        <v>12</v>
      </c>
      <c r="G1154" s="32">
        <v>40941.285400000001</v>
      </c>
    </row>
    <row r="1155" spans="1:7" x14ac:dyDescent="0.25">
      <c r="A1155" s="27">
        <v>35</v>
      </c>
      <c r="B1155" s="28" t="s">
        <v>7</v>
      </c>
      <c r="C1155" s="28">
        <v>35.814999999999998</v>
      </c>
      <c r="D1155" s="28">
        <v>1</v>
      </c>
      <c r="E1155" s="28" t="s">
        <v>11</v>
      </c>
      <c r="F1155" s="28" t="s">
        <v>13</v>
      </c>
      <c r="G1155" s="33">
        <v>5630.4578499999998</v>
      </c>
    </row>
    <row r="1156" spans="1:7" x14ac:dyDescent="0.25">
      <c r="A1156" s="25">
        <v>48</v>
      </c>
      <c r="B1156" s="26" t="s">
        <v>7</v>
      </c>
      <c r="C1156" s="26">
        <v>27.93</v>
      </c>
      <c r="D1156" s="26">
        <v>4</v>
      </c>
      <c r="E1156" s="26" t="s">
        <v>11</v>
      </c>
      <c r="F1156" s="26" t="s">
        <v>13</v>
      </c>
      <c r="G1156" s="32">
        <v>11015.1747</v>
      </c>
    </row>
    <row r="1157" spans="1:7" x14ac:dyDescent="0.25">
      <c r="A1157" s="27">
        <v>36</v>
      </c>
      <c r="B1157" s="28" t="s">
        <v>7</v>
      </c>
      <c r="C1157" s="28">
        <v>22.135000000000002</v>
      </c>
      <c r="D1157" s="28">
        <v>3</v>
      </c>
      <c r="E1157" s="28" t="s">
        <v>11</v>
      </c>
      <c r="F1157" s="28" t="s">
        <v>14</v>
      </c>
      <c r="G1157" s="33">
        <v>7228.2156500000001</v>
      </c>
    </row>
    <row r="1158" spans="1:7" x14ac:dyDescent="0.25">
      <c r="A1158" s="25">
        <v>19</v>
      </c>
      <c r="B1158" s="26" t="s">
        <v>10</v>
      </c>
      <c r="C1158" s="26">
        <v>44.88</v>
      </c>
      <c r="D1158" s="26">
        <v>0</v>
      </c>
      <c r="E1158" s="26" t="s">
        <v>8</v>
      </c>
      <c r="F1158" s="26" t="s">
        <v>12</v>
      </c>
      <c r="G1158" s="32">
        <v>39722.746200000001</v>
      </c>
    </row>
    <row r="1159" spans="1:7" x14ac:dyDescent="0.25">
      <c r="A1159" s="27">
        <v>23</v>
      </c>
      <c r="B1159" s="28" t="s">
        <v>7</v>
      </c>
      <c r="C1159" s="28">
        <v>23.18</v>
      </c>
      <c r="D1159" s="28">
        <v>2</v>
      </c>
      <c r="E1159" s="28" t="s">
        <v>11</v>
      </c>
      <c r="F1159" s="28" t="s">
        <v>13</v>
      </c>
      <c r="G1159" s="33">
        <v>14426.073850000001</v>
      </c>
    </row>
    <row r="1160" spans="1:7" x14ac:dyDescent="0.25">
      <c r="A1160" s="25">
        <v>20</v>
      </c>
      <c r="B1160" s="26" t="s">
        <v>7</v>
      </c>
      <c r="C1160" s="26">
        <v>30.59</v>
      </c>
      <c r="D1160" s="26">
        <v>0</v>
      </c>
      <c r="E1160" s="26" t="s">
        <v>11</v>
      </c>
      <c r="F1160" s="26" t="s">
        <v>14</v>
      </c>
      <c r="G1160" s="32">
        <v>2459.7201</v>
      </c>
    </row>
    <row r="1161" spans="1:7" x14ac:dyDescent="0.25">
      <c r="A1161" s="27">
        <v>32</v>
      </c>
      <c r="B1161" s="28" t="s">
        <v>7</v>
      </c>
      <c r="C1161" s="28">
        <v>41.1</v>
      </c>
      <c r="D1161" s="28">
        <v>0</v>
      </c>
      <c r="E1161" s="28" t="s">
        <v>11</v>
      </c>
      <c r="F1161" s="28" t="s">
        <v>9</v>
      </c>
      <c r="G1161" s="33">
        <v>3989.8409999999999</v>
      </c>
    </row>
    <row r="1162" spans="1:7" x14ac:dyDescent="0.25">
      <c r="A1162" s="25">
        <v>43</v>
      </c>
      <c r="B1162" s="26" t="s">
        <v>7</v>
      </c>
      <c r="C1162" s="26">
        <v>34.58</v>
      </c>
      <c r="D1162" s="26">
        <v>1</v>
      </c>
      <c r="E1162" s="26" t="s">
        <v>11</v>
      </c>
      <c r="F1162" s="26" t="s">
        <v>13</v>
      </c>
      <c r="G1162" s="32">
        <v>7727.2532000000001</v>
      </c>
    </row>
    <row r="1163" spans="1:7" x14ac:dyDescent="0.25">
      <c r="A1163" s="27">
        <v>34</v>
      </c>
      <c r="B1163" s="28" t="s">
        <v>10</v>
      </c>
      <c r="C1163" s="28">
        <v>42.13</v>
      </c>
      <c r="D1163" s="28">
        <v>2</v>
      </c>
      <c r="E1163" s="28" t="s">
        <v>11</v>
      </c>
      <c r="F1163" s="28" t="s">
        <v>12</v>
      </c>
      <c r="G1163" s="33">
        <v>5124.1886999999997</v>
      </c>
    </row>
    <row r="1164" spans="1:7" x14ac:dyDescent="0.25">
      <c r="A1164" s="25">
        <v>30</v>
      </c>
      <c r="B1164" s="26" t="s">
        <v>10</v>
      </c>
      <c r="C1164" s="26">
        <v>38.83</v>
      </c>
      <c r="D1164" s="26">
        <v>1</v>
      </c>
      <c r="E1164" s="26" t="s">
        <v>11</v>
      </c>
      <c r="F1164" s="26" t="s">
        <v>12</v>
      </c>
      <c r="G1164" s="32">
        <v>18963.171920000001</v>
      </c>
    </row>
    <row r="1165" spans="1:7" x14ac:dyDescent="0.25">
      <c r="A1165" s="27">
        <v>18</v>
      </c>
      <c r="B1165" s="28" t="s">
        <v>7</v>
      </c>
      <c r="C1165" s="28">
        <v>28.215</v>
      </c>
      <c r="D1165" s="28">
        <v>0</v>
      </c>
      <c r="E1165" s="28" t="s">
        <v>11</v>
      </c>
      <c r="F1165" s="28" t="s">
        <v>14</v>
      </c>
      <c r="G1165" s="33">
        <v>2200.8308499999998</v>
      </c>
    </row>
    <row r="1166" spans="1:7" x14ac:dyDescent="0.25">
      <c r="A1166" s="25">
        <v>41</v>
      </c>
      <c r="B1166" s="26" t="s">
        <v>7</v>
      </c>
      <c r="C1166" s="26">
        <v>28.31</v>
      </c>
      <c r="D1166" s="26">
        <v>1</v>
      </c>
      <c r="E1166" s="26" t="s">
        <v>11</v>
      </c>
      <c r="F1166" s="26" t="s">
        <v>13</v>
      </c>
      <c r="G1166" s="32">
        <v>7153.5538999999999</v>
      </c>
    </row>
    <row r="1167" spans="1:7" x14ac:dyDescent="0.25">
      <c r="A1167" s="27">
        <v>35</v>
      </c>
      <c r="B1167" s="28" t="s">
        <v>7</v>
      </c>
      <c r="C1167" s="28">
        <v>26.125</v>
      </c>
      <c r="D1167" s="28">
        <v>0</v>
      </c>
      <c r="E1167" s="28" t="s">
        <v>11</v>
      </c>
      <c r="F1167" s="28" t="s">
        <v>14</v>
      </c>
      <c r="G1167" s="33">
        <v>5227.9887500000004</v>
      </c>
    </row>
    <row r="1168" spans="1:7" x14ac:dyDescent="0.25">
      <c r="A1168" s="25">
        <v>57</v>
      </c>
      <c r="B1168" s="26" t="s">
        <v>10</v>
      </c>
      <c r="C1168" s="26">
        <v>40.369999999999997</v>
      </c>
      <c r="D1168" s="26">
        <v>0</v>
      </c>
      <c r="E1168" s="26" t="s">
        <v>11</v>
      </c>
      <c r="F1168" s="26" t="s">
        <v>12</v>
      </c>
      <c r="G1168" s="32">
        <v>10982.5013</v>
      </c>
    </row>
    <row r="1169" spans="1:7" x14ac:dyDescent="0.25">
      <c r="A1169" s="27">
        <v>29</v>
      </c>
      <c r="B1169" s="28" t="s">
        <v>7</v>
      </c>
      <c r="C1169" s="28">
        <v>24.6</v>
      </c>
      <c r="D1169" s="28">
        <v>2</v>
      </c>
      <c r="E1169" s="28" t="s">
        <v>11</v>
      </c>
      <c r="F1169" s="28" t="s">
        <v>9</v>
      </c>
      <c r="G1169" s="33">
        <v>4529.4769999999999</v>
      </c>
    </row>
    <row r="1170" spans="1:7" x14ac:dyDescent="0.25">
      <c r="A1170" s="25">
        <v>32</v>
      </c>
      <c r="B1170" s="26" t="s">
        <v>10</v>
      </c>
      <c r="C1170" s="26">
        <v>35.200000000000003</v>
      </c>
      <c r="D1170" s="26">
        <v>2</v>
      </c>
      <c r="E1170" s="26" t="s">
        <v>11</v>
      </c>
      <c r="F1170" s="26" t="s">
        <v>9</v>
      </c>
      <c r="G1170" s="32">
        <v>4670.6400000000003</v>
      </c>
    </row>
    <row r="1171" spans="1:7" x14ac:dyDescent="0.25">
      <c r="A1171" s="27">
        <v>37</v>
      </c>
      <c r="B1171" s="28" t="s">
        <v>7</v>
      </c>
      <c r="C1171" s="28">
        <v>34.104999999999997</v>
      </c>
      <c r="D1171" s="28">
        <v>1</v>
      </c>
      <c r="E1171" s="28" t="s">
        <v>11</v>
      </c>
      <c r="F1171" s="28" t="s">
        <v>13</v>
      </c>
      <c r="G1171" s="33">
        <v>6112.3529500000004</v>
      </c>
    </row>
    <row r="1172" spans="1:7" x14ac:dyDescent="0.25">
      <c r="A1172" s="25">
        <v>18</v>
      </c>
      <c r="B1172" s="26" t="s">
        <v>10</v>
      </c>
      <c r="C1172" s="26">
        <v>27.36</v>
      </c>
      <c r="D1172" s="26">
        <v>1</v>
      </c>
      <c r="E1172" s="26" t="s">
        <v>8</v>
      </c>
      <c r="F1172" s="26" t="s">
        <v>14</v>
      </c>
      <c r="G1172" s="32">
        <v>17178.682400000002</v>
      </c>
    </row>
    <row r="1173" spans="1:7" x14ac:dyDescent="0.25">
      <c r="A1173" s="27">
        <v>43</v>
      </c>
      <c r="B1173" s="28" t="s">
        <v>7</v>
      </c>
      <c r="C1173" s="28">
        <v>26.7</v>
      </c>
      <c r="D1173" s="28">
        <v>2</v>
      </c>
      <c r="E1173" s="28" t="s">
        <v>8</v>
      </c>
      <c r="F1173" s="28" t="s">
        <v>9</v>
      </c>
      <c r="G1173" s="33">
        <v>22478.6</v>
      </c>
    </row>
    <row r="1174" spans="1:7" x14ac:dyDescent="0.25">
      <c r="A1174" s="25">
        <v>56</v>
      </c>
      <c r="B1174" s="26" t="s">
        <v>7</v>
      </c>
      <c r="C1174" s="26">
        <v>41.91</v>
      </c>
      <c r="D1174" s="26">
        <v>0</v>
      </c>
      <c r="E1174" s="26" t="s">
        <v>11</v>
      </c>
      <c r="F1174" s="26" t="s">
        <v>12</v>
      </c>
      <c r="G1174" s="32">
        <v>11093.6229</v>
      </c>
    </row>
    <row r="1175" spans="1:7" x14ac:dyDescent="0.25">
      <c r="A1175" s="27">
        <v>38</v>
      </c>
      <c r="B1175" s="28" t="s">
        <v>10</v>
      </c>
      <c r="C1175" s="28">
        <v>29.26</v>
      </c>
      <c r="D1175" s="28">
        <v>2</v>
      </c>
      <c r="E1175" s="28" t="s">
        <v>11</v>
      </c>
      <c r="F1175" s="28" t="s">
        <v>13</v>
      </c>
      <c r="G1175" s="33">
        <v>6457.8433999999997</v>
      </c>
    </row>
    <row r="1176" spans="1:7" x14ac:dyDescent="0.25">
      <c r="A1176" s="25">
        <v>29</v>
      </c>
      <c r="B1176" s="26" t="s">
        <v>10</v>
      </c>
      <c r="C1176" s="26">
        <v>32.11</v>
      </c>
      <c r="D1176" s="26">
        <v>2</v>
      </c>
      <c r="E1176" s="26" t="s">
        <v>11</v>
      </c>
      <c r="F1176" s="26" t="s">
        <v>13</v>
      </c>
      <c r="G1176" s="32">
        <v>4433.9159</v>
      </c>
    </row>
    <row r="1177" spans="1:7" x14ac:dyDescent="0.25">
      <c r="A1177" s="27">
        <v>22</v>
      </c>
      <c r="B1177" s="28" t="s">
        <v>7</v>
      </c>
      <c r="C1177" s="28">
        <v>27.1</v>
      </c>
      <c r="D1177" s="28">
        <v>0</v>
      </c>
      <c r="E1177" s="28" t="s">
        <v>11</v>
      </c>
      <c r="F1177" s="28" t="s">
        <v>9</v>
      </c>
      <c r="G1177" s="33">
        <v>2154.3609999999999</v>
      </c>
    </row>
    <row r="1178" spans="1:7" x14ac:dyDescent="0.25">
      <c r="A1178" s="25">
        <v>52</v>
      </c>
      <c r="B1178" s="26" t="s">
        <v>7</v>
      </c>
      <c r="C1178" s="26">
        <v>24.13</v>
      </c>
      <c r="D1178" s="26">
        <v>1</v>
      </c>
      <c r="E1178" s="26" t="s">
        <v>8</v>
      </c>
      <c r="F1178" s="26" t="s">
        <v>13</v>
      </c>
      <c r="G1178" s="32">
        <v>23887.662700000001</v>
      </c>
    </row>
    <row r="1179" spans="1:7" x14ac:dyDescent="0.25">
      <c r="A1179" s="27">
        <v>40</v>
      </c>
      <c r="B1179" s="28" t="s">
        <v>7</v>
      </c>
      <c r="C1179" s="28">
        <v>27.4</v>
      </c>
      <c r="D1179" s="28">
        <v>1</v>
      </c>
      <c r="E1179" s="28" t="s">
        <v>11</v>
      </c>
      <c r="F1179" s="28" t="s">
        <v>9</v>
      </c>
      <c r="G1179" s="33">
        <v>6496.8860000000004</v>
      </c>
    </row>
    <row r="1180" spans="1:7" x14ac:dyDescent="0.25">
      <c r="A1180" s="25">
        <v>23</v>
      </c>
      <c r="B1180" s="26" t="s">
        <v>7</v>
      </c>
      <c r="C1180" s="26">
        <v>34.865000000000002</v>
      </c>
      <c r="D1180" s="26">
        <v>0</v>
      </c>
      <c r="E1180" s="26" t="s">
        <v>11</v>
      </c>
      <c r="F1180" s="26" t="s">
        <v>14</v>
      </c>
      <c r="G1180" s="32">
        <v>2899.4893499999998</v>
      </c>
    </row>
    <row r="1181" spans="1:7" x14ac:dyDescent="0.25">
      <c r="A1181" s="27">
        <v>31</v>
      </c>
      <c r="B1181" s="28" t="s">
        <v>10</v>
      </c>
      <c r="C1181" s="28">
        <v>29.81</v>
      </c>
      <c r="D1181" s="28">
        <v>0</v>
      </c>
      <c r="E1181" s="28" t="s">
        <v>8</v>
      </c>
      <c r="F1181" s="28" t="s">
        <v>12</v>
      </c>
      <c r="G1181" s="33">
        <v>19350.368900000001</v>
      </c>
    </row>
    <row r="1182" spans="1:7" x14ac:dyDescent="0.25">
      <c r="A1182" s="25">
        <v>42</v>
      </c>
      <c r="B1182" s="26" t="s">
        <v>7</v>
      </c>
      <c r="C1182" s="26">
        <v>41.325000000000003</v>
      </c>
      <c r="D1182" s="26">
        <v>1</v>
      </c>
      <c r="E1182" s="26" t="s">
        <v>11</v>
      </c>
      <c r="F1182" s="26" t="s">
        <v>14</v>
      </c>
      <c r="G1182" s="32">
        <v>7650.7737500000003</v>
      </c>
    </row>
    <row r="1183" spans="1:7" x14ac:dyDescent="0.25">
      <c r="A1183" s="27">
        <v>24</v>
      </c>
      <c r="B1183" s="28" t="s">
        <v>7</v>
      </c>
      <c r="C1183" s="28">
        <v>29.925000000000001</v>
      </c>
      <c r="D1183" s="28">
        <v>0</v>
      </c>
      <c r="E1183" s="28" t="s">
        <v>11</v>
      </c>
      <c r="F1183" s="28" t="s">
        <v>13</v>
      </c>
      <c r="G1183" s="33">
        <v>2850.6837500000001</v>
      </c>
    </row>
    <row r="1184" spans="1:7" x14ac:dyDescent="0.25">
      <c r="A1184" s="25">
        <v>25</v>
      </c>
      <c r="B1184" s="26" t="s">
        <v>7</v>
      </c>
      <c r="C1184" s="26">
        <v>30.3</v>
      </c>
      <c r="D1184" s="26">
        <v>0</v>
      </c>
      <c r="E1184" s="26" t="s">
        <v>11</v>
      </c>
      <c r="F1184" s="26" t="s">
        <v>9</v>
      </c>
      <c r="G1184" s="32">
        <v>2632.9920000000002</v>
      </c>
    </row>
    <row r="1185" spans="1:7" x14ac:dyDescent="0.25">
      <c r="A1185" s="27">
        <v>48</v>
      </c>
      <c r="B1185" s="28" t="s">
        <v>7</v>
      </c>
      <c r="C1185" s="28">
        <v>27.36</v>
      </c>
      <c r="D1185" s="28">
        <v>1</v>
      </c>
      <c r="E1185" s="28" t="s">
        <v>11</v>
      </c>
      <c r="F1185" s="28" t="s">
        <v>14</v>
      </c>
      <c r="G1185" s="33">
        <v>9447.3824000000004</v>
      </c>
    </row>
    <row r="1186" spans="1:7" x14ac:dyDescent="0.25">
      <c r="A1186" s="25">
        <v>23</v>
      </c>
      <c r="B1186" s="26" t="s">
        <v>7</v>
      </c>
      <c r="C1186" s="26">
        <v>28.49</v>
      </c>
      <c r="D1186" s="26">
        <v>1</v>
      </c>
      <c r="E1186" s="26" t="s">
        <v>8</v>
      </c>
      <c r="F1186" s="26" t="s">
        <v>12</v>
      </c>
      <c r="G1186" s="32">
        <v>18328.238099999999</v>
      </c>
    </row>
    <row r="1187" spans="1:7" x14ac:dyDescent="0.25">
      <c r="A1187" s="27">
        <v>45</v>
      </c>
      <c r="B1187" s="28" t="s">
        <v>10</v>
      </c>
      <c r="C1187" s="28">
        <v>23.56</v>
      </c>
      <c r="D1187" s="28">
        <v>2</v>
      </c>
      <c r="E1187" s="28" t="s">
        <v>11</v>
      </c>
      <c r="F1187" s="28" t="s">
        <v>14</v>
      </c>
      <c r="G1187" s="33">
        <v>8603.8233999999993</v>
      </c>
    </row>
    <row r="1188" spans="1:7" x14ac:dyDescent="0.25">
      <c r="A1188" s="25">
        <v>20</v>
      </c>
      <c r="B1188" s="26" t="s">
        <v>10</v>
      </c>
      <c r="C1188" s="26">
        <v>35.625</v>
      </c>
      <c r="D1188" s="26">
        <v>3</v>
      </c>
      <c r="E1188" s="26" t="s">
        <v>8</v>
      </c>
      <c r="F1188" s="26" t="s">
        <v>13</v>
      </c>
      <c r="G1188" s="32">
        <v>37465.34375</v>
      </c>
    </row>
    <row r="1189" spans="1:7" x14ac:dyDescent="0.25">
      <c r="A1189" s="27">
        <v>62</v>
      </c>
      <c r="B1189" s="28" t="s">
        <v>7</v>
      </c>
      <c r="C1189" s="28">
        <v>32.68</v>
      </c>
      <c r="D1189" s="28">
        <v>0</v>
      </c>
      <c r="E1189" s="28" t="s">
        <v>11</v>
      </c>
      <c r="F1189" s="28" t="s">
        <v>13</v>
      </c>
      <c r="G1189" s="33">
        <v>13844.797200000001</v>
      </c>
    </row>
    <row r="1190" spans="1:7" x14ac:dyDescent="0.25">
      <c r="A1190" s="25">
        <v>43</v>
      </c>
      <c r="B1190" s="26" t="s">
        <v>7</v>
      </c>
      <c r="C1190" s="26">
        <v>25.27</v>
      </c>
      <c r="D1190" s="26">
        <v>1</v>
      </c>
      <c r="E1190" s="26" t="s">
        <v>8</v>
      </c>
      <c r="F1190" s="26" t="s">
        <v>14</v>
      </c>
      <c r="G1190" s="32">
        <v>21771.3423</v>
      </c>
    </row>
    <row r="1191" spans="1:7" x14ac:dyDescent="0.25">
      <c r="A1191" s="27">
        <v>23</v>
      </c>
      <c r="B1191" s="28" t="s">
        <v>7</v>
      </c>
      <c r="C1191" s="28">
        <v>28</v>
      </c>
      <c r="D1191" s="28">
        <v>0</v>
      </c>
      <c r="E1191" s="28" t="s">
        <v>11</v>
      </c>
      <c r="F1191" s="28" t="s">
        <v>9</v>
      </c>
      <c r="G1191" s="33">
        <v>13126.677449999999</v>
      </c>
    </row>
    <row r="1192" spans="1:7" x14ac:dyDescent="0.25">
      <c r="A1192" s="25">
        <v>31</v>
      </c>
      <c r="B1192" s="26" t="s">
        <v>7</v>
      </c>
      <c r="C1192" s="26">
        <v>32.774999999999999</v>
      </c>
      <c r="D1192" s="26">
        <v>2</v>
      </c>
      <c r="E1192" s="26" t="s">
        <v>11</v>
      </c>
      <c r="F1192" s="26" t="s">
        <v>13</v>
      </c>
      <c r="G1192" s="32">
        <v>5327.4002499999997</v>
      </c>
    </row>
    <row r="1193" spans="1:7" x14ac:dyDescent="0.25">
      <c r="A1193" s="27">
        <v>41</v>
      </c>
      <c r="B1193" s="28" t="s">
        <v>7</v>
      </c>
      <c r="C1193" s="28">
        <v>21.754999999999999</v>
      </c>
      <c r="D1193" s="28">
        <v>1</v>
      </c>
      <c r="E1193" s="28" t="s">
        <v>11</v>
      </c>
      <c r="F1193" s="28" t="s">
        <v>14</v>
      </c>
      <c r="G1193" s="33">
        <v>13725.47184</v>
      </c>
    </row>
    <row r="1194" spans="1:7" x14ac:dyDescent="0.25">
      <c r="A1194" s="25">
        <v>58</v>
      </c>
      <c r="B1194" s="26" t="s">
        <v>7</v>
      </c>
      <c r="C1194" s="26">
        <v>32.395000000000003</v>
      </c>
      <c r="D1194" s="26">
        <v>1</v>
      </c>
      <c r="E1194" s="26" t="s">
        <v>11</v>
      </c>
      <c r="F1194" s="26" t="s">
        <v>14</v>
      </c>
      <c r="G1194" s="32">
        <v>13019.161050000001</v>
      </c>
    </row>
    <row r="1195" spans="1:7" x14ac:dyDescent="0.25">
      <c r="A1195" s="27">
        <v>48</v>
      </c>
      <c r="B1195" s="28" t="s">
        <v>7</v>
      </c>
      <c r="C1195" s="28">
        <v>36.575000000000003</v>
      </c>
      <c r="D1195" s="28">
        <v>0</v>
      </c>
      <c r="E1195" s="28" t="s">
        <v>11</v>
      </c>
      <c r="F1195" s="28" t="s">
        <v>13</v>
      </c>
      <c r="G1195" s="33">
        <v>8671.1912499999999</v>
      </c>
    </row>
    <row r="1196" spans="1:7" x14ac:dyDescent="0.25">
      <c r="A1196" s="25">
        <v>31</v>
      </c>
      <c r="B1196" s="26" t="s">
        <v>7</v>
      </c>
      <c r="C1196" s="26">
        <v>21.754999999999999</v>
      </c>
      <c r="D1196" s="26">
        <v>0</v>
      </c>
      <c r="E1196" s="26" t="s">
        <v>11</v>
      </c>
      <c r="F1196" s="26" t="s">
        <v>13</v>
      </c>
      <c r="G1196" s="32">
        <v>4134.0824499999999</v>
      </c>
    </row>
    <row r="1197" spans="1:7" x14ac:dyDescent="0.25">
      <c r="A1197" s="27">
        <v>19</v>
      </c>
      <c r="B1197" s="28" t="s">
        <v>7</v>
      </c>
      <c r="C1197" s="28">
        <v>27.93</v>
      </c>
      <c r="D1197" s="28">
        <v>3</v>
      </c>
      <c r="E1197" s="28" t="s">
        <v>11</v>
      </c>
      <c r="F1197" s="28" t="s">
        <v>13</v>
      </c>
      <c r="G1197" s="33">
        <v>18838.703659999999</v>
      </c>
    </row>
    <row r="1198" spans="1:7" x14ac:dyDescent="0.25">
      <c r="A1198" s="25">
        <v>19</v>
      </c>
      <c r="B1198" s="26" t="s">
        <v>7</v>
      </c>
      <c r="C1198" s="26">
        <v>30.02</v>
      </c>
      <c r="D1198" s="26">
        <v>0</v>
      </c>
      <c r="E1198" s="26" t="s">
        <v>8</v>
      </c>
      <c r="F1198" s="26" t="s">
        <v>13</v>
      </c>
      <c r="G1198" s="32">
        <v>33307.550799999997</v>
      </c>
    </row>
    <row r="1199" spans="1:7" x14ac:dyDescent="0.25">
      <c r="A1199" s="27">
        <v>41</v>
      </c>
      <c r="B1199" s="28" t="s">
        <v>10</v>
      </c>
      <c r="C1199" s="28">
        <v>33.549999999999997</v>
      </c>
      <c r="D1199" s="28">
        <v>0</v>
      </c>
      <c r="E1199" s="28" t="s">
        <v>11</v>
      </c>
      <c r="F1199" s="28" t="s">
        <v>12</v>
      </c>
      <c r="G1199" s="33">
        <v>5699.8374999999996</v>
      </c>
    </row>
    <row r="1200" spans="1:7" x14ac:dyDescent="0.25">
      <c r="A1200" s="25">
        <v>40</v>
      </c>
      <c r="B1200" s="26" t="s">
        <v>10</v>
      </c>
      <c r="C1200" s="26">
        <v>29.355</v>
      </c>
      <c r="D1200" s="26">
        <v>1</v>
      </c>
      <c r="E1200" s="26" t="s">
        <v>11</v>
      </c>
      <c r="F1200" s="26" t="s">
        <v>13</v>
      </c>
      <c r="G1200" s="32">
        <v>6393.6034499999996</v>
      </c>
    </row>
    <row r="1201" spans="1:7" x14ac:dyDescent="0.25">
      <c r="A1201" s="27">
        <v>31</v>
      </c>
      <c r="B1201" s="28" t="s">
        <v>7</v>
      </c>
      <c r="C1201" s="28">
        <v>25.8</v>
      </c>
      <c r="D1201" s="28">
        <v>2</v>
      </c>
      <c r="E1201" s="28" t="s">
        <v>11</v>
      </c>
      <c r="F1201" s="28" t="s">
        <v>9</v>
      </c>
      <c r="G1201" s="33">
        <v>4934.7049999999999</v>
      </c>
    </row>
    <row r="1202" spans="1:7" x14ac:dyDescent="0.25">
      <c r="A1202" s="25">
        <v>37</v>
      </c>
      <c r="B1202" s="26" t="s">
        <v>10</v>
      </c>
      <c r="C1202" s="26">
        <v>24.32</v>
      </c>
      <c r="D1202" s="26">
        <v>2</v>
      </c>
      <c r="E1202" s="26" t="s">
        <v>11</v>
      </c>
      <c r="F1202" s="26" t="s">
        <v>13</v>
      </c>
      <c r="G1202" s="32">
        <v>6198.7518</v>
      </c>
    </row>
    <row r="1203" spans="1:7" x14ac:dyDescent="0.25">
      <c r="A1203" s="27">
        <v>46</v>
      </c>
      <c r="B1203" s="28" t="s">
        <v>10</v>
      </c>
      <c r="C1203" s="28">
        <v>40.375</v>
      </c>
      <c r="D1203" s="28">
        <v>2</v>
      </c>
      <c r="E1203" s="28" t="s">
        <v>11</v>
      </c>
      <c r="F1203" s="28" t="s">
        <v>13</v>
      </c>
      <c r="G1203" s="33">
        <v>8733.2292500000003</v>
      </c>
    </row>
    <row r="1204" spans="1:7" x14ac:dyDescent="0.25">
      <c r="A1204" s="25">
        <v>22</v>
      </c>
      <c r="B1204" s="26" t="s">
        <v>10</v>
      </c>
      <c r="C1204" s="26">
        <v>32.11</v>
      </c>
      <c r="D1204" s="26">
        <v>0</v>
      </c>
      <c r="E1204" s="26" t="s">
        <v>11</v>
      </c>
      <c r="F1204" s="26" t="s">
        <v>13</v>
      </c>
      <c r="G1204" s="32">
        <v>2055.3249000000001</v>
      </c>
    </row>
    <row r="1205" spans="1:7" x14ac:dyDescent="0.25">
      <c r="A1205" s="27">
        <v>51</v>
      </c>
      <c r="B1205" s="28" t="s">
        <v>10</v>
      </c>
      <c r="C1205" s="28">
        <v>32.299999999999997</v>
      </c>
      <c r="D1205" s="28">
        <v>1</v>
      </c>
      <c r="E1205" s="28" t="s">
        <v>11</v>
      </c>
      <c r="F1205" s="28" t="s">
        <v>14</v>
      </c>
      <c r="G1205" s="33">
        <v>9964.06</v>
      </c>
    </row>
    <row r="1206" spans="1:7" x14ac:dyDescent="0.25">
      <c r="A1206" s="25">
        <v>18</v>
      </c>
      <c r="B1206" s="26" t="s">
        <v>7</v>
      </c>
      <c r="C1206" s="26">
        <v>27.28</v>
      </c>
      <c r="D1206" s="26">
        <v>3</v>
      </c>
      <c r="E1206" s="26" t="s">
        <v>8</v>
      </c>
      <c r="F1206" s="26" t="s">
        <v>12</v>
      </c>
      <c r="G1206" s="32">
        <v>18223.4512</v>
      </c>
    </row>
    <row r="1207" spans="1:7" x14ac:dyDescent="0.25">
      <c r="A1207" s="27">
        <v>35</v>
      </c>
      <c r="B1207" s="28" t="s">
        <v>10</v>
      </c>
      <c r="C1207" s="28">
        <v>17.86</v>
      </c>
      <c r="D1207" s="28">
        <v>1</v>
      </c>
      <c r="E1207" s="28" t="s">
        <v>11</v>
      </c>
      <c r="F1207" s="28" t="s">
        <v>13</v>
      </c>
      <c r="G1207" s="33">
        <v>5116.5003999999999</v>
      </c>
    </row>
    <row r="1208" spans="1:7" x14ac:dyDescent="0.25">
      <c r="A1208" s="25">
        <v>59</v>
      </c>
      <c r="B1208" s="26" t="s">
        <v>7</v>
      </c>
      <c r="C1208" s="26">
        <v>34.799999999999997</v>
      </c>
      <c r="D1208" s="26">
        <v>2</v>
      </c>
      <c r="E1208" s="26" t="s">
        <v>11</v>
      </c>
      <c r="F1208" s="26" t="s">
        <v>9</v>
      </c>
      <c r="G1208" s="32">
        <v>36910.608030000003</v>
      </c>
    </row>
    <row r="1209" spans="1:7" x14ac:dyDescent="0.25">
      <c r="A1209" s="27">
        <v>36</v>
      </c>
      <c r="B1209" s="28" t="s">
        <v>10</v>
      </c>
      <c r="C1209" s="28">
        <v>33.4</v>
      </c>
      <c r="D1209" s="28">
        <v>2</v>
      </c>
      <c r="E1209" s="28" t="s">
        <v>8</v>
      </c>
      <c r="F1209" s="28" t="s">
        <v>9</v>
      </c>
      <c r="G1209" s="33">
        <v>38415.474000000002</v>
      </c>
    </row>
    <row r="1210" spans="1:7" x14ac:dyDescent="0.25">
      <c r="A1210" s="25">
        <v>37</v>
      </c>
      <c r="B1210" s="26" t="s">
        <v>7</v>
      </c>
      <c r="C1210" s="26">
        <v>25.555</v>
      </c>
      <c r="D1210" s="26">
        <v>1</v>
      </c>
      <c r="E1210" s="26" t="s">
        <v>8</v>
      </c>
      <c r="F1210" s="26" t="s">
        <v>14</v>
      </c>
      <c r="G1210" s="32">
        <v>20296.863450000001</v>
      </c>
    </row>
    <row r="1211" spans="1:7" x14ac:dyDescent="0.25">
      <c r="A1211" s="27">
        <v>59</v>
      </c>
      <c r="B1211" s="28" t="s">
        <v>10</v>
      </c>
      <c r="C1211" s="28">
        <v>37.1</v>
      </c>
      <c r="D1211" s="28">
        <v>1</v>
      </c>
      <c r="E1211" s="28" t="s">
        <v>11</v>
      </c>
      <c r="F1211" s="28" t="s">
        <v>9</v>
      </c>
      <c r="G1211" s="33">
        <v>12347.172</v>
      </c>
    </row>
    <row r="1212" spans="1:7" x14ac:dyDescent="0.25">
      <c r="A1212" s="25">
        <v>36</v>
      </c>
      <c r="B1212" s="26" t="s">
        <v>10</v>
      </c>
      <c r="C1212" s="26">
        <v>30.875</v>
      </c>
      <c r="D1212" s="26">
        <v>1</v>
      </c>
      <c r="E1212" s="26" t="s">
        <v>11</v>
      </c>
      <c r="F1212" s="26" t="s">
        <v>13</v>
      </c>
      <c r="G1212" s="32">
        <v>5373.3642499999996</v>
      </c>
    </row>
    <row r="1213" spans="1:7" x14ac:dyDescent="0.25">
      <c r="A1213" s="27">
        <v>39</v>
      </c>
      <c r="B1213" s="28" t="s">
        <v>10</v>
      </c>
      <c r="C1213" s="28">
        <v>34.1</v>
      </c>
      <c r="D1213" s="28">
        <v>2</v>
      </c>
      <c r="E1213" s="28" t="s">
        <v>11</v>
      </c>
      <c r="F1213" s="28" t="s">
        <v>12</v>
      </c>
      <c r="G1213" s="33">
        <v>23563.016179999999</v>
      </c>
    </row>
    <row r="1214" spans="1:7" x14ac:dyDescent="0.25">
      <c r="A1214" s="25">
        <v>18</v>
      </c>
      <c r="B1214" s="26" t="s">
        <v>10</v>
      </c>
      <c r="C1214" s="26">
        <v>21.47</v>
      </c>
      <c r="D1214" s="26">
        <v>0</v>
      </c>
      <c r="E1214" s="26" t="s">
        <v>11</v>
      </c>
      <c r="F1214" s="26" t="s">
        <v>14</v>
      </c>
      <c r="G1214" s="32">
        <v>1702.4553000000001</v>
      </c>
    </row>
    <row r="1215" spans="1:7" x14ac:dyDescent="0.25">
      <c r="A1215" s="27">
        <v>52</v>
      </c>
      <c r="B1215" s="28" t="s">
        <v>7</v>
      </c>
      <c r="C1215" s="28">
        <v>33.299999999999997</v>
      </c>
      <c r="D1215" s="28">
        <v>2</v>
      </c>
      <c r="E1215" s="28" t="s">
        <v>11</v>
      </c>
      <c r="F1215" s="28" t="s">
        <v>9</v>
      </c>
      <c r="G1215" s="33">
        <v>10806.839</v>
      </c>
    </row>
    <row r="1216" spans="1:7" x14ac:dyDescent="0.25">
      <c r="A1216" s="25">
        <v>27</v>
      </c>
      <c r="B1216" s="26" t="s">
        <v>7</v>
      </c>
      <c r="C1216" s="26">
        <v>31.254999999999999</v>
      </c>
      <c r="D1216" s="26">
        <v>1</v>
      </c>
      <c r="E1216" s="26" t="s">
        <v>11</v>
      </c>
      <c r="F1216" s="26" t="s">
        <v>13</v>
      </c>
      <c r="G1216" s="32">
        <v>3956.0714499999999</v>
      </c>
    </row>
    <row r="1217" spans="1:7" x14ac:dyDescent="0.25">
      <c r="A1217" s="27">
        <v>18</v>
      </c>
      <c r="B1217" s="28" t="s">
        <v>10</v>
      </c>
      <c r="C1217" s="28">
        <v>39.14</v>
      </c>
      <c r="D1217" s="28">
        <v>0</v>
      </c>
      <c r="E1217" s="28" t="s">
        <v>11</v>
      </c>
      <c r="F1217" s="28" t="s">
        <v>14</v>
      </c>
      <c r="G1217" s="33">
        <v>12890.057650000001</v>
      </c>
    </row>
    <row r="1218" spans="1:7" x14ac:dyDescent="0.25">
      <c r="A1218" s="25">
        <v>40</v>
      </c>
      <c r="B1218" s="26" t="s">
        <v>10</v>
      </c>
      <c r="C1218" s="26">
        <v>25.08</v>
      </c>
      <c r="D1218" s="26">
        <v>0</v>
      </c>
      <c r="E1218" s="26" t="s">
        <v>11</v>
      </c>
      <c r="F1218" s="26" t="s">
        <v>12</v>
      </c>
      <c r="G1218" s="32">
        <v>5415.6611999999996</v>
      </c>
    </row>
    <row r="1219" spans="1:7" x14ac:dyDescent="0.25">
      <c r="A1219" s="27">
        <v>29</v>
      </c>
      <c r="B1219" s="28" t="s">
        <v>10</v>
      </c>
      <c r="C1219" s="28">
        <v>37.29</v>
      </c>
      <c r="D1219" s="28">
        <v>2</v>
      </c>
      <c r="E1219" s="28" t="s">
        <v>11</v>
      </c>
      <c r="F1219" s="28" t="s">
        <v>12</v>
      </c>
      <c r="G1219" s="33">
        <v>4058.1161000000002</v>
      </c>
    </row>
    <row r="1220" spans="1:7" x14ac:dyDescent="0.25">
      <c r="A1220" s="25">
        <v>46</v>
      </c>
      <c r="B1220" s="26" t="s">
        <v>7</v>
      </c>
      <c r="C1220" s="26">
        <v>34.6</v>
      </c>
      <c r="D1220" s="26">
        <v>1</v>
      </c>
      <c r="E1220" s="26" t="s">
        <v>8</v>
      </c>
      <c r="F1220" s="26" t="s">
        <v>9</v>
      </c>
      <c r="G1220" s="32">
        <v>41661.601999999999</v>
      </c>
    </row>
    <row r="1221" spans="1:7" x14ac:dyDescent="0.25">
      <c r="A1221" s="27">
        <v>38</v>
      </c>
      <c r="B1221" s="28" t="s">
        <v>7</v>
      </c>
      <c r="C1221" s="28">
        <v>30.21</v>
      </c>
      <c r="D1221" s="28">
        <v>3</v>
      </c>
      <c r="E1221" s="28" t="s">
        <v>11</v>
      </c>
      <c r="F1221" s="28" t="s">
        <v>13</v>
      </c>
      <c r="G1221" s="33">
        <v>7537.1638999999996</v>
      </c>
    </row>
    <row r="1222" spans="1:7" x14ac:dyDescent="0.25">
      <c r="A1222" s="25">
        <v>30</v>
      </c>
      <c r="B1222" s="26" t="s">
        <v>7</v>
      </c>
      <c r="C1222" s="26">
        <v>21.945</v>
      </c>
      <c r="D1222" s="26">
        <v>1</v>
      </c>
      <c r="E1222" s="26" t="s">
        <v>11</v>
      </c>
      <c r="F1222" s="26" t="s">
        <v>14</v>
      </c>
      <c r="G1222" s="32">
        <v>4718.2035500000002</v>
      </c>
    </row>
    <row r="1223" spans="1:7" x14ac:dyDescent="0.25">
      <c r="A1223" s="27">
        <v>40</v>
      </c>
      <c r="B1223" s="28" t="s">
        <v>10</v>
      </c>
      <c r="C1223" s="28">
        <v>24.97</v>
      </c>
      <c r="D1223" s="28">
        <v>2</v>
      </c>
      <c r="E1223" s="28" t="s">
        <v>11</v>
      </c>
      <c r="F1223" s="28" t="s">
        <v>12</v>
      </c>
      <c r="G1223" s="33">
        <v>6593.5083000000004</v>
      </c>
    </row>
    <row r="1224" spans="1:7" x14ac:dyDescent="0.25">
      <c r="A1224" s="25">
        <v>50</v>
      </c>
      <c r="B1224" s="26" t="s">
        <v>10</v>
      </c>
      <c r="C1224" s="26">
        <v>25.3</v>
      </c>
      <c r="D1224" s="26">
        <v>0</v>
      </c>
      <c r="E1224" s="26" t="s">
        <v>11</v>
      </c>
      <c r="F1224" s="26" t="s">
        <v>12</v>
      </c>
      <c r="G1224" s="32">
        <v>8442.6669999999995</v>
      </c>
    </row>
    <row r="1225" spans="1:7" x14ac:dyDescent="0.25">
      <c r="A1225" s="27">
        <v>20</v>
      </c>
      <c r="B1225" s="28" t="s">
        <v>7</v>
      </c>
      <c r="C1225" s="28">
        <v>24.42</v>
      </c>
      <c r="D1225" s="28">
        <v>0</v>
      </c>
      <c r="E1225" s="28" t="s">
        <v>8</v>
      </c>
      <c r="F1225" s="28" t="s">
        <v>12</v>
      </c>
      <c r="G1225" s="33">
        <v>26125.674770000001</v>
      </c>
    </row>
    <row r="1226" spans="1:7" x14ac:dyDescent="0.25">
      <c r="A1226" s="25">
        <v>41</v>
      </c>
      <c r="B1226" s="26" t="s">
        <v>10</v>
      </c>
      <c r="C1226" s="26">
        <v>23.94</v>
      </c>
      <c r="D1226" s="26">
        <v>1</v>
      </c>
      <c r="E1226" s="26" t="s">
        <v>11</v>
      </c>
      <c r="F1226" s="26" t="s">
        <v>14</v>
      </c>
      <c r="G1226" s="32">
        <v>6858.4795999999997</v>
      </c>
    </row>
    <row r="1227" spans="1:7" x14ac:dyDescent="0.25">
      <c r="A1227" s="27">
        <v>33</v>
      </c>
      <c r="B1227" s="28" t="s">
        <v>7</v>
      </c>
      <c r="C1227" s="28">
        <v>39.82</v>
      </c>
      <c r="D1227" s="28">
        <v>1</v>
      </c>
      <c r="E1227" s="28" t="s">
        <v>11</v>
      </c>
      <c r="F1227" s="28" t="s">
        <v>12</v>
      </c>
      <c r="G1227" s="33">
        <v>4795.6567999999997</v>
      </c>
    </row>
    <row r="1228" spans="1:7" x14ac:dyDescent="0.25">
      <c r="A1228" s="25">
        <v>38</v>
      </c>
      <c r="B1228" s="26" t="s">
        <v>10</v>
      </c>
      <c r="C1228" s="26">
        <v>16.815000000000001</v>
      </c>
      <c r="D1228" s="26">
        <v>2</v>
      </c>
      <c r="E1228" s="26" t="s">
        <v>11</v>
      </c>
      <c r="F1228" s="26" t="s">
        <v>14</v>
      </c>
      <c r="G1228" s="32">
        <v>6640.5448500000002</v>
      </c>
    </row>
    <row r="1229" spans="1:7" x14ac:dyDescent="0.25">
      <c r="A1229" s="27">
        <v>42</v>
      </c>
      <c r="B1229" s="28" t="s">
        <v>10</v>
      </c>
      <c r="C1229" s="28">
        <v>37.18</v>
      </c>
      <c r="D1229" s="28">
        <v>2</v>
      </c>
      <c r="E1229" s="28" t="s">
        <v>11</v>
      </c>
      <c r="F1229" s="28" t="s">
        <v>12</v>
      </c>
      <c r="G1229" s="33">
        <v>7162.0122000000001</v>
      </c>
    </row>
    <row r="1230" spans="1:7" x14ac:dyDescent="0.25">
      <c r="A1230" s="25">
        <v>56</v>
      </c>
      <c r="B1230" s="26" t="s">
        <v>10</v>
      </c>
      <c r="C1230" s="26">
        <v>34.43</v>
      </c>
      <c r="D1230" s="26">
        <v>0</v>
      </c>
      <c r="E1230" s="26" t="s">
        <v>11</v>
      </c>
      <c r="F1230" s="26" t="s">
        <v>12</v>
      </c>
      <c r="G1230" s="32">
        <v>10594.225700000001</v>
      </c>
    </row>
    <row r="1231" spans="1:7" x14ac:dyDescent="0.25">
      <c r="A1231" s="27">
        <v>58</v>
      </c>
      <c r="B1231" s="28" t="s">
        <v>10</v>
      </c>
      <c r="C1231" s="28">
        <v>30.305</v>
      </c>
      <c r="D1231" s="28">
        <v>0</v>
      </c>
      <c r="E1231" s="28" t="s">
        <v>11</v>
      </c>
      <c r="F1231" s="28" t="s">
        <v>14</v>
      </c>
      <c r="G1231" s="33">
        <v>11938.255950000001</v>
      </c>
    </row>
    <row r="1232" spans="1:7" x14ac:dyDescent="0.25">
      <c r="A1232" s="25">
        <v>52</v>
      </c>
      <c r="B1232" s="26" t="s">
        <v>10</v>
      </c>
      <c r="C1232" s="26">
        <v>34.484999999999999</v>
      </c>
      <c r="D1232" s="26">
        <v>3</v>
      </c>
      <c r="E1232" s="26" t="s">
        <v>8</v>
      </c>
      <c r="F1232" s="26" t="s">
        <v>13</v>
      </c>
      <c r="G1232" s="32">
        <v>60021.398970000002</v>
      </c>
    </row>
    <row r="1233" spans="1:7" x14ac:dyDescent="0.25">
      <c r="A1233" s="27">
        <v>20</v>
      </c>
      <c r="B1233" s="28" t="s">
        <v>7</v>
      </c>
      <c r="C1233" s="28">
        <v>21.8</v>
      </c>
      <c r="D1233" s="28">
        <v>0</v>
      </c>
      <c r="E1233" s="28" t="s">
        <v>8</v>
      </c>
      <c r="F1233" s="28" t="s">
        <v>9</v>
      </c>
      <c r="G1233" s="33">
        <v>20167.336029999999</v>
      </c>
    </row>
    <row r="1234" spans="1:7" x14ac:dyDescent="0.25">
      <c r="A1234" s="25">
        <v>54</v>
      </c>
      <c r="B1234" s="26" t="s">
        <v>7</v>
      </c>
      <c r="C1234" s="26">
        <v>24.605</v>
      </c>
      <c r="D1234" s="26">
        <v>3</v>
      </c>
      <c r="E1234" s="26" t="s">
        <v>11</v>
      </c>
      <c r="F1234" s="26" t="s">
        <v>13</v>
      </c>
      <c r="G1234" s="32">
        <v>12479.70895</v>
      </c>
    </row>
    <row r="1235" spans="1:7" x14ac:dyDescent="0.25">
      <c r="A1235" s="27">
        <v>58</v>
      </c>
      <c r="B1235" s="28" t="s">
        <v>10</v>
      </c>
      <c r="C1235" s="28">
        <v>23.3</v>
      </c>
      <c r="D1235" s="28">
        <v>0</v>
      </c>
      <c r="E1235" s="28" t="s">
        <v>11</v>
      </c>
      <c r="F1235" s="28" t="s">
        <v>9</v>
      </c>
      <c r="G1235" s="33">
        <v>11345.519</v>
      </c>
    </row>
    <row r="1236" spans="1:7" x14ac:dyDescent="0.25">
      <c r="A1236" s="25">
        <v>45</v>
      </c>
      <c r="B1236" s="26" t="s">
        <v>7</v>
      </c>
      <c r="C1236" s="26">
        <v>27.83</v>
      </c>
      <c r="D1236" s="26">
        <v>2</v>
      </c>
      <c r="E1236" s="26" t="s">
        <v>11</v>
      </c>
      <c r="F1236" s="26" t="s">
        <v>12</v>
      </c>
      <c r="G1236" s="32">
        <v>8515.7587000000003</v>
      </c>
    </row>
    <row r="1237" spans="1:7" x14ac:dyDescent="0.25">
      <c r="A1237" s="27">
        <v>26</v>
      </c>
      <c r="B1237" s="28" t="s">
        <v>10</v>
      </c>
      <c r="C1237" s="28">
        <v>31.065000000000001</v>
      </c>
      <c r="D1237" s="28">
        <v>0</v>
      </c>
      <c r="E1237" s="28" t="s">
        <v>11</v>
      </c>
      <c r="F1237" s="28" t="s">
        <v>13</v>
      </c>
      <c r="G1237" s="33">
        <v>2699.56835</v>
      </c>
    </row>
    <row r="1238" spans="1:7" x14ac:dyDescent="0.25">
      <c r="A1238" s="25">
        <v>63</v>
      </c>
      <c r="B1238" s="26" t="s">
        <v>7</v>
      </c>
      <c r="C1238" s="26">
        <v>21.66</v>
      </c>
      <c r="D1238" s="26">
        <v>0</v>
      </c>
      <c r="E1238" s="26" t="s">
        <v>11</v>
      </c>
      <c r="F1238" s="26" t="s">
        <v>14</v>
      </c>
      <c r="G1238" s="32">
        <v>14449.8544</v>
      </c>
    </row>
    <row r="1239" spans="1:7" x14ac:dyDescent="0.25">
      <c r="A1239" s="27">
        <v>58</v>
      </c>
      <c r="B1239" s="28" t="s">
        <v>7</v>
      </c>
      <c r="C1239" s="28">
        <v>28.215</v>
      </c>
      <c r="D1239" s="28">
        <v>0</v>
      </c>
      <c r="E1239" s="28" t="s">
        <v>11</v>
      </c>
      <c r="F1239" s="28" t="s">
        <v>13</v>
      </c>
      <c r="G1239" s="33">
        <v>12224.350850000001</v>
      </c>
    </row>
    <row r="1240" spans="1:7" x14ac:dyDescent="0.25">
      <c r="A1240" s="25">
        <v>37</v>
      </c>
      <c r="B1240" s="26" t="s">
        <v>10</v>
      </c>
      <c r="C1240" s="26">
        <v>22.704999999999998</v>
      </c>
      <c r="D1240" s="26">
        <v>3</v>
      </c>
      <c r="E1240" s="26" t="s">
        <v>11</v>
      </c>
      <c r="F1240" s="26" t="s">
        <v>14</v>
      </c>
      <c r="G1240" s="32">
        <v>6985.50695</v>
      </c>
    </row>
    <row r="1241" spans="1:7" x14ac:dyDescent="0.25">
      <c r="A1241" s="27">
        <v>25</v>
      </c>
      <c r="B1241" s="28" t="s">
        <v>7</v>
      </c>
      <c r="C1241" s="28">
        <v>42.13</v>
      </c>
      <c r="D1241" s="28">
        <v>1</v>
      </c>
      <c r="E1241" s="28" t="s">
        <v>11</v>
      </c>
      <c r="F1241" s="28" t="s">
        <v>12</v>
      </c>
      <c r="G1241" s="33">
        <v>3238.4357</v>
      </c>
    </row>
    <row r="1242" spans="1:7" x14ac:dyDescent="0.25">
      <c r="A1242" s="25">
        <v>52</v>
      </c>
      <c r="B1242" s="26" t="s">
        <v>10</v>
      </c>
      <c r="C1242" s="26">
        <v>41.8</v>
      </c>
      <c r="D1242" s="26">
        <v>2</v>
      </c>
      <c r="E1242" s="26" t="s">
        <v>8</v>
      </c>
      <c r="F1242" s="26" t="s">
        <v>12</v>
      </c>
      <c r="G1242" s="32">
        <v>47269.853999999999</v>
      </c>
    </row>
    <row r="1243" spans="1:7" x14ac:dyDescent="0.25">
      <c r="A1243" s="27">
        <v>64</v>
      </c>
      <c r="B1243" s="28" t="s">
        <v>10</v>
      </c>
      <c r="C1243" s="28">
        <v>36.96</v>
      </c>
      <c r="D1243" s="28">
        <v>2</v>
      </c>
      <c r="E1243" s="28" t="s">
        <v>8</v>
      </c>
      <c r="F1243" s="28" t="s">
        <v>12</v>
      </c>
      <c r="G1243" s="33">
        <v>49577.662400000001</v>
      </c>
    </row>
    <row r="1244" spans="1:7" x14ac:dyDescent="0.25">
      <c r="A1244" s="25">
        <v>22</v>
      </c>
      <c r="B1244" s="26" t="s">
        <v>7</v>
      </c>
      <c r="C1244" s="26">
        <v>21.28</v>
      </c>
      <c r="D1244" s="26">
        <v>3</v>
      </c>
      <c r="E1244" s="26" t="s">
        <v>11</v>
      </c>
      <c r="F1244" s="26" t="s">
        <v>13</v>
      </c>
      <c r="G1244" s="32">
        <v>4296.2712000000001</v>
      </c>
    </row>
    <row r="1245" spans="1:7" x14ac:dyDescent="0.25">
      <c r="A1245" s="27">
        <v>28</v>
      </c>
      <c r="B1245" s="28" t="s">
        <v>7</v>
      </c>
      <c r="C1245" s="28">
        <v>33.11</v>
      </c>
      <c r="D1245" s="28">
        <v>0</v>
      </c>
      <c r="E1245" s="28" t="s">
        <v>11</v>
      </c>
      <c r="F1245" s="28" t="s">
        <v>12</v>
      </c>
      <c r="G1245" s="33">
        <v>3171.6149</v>
      </c>
    </row>
    <row r="1246" spans="1:7" x14ac:dyDescent="0.25">
      <c r="A1246" s="25">
        <v>18</v>
      </c>
      <c r="B1246" s="26" t="s">
        <v>10</v>
      </c>
      <c r="C1246" s="26">
        <v>33.33</v>
      </c>
      <c r="D1246" s="26">
        <v>0</v>
      </c>
      <c r="E1246" s="26" t="s">
        <v>11</v>
      </c>
      <c r="F1246" s="26" t="s">
        <v>12</v>
      </c>
      <c r="G1246" s="32">
        <v>1135.9407000000001</v>
      </c>
    </row>
    <row r="1247" spans="1:7" x14ac:dyDescent="0.25">
      <c r="A1247" s="27">
        <v>28</v>
      </c>
      <c r="B1247" s="28" t="s">
        <v>10</v>
      </c>
      <c r="C1247" s="28">
        <v>24.3</v>
      </c>
      <c r="D1247" s="28">
        <v>5</v>
      </c>
      <c r="E1247" s="28" t="s">
        <v>11</v>
      </c>
      <c r="F1247" s="28" t="s">
        <v>9</v>
      </c>
      <c r="G1247" s="33">
        <v>5615.3689999999997</v>
      </c>
    </row>
    <row r="1248" spans="1:7" x14ac:dyDescent="0.25">
      <c r="A1248" s="25">
        <v>45</v>
      </c>
      <c r="B1248" s="26" t="s">
        <v>7</v>
      </c>
      <c r="C1248" s="26">
        <v>25.7</v>
      </c>
      <c r="D1248" s="26">
        <v>3</v>
      </c>
      <c r="E1248" s="26" t="s">
        <v>11</v>
      </c>
      <c r="F1248" s="26" t="s">
        <v>9</v>
      </c>
      <c r="G1248" s="32">
        <v>9101.7980000000007</v>
      </c>
    </row>
    <row r="1249" spans="1:7" x14ac:dyDescent="0.25">
      <c r="A1249" s="27">
        <v>33</v>
      </c>
      <c r="B1249" s="28" t="s">
        <v>10</v>
      </c>
      <c r="C1249" s="28">
        <v>29.4</v>
      </c>
      <c r="D1249" s="28">
        <v>4</v>
      </c>
      <c r="E1249" s="28" t="s">
        <v>11</v>
      </c>
      <c r="F1249" s="28" t="s">
        <v>9</v>
      </c>
      <c r="G1249" s="33">
        <v>6059.1729999999998</v>
      </c>
    </row>
    <row r="1250" spans="1:7" x14ac:dyDescent="0.25">
      <c r="A1250" s="25">
        <v>18</v>
      </c>
      <c r="B1250" s="26" t="s">
        <v>7</v>
      </c>
      <c r="C1250" s="26">
        <v>39.82</v>
      </c>
      <c r="D1250" s="26">
        <v>0</v>
      </c>
      <c r="E1250" s="26" t="s">
        <v>11</v>
      </c>
      <c r="F1250" s="26" t="s">
        <v>12</v>
      </c>
      <c r="G1250" s="32">
        <v>1633.9618</v>
      </c>
    </row>
    <row r="1251" spans="1:7" x14ac:dyDescent="0.25">
      <c r="A1251" s="27">
        <v>32</v>
      </c>
      <c r="B1251" s="28" t="s">
        <v>10</v>
      </c>
      <c r="C1251" s="28">
        <v>33.630000000000003</v>
      </c>
      <c r="D1251" s="28">
        <v>1</v>
      </c>
      <c r="E1251" s="28" t="s">
        <v>8</v>
      </c>
      <c r="F1251" s="28" t="s">
        <v>14</v>
      </c>
      <c r="G1251" s="33">
        <v>37607.527699999999</v>
      </c>
    </row>
    <row r="1252" spans="1:7" x14ac:dyDescent="0.25">
      <c r="A1252" s="25">
        <v>24</v>
      </c>
      <c r="B1252" s="26" t="s">
        <v>10</v>
      </c>
      <c r="C1252" s="26">
        <v>29.83</v>
      </c>
      <c r="D1252" s="26">
        <v>0</v>
      </c>
      <c r="E1252" s="26" t="s">
        <v>8</v>
      </c>
      <c r="F1252" s="26" t="s">
        <v>14</v>
      </c>
      <c r="G1252" s="32">
        <v>18648.421699999999</v>
      </c>
    </row>
    <row r="1253" spans="1:7" x14ac:dyDescent="0.25">
      <c r="A1253" s="27">
        <v>19</v>
      </c>
      <c r="B1253" s="28" t="s">
        <v>10</v>
      </c>
      <c r="C1253" s="28">
        <v>19.8</v>
      </c>
      <c r="D1253" s="28">
        <v>0</v>
      </c>
      <c r="E1253" s="28" t="s">
        <v>11</v>
      </c>
      <c r="F1253" s="28" t="s">
        <v>9</v>
      </c>
      <c r="G1253" s="33">
        <v>1241.5650000000001</v>
      </c>
    </row>
    <row r="1254" spans="1:7" x14ac:dyDescent="0.25">
      <c r="A1254" s="25">
        <v>20</v>
      </c>
      <c r="B1254" s="26" t="s">
        <v>10</v>
      </c>
      <c r="C1254" s="26">
        <v>27.3</v>
      </c>
      <c r="D1254" s="26">
        <v>0</v>
      </c>
      <c r="E1254" s="26" t="s">
        <v>8</v>
      </c>
      <c r="F1254" s="26" t="s">
        <v>9</v>
      </c>
      <c r="G1254" s="32">
        <v>16232.847</v>
      </c>
    </row>
    <row r="1255" spans="1:7" x14ac:dyDescent="0.25">
      <c r="A1255" s="27">
        <v>40</v>
      </c>
      <c r="B1255" s="28" t="s">
        <v>7</v>
      </c>
      <c r="C1255" s="28">
        <v>29.3</v>
      </c>
      <c r="D1255" s="28">
        <v>4</v>
      </c>
      <c r="E1255" s="28" t="s">
        <v>11</v>
      </c>
      <c r="F1255" s="28" t="s">
        <v>9</v>
      </c>
      <c r="G1255" s="33">
        <v>15828.82173</v>
      </c>
    </row>
    <row r="1256" spans="1:7" x14ac:dyDescent="0.25">
      <c r="A1256" s="25">
        <v>34</v>
      </c>
      <c r="B1256" s="26" t="s">
        <v>7</v>
      </c>
      <c r="C1256" s="26">
        <v>27.72</v>
      </c>
      <c r="D1256" s="26">
        <v>0</v>
      </c>
      <c r="E1256" s="26" t="s">
        <v>11</v>
      </c>
      <c r="F1256" s="26" t="s">
        <v>12</v>
      </c>
      <c r="G1256" s="32">
        <v>4415.1588000000002</v>
      </c>
    </row>
    <row r="1257" spans="1:7" x14ac:dyDescent="0.25">
      <c r="A1257" s="27">
        <v>42</v>
      </c>
      <c r="B1257" s="28" t="s">
        <v>7</v>
      </c>
      <c r="C1257" s="28">
        <v>37.9</v>
      </c>
      <c r="D1257" s="28">
        <v>0</v>
      </c>
      <c r="E1257" s="28" t="s">
        <v>11</v>
      </c>
      <c r="F1257" s="28" t="s">
        <v>9</v>
      </c>
      <c r="G1257" s="33">
        <v>6474.0129999999999</v>
      </c>
    </row>
    <row r="1258" spans="1:7" x14ac:dyDescent="0.25">
      <c r="A1258" s="25">
        <v>51</v>
      </c>
      <c r="B1258" s="26" t="s">
        <v>7</v>
      </c>
      <c r="C1258" s="26">
        <v>36.384999999999998</v>
      </c>
      <c r="D1258" s="26">
        <v>3</v>
      </c>
      <c r="E1258" s="26" t="s">
        <v>11</v>
      </c>
      <c r="F1258" s="26" t="s">
        <v>13</v>
      </c>
      <c r="G1258" s="32">
        <v>11436.738149999999</v>
      </c>
    </row>
    <row r="1259" spans="1:7" x14ac:dyDescent="0.25">
      <c r="A1259" s="27">
        <v>54</v>
      </c>
      <c r="B1259" s="28" t="s">
        <v>7</v>
      </c>
      <c r="C1259" s="28">
        <v>27.645</v>
      </c>
      <c r="D1259" s="28">
        <v>1</v>
      </c>
      <c r="E1259" s="28" t="s">
        <v>11</v>
      </c>
      <c r="F1259" s="28" t="s">
        <v>13</v>
      </c>
      <c r="G1259" s="33">
        <v>11305.93455</v>
      </c>
    </row>
    <row r="1260" spans="1:7" x14ac:dyDescent="0.25">
      <c r="A1260" s="25">
        <v>55</v>
      </c>
      <c r="B1260" s="26" t="s">
        <v>10</v>
      </c>
      <c r="C1260" s="26">
        <v>37.715000000000003</v>
      </c>
      <c r="D1260" s="26">
        <v>3</v>
      </c>
      <c r="E1260" s="26" t="s">
        <v>11</v>
      </c>
      <c r="F1260" s="26" t="s">
        <v>13</v>
      </c>
      <c r="G1260" s="32">
        <v>30063.580549999999</v>
      </c>
    </row>
    <row r="1261" spans="1:7" x14ac:dyDescent="0.25">
      <c r="A1261" s="27">
        <v>52</v>
      </c>
      <c r="B1261" s="28" t="s">
        <v>7</v>
      </c>
      <c r="C1261" s="28">
        <v>23.18</v>
      </c>
      <c r="D1261" s="28">
        <v>0</v>
      </c>
      <c r="E1261" s="28" t="s">
        <v>11</v>
      </c>
      <c r="F1261" s="28" t="s">
        <v>14</v>
      </c>
      <c r="G1261" s="33">
        <v>10197.772199999999</v>
      </c>
    </row>
    <row r="1262" spans="1:7" x14ac:dyDescent="0.25">
      <c r="A1262" s="25">
        <v>32</v>
      </c>
      <c r="B1262" s="26" t="s">
        <v>7</v>
      </c>
      <c r="C1262" s="26">
        <v>20.52</v>
      </c>
      <c r="D1262" s="26">
        <v>0</v>
      </c>
      <c r="E1262" s="26" t="s">
        <v>11</v>
      </c>
      <c r="F1262" s="26" t="s">
        <v>14</v>
      </c>
      <c r="G1262" s="32">
        <v>4544.2348000000002</v>
      </c>
    </row>
    <row r="1263" spans="1:7" x14ac:dyDescent="0.25">
      <c r="A1263" s="27">
        <v>28</v>
      </c>
      <c r="B1263" s="28" t="s">
        <v>10</v>
      </c>
      <c r="C1263" s="28">
        <v>37.1</v>
      </c>
      <c r="D1263" s="28">
        <v>1</v>
      </c>
      <c r="E1263" s="28" t="s">
        <v>11</v>
      </c>
      <c r="F1263" s="28" t="s">
        <v>9</v>
      </c>
      <c r="G1263" s="33">
        <v>3277.1610000000001</v>
      </c>
    </row>
    <row r="1264" spans="1:7" x14ac:dyDescent="0.25">
      <c r="A1264" s="25">
        <v>41</v>
      </c>
      <c r="B1264" s="26" t="s">
        <v>7</v>
      </c>
      <c r="C1264" s="26">
        <v>28.05</v>
      </c>
      <c r="D1264" s="26">
        <v>1</v>
      </c>
      <c r="E1264" s="26" t="s">
        <v>11</v>
      </c>
      <c r="F1264" s="26" t="s">
        <v>12</v>
      </c>
      <c r="G1264" s="32">
        <v>6770.1925000000001</v>
      </c>
    </row>
    <row r="1265" spans="1:7" x14ac:dyDescent="0.25">
      <c r="A1265" s="27">
        <v>43</v>
      </c>
      <c r="B1265" s="28" t="s">
        <v>7</v>
      </c>
      <c r="C1265" s="28">
        <v>29.9</v>
      </c>
      <c r="D1265" s="28">
        <v>1</v>
      </c>
      <c r="E1265" s="28" t="s">
        <v>11</v>
      </c>
      <c r="F1265" s="28" t="s">
        <v>9</v>
      </c>
      <c r="G1265" s="33">
        <v>7337.7479999999996</v>
      </c>
    </row>
    <row r="1266" spans="1:7" x14ac:dyDescent="0.25">
      <c r="A1266" s="25">
        <v>49</v>
      </c>
      <c r="B1266" s="26" t="s">
        <v>7</v>
      </c>
      <c r="C1266" s="26">
        <v>33.344999999999999</v>
      </c>
      <c r="D1266" s="26">
        <v>2</v>
      </c>
      <c r="E1266" s="26" t="s">
        <v>11</v>
      </c>
      <c r="F1266" s="26" t="s">
        <v>14</v>
      </c>
      <c r="G1266" s="32">
        <v>10370.912549999999</v>
      </c>
    </row>
    <row r="1267" spans="1:7" x14ac:dyDescent="0.25">
      <c r="A1267" s="27">
        <v>64</v>
      </c>
      <c r="B1267" s="28" t="s">
        <v>10</v>
      </c>
      <c r="C1267" s="28">
        <v>23.76</v>
      </c>
      <c r="D1267" s="28">
        <v>0</v>
      </c>
      <c r="E1267" s="28" t="s">
        <v>8</v>
      </c>
      <c r="F1267" s="28" t="s">
        <v>12</v>
      </c>
      <c r="G1267" s="33">
        <v>26926.5144</v>
      </c>
    </row>
    <row r="1268" spans="1:7" x14ac:dyDescent="0.25">
      <c r="A1268" s="25">
        <v>55</v>
      </c>
      <c r="B1268" s="26" t="s">
        <v>7</v>
      </c>
      <c r="C1268" s="26">
        <v>30.5</v>
      </c>
      <c r="D1268" s="26">
        <v>0</v>
      </c>
      <c r="E1268" s="26" t="s">
        <v>11</v>
      </c>
      <c r="F1268" s="26" t="s">
        <v>9</v>
      </c>
      <c r="G1268" s="32">
        <v>10704.47</v>
      </c>
    </row>
    <row r="1269" spans="1:7" x14ac:dyDescent="0.25">
      <c r="A1269" s="27">
        <v>24</v>
      </c>
      <c r="B1269" s="28" t="s">
        <v>10</v>
      </c>
      <c r="C1269" s="28">
        <v>31.065000000000001</v>
      </c>
      <c r="D1269" s="28">
        <v>0</v>
      </c>
      <c r="E1269" s="28" t="s">
        <v>8</v>
      </c>
      <c r="F1269" s="28" t="s">
        <v>14</v>
      </c>
      <c r="G1269" s="33">
        <v>34254.053350000002</v>
      </c>
    </row>
    <row r="1270" spans="1:7" x14ac:dyDescent="0.25">
      <c r="A1270" s="25">
        <v>20</v>
      </c>
      <c r="B1270" s="26" t="s">
        <v>7</v>
      </c>
      <c r="C1270" s="26">
        <v>33.299999999999997</v>
      </c>
      <c r="D1270" s="26">
        <v>0</v>
      </c>
      <c r="E1270" s="26" t="s">
        <v>11</v>
      </c>
      <c r="F1270" s="26" t="s">
        <v>9</v>
      </c>
      <c r="G1270" s="32">
        <v>1880.4870000000001</v>
      </c>
    </row>
    <row r="1271" spans="1:7" x14ac:dyDescent="0.25">
      <c r="A1271" s="27">
        <v>45</v>
      </c>
      <c r="B1271" s="28" t="s">
        <v>10</v>
      </c>
      <c r="C1271" s="28">
        <v>27.5</v>
      </c>
      <c r="D1271" s="28">
        <v>3</v>
      </c>
      <c r="E1271" s="28" t="s">
        <v>11</v>
      </c>
      <c r="F1271" s="28" t="s">
        <v>9</v>
      </c>
      <c r="G1271" s="33">
        <v>8615.2999999999993</v>
      </c>
    </row>
    <row r="1272" spans="1:7" x14ac:dyDescent="0.25">
      <c r="A1272" s="25">
        <v>26</v>
      </c>
      <c r="B1272" s="26" t="s">
        <v>10</v>
      </c>
      <c r="C1272" s="26">
        <v>33.914999999999999</v>
      </c>
      <c r="D1272" s="26">
        <v>1</v>
      </c>
      <c r="E1272" s="26" t="s">
        <v>11</v>
      </c>
      <c r="F1272" s="26" t="s">
        <v>13</v>
      </c>
      <c r="G1272" s="32">
        <v>3292.5298499999999</v>
      </c>
    </row>
    <row r="1273" spans="1:7" x14ac:dyDescent="0.25">
      <c r="A1273" s="27">
        <v>25</v>
      </c>
      <c r="B1273" s="28" t="s">
        <v>7</v>
      </c>
      <c r="C1273" s="28">
        <v>34.484999999999999</v>
      </c>
      <c r="D1273" s="28">
        <v>0</v>
      </c>
      <c r="E1273" s="28" t="s">
        <v>11</v>
      </c>
      <c r="F1273" s="28" t="s">
        <v>13</v>
      </c>
      <c r="G1273" s="33">
        <v>3021.80915</v>
      </c>
    </row>
    <row r="1274" spans="1:7" x14ac:dyDescent="0.25">
      <c r="A1274" s="25">
        <v>43</v>
      </c>
      <c r="B1274" s="26" t="s">
        <v>10</v>
      </c>
      <c r="C1274" s="26">
        <v>25.52</v>
      </c>
      <c r="D1274" s="26">
        <v>5</v>
      </c>
      <c r="E1274" s="26" t="s">
        <v>11</v>
      </c>
      <c r="F1274" s="26" t="s">
        <v>12</v>
      </c>
      <c r="G1274" s="32">
        <v>14478.33015</v>
      </c>
    </row>
    <row r="1275" spans="1:7" x14ac:dyDescent="0.25">
      <c r="A1275" s="27">
        <v>35</v>
      </c>
      <c r="B1275" s="28" t="s">
        <v>10</v>
      </c>
      <c r="C1275" s="28">
        <v>27.61</v>
      </c>
      <c r="D1275" s="28">
        <v>1</v>
      </c>
      <c r="E1275" s="28" t="s">
        <v>11</v>
      </c>
      <c r="F1275" s="28" t="s">
        <v>12</v>
      </c>
      <c r="G1275" s="33">
        <v>4747.0528999999997</v>
      </c>
    </row>
    <row r="1276" spans="1:7" x14ac:dyDescent="0.25">
      <c r="A1276" s="25">
        <v>26</v>
      </c>
      <c r="B1276" s="26" t="s">
        <v>10</v>
      </c>
      <c r="C1276" s="26">
        <v>27.06</v>
      </c>
      <c r="D1276" s="26">
        <v>0</v>
      </c>
      <c r="E1276" s="26" t="s">
        <v>8</v>
      </c>
      <c r="F1276" s="26" t="s">
        <v>12</v>
      </c>
      <c r="G1276" s="32">
        <v>17043.341400000001</v>
      </c>
    </row>
    <row r="1277" spans="1:7" x14ac:dyDescent="0.25">
      <c r="A1277" s="27">
        <v>57</v>
      </c>
      <c r="B1277" s="28" t="s">
        <v>10</v>
      </c>
      <c r="C1277" s="28">
        <v>23.7</v>
      </c>
      <c r="D1277" s="28">
        <v>0</v>
      </c>
      <c r="E1277" s="28" t="s">
        <v>11</v>
      </c>
      <c r="F1277" s="28" t="s">
        <v>9</v>
      </c>
      <c r="G1277" s="33">
        <v>10959.33</v>
      </c>
    </row>
    <row r="1278" spans="1:7" x14ac:dyDescent="0.25">
      <c r="A1278" s="25">
        <v>22</v>
      </c>
      <c r="B1278" s="26" t="s">
        <v>7</v>
      </c>
      <c r="C1278" s="26">
        <v>30.4</v>
      </c>
      <c r="D1278" s="26">
        <v>0</v>
      </c>
      <c r="E1278" s="26" t="s">
        <v>11</v>
      </c>
      <c r="F1278" s="26" t="s">
        <v>14</v>
      </c>
      <c r="G1278" s="32">
        <v>2741.9479999999999</v>
      </c>
    </row>
    <row r="1279" spans="1:7" x14ac:dyDescent="0.25">
      <c r="A1279" s="27">
        <v>32</v>
      </c>
      <c r="B1279" s="28" t="s">
        <v>7</v>
      </c>
      <c r="C1279" s="28">
        <v>29.734999999999999</v>
      </c>
      <c r="D1279" s="28">
        <v>0</v>
      </c>
      <c r="E1279" s="28" t="s">
        <v>11</v>
      </c>
      <c r="F1279" s="28" t="s">
        <v>13</v>
      </c>
      <c r="G1279" s="33">
        <v>4357.0436499999996</v>
      </c>
    </row>
    <row r="1280" spans="1:7" x14ac:dyDescent="0.25">
      <c r="A1280" s="25">
        <v>39</v>
      </c>
      <c r="B1280" s="26" t="s">
        <v>10</v>
      </c>
      <c r="C1280" s="26">
        <v>29.925000000000001</v>
      </c>
      <c r="D1280" s="26">
        <v>1</v>
      </c>
      <c r="E1280" s="26" t="s">
        <v>8</v>
      </c>
      <c r="F1280" s="26" t="s">
        <v>14</v>
      </c>
      <c r="G1280" s="32">
        <v>22462.043750000001</v>
      </c>
    </row>
    <row r="1281" spans="1:7" x14ac:dyDescent="0.25">
      <c r="A1281" s="27">
        <v>25</v>
      </c>
      <c r="B1281" s="28" t="s">
        <v>7</v>
      </c>
      <c r="C1281" s="28">
        <v>26.79</v>
      </c>
      <c r="D1281" s="28">
        <v>2</v>
      </c>
      <c r="E1281" s="28" t="s">
        <v>11</v>
      </c>
      <c r="F1281" s="28" t="s">
        <v>13</v>
      </c>
      <c r="G1281" s="33">
        <v>4189.1130999999996</v>
      </c>
    </row>
    <row r="1282" spans="1:7" x14ac:dyDescent="0.25">
      <c r="A1282" s="25">
        <v>48</v>
      </c>
      <c r="B1282" s="26" t="s">
        <v>7</v>
      </c>
      <c r="C1282" s="26">
        <v>33.33</v>
      </c>
      <c r="D1282" s="26">
        <v>0</v>
      </c>
      <c r="E1282" s="26" t="s">
        <v>11</v>
      </c>
      <c r="F1282" s="26" t="s">
        <v>12</v>
      </c>
      <c r="G1282" s="32">
        <v>8283.6807000000008</v>
      </c>
    </row>
    <row r="1283" spans="1:7" x14ac:dyDescent="0.25">
      <c r="A1283" s="27">
        <v>47</v>
      </c>
      <c r="B1283" s="28" t="s">
        <v>7</v>
      </c>
      <c r="C1283" s="28">
        <v>27.645</v>
      </c>
      <c r="D1283" s="28">
        <v>2</v>
      </c>
      <c r="E1283" s="28" t="s">
        <v>8</v>
      </c>
      <c r="F1283" s="28" t="s">
        <v>13</v>
      </c>
      <c r="G1283" s="33">
        <v>24535.698550000001</v>
      </c>
    </row>
    <row r="1284" spans="1:7" x14ac:dyDescent="0.25">
      <c r="A1284" s="25">
        <v>18</v>
      </c>
      <c r="B1284" s="26" t="s">
        <v>7</v>
      </c>
      <c r="C1284" s="26">
        <v>21.66</v>
      </c>
      <c r="D1284" s="26">
        <v>0</v>
      </c>
      <c r="E1284" s="26" t="s">
        <v>8</v>
      </c>
      <c r="F1284" s="26" t="s">
        <v>14</v>
      </c>
      <c r="G1284" s="32">
        <v>14283.4594</v>
      </c>
    </row>
    <row r="1285" spans="1:7" x14ac:dyDescent="0.25">
      <c r="A1285" s="27">
        <v>18</v>
      </c>
      <c r="B1285" s="28" t="s">
        <v>10</v>
      </c>
      <c r="C1285" s="28">
        <v>30.03</v>
      </c>
      <c r="D1285" s="28">
        <v>1</v>
      </c>
      <c r="E1285" s="28" t="s">
        <v>11</v>
      </c>
      <c r="F1285" s="28" t="s">
        <v>12</v>
      </c>
      <c r="G1285" s="33">
        <v>1720.3536999999999</v>
      </c>
    </row>
    <row r="1286" spans="1:7" x14ac:dyDescent="0.25">
      <c r="A1286" s="25">
        <v>61</v>
      </c>
      <c r="B1286" s="26" t="s">
        <v>10</v>
      </c>
      <c r="C1286" s="26">
        <v>36.299999999999997</v>
      </c>
      <c r="D1286" s="26">
        <v>1</v>
      </c>
      <c r="E1286" s="26" t="s">
        <v>8</v>
      </c>
      <c r="F1286" s="26" t="s">
        <v>9</v>
      </c>
      <c r="G1286" s="32">
        <v>47403.88</v>
      </c>
    </row>
    <row r="1287" spans="1:7" x14ac:dyDescent="0.25">
      <c r="A1287" s="27">
        <v>47</v>
      </c>
      <c r="B1287" s="28" t="s">
        <v>7</v>
      </c>
      <c r="C1287" s="28">
        <v>24.32</v>
      </c>
      <c r="D1287" s="28">
        <v>0</v>
      </c>
      <c r="E1287" s="28" t="s">
        <v>11</v>
      </c>
      <c r="F1287" s="28" t="s">
        <v>14</v>
      </c>
      <c r="G1287" s="33">
        <v>8534.6718000000001</v>
      </c>
    </row>
    <row r="1288" spans="1:7" x14ac:dyDescent="0.25">
      <c r="A1288" s="25">
        <v>28</v>
      </c>
      <c r="B1288" s="26" t="s">
        <v>7</v>
      </c>
      <c r="C1288" s="26">
        <v>17.29</v>
      </c>
      <c r="D1288" s="26">
        <v>0</v>
      </c>
      <c r="E1288" s="26" t="s">
        <v>11</v>
      </c>
      <c r="F1288" s="26" t="s">
        <v>14</v>
      </c>
      <c r="G1288" s="32">
        <v>3732.6251000000002</v>
      </c>
    </row>
    <row r="1289" spans="1:7" x14ac:dyDescent="0.25">
      <c r="A1289" s="27">
        <v>36</v>
      </c>
      <c r="B1289" s="28" t="s">
        <v>7</v>
      </c>
      <c r="C1289" s="28">
        <v>25.9</v>
      </c>
      <c r="D1289" s="28">
        <v>1</v>
      </c>
      <c r="E1289" s="28" t="s">
        <v>11</v>
      </c>
      <c r="F1289" s="28" t="s">
        <v>9</v>
      </c>
      <c r="G1289" s="33">
        <v>5472.4489999999996</v>
      </c>
    </row>
    <row r="1290" spans="1:7" x14ac:dyDescent="0.25">
      <c r="A1290" s="25">
        <v>20</v>
      </c>
      <c r="B1290" s="26" t="s">
        <v>10</v>
      </c>
      <c r="C1290" s="26">
        <v>39.4</v>
      </c>
      <c r="D1290" s="26">
        <v>2</v>
      </c>
      <c r="E1290" s="26" t="s">
        <v>8</v>
      </c>
      <c r="F1290" s="26" t="s">
        <v>9</v>
      </c>
      <c r="G1290" s="32">
        <v>38344.565999999999</v>
      </c>
    </row>
    <row r="1291" spans="1:7" x14ac:dyDescent="0.25">
      <c r="A1291" s="27">
        <v>44</v>
      </c>
      <c r="B1291" s="28" t="s">
        <v>10</v>
      </c>
      <c r="C1291" s="28">
        <v>34.32</v>
      </c>
      <c r="D1291" s="28">
        <v>1</v>
      </c>
      <c r="E1291" s="28" t="s">
        <v>11</v>
      </c>
      <c r="F1291" s="28" t="s">
        <v>12</v>
      </c>
      <c r="G1291" s="33">
        <v>7147.4727999999996</v>
      </c>
    </row>
    <row r="1292" spans="1:7" x14ac:dyDescent="0.25">
      <c r="A1292" s="25">
        <v>38</v>
      </c>
      <c r="B1292" s="26" t="s">
        <v>7</v>
      </c>
      <c r="C1292" s="26">
        <v>19.95</v>
      </c>
      <c r="D1292" s="26">
        <v>2</v>
      </c>
      <c r="E1292" s="26" t="s">
        <v>11</v>
      </c>
      <c r="F1292" s="26" t="s">
        <v>14</v>
      </c>
      <c r="G1292" s="32">
        <v>7133.9025000000001</v>
      </c>
    </row>
    <row r="1293" spans="1:7" x14ac:dyDescent="0.25">
      <c r="A1293" s="27">
        <v>19</v>
      </c>
      <c r="B1293" s="28" t="s">
        <v>10</v>
      </c>
      <c r="C1293" s="28">
        <v>34.9</v>
      </c>
      <c r="D1293" s="28">
        <v>0</v>
      </c>
      <c r="E1293" s="28" t="s">
        <v>8</v>
      </c>
      <c r="F1293" s="28" t="s">
        <v>9</v>
      </c>
      <c r="G1293" s="33">
        <v>34828.654000000002</v>
      </c>
    </row>
    <row r="1294" spans="1:7" x14ac:dyDescent="0.25">
      <c r="A1294" s="25">
        <v>21</v>
      </c>
      <c r="B1294" s="26" t="s">
        <v>10</v>
      </c>
      <c r="C1294" s="26">
        <v>23.21</v>
      </c>
      <c r="D1294" s="26">
        <v>0</v>
      </c>
      <c r="E1294" s="26" t="s">
        <v>11</v>
      </c>
      <c r="F1294" s="26" t="s">
        <v>12</v>
      </c>
      <c r="G1294" s="32">
        <v>1515.3449000000001</v>
      </c>
    </row>
    <row r="1295" spans="1:7" x14ac:dyDescent="0.25">
      <c r="A1295" s="27">
        <v>46</v>
      </c>
      <c r="B1295" s="28" t="s">
        <v>10</v>
      </c>
      <c r="C1295" s="28">
        <v>25.745000000000001</v>
      </c>
      <c r="D1295" s="28">
        <v>3</v>
      </c>
      <c r="E1295" s="28" t="s">
        <v>11</v>
      </c>
      <c r="F1295" s="28" t="s">
        <v>13</v>
      </c>
      <c r="G1295" s="33">
        <v>9301.8935500000007</v>
      </c>
    </row>
    <row r="1296" spans="1:7" x14ac:dyDescent="0.25">
      <c r="A1296" s="25">
        <v>58</v>
      </c>
      <c r="B1296" s="26" t="s">
        <v>10</v>
      </c>
      <c r="C1296" s="26">
        <v>25.175000000000001</v>
      </c>
      <c r="D1296" s="26">
        <v>0</v>
      </c>
      <c r="E1296" s="26" t="s">
        <v>11</v>
      </c>
      <c r="F1296" s="26" t="s">
        <v>14</v>
      </c>
      <c r="G1296" s="32">
        <v>11931.125249999999</v>
      </c>
    </row>
    <row r="1297" spans="1:7" x14ac:dyDescent="0.25">
      <c r="A1297" s="27">
        <v>20</v>
      </c>
      <c r="B1297" s="28" t="s">
        <v>10</v>
      </c>
      <c r="C1297" s="28">
        <v>22</v>
      </c>
      <c r="D1297" s="28">
        <v>1</v>
      </c>
      <c r="E1297" s="28" t="s">
        <v>11</v>
      </c>
      <c r="F1297" s="28" t="s">
        <v>9</v>
      </c>
      <c r="G1297" s="33">
        <v>1964.78</v>
      </c>
    </row>
    <row r="1298" spans="1:7" x14ac:dyDescent="0.25">
      <c r="A1298" s="25">
        <v>18</v>
      </c>
      <c r="B1298" s="26" t="s">
        <v>10</v>
      </c>
      <c r="C1298" s="26">
        <v>26.125</v>
      </c>
      <c r="D1298" s="26">
        <v>0</v>
      </c>
      <c r="E1298" s="26" t="s">
        <v>11</v>
      </c>
      <c r="F1298" s="26" t="s">
        <v>14</v>
      </c>
      <c r="G1298" s="32">
        <v>1708.9257500000001</v>
      </c>
    </row>
    <row r="1299" spans="1:7" x14ac:dyDescent="0.25">
      <c r="A1299" s="27">
        <v>28</v>
      </c>
      <c r="B1299" s="28" t="s">
        <v>7</v>
      </c>
      <c r="C1299" s="28">
        <v>26.51</v>
      </c>
      <c r="D1299" s="28">
        <v>2</v>
      </c>
      <c r="E1299" s="28" t="s">
        <v>11</v>
      </c>
      <c r="F1299" s="28" t="s">
        <v>12</v>
      </c>
      <c r="G1299" s="33">
        <v>4340.4408999999996</v>
      </c>
    </row>
    <row r="1300" spans="1:7" x14ac:dyDescent="0.25">
      <c r="A1300" s="25">
        <v>33</v>
      </c>
      <c r="B1300" s="26" t="s">
        <v>10</v>
      </c>
      <c r="C1300" s="26">
        <v>27.454999999999998</v>
      </c>
      <c r="D1300" s="26">
        <v>2</v>
      </c>
      <c r="E1300" s="26" t="s">
        <v>11</v>
      </c>
      <c r="F1300" s="26" t="s">
        <v>13</v>
      </c>
      <c r="G1300" s="32">
        <v>5261.4694499999996</v>
      </c>
    </row>
    <row r="1301" spans="1:7" x14ac:dyDescent="0.25">
      <c r="A1301" s="27">
        <v>19</v>
      </c>
      <c r="B1301" s="28" t="s">
        <v>7</v>
      </c>
      <c r="C1301" s="28">
        <v>25.745000000000001</v>
      </c>
      <c r="D1301" s="28">
        <v>1</v>
      </c>
      <c r="E1301" s="28" t="s">
        <v>11</v>
      </c>
      <c r="F1301" s="28" t="s">
        <v>13</v>
      </c>
      <c r="G1301" s="33">
        <v>2710.8285500000002</v>
      </c>
    </row>
    <row r="1302" spans="1:7" x14ac:dyDescent="0.25">
      <c r="A1302" s="25">
        <v>45</v>
      </c>
      <c r="B1302" s="26" t="s">
        <v>10</v>
      </c>
      <c r="C1302" s="26">
        <v>30.36</v>
      </c>
      <c r="D1302" s="26">
        <v>0</v>
      </c>
      <c r="E1302" s="26" t="s">
        <v>8</v>
      </c>
      <c r="F1302" s="26" t="s">
        <v>12</v>
      </c>
      <c r="G1302" s="32">
        <v>62592.873090000001</v>
      </c>
    </row>
    <row r="1303" spans="1:7" x14ac:dyDescent="0.25">
      <c r="A1303" s="27">
        <v>62</v>
      </c>
      <c r="B1303" s="28" t="s">
        <v>10</v>
      </c>
      <c r="C1303" s="28">
        <v>30.875</v>
      </c>
      <c r="D1303" s="28">
        <v>3</v>
      </c>
      <c r="E1303" s="28" t="s">
        <v>8</v>
      </c>
      <c r="F1303" s="28" t="s">
        <v>13</v>
      </c>
      <c r="G1303" s="33">
        <v>46718.163249999998</v>
      </c>
    </row>
    <row r="1304" spans="1:7" x14ac:dyDescent="0.25">
      <c r="A1304" s="25">
        <v>25</v>
      </c>
      <c r="B1304" s="26" t="s">
        <v>7</v>
      </c>
      <c r="C1304" s="26">
        <v>20.8</v>
      </c>
      <c r="D1304" s="26">
        <v>1</v>
      </c>
      <c r="E1304" s="26" t="s">
        <v>11</v>
      </c>
      <c r="F1304" s="26" t="s">
        <v>9</v>
      </c>
      <c r="G1304" s="32">
        <v>3208.7869999999998</v>
      </c>
    </row>
    <row r="1305" spans="1:7" x14ac:dyDescent="0.25">
      <c r="A1305" s="27">
        <v>43</v>
      </c>
      <c r="B1305" s="28" t="s">
        <v>10</v>
      </c>
      <c r="C1305" s="28">
        <v>27.8</v>
      </c>
      <c r="D1305" s="28">
        <v>0</v>
      </c>
      <c r="E1305" s="28" t="s">
        <v>8</v>
      </c>
      <c r="F1305" s="28" t="s">
        <v>9</v>
      </c>
      <c r="G1305" s="33">
        <v>37829.724199999997</v>
      </c>
    </row>
    <row r="1306" spans="1:7" x14ac:dyDescent="0.25">
      <c r="A1306" s="25">
        <v>42</v>
      </c>
      <c r="B1306" s="26" t="s">
        <v>10</v>
      </c>
      <c r="C1306" s="26">
        <v>24.605</v>
      </c>
      <c r="D1306" s="26">
        <v>2</v>
      </c>
      <c r="E1306" s="26" t="s">
        <v>8</v>
      </c>
      <c r="F1306" s="26" t="s">
        <v>14</v>
      </c>
      <c r="G1306" s="32">
        <v>21259.377949999998</v>
      </c>
    </row>
    <row r="1307" spans="1:7" x14ac:dyDescent="0.25">
      <c r="A1307" s="27">
        <v>24</v>
      </c>
      <c r="B1307" s="28" t="s">
        <v>7</v>
      </c>
      <c r="C1307" s="28">
        <v>27.72</v>
      </c>
      <c r="D1307" s="28">
        <v>0</v>
      </c>
      <c r="E1307" s="28" t="s">
        <v>11</v>
      </c>
      <c r="F1307" s="28" t="s">
        <v>12</v>
      </c>
      <c r="G1307" s="33">
        <v>2464.6188000000002</v>
      </c>
    </row>
    <row r="1308" spans="1:7" x14ac:dyDescent="0.25">
      <c r="A1308" s="25">
        <v>29</v>
      </c>
      <c r="B1308" s="26" t="s">
        <v>7</v>
      </c>
      <c r="C1308" s="26">
        <v>21.85</v>
      </c>
      <c r="D1308" s="26">
        <v>0</v>
      </c>
      <c r="E1308" s="26" t="s">
        <v>8</v>
      </c>
      <c r="F1308" s="26" t="s">
        <v>14</v>
      </c>
      <c r="G1308" s="32">
        <v>16115.3045</v>
      </c>
    </row>
    <row r="1309" spans="1:7" x14ac:dyDescent="0.25">
      <c r="A1309" s="27">
        <v>32</v>
      </c>
      <c r="B1309" s="28" t="s">
        <v>10</v>
      </c>
      <c r="C1309" s="28">
        <v>28.12</v>
      </c>
      <c r="D1309" s="28">
        <v>4</v>
      </c>
      <c r="E1309" s="28" t="s">
        <v>8</v>
      </c>
      <c r="F1309" s="28" t="s">
        <v>13</v>
      </c>
      <c r="G1309" s="33">
        <v>21472.478800000001</v>
      </c>
    </row>
    <row r="1310" spans="1:7" x14ac:dyDescent="0.25">
      <c r="A1310" s="25">
        <v>25</v>
      </c>
      <c r="B1310" s="26" t="s">
        <v>7</v>
      </c>
      <c r="C1310" s="26">
        <v>30.2</v>
      </c>
      <c r="D1310" s="26">
        <v>0</v>
      </c>
      <c r="E1310" s="26" t="s">
        <v>8</v>
      </c>
      <c r="F1310" s="26" t="s">
        <v>9</v>
      </c>
      <c r="G1310" s="32">
        <v>33900.652999999998</v>
      </c>
    </row>
    <row r="1311" spans="1:7" x14ac:dyDescent="0.25">
      <c r="A1311" s="27">
        <v>41</v>
      </c>
      <c r="B1311" s="28" t="s">
        <v>10</v>
      </c>
      <c r="C1311" s="28">
        <v>32.200000000000003</v>
      </c>
      <c r="D1311" s="28">
        <v>2</v>
      </c>
      <c r="E1311" s="28" t="s">
        <v>11</v>
      </c>
      <c r="F1311" s="28" t="s">
        <v>9</v>
      </c>
      <c r="G1311" s="33">
        <v>6875.9610000000002</v>
      </c>
    </row>
    <row r="1312" spans="1:7" x14ac:dyDescent="0.25">
      <c r="A1312" s="25">
        <v>42</v>
      </c>
      <c r="B1312" s="26" t="s">
        <v>10</v>
      </c>
      <c r="C1312" s="26">
        <v>26.315000000000001</v>
      </c>
      <c r="D1312" s="26">
        <v>1</v>
      </c>
      <c r="E1312" s="26" t="s">
        <v>11</v>
      </c>
      <c r="F1312" s="26" t="s">
        <v>13</v>
      </c>
      <c r="G1312" s="32">
        <v>6940.90985</v>
      </c>
    </row>
    <row r="1313" spans="1:7" x14ac:dyDescent="0.25">
      <c r="A1313" s="27">
        <v>33</v>
      </c>
      <c r="B1313" s="28" t="s">
        <v>7</v>
      </c>
      <c r="C1313" s="28">
        <v>26.695</v>
      </c>
      <c r="D1313" s="28">
        <v>0</v>
      </c>
      <c r="E1313" s="28" t="s">
        <v>11</v>
      </c>
      <c r="F1313" s="28" t="s">
        <v>13</v>
      </c>
      <c r="G1313" s="33">
        <v>4571.4130500000001</v>
      </c>
    </row>
    <row r="1314" spans="1:7" x14ac:dyDescent="0.25">
      <c r="A1314" s="25">
        <v>34</v>
      </c>
      <c r="B1314" s="26" t="s">
        <v>10</v>
      </c>
      <c r="C1314" s="26">
        <v>42.9</v>
      </c>
      <c r="D1314" s="26">
        <v>1</v>
      </c>
      <c r="E1314" s="26" t="s">
        <v>11</v>
      </c>
      <c r="F1314" s="26" t="s">
        <v>9</v>
      </c>
      <c r="G1314" s="32">
        <v>4536.259</v>
      </c>
    </row>
    <row r="1315" spans="1:7" x14ac:dyDescent="0.25">
      <c r="A1315" s="27">
        <v>19</v>
      </c>
      <c r="B1315" s="28" t="s">
        <v>7</v>
      </c>
      <c r="C1315" s="28">
        <v>34.700000000000003</v>
      </c>
      <c r="D1315" s="28">
        <v>2</v>
      </c>
      <c r="E1315" s="28" t="s">
        <v>8</v>
      </c>
      <c r="F1315" s="28" t="s">
        <v>9</v>
      </c>
      <c r="G1315" s="33">
        <v>36397.576000000001</v>
      </c>
    </row>
    <row r="1316" spans="1:7" x14ac:dyDescent="0.25">
      <c r="A1316" s="25">
        <v>30</v>
      </c>
      <c r="B1316" s="26" t="s">
        <v>7</v>
      </c>
      <c r="C1316" s="26">
        <v>23.655000000000001</v>
      </c>
      <c r="D1316" s="26">
        <v>3</v>
      </c>
      <c r="E1316" s="26" t="s">
        <v>8</v>
      </c>
      <c r="F1316" s="26" t="s">
        <v>13</v>
      </c>
      <c r="G1316" s="32">
        <v>18765.87545</v>
      </c>
    </row>
    <row r="1317" spans="1:7" x14ac:dyDescent="0.25">
      <c r="A1317" s="27">
        <v>18</v>
      </c>
      <c r="B1317" s="28" t="s">
        <v>10</v>
      </c>
      <c r="C1317" s="28">
        <v>28.31</v>
      </c>
      <c r="D1317" s="28">
        <v>1</v>
      </c>
      <c r="E1317" s="28" t="s">
        <v>11</v>
      </c>
      <c r="F1317" s="28" t="s">
        <v>14</v>
      </c>
      <c r="G1317" s="33">
        <v>11272.331389999999</v>
      </c>
    </row>
    <row r="1318" spans="1:7" x14ac:dyDescent="0.25">
      <c r="A1318" s="25">
        <v>19</v>
      </c>
      <c r="B1318" s="26" t="s">
        <v>7</v>
      </c>
      <c r="C1318" s="26">
        <v>20.6</v>
      </c>
      <c r="D1318" s="26">
        <v>0</v>
      </c>
      <c r="E1318" s="26" t="s">
        <v>11</v>
      </c>
      <c r="F1318" s="26" t="s">
        <v>9</v>
      </c>
      <c r="G1318" s="32">
        <v>1731.6769999999999</v>
      </c>
    </row>
    <row r="1319" spans="1:7" x14ac:dyDescent="0.25">
      <c r="A1319" s="27">
        <v>18</v>
      </c>
      <c r="B1319" s="28" t="s">
        <v>10</v>
      </c>
      <c r="C1319" s="28">
        <v>53.13</v>
      </c>
      <c r="D1319" s="28">
        <v>0</v>
      </c>
      <c r="E1319" s="28" t="s">
        <v>11</v>
      </c>
      <c r="F1319" s="28" t="s">
        <v>12</v>
      </c>
      <c r="G1319" s="33">
        <v>1163.4627</v>
      </c>
    </row>
    <row r="1320" spans="1:7" x14ac:dyDescent="0.25">
      <c r="A1320" s="25">
        <v>35</v>
      </c>
      <c r="B1320" s="26" t="s">
        <v>10</v>
      </c>
      <c r="C1320" s="26">
        <v>39.71</v>
      </c>
      <c r="D1320" s="26">
        <v>4</v>
      </c>
      <c r="E1320" s="26" t="s">
        <v>11</v>
      </c>
      <c r="F1320" s="26" t="s">
        <v>14</v>
      </c>
      <c r="G1320" s="32">
        <v>19496.71917</v>
      </c>
    </row>
    <row r="1321" spans="1:7" x14ac:dyDescent="0.25">
      <c r="A1321" s="27">
        <v>39</v>
      </c>
      <c r="B1321" s="28" t="s">
        <v>7</v>
      </c>
      <c r="C1321" s="28">
        <v>26.315000000000001</v>
      </c>
      <c r="D1321" s="28">
        <v>2</v>
      </c>
      <c r="E1321" s="28" t="s">
        <v>11</v>
      </c>
      <c r="F1321" s="28" t="s">
        <v>13</v>
      </c>
      <c r="G1321" s="33">
        <v>7201.7008500000002</v>
      </c>
    </row>
    <row r="1322" spans="1:7" x14ac:dyDescent="0.25">
      <c r="A1322" s="25">
        <v>31</v>
      </c>
      <c r="B1322" s="26" t="s">
        <v>10</v>
      </c>
      <c r="C1322" s="26">
        <v>31.065000000000001</v>
      </c>
      <c r="D1322" s="26">
        <v>3</v>
      </c>
      <c r="E1322" s="26" t="s">
        <v>11</v>
      </c>
      <c r="F1322" s="26" t="s">
        <v>13</v>
      </c>
      <c r="G1322" s="32">
        <v>5425.0233500000004</v>
      </c>
    </row>
    <row r="1323" spans="1:7" x14ac:dyDescent="0.25">
      <c r="A1323" s="27">
        <v>62</v>
      </c>
      <c r="B1323" s="28" t="s">
        <v>10</v>
      </c>
      <c r="C1323" s="28">
        <v>26.695</v>
      </c>
      <c r="D1323" s="28">
        <v>0</v>
      </c>
      <c r="E1323" s="28" t="s">
        <v>8</v>
      </c>
      <c r="F1323" s="28" t="s">
        <v>14</v>
      </c>
      <c r="G1323" s="33">
        <v>28101.333050000001</v>
      </c>
    </row>
    <row r="1324" spans="1:7" x14ac:dyDescent="0.25">
      <c r="A1324" s="25">
        <v>62</v>
      </c>
      <c r="B1324" s="26" t="s">
        <v>10</v>
      </c>
      <c r="C1324" s="26">
        <v>38.83</v>
      </c>
      <c r="D1324" s="26">
        <v>0</v>
      </c>
      <c r="E1324" s="26" t="s">
        <v>11</v>
      </c>
      <c r="F1324" s="26" t="s">
        <v>12</v>
      </c>
      <c r="G1324" s="32">
        <v>12981.3457</v>
      </c>
    </row>
    <row r="1325" spans="1:7" x14ac:dyDescent="0.25">
      <c r="A1325" s="27">
        <v>42</v>
      </c>
      <c r="B1325" s="28" t="s">
        <v>7</v>
      </c>
      <c r="C1325" s="28">
        <v>40.369999999999997</v>
      </c>
      <c r="D1325" s="28">
        <v>2</v>
      </c>
      <c r="E1325" s="28" t="s">
        <v>8</v>
      </c>
      <c r="F1325" s="28" t="s">
        <v>12</v>
      </c>
      <c r="G1325" s="33">
        <v>43896.376300000004</v>
      </c>
    </row>
    <row r="1326" spans="1:7" x14ac:dyDescent="0.25">
      <c r="A1326" s="25">
        <v>31</v>
      </c>
      <c r="B1326" s="26" t="s">
        <v>10</v>
      </c>
      <c r="C1326" s="26">
        <v>25.934999999999999</v>
      </c>
      <c r="D1326" s="26">
        <v>1</v>
      </c>
      <c r="E1326" s="26" t="s">
        <v>11</v>
      </c>
      <c r="F1326" s="26" t="s">
        <v>13</v>
      </c>
      <c r="G1326" s="32">
        <v>4239.8926499999998</v>
      </c>
    </row>
    <row r="1327" spans="1:7" x14ac:dyDescent="0.25">
      <c r="A1327" s="27">
        <v>61</v>
      </c>
      <c r="B1327" s="28" t="s">
        <v>10</v>
      </c>
      <c r="C1327" s="28">
        <v>33.534999999999997</v>
      </c>
      <c r="D1327" s="28">
        <v>0</v>
      </c>
      <c r="E1327" s="28" t="s">
        <v>11</v>
      </c>
      <c r="F1327" s="28" t="s">
        <v>14</v>
      </c>
      <c r="G1327" s="33">
        <v>13143.336649999999</v>
      </c>
    </row>
    <row r="1328" spans="1:7" x14ac:dyDescent="0.25">
      <c r="A1328" s="25">
        <v>42</v>
      </c>
      <c r="B1328" s="26" t="s">
        <v>7</v>
      </c>
      <c r="C1328" s="26">
        <v>32.869999999999997</v>
      </c>
      <c r="D1328" s="26">
        <v>0</v>
      </c>
      <c r="E1328" s="26" t="s">
        <v>11</v>
      </c>
      <c r="F1328" s="26" t="s">
        <v>14</v>
      </c>
      <c r="G1328" s="32">
        <v>7050.0213000000003</v>
      </c>
    </row>
    <row r="1329" spans="1:7" x14ac:dyDescent="0.25">
      <c r="A1329" s="27">
        <v>51</v>
      </c>
      <c r="B1329" s="28" t="s">
        <v>10</v>
      </c>
      <c r="C1329" s="28">
        <v>30.03</v>
      </c>
      <c r="D1329" s="28">
        <v>1</v>
      </c>
      <c r="E1329" s="28" t="s">
        <v>11</v>
      </c>
      <c r="F1329" s="28" t="s">
        <v>12</v>
      </c>
      <c r="G1329" s="33">
        <v>9377.9046999999991</v>
      </c>
    </row>
    <row r="1330" spans="1:7" x14ac:dyDescent="0.25">
      <c r="A1330" s="25">
        <v>23</v>
      </c>
      <c r="B1330" s="26" t="s">
        <v>7</v>
      </c>
      <c r="C1330" s="26">
        <v>24.225000000000001</v>
      </c>
      <c r="D1330" s="26">
        <v>2</v>
      </c>
      <c r="E1330" s="26" t="s">
        <v>11</v>
      </c>
      <c r="F1330" s="26" t="s">
        <v>14</v>
      </c>
      <c r="G1330" s="32">
        <v>22395.74424</v>
      </c>
    </row>
    <row r="1331" spans="1:7" x14ac:dyDescent="0.25">
      <c r="A1331" s="27">
        <v>52</v>
      </c>
      <c r="B1331" s="28" t="s">
        <v>10</v>
      </c>
      <c r="C1331" s="28">
        <v>38.6</v>
      </c>
      <c r="D1331" s="28">
        <v>2</v>
      </c>
      <c r="E1331" s="28" t="s">
        <v>11</v>
      </c>
      <c r="F1331" s="28" t="s">
        <v>9</v>
      </c>
      <c r="G1331" s="33">
        <v>10325.206</v>
      </c>
    </row>
    <row r="1332" spans="1:7" x14ac:dyDescent="0.25">
      <c r="A1332" s="25">
        <v>57</v>
      </c>
      <c r="B1332" s="26" t="s">
        <v>7</v>
      </c>
      <c r="C1332" s="26">
        <v>25.74</v>
      </c>
      <c r="D1332" s="26">
        <v>2</v>
      </c>
      <c r="E1332" s="26" t="s">
        <v>11</v>
      </c>
      <c r="F1332" s="26" t="s">
        <v>12</v>
      </c>
      <c r="G1332" s="32">
        <v>12629.1656</v>
      </c>
    </row>
    <row r="1333" spans="1:7" x14ac:dyDescent="0.25">
      <c r="A1333" s="27">
        <v>23</v>
      </c>
      <c r="B1333" s="28" t="s">
        <v>7</v>
      </c>
      <c r="C1333" s="28">
        <v>33.4</v>
      </c>
      <c r="D1333" s="28">
        <v>0</v>
      </c>
      <c r="E1333" s="28" t="s">
        <v>11</v>
      </c>
      <c r="F1333" s="28" t="s">
        <v>9</v>
      </c>
      <c r="G1333" s="33">
        <v>10795.937330000001</v>
      </c>
    </row>
    <row r="1334" spans="1:7" x14ac:dyDescent="0.25">
      <c r="A1334" s="25">
        <v>52</v>
      </c>
      <c r="B1334" s="26" t="s">
        <v>7</v>
      </c>
      <c r="C1334" s="26">
        <v>44.7</v>
      </c>
      <c r="D1334" s="26">
        <v>3</v>
      </c>
      <c r="E1334" s="26" t="s">
        <v>11</v>
      </c>
      <c r="F1334" s="26" t="s">
        <v>9</v>
      </c>
      <c r="G1334" s="32">
        <v>11411.684999999999</v>
      </c>
    </row>
    <row r="1335" spans="1:7" x14ac:dyDescent="0.25">
      <c r="A1335" s="27">
        <v>50</v>
      </c>
      <c r="B1335" s="28" t="s">
        <v>10</v>
      </c>
      <c r="C1335" s="28">
        <v>30.97</v>
      </c>
      <c r="D1335" s="28">
        <v>3</v>
      </c>
      <c r="E1335" s="28" t="s">
        <v>11</v>
      </c>
      <c r="F1335" s="28" t="s">
        <v>13</v>
      </c>
      <c r="G1335" s="33">
        <v>10600.5483</v>
      </c>
    </row>
    <row r="1336" spans="1:7" x14ac:dyDescent="0.25">
      <c r="A1336" s="25">
        <v>18</v>
      </c>
      <c r="B1336" s="26" t="s">
        <v>7</v>
      </c>
      <c r="C1336" s="26">
        <v>31.92</v>
      </c>
      <c r="D1336" s="26">
        <v>0</v>
      </c>
      <c r="E1336" s="26" t="s">
        <v>11</v>
      </c>
      <c r="F1336" s="26" t="s">
        <v>14</v>
      </c>
      <c r="G1336" s="32">
        <v>2205.9807999999998</v>
      </c>
    </row>
    <row r="1337" spans="1:7" x14ac:dyDescent="0.25">
      <c r="A1337" s="27">
        <v>18</v>
      </c>
      <c r="B1337" s="28" t="s">
        <v>7</v>
      </c>
      <c r="C1337" s="28">
        <v>36.85</v>
      </c>
      <c r="D1337" s="28">
        <v>0</v>
      </c>
      <c r="E1337" s="28" t="s">
        <v>11</v>
      </c>
      <c r="F1337" s="28" t="s">
        <v>12</v>
      </c>
      <c r="G1337" s="33">
        <v>1629.8335</v>
      </c>
    </row>
    <row r="1338" spans="1:7" x14ac:dyDescent="0.25">
      <c r="A1338" s="25">
        <v>21</v>
      </c>
      <c r="B1338" s="26" t="s">
        <v>7</v>
      </c>
      <c r="C1338" s="26">
        <v>25.8</v>
      </c>
      <c r="D1338" s="26">
        <v>0</v>
      </c>
      <c r="E1338" s="26" t="s">
        <v>11</v>
      </c>
      <c r="F1338" s="26" t="s">
        <v>9</v>
      </c>
      <c r="G1338" s="32">
        <v>2007.9449999999999</v>
      </c>
    </row>
    <row r="1339" spans="1:7" x14ac:dyDescent="0.25">
      <c r="A1339" s="27">
        <v>61</v>
      </c>
      <c r="B1339" s="28" t="s">
        <v>7</v>
      </c>
      <c r="C1339" s="28">
        <v>29.07</v>
      </c>
      <c r="D1339" s="28">
        <v>0</v>
      </c>
      <c r="E1339" s="28" t="s">
        <v>8</v>
      </c>
      <c r="F1339" s="28" t="s">
        <v>13</v>
      </c>
      <c r="G1339" s="33">
        <v>29141.3603</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A8AF6-68B3-48F7-AE68-C2F5B25E496E}">
  <dimension ref="A1:P1339"/>
  <sheetViews>
    <sheetView workbookViewId="0">
      <selection activeCell="K3" sqref="K3"/>
    </sheetView>
  </sheetViews>
  <sheetFormatPr defaultRowHeight="15" x14ac:dyDescent="0.25"/>
  <cols>
    <col min="7" max="7" width="10.7109375" bestFit="1" customWidth="1"/>
    <col min="10" max="10" width="18" bestFit="1" customWidth="1"/>
    <col min="11" max="11" width="10.7109375" bestFit="1" customWidth="1"/>
    <col min="12" max="12" width="12.5703125" bestFit="1" customWidth="1"/>
    <col min="13" max="13" width="11.28515625" bestFit="1" customWidth="1"/>
  </cols>
  <sheetData>
    <row r="1" spans="1:16" x14ac:dyDescent="0.25">
      <c r="A1" s="23" t="s">
        <v>0</v>
      </c>
      <c r="B1" s="24" t="s">
        <v>1</v>
      </c>
      <c r="C1" s="24" t="s">
        <v>2</v>
      </c>
      <c r="D1" s="24" t="s">
        <v>3</v>
      </c>
      <c r="E1" s="24" t="s">
        <v>4</v>
      </c>
      <c r="F1" s="24" t="s">
        <v>5</v>
      </c>
      <c r="G1" s="31" t="s">
        <v>6</v>
      </c>
    </row>
    <row r="2" spans="1:16" x14ac:dyDescent="0.25">
      <c r="A2" s="25">
        <v>19</v>
      </c>
      <c r="B2" s="26" t="s">
        <v>7</v>
      </c>
      <c r="C2" s="26">
        <v>27.9</v>
      </c>
      <c r="D2" s="26">
        <v>0</v>
      </c>
      <c r="E2" s="26" t="s">
        <v>8</v>
      </c>
      <c r="F2" s="26" t="s">
        <v>9</v>
      </c>
      <c r="G2" s="32">
        <v>16884.923999999999</v>
      </c>
      <c r="J2" s="35" t="s">
        <v>79</v>
      </c>
      <c r="K2" s="35" t="s">
        <v>80</v>
      </c>
      <c r="L2" s="35" t="s">
        <v>81</v>
      </c>
    </row>
    <row r="3" spans="1:16" x14ac:dyDescent="0.25">
      <c r="A3" s="27">
        <v>18</v>
      </c>
      <c r="B3" s="28" t="s">
        <v>10</v>
      </c>
      <c r="C3" s="28">
        <v>33.770000000000003</v>
      </c>
      <c r="D3" s="28">
        <v>1</v>
      </c>
      <c r="E3" s="28" t="s">
        <v>11</v>
      </c>
      <c r="F3" s="28" t="s">
        <v>12</v>
      </c>
      <c r="G3" s="33">
        <v>1725.5523000000001</v>
      </c>
      <c r="J3" s="5" t="s">
        <v>14</v>
      </c>
      <c r="K3" s="40">
        <f>AVERAGEIFS($G$2:$G$1339,$E$2:$E$1339,"yes",$F$2:$F$1339,J3)</f>
        <v>29673.536472835818</v>
      </c>
      <c r="L3" s="40">
        <f>AVERAGEIFS($G$2:$G$1339,$E$2:$E$1339,"no",$F$2:$F$1339,J3)</f>
        <v>9165.5316717081714</v>
      </c>
      <c r="N3" s="46" t="s">
        <v>95</v>
      </c>
      <c r="O3" s="46"/>
      <c r="P3" s="46"/>
    </row>
    <row r="4" spans="1:16" x14ac:dyDescent="0.25">
      <c r="A4" s="25">
        <v>28</v>
      </c>
      <c r="B4" s="26" t="s">
        <v>10</v>
      </c>
      <c r="C4" s="26">
        <v>33</v>
      </c>
      <c r="D4" s="26">
        <v>3</v>
      </c>
      <c r="E4" s="26" t="s">
        <v>11</v>
      </c>
      <c r="F4" s="26" t="s">
        <v>12</v>
      </c>
      <c r="G4" s="32">
        <v>4449.4620000000004</v>
      </c>
      <c r="J4" s="5" t="s">
        <v>13</v>
      </c>
      <c r="K4" s="40">
        <f t="shared" ref="K4:K6" si="0">AVERAGEIFS($G$2:$G$1339,$E$2:$E$1339,"yes",$F$2:$F$1339,J4)</f>
        <v>30192.003182413791</v>
      </c>
      <c r="L4" s="40">
        <f t="shared" ref="L4:L6" si="1">AVERAGEIFS($G$2:$G$1339,$E$2:$E$1339,"no",$F$2:$F$1339,J4)</f>
        <v>8556.4637152059931</v>
      </c>
    </row>
    <row r="5" spans="1:16" x14ac:dyDescent="0.25">
      <c r="A5" s="27">
        <v>33</v>
      </c>
      <c r="B5" s="28" t="s">
        <v>10</v>
      </c>
      <c r="C5" s="28">
        <v>22.704999999999998</v>
      </c>
      <c r="D5" s="28">
        <v>0</v>
      </c>
      <c r="E5" s="28" t="s">
        <v>11</v>
      </c>
      <c r="F5" s="28" t="s">
        <v>13</v>
      </c>
      <c r="G5" s="33">
        <v>21984.47061</v>
      </c>
      <c r="J5" s="5" t="s">
        <v>12</v>
      </c>
      <c r="K5" s="40">
        <f t="shared" si="0"/>
        <v>34844.996823626367</v>
      </c>
      <c r="L5" s="40">
        <f t="shared" si="1"/>
        <v>8032.2163089377273</v>
      </c>
    </row>
    <row r="6" spans="1:16" x14ac:dyDescent="0.25">
      <c r="A6" s="25">
        <v>32</v>
      </c>
      <c r="B6" s="26" t="s">
        <v>10</v>
      </c>
      <c r="C6" s="26">
        <v>28.88</v>
      </c>
      <c r="D6" s="26">
        <v>0</v>
      </c>
      <c r="E6" s="26" t="s">
        <v>11</v>
      </c>
      <c r="F6" s="26" t="s">
        <v>13</v>
      </c>
      <c r="G6" s="32">
        <v>3866.8552</v>
      </c>
      <c r="J6" s="5" t="s">
        <v>9</v>
      </c>
      <c r="K6" s="40">
        <f t="shared" si="0"/>
        <v>32269.063493620699</v>
      </c>
      <c r="L6" s="40">
        <f t="shared" si="1"/>
        <v>8019.2845130711621</v>
      </c>
    </row>
    <row r="7" spans="1:16" x14ac:dyDescent="0.25">
      <c r="A7" s="27">
        <v>31</v>
      </c>
      <c r="B7" s="28" t="s">
        <v>7</v>
      </c>
      <c r="C7" s="28">
        <v>25.74</v>
      </c>
      <c r="D7" s="28">
        <v>0</v>
      </c>
      <c r="E7" s="28" t="s">
        <v>11</v>
      </c>
      <c r="F7" s="28" t="s">
        <v>12</v>
      </c>
      <c r="G7" s="33">
        <v>3756.6215999999999</v>
      </c>
    </row>
    <row r="8" spans="1:16" x14ac:dyDescent="0.25">
      <c r="A8" s="25">
        <v>46</v>
      </c>
      <c r="B8" s="26" t="s">
        <v>7</v>
      </c>
      <c r="C8" s="26">
        <v>33.44</v>
      </c>
      <c r="D8" s="26">
        <v>1</v>
      </c>
      <c r="E8" s="26" t="s">
        <v>11</v>
      </c>
      <c r="F8" s="26" t="s">
        <v>12</v>
      </c>
      <c r="G8" s="32">
        <v>8240.5895999999993</v>
      </c>
      <c r="I8" s="36" t="s">
        <v>84</v>
      </c>
      <c r="J8" s="37" t="s">
        <v>83</v>
      </c>
      <c r="K8" s="37"/>
      <c r="L8" s="37"/>
      <c r="M8" s="37"/>
      <c r="N8" s="37"/>
      <c r="O8" s="37"/>
      <c r="P8" s="37"/>
    </row>
    <row r="9" spans="1:16" x14ac:dyDescent="0.25">
      <c r="A9" s="27">
        <v>37</v>
      </c>
      <c r="B9" s="28" t="s">
        <v>7</v>
      </c>
      <c r="C9" s="28">
        <v>27.74</v>
      </c>
      <c r="D9" s="28">
        <v>3</v>
      </c>
      <c r="E9" s="28" t="s">
        <v>11</v>
      </c>
      <c r="F9" s="28" t="s">
        <v>13</v>
      </c>
      <c r="G9" s="33">
        <v>7281.5056000000004</v>
      </c>
    </row>
    <row r="10" spans="1:16" x14ac:dyDescent="0.25">
      <c r="A10" s="25">
        <v>37</v>
      </c>
      <c r="B10" s="26" t="s">
        <v>10</v>
      </c>
      <c r="C10" s="26">
        <v>29.83</v>
      </c>
      <c r="D10" s="26">
        <v>2</v>
      </c>
      <c r="E10" s="26" t="s">
        <v>11</v>
      </c>
      <c r="F10" s="26" t="s">
        <v>14</v>
      </c>
      <c r="G10" s="32">
        <v>6406.4107000000004</v>
      </c>
      <c r="J10" s="41" t="s">
        <v>24</v>
      </c>
      <c r="K10" s="41" t="s">
        <v>4</v>
      </c>
      <c r="L10" s="5"/>
      <c r="M10" s="5"/>
    </row>
    <row r="11" spans="1:16" x14ac:dyDescent="0.25">
      <c r="A11" s="27">
        <v>60</v>
      </c>
      <c r="B11" s="28" t="s">
        <v>7</v>
      </c>
      <c r="C11" s="28">
        <v>25.84</v>
      </c>
      <c r="D11" s="28">
        <v>0</v>
      </c>
      <c r="E11" s="28" t="s">
        <v>11</v>
      </c>
      <c r="F11" s="28" t="s">
        <v>13</v>
      </c>
      <c r="G11" s="33">
        <v>28923.136920000001</v>
      </c>
      <c r="J11" s="41" t="s">
        <v>5</v>
      </c>
      <c r="K11" s="5" t="s">
        <v>11</v>
      </c>
      <c r="L11" s="5" t="s">
        <v>8</v>
      </c>
      <c r="M11" s="5" t="s">
        <v>23</v>
      </c>
    </row>
    <row r="12" spans="1:16" x14ac:dyDescent="0.25">
      <c r="A12" s="25">
        <v>25</v>
      </c>
      <c r="B12" s="26" t="s">
        <v>10</v>
      </c>
      <c r="C12" s="26">
        <v>26.22</v>
      </c>
      <c r="D12" s="26">
        <v>0</v>
      </c>
      <c r="E12" s="26" t="s">
        <v>11</v>
      </c>
      <c r="F12" s="26" t="s">
        <v>14</v>
      </c>
      <c r="G12" s="32">
        <v>2721.3208</v>
      </c>
      <c r="J12" s="5" t="s">
        <v>14</v>
      </c>
      <c r="K12" s="40">
        <v>9165.5316717081714</v>
      </c>
      <c r="L12" s="40">
        <v>29673.536472835818</v>
      </c>
      <c r="M12" s="40">
        <v>13406.3845163858</v>
      </c>
    </row>
    <row r="13" spans="1:16" x14ac:dyDescent="0.25">
      <c r="A13" s="27">
        <v>62</v>
      </c>
      <c r="B13" s="28" t="s">
        <v>7</v>
      </c>
      <c r="C13" s="28">
        <v>26.29</v>
      </c>
      <c r="D13" s="28">
        <v>0</v>
      </c>
      <c r="E13" s="28" t="s">
        <v>8</v>
      </c>
      <c r="F13" s="28" t="s">
        <v>12</v>
      </c>
      <c r="G13" s="33">
        <v>27808.7251</v>
      </c>
      <c r="J13" s="5" t="s">
        <v>13</v>
      </c>
      <c r="K13" s="40">
        <v>8556.4637152059931</v>
      </c>
      <c r="L13" s="40">
        <v>30192.003182413791</v>
      </c>
      <c r="M13" s="40">
        <v>12417.575373969234</v>
      </c>
      <c r="O13" s="46" t="s">
        <v>93</v>
      </c>
      <c r="P13" s="46"/>
    </row>
    <row r="14" spans="1:16" x14ac:dyDescent="0.25">
      <c r="A14" s="25">
        <v>23</v>
      </c>
      <c r="B14" s="26" t="s">
        <v>10</v>
      </c>
      <c r="C14" s="26">
        <v>34.4</v>
      </c>
      <c r="D14" s="26">
        <v>0</v>
      </c>
      <c r="E14" s="26" t="s">
        <v>11</v>
      </c>
      <c r="F14" s="26" t="s">
        <v>9</v>
      </c>
      <c r="G14" s="32">
        <v>1826.8430000000001</v>
      </c>
      <c r="J14" s="5" t="s">
        <v>12</v>
      </c>
      <c r="K14" s="40">
        <v>8032.2163089377273</v>
      </c>
      <c r="L14" s="40">
        <v>34844.996823626367</v>
      </c>
      <c r="M14" s="40">
        <v>14735.411437609893</v>
      </c>
    </row>
    <row r="15" spans="1:16" x14ac:dyDescent="0.25">
      <c r="A15" s="27">
        <v>56</v>
      </c>
      <c r="B15" s="28" t="s">
        <v>7</v>
      </c>
      <c r="C15" s="28">
        <v>39.82</v>
      </c>
      <c r="D15" s="28">
        <v>0</v>
      </c>
      <c r="E15" s="28" t="s">
        <v>11</v>
      </c>
      <c r="F15" s="28" t="s">
        <v>12</v>
      </c>
      <c r="G15" s="33">
        <v>11090.7178</v>
      </c>
      <c r="J15" s="5" t="s">
        <v>9</v>
      </c>
      <c r="K15" s="40">
        <v>8019.2845130711621</v>
      </c>
      <c r="L15" s="40">
        <v>32269.063493620699</v>
      </c>
      <c r="M15" s="40">
        <v>12346.937377292312</v>
      </c>
    </row>
    <row r="16" spans="1:16" x14ac:dyDescent="0.25">
      <c r="A16" s="25">
        <v>27</v>
      </c>
      <c r="B16" s="26" t="s">
        <v>10</v>
      </c>
      <c r="C16" s="26">
        <v>42.13</v>
      </c>
      <c r="D16" s="26">
        <v>0</v>
      </c>
      <c r="E16" s="26" t="s">
        <v>8</v>
      </c>
      <c r="F16" s="26" t="s">
        <v>12</v>
      </c>
      <c r="G16" s="32">
        <v>39611.757700000002</v>
      </c>
      <c r="J16" s="5" t="s">
        <v>23</v>
      </c>
      <c r="K16" s="40">
        <v>8434.2682978562061</v>
      </c>
      <c r="L16" s="40">
        <v>32050.231831532841</v>
      </c>
      <c r="M16" s="40">
        <v>13270.422265141258</v>
      </c>
    </row>
    <row r="17" spans="1:16" x14ac:dyDescent="0.25">
      <c r="A17" s="27">
        <v>19</v>
      </c>
      <c r="B17" s="28" t="s">
        <v>10</v>
      </c>
      <c r="C17" s="28">
        <v>24.6</v>
      </c>
      <c r="D17" s="28">
        <v>1</v>
      </c>
      <c r="E17" s="28" t="s">
        <v>11</v>
      </c>
      <c r="F17" s="28" t="s">
        <v>9</v>
      </c>
      <c r="G17" s="33">
        <v>1837.2370000000001</v>
      </c>
    </row>
    <row r="18" spans="1:16" x14ac:dyDescent="0.25">
      <c r="A18" s="25">
        <v>52</v>
      </c>
      <c r="B18" s="26" t="s">
        <v>7</v>
      </c>
      <c r="C18" s="26">
        <v>30.78</v>
      </c>
      <c r="D18" s="26">
        <v>1</v>
      </c>
      <c r="E18" s="26" t="s">
        <v>11</v>
      </c>
      <c r="F18" s="26" t="s">
        <v>14</v>
      </c>
      <c r="G18" s="32">
        <v>10797.3362</v>
      </c>
    </row>
    <row r="19" spans="1:16" x14ac:dyDescent="0.25">
      <c r="A19" s="27">
        <v>23</v>
      </c>
      <c r="B19" s="28" t="s">
        <v>10</v>
      </c>
      <c r="C19" s="28">
        <v>23.844999999999999</v>
      </c>
      <c r="D19" s="28">
        <v>0</v>
      </c>
      <c r="E19" s="28" t="s">
        <v>11</v>
      </c>
      <c r="F19" s="28" t="s">
        <v>14</v>
      </c>
      <c r="G19" s="33">
        <v>2395.17155</v>
      </c>
    </row>
    <row r="20" spans="1:16" x14ac:dyDescent="0.25">
      <c r="A20" s="25">
        <v>56</v>
      </c>
      <c r="B20" s="26" t="s">
        <v>10</v>
      </c>
      <c r="C20" s="26">
        <v>40.299999999999997</v>
      </c>
      <c r="D20" s="26">
        <v>0</v>
      </c>
      <c r="E20" s="26" t="s">
        <v>11</v>
      </c>
      <c r="F20" s="26" t="s">
        <v>9</v>
      </c>
      <c r="G20" s="32">
        <v>10602.385</v>
      </c>
    </row>
    <row r="21" spans="1:16" x14ac:dyDescent="0.25">
      <c r="A21" s="27">
        <v>30</v>
      </c>
      <c r="B21" s="28" t="s">
        <v>10</v>
      </c>
      <c r="C21" s="28">
        <v>35.299999999999997</v>
      </c>
      <c r="D21" s="28">
        <v>0</v>
      </c>
      <c r="E21" s="28" t="s">
        <v>8</v>
      </c>
      <c r="F21" s="28" t="s">
        <v>9</v>
      </c>
      <c r="G21" s="33">
        <v>36837.466999999997</v>
      </c>
    </row>
    <row r="22" spans="1:16" x14ac:dyDescent="0.25">
      <c r="A22" s="25">
        <v>60</v>
      </c>
      <c r="B22" s="26" t="s">
        <v>7</v>
      </c>
      <c r="C22" s="26">
        <v>36.005000000000003</v>
      </c>
      <c r="D22" s="26">
        <v>0</v>
      </c>
      <c r="E22" s="26" t="s">
        <v>11</v>
      </c>
      <c r="F22" s="26" t="s">
        <v>14</v>
      </c>
      <c r="G22" s="32">
        <v>13228.846949999999</v>
      </c>
    </row>
    <row r="23" spans="1:16" x14ac:dyDescent="0.25">
      <c r="A23" s="27">
        <v>30</v>
      </c>
      <c r="B23" s="28" t="s">
        <v>7</v>
      </c>
      <c r="C23" s="28">
        <v>32.4</v>
      </c>
      <c r="D23" s="28">
        <v>1</v>
      </c>
      <c r="E23" s="28" t="s">
        <v>11</v>
      </c>
      <c r="F23" s="28" t="s">
        <v>9</v>
      </c>
      <c r="G23" s="33">
        <v>4149.7359999999999</v>
      </c>
      <c r="O23" s="46" t="s">
        <v>94</v>
      </c>
      <c r="P23" s="46"/>
    </row>
    <row r="24" spans="1:16" x14ac:dyDescent="0.25">
      <c r="A24" s="25">
        <v>18</v>
      </c>
      <c r="B24" s="26" t="s">
        <v>10</v>
      </c>
      <c r="C24" s="26">
        <v>34.1</v>
      </c>
      <c r="D24" s="26">
        <v>0</v>
      </c>
      <c r="E24" s="26" t="s">
        <v>11</v>
      </c>
      <c r="F24" s="26" t="s">
        <v>12</v>
      </c>
      <c r="G24" s="32">
        <v>1137.011</v>
      </c>
    </row>
    <row r="25" spans="1:16" x14ac:dyDescent="0.25">
      <c r="A25" s="27">
        <v>34</v>
      </c>
      <c r="B25" s="28" t="s">
        <v>7</v>
      </c>
      <c r="C25" s="28">
        <v>31.92</v>
      </c>
      <c r="D25" s="28">
        <v>1</v>
      </c>
      <c r="E25" s="28" t="s">
        <v>8</v>
      </c>
      <c r="F25" s="28" t="s">
        <v>14</v>
      </c>
      <c r="G25" s="33">
        <v>37701.876799999998</v>
      </c>
    </row>
    <row r="26" spans="1:16" x14ac:dyDescent="0.25">
      <c r="A26" s="25">
        <v>37</v>
      </c>
      <c r="B26" s="26" t="s">
        <v>10</v>
      </c>
      <c r="C26" s="26">
        <v>28.024999999999999</v>
      </c>
      <c r="D26" s="26">
        <v>2</v>
      </c>
      <c r="E26" s="26" t="s">
        <v>11</v>
      </c>
      <c r="F26" s="26" t="s">
        <v>13</v>
      </c>
      <c r="G26" s="32">
        <v>6203.90175</v>
      </c>
    </row>
    <row r="27" spans="1:16" x14ac:dyDescent="0.25">
      <c r="A27" s="27">
        <v>59</v>
      </c>
      <c r="B27" s="28" t="s">
        <v>7</v>
      </c>
      <c r="C27" s="28">
        <v>27.72</v>
      </c>
      <c r="D27" s="28">
        <v>3</v>
      </c>
      <c r="E27" s="28" t="s">
        <v>11</v>
      </c>
      <c r="F27" s="28" t="s">
        <v>12</v>
      </c>
      <c r="G27" s="33">
        <v>14001.1338</v>
      </c>
    </row>
    <row r="28" spans="1:16" x14ac:dyDescent="0.25">
      <c r="A28" s="25">
        <v>63</v>
      </c>
      <c r="B28" s="26" t="s">
        <v>7</v>
      </c>
      <c r="C28" s="26">
        <v>23.085000000000001</v>
      </c>
      <c r="D28" s="26">
        <v>0</v>
      </c>
      <c r="E28" s="26" t="s">
        <v>11</v>
      </c>
      <c r="F28" s="26" t="s">
        <v>14</v>
      </c>
      <c r="G28" s="32">
        <v>14451.835150000001</v>
      </c>
    </row>
    <row r="29" spans="1:16" x14ac:dyDescent="0.25">
      <c r="A29" s="27">
        <v>55</v>
      </c>
      <c r="B29" s="28" t="s">
        <v>7</v>
      </c>
      <c r="C29" s="28">
        <v>32.774999999999999</v>
      </c>
      <c r="D29" s="28">
        <v>2</v>
      </c>
      <c r="E29" s="28" t="s">
        <v>11</v>
      </c>
      <c r="F29" s="28" t="s">
        <v>13</v>
      </c>
      <c r="G29" s="33">
        <v>12268.632250000001</v>
      </c>
    </row>
    <row r="30" spans="1:16" x14ac:dyDescent="0.25">
      <c r="A30" s="25">
        <v>23</v>
      </c>
      <c r="B30" s="26" t="s">
        <v>10</v>
      </c>
      <c r="C30" s="26">
        <v>17.385000000000002</v>
      </c>
      <c r="D30" s="26">
        <v>1</v>
      </c>
      <c r="E30" s="26" t="s">
        <v>11</v>
      </c>
      <c r="F30" s="26" t="s">
        <v>13</v>
      </c>
      <c r="G30" s="32">
        <v>2775.1921499999999</v>
      </c>
    </row>
    <row r="31" spans="1:16" x14ac:dyDescent="0.25">
      <c r="A31" s="27">
        <v>31</v>
      </c>
      <c r="B31" s="28" t="s">
        <v>10</v>
      </c>
      <c r="C31" s="28">
        <v>36.299999999999997</v>
      </c>
      <c r="D31" s="28">
        <v>2</v>
      </c>
      <c r="E31" s="28" t="s">
        <v>8</v>
      </c>
      <c r="F31" s="28" t="s">
        <v>9</v>
      </c>
      <c r="G31" s="33">
        <v>38711</v>
      </c>
    </row>
    <row r="32" spans="1:16" x14ac:dyDescent="0.25">
      <c r="A32" s="25">
        <v>22</v>
      </c>
      <c r="B32" s="26" t="s">
        <v>10</v>
      </c>
      <c r="C32" s="26">
        <v>35.6</v>
      </c>
      <c r="D32" s="26">
        <v>0</v>
      </c>
      <c r="E32" s="26" t="s">
        <v>8</v>
      </c>
      <c r="F32" s="26" t="s">
        <v>9</v>
      </c>
      <c r="G32" s="32">
        <v>35585.576000000001</v>
      </c>
    </row>
    <row r="33" spans="1:7" x14ac:dyDescent="0.25">
      <c r="A33" s="27">
        <v>18</v>
      </c>
      <c r="B33" s="28" t="s">
        <v>7</v>
      </c>
      <c r="C33" s="28">
        <v>26.315000000000001</v>
      </c>
      <c r="D33" s="28">
        <v>0</v>
      </c>
      <c r="E33" s="28" t="s">
        <v>11</v>
      </c>
      <c r="F33" s="28" t="s">
        <v>14</v>
      </c>
      <c r="G33" s="33">
        <v>2198.1898500000002</v>
      </c>
    </row>
    <row r="34" spans="1:7" x14ac:dyDescent="0.25">
      <c r="A34" s="25">
        <v>19</v>
      </c>
      <c r="B34" s="26" t="s">
        <v>7</v>
      </c>
      <c r="C34" s="26">
        <v>28.6</v>
      </c>
      <c r="D34" s="26">
        <v>5</v>
      </c>
      <c r="E34" s="26" t="s">
        <v>11</v>
      </c>
      <c r="F34" s="26" t="s">
        <v>9</v>
      </c>
      <c r="G34" s="32">
        <v>4687.7969999999996</v>
      </c>
    </row>
    <row r="35" spans="1:7" x14ac:dyDescent="0.25">
      <c r="A35" s="27">
        <v>63</v>
      </c>
      <c r="B35" s="28" t="s">
        <v>10</v>
      </c>
      <c r="C35" s="28">
        <v>28.31</v>
      </c>
      <c r="D35" s="28">
        <v>0</v>
      </c>
      <c r="E35" s="28" t="s">
        <v>11</v>
      </c>
      <c r="F35" s="28" t="s">
        <v>13</v>
      </c>
      <c r="G35" s="33">
        <v>13770.097900000001</v>
      </c>
    </row>
    <row r="36" spans="1:7" x14ac:dyDescent="0.25">
      <c r="A36" s="25">
        <v>28</v>
      </c>
      <c r="B36" s="26" t="s">
        <v>10</v>
      </c>
      <c r="C36" s="26">
        <v>36.4</v>
      </c>
      <c r="D36" s="26">
        <v>1</v>
      </c>
      <c r="E36" s="26" t="s">
        <v>8</v>
      </c>
      <c r="F36" s="26" t="s">
        <v>9</v>
      </c>
      <c r="G36" s="32">
        <v>51194.559139999998</v>
      </c>
    </row>
    <row r="37" spans="1:7" x14ac:dyDescent="0.25">
      <c r="A37" s="27">
        <v>19</v>
      </c>
      <c r="B37" s="28" t="s">
        <v>10</v>
      </c>
      <c r="C37" s="28">
        <v>20.425000000000001</v>
      </c>
      <c r="D37" s="28">
        <v>0</v>
      </c>
      <c r="E37" s="28" t="s">
        <v>11</v>
      </c>
      <c r="F37" s="28" t="s">
        <v>13</v>
      </c>
      <c r="G37" s="33">
        <v>1625.4337499999999</v>
      </c>
    </row>
    <row r="38" spans="1:7" x14ac:dyDescent="0.25">
      <c r="A38" s="25">
        <v>62</v>
      </c>
      <c r="B38" s="26" t="s">
        <v>7</v>
      </c>
      <c r="C38" s="26">
        <v>32.965000000000003</v>
      </c>
      <c r="D38" s="26">
        <v>3</v>
      </c>
      <c r="E38" s="26" t="s">
        <v>11</v>
      </c>
      <c r="F38" s="26" t="s">
        <v>13</v>
      </c>
      <c r="G38" s="32">
        <v>15612.19335</v>
      </c>
    </row>
    <row r="39" spans="1:7" x14ac:dyDescent="0.25">
      <c r="A39" s="27">
        <v>26</v>
      </c>
      <c r="B39" s="28" t="s">
        <v>10</v>
      </c>
      <c r="C39" s="28">
        <v>20.8</v>
      </c>
      <c r="D39" s="28">
        <v>0</v>
      </c>
      <c r="E39" s="28" t="s">
        <v>11</v>
      </c>
      <c r="F39" s="28" t="s">
        <v>9</v>
      </c>
      <c r="G39" s="33">
        <v>2302.3000000000002</v>
      </c>
    </row>
    <row r="40" spans="1:7" x14ac:dyDescent="0.25">
      <c r="A40" s="25">
        <v>35</v>
      </c>
      <c r="B40" s="26" t="s">
        <v>10</v>
      </c>
      <c r="C40" s="26">
        <v>36.67</v>
      </c>
      <c r="D40" s="26">
        <v>1</v>
      </c>
      <c r="E40" s="26" t="s">
        <v>8</v>
      </c>
      <c r="F40" s="26" t="s">
        <v>14</v>
      </c>
      <c r="G40" s="32">
        <v>39774.276299999998</v>
      </c>
    </row>
    <row r="41" spans="1:7" x14ac:dyDescent="0.25">
      <c r="A41" s="27">
        <v>60</v>
      </c>
      <c r="B41" s="28" t="s">
        <v>10</v>
      </c>
      <c r="C41" s="28">
        <v>39.9</v>
      </c>
      <c r="D41" s="28">
        <v>0</v>
      </c>
      <c r="E41" s="28" t="s">
        <v>8</v>
      </c>
      <c r="F41" s="28" t="s">
        <v>9</v>
      </c>
      <c r="G41" s="33">
        <v>48173.360999999997</v>
      </c>
    </row>
    <row r="42" spans="1:7" x14ac:dyDescent="0.25">
      <c r="A42" s="25">
        <v>24</v>
      </c>
      <c r="B42" s="26" t="s">
        <v>7</v>
      </c>
      <c r="C42" s="26">
        <v>26.6</v>
      </c>
      <c r="D42" s="26">
        <v>0</v>
      </c>
      <c r="E42" s="26" t="s">
        <v>11</v>
      </c>
      <c r="F42" s="26" t="s">
        <v>14</v>
      </c>
      <c r="G42" s="32">
        <v>3046.0619999999999</v>
      </c>
    </row>
    <row r="43" spans="1:7" x14ac:dyDescent="0.25">
      <c r="A43" s="27">
        <v>31</v>
      </c>
      <c r="B43" s="28" t="s">
        <v>7</v>
      </c>
      <c r="C43" s="28">
        <v>36.630000000000003</v>
      </c>
      <c r="D43" s="28">
        <v>2</v>
      </c>
      <c r="E43" s="28" t="s">
        <v>11</v>
      </c>
      <c r="F43" s="28" t="s">
        <v>12</v>
      </c>
      <c r="G43" s="33">
        <v>4949.7587000000003</v>
      </c>
    </row>
    <row r="44" spans="1:7" x14ac:dyDescent="0.25">
      <c r="A44" s="25">
        <v>41</v>
      </c>
      <c r="B44" s="26" t="s">
        <v>10</v>
      </c>
      <c r="C44" s="26">
        <v>21.78</v>
      </c>
      <c r="D44" s="26">
        <v>1</v>
      </c>
      <c r="E44" s="26" t="s">
        <v>11</v>
      </c>
      <c r="F44" s="26" t="s">
        <v>12</v>
      </c>
      <c r="G44" s="32">
        <v>6272.4772000000003</v>
      </c>
    </row>
    <row r="45" spans="1:7" x14ac:dyDescent="0.25">
      <c r="A45" s="27">
        <v>37</v>
      </c>
      <c r="B45" s="28" t="s">
        <v>7</v>
      </c>
      <c r="C45" s="28">
        <v>30.8</v>
      </c>
      <c r="D45" s="28">
        <v>2</v>
      </c>
      <c r="E45" s="28" t="s">
        <v>11</v>
      </c>
      <c r="F45" s="28" t="s">
        <v>12</v>
      </c>
      <c r="G45" s="33">
        <v>6313.759</v>
      </c>
    </row>
    <row r="46" spans="1:7" x14ac:dyDescent="0.25">
      <c r="A46" s="25">
        <v>38</v>
      </c>
      <c r="B46" s="26" t="s">
        <v>10</v>
      </c>
      <c r="C46" s="26">
        <v>37.049999999999997</v>
      </c>
      <c r="D46" s="26">
        <v>1</v>
      </c>
      <c r="E46" s="26" t="s">
        <v>11</v>
      </c>
      <c r="F46" s="26" t="s">
        <v>14</v>
      </c>
      <c r="G46" s="32">
        <v>6079.6715000000004</v>
      </c>
    </row>
    <row r="47" spans="1:7" x14ac:dyDescent="0.25">
      <c r="A47" s="27">
        <v>55</v>
      </c>
      <c r="B47" s="28" t="s">
        <v>10</v>
      </c>
      <c r="C47" s="28">
        <v>37.299999999999997</v>
      </c>
      <c r="D47" s="28">
        <v>0</v>
      </c>
      <c r="E47" s="28" t="s">
        <v>11</v>
      </c>
      <c r="F47" s="28" t="s">
        <v>9</v>
      </c>
      <c r="G47" s="33">
        <v>20630.283510000001</v>
      </c>
    </row>
    <row r="48" spans="1:7" x14ac:dyDescent="0.25">
      <c r="A48" s="25">
        <v>18</v>
      </c>
      <c r="B48" s="26" t="s">
        <v>7</v>
      </c>
      <c r="C48" s="26">
        <v>38.664999999999999</v>
      </c>
      <c r="D48" s="26">
        <v>2</v>
      </c>
      <c r="E48" s="26" t="s">
        <v>11</v>
      </c>
      <c r="F48" s="26" t="s">
        <v>14</v>
      </c>
      <c r="G48" s="32">
        <v>3393.35635</v>
      </c>
    </row>
    <row r="49" spans="1:7" x14ac:dyDescent="0.25">
      <c r="A49" s="27">
        <v>28</v>
      </c>
      <c r="B49" s="28" t="s">
        <v>7</v>
      </c>
      <c r="C49" s="28">
        <v>34.770000000000003</v>
      </c>
      <c r="D49" s="28">
        <v>0</v>
      </c>
      <c r="E49" s="28" t="s">
        <v>11</v>
      </c>
      <c r="F49" s="28" t="s">
        <v>13</v>
      </c>
      <c r="G49" s="33">
        <v>3556.9223000000002</v>
      </c>
    </row>
    <row r="50" spans="1:7" x14ac:dyDescent="0.25">
      <c r="A50" s="25">
        <v>60</v>
      </c>
      <c r="B50" s="26" t="s">
        <v>7</v>
      </c>
      <c r="C50" s="26">
        <v>24.53</v>
      </c>
      <c r="D50" s="26">
        <v>0</v>
      </c>
      <c r="E50" s="26" t="s">
        <v>11</v>
      </c>
      <c r="F50" s="26" t="s">
        <v>12</v>
      </c>
      <c r="G50" s="32">
        <v>12629.896699999999</v>
      </c>
    </row>
    <row r="51" spans="1:7" x14ac:dyDescent="0.25">
      <c r="A51" s="27">
        <v>36</v>
      </c>
      <c r="B51" s="28" t="s">
        <v>10</v>
      </c>
      <c r="C51" s="28">
        <v>35.200000000000003</v>
      </c>
      <c r="D51" s="28">
        <v>1</v>
      </c>
      <c r="E51" s="28" t="s">
        <v>8</v>
      </c>
      <c r="F51" s="28" t="s">
        <v>12</v>
      </c>
      <c r="G51" s="33">
        <v>38709.175999999999</v>
      </c>
    </row>
    <row r="52" spans="1:7" x14ac:dyDescent="0.25">
      <c r="A52" s="25">
        <v>18</v>
      </c>
      <c r="B52" s="26" t="s">
        <v>7</v>
      </c>
      <c r="C52" s="26">
        <v>35.625</v>
      </c>
      <c r="D52" s="26">
        <v>0</v>
      </c>
      <c r="E52" s="26" t="s">
        <v>11</v>
      </c>
      <c r="F52" s="26" t="s">
        <v>14</v>
      </c>
      <c r="G52" s="32">
        <v>2211.1307499999998</v>
      </c>
    </row>
    <row r="53" spans="1:7" x14ac:dyDescent="0.25">
      <c r="A53" s="27">
        <v>21</v>
      </c>
      <c r="B53" s="28" t="s">
        <v>7</v>
      </c>
      <c r="C53" s="28">
        <v>33.630000000000003</v>
      </c>
      <c r="D53" s="28">
        <v>2</v>
      </c>
      <c r="E53" s="28" t="s">
        <v>11</v>
      </c>
      <c r="F53" s="28" t="s">
        <v>13</v>
      </c>
      <c r="G53" s="33">
        <v>3579.8287</v>
      </c>
    </row>
    <row r="54" spans="1:7" x14ac:dyDescent="0.25">
      <c r="A54" s="25">
        <v>48</v>
      </c>
      <c r="B54" s="26" t="s">
        <v>10</v>
      </c>
      <c r="C54" s="26">
        <v>28</v>
      </c>
      <c r="D54" s="26">
        <v>1</v>
      </c>
      <c r="E54" s="26" t="s">
        <v>8</v>
      </c>
      <c r="F54" s="26" t="s">
        <v>9</v>
      </c>
      <c r="G54" s="32">
        <v>23568.272000000001</v>
      </c>
    </row>
    <row r="55" spans="1:7" x14ac:dyDescent="0.25">
      <c r="A55" s="27">
        <v>36</v>
      </c>
      <c r="B55" s="28" t="s">
        <v>10</v>
      </c>
      <c r="C55" s="28">
        <v>34.43</v>
      </c>
      <c r="D55" s="28">
        <v>0</v>
      </c>
      <c r="E55" s="28" t="s">
        <v>8</v>
      </c>
      <c r="F55" s="28" t="s">
        <v>12</v>
      </c>
      <c r="G55" s="33">
        <v>37742.575700000001</v>
      </c>
    </row>
    <row r="56" spans="1:7" x14ac:dyDescent="0.25">
      <c r="A56" s="25">
        <v>40</v>
      </c>
      <c r="B56" s="26" t="s">
        <v>7</v>
      </c>
      <c r="C56" s="26">
        <v>28.69</v>
      </c>
      <c r="D56" s="26">
        <v>3</v>
      </c>
      <c r="E56" s="26" t="s">
        <v>11</v>
      </c>
      <c r="F56" s="26" t="s">
        <v>13</v>
      </c>
      <c r="G56" s="32">
        <v>8059.6791000000003</v>
      </c>
    </row>
    <row r="57" spans="1:7" x14ac:dyDescent="0.25">
      <c r="A57" s="27">
        <v>58</v>
      </c>
      <c r="B57" s="28" t="s">
        <v>10</v>
      </c>
      <c r="C57" s="28">
        <v>36.954999999999998</v>
      </c>
      <c r="D57" s="28">
        <v>2</v>
      </c>
      <c r="E57" s="28" t="s">
        <v>8</v>
      </c>
      <c r="F57" s="28" t="s">
        <v>13</v>
      </c>
      <c r="G57" s="33">
        <v>47496.494449999998</v>
      </c>
    </row>
    <row r="58" spans="1:7" x14ac:dyDescent="0.25">
      <c r="A58" s="25">
        <v>58</v>
      </c>
      <c r="B58" s="26" t="s">
        <v>7</v>
      </c>
      <c r="C58" s="26">
        <v>31.824999999999999</v>
      </c>
      <c r="D58" s="26">
        <v>2</v>
      </c>
      <c r="E58" s="26" t="s">
        <v>11</v>
      </c>
      <c r="F58" s="26" t="s">
        <v>14</v>
      </c>
      <c r="G58" s="32">
        <v>13607.36875</v>
      </c>
    </row>
    <row r="59" spans="1:7" x14ac:dyDescent="0.25">
      <c r="A59" s="27">
        <v>18</v>
      </c>
      <c r="B59" s="28" t="s">
        <v>10</v>
      </c>
      <c r="C59" s="28">
        <v>31.68</v>
      </c>
      <c r="D59" s="28">
        <v>2</v>
      </c>
      <c r="E59" s="28" t="s">
        <v>8</v>
      </c>
      <c r="F59" s="28" t="s">
        <v>12</v>
      </c>
      <c r="G59" s="33">
        <v>34303.167200000004</v>
      </c>
    </row>
    <row r="60" spans="1:7" x14ac:dyDescent="0.25">
      <c r="A60" s="25">
        <v>53</v>
      </c>
      <c r="B60" s="26" t="s">
        <v>7</v>
      </c>
      <c r="C60" s="26">
        <v>22.88</v>
      </c>
      <c r="D60" s="26">
        <v>1</v>
      </c>
      <c r="E60" s="26" t="s">
        <v>8</v>
      </c>
      <c r="F60" s="26" t="s">
        <v>12</v>
      </c>
      <c r="G60" s="32">
        <v>23244.790199999999</v>
      </c>
    </row>
    <row r="61" spans="1:7" x14ac:dyDescent="0.25">
      <c r="A61" s="27">
        <v>34</v>
      </c>
      <c r="B61" s="28" t="s">
        <v>7</v>
      </c>
      <c r="C61" s="28">
        <v>37.335000000000001</v>
      </c>
      <c r="D61" s="28">
        <v>2</v>
      </c>
      <c r="E61" s="28" t="s">
        <v>11</v>
      </c>
      <c r="F61" s="28" t="s">
        <v>13</v>
      </c>
      <c r="G61" s="33">
        <v>5989.5236500000001</v>
      </c>
    </row>
    <row r="62" spans="1:7" x14ac:dyDescent="0.25">
      <c r="A62" s="25">
        <v>43</v>
      </c>
      <c r="B62" s="26" t="s">
        <v>10</v>
      </c>
      <c r="C62" s="26">
        <v>27.36</v>
      </c>
      <c r="D62" s="26">
        <v>3</v>
      </c>
      <c r="E62" s="26" t="s">
        <v>11</v>
      </c>
      <c r="F62" s="26" t="s">
        <v>14</v>
      </c>
      <c r="G62" s="32">
        <v>8606.2173999999995</v>
      </c>
    </row>
    <row r="63" spans="1:7" x14ac:dyDescent="0.25">
      <c r="A63" s="27">
        <v>25</v>
      </c>
      <c r="B63" s="28" t="s">
        <v>10</v>
      </c>
      <c r="C63" s="28">
        <v>33.659999999999997</v>
      </c>
      <c r="D63" s="28">
        <v>4</v>
      </c>
      <c r="E63" s="28" t="s">
        <v>11</v>
      </c>
      <c r="F63" s="28" t="s">
        <v>12</v>
      </c>
      <c r="G63" s="33">
        <v>4504.6624000000002</v>
      </c>
    </row>
    <row r="64" spans="1:7" x14ac:dyDescent="0.25">
      <c r="A64" s="25">
        <v>64</v>
      </c>
      <c r="B64" s="26" t="s">
        <v>10</v>
      </c>
      <c r="C64" s="26">
        <v>24.7</v>
      </c>
      <c r="D64" s="26">
        <v>1</v>
      </c>
      <c r="E64" s="26" t="s">
        <v>11</v>
      </c>
      <c r="F64" s="26" t="s">
        <v>13</v>
      </c>
      <c r="G64" s="32">
        <v>30166.618170000002</v>
      </c>
    </row>
    <row r="65" spans="1:7" x14ac:dyDescent="0.25">
      <c r="A65" s="27">
        <v>28</v>
      </c>
      <c r="B65" s="28" t="s">
        <v>7</v>
      </c>
      <c r="C65" s="28">
        <v>25.934999999999999</v>
      </c>
      <c r="D65" s="28">
        <v>1</v>
      </c>
      <c r="E65" s="28" t="s">
        <v>11</v>
      </c>
      <c r="F65" s="28" t="s">
        <v>13</v>
      </c>
      <c r="G65" s="33">
        <v>4133.6416499999996</v>
      </c>
    </row>
    <row r="66" spans="1:7" x14ac:dyDescent="0.25">
      <c r="A66" s="25">
        <v>20</v>
      </c>
      <c r="B66" s="26" t="s">
        <v>7</v>
      </c>
      <c r="C66" s="26">
        <v>22.42</v>
      </c>
      <c r="D66" s="26">
        <v>0</v>
      </c>
      <c r="E66" s="26" t="s">
        <v>8</v>
      </c>
      <c r="F66" s="26" t="s">
        <v>13</v>
      </c>
      <c r="G66" s="32">
        <v>14711.7438</v>
      </c>
    </row>
    <row r="67" spans="1:7" x14ac:dyDescent="0.25">
      <c r="A67" s="27">
        <v>19</v>
      </c>
      <c r="B67" s="28" t="s">
        <v>7</v>
      </c>
      <c r="C67" s="28">
        <v>28.9</v>
      </c>
      <c r="D67" s="28">
        <v>0</v>
      </c>
      <c r="E67" s="28" t="s">
        <v>11</v>
      </c>
      <c r="F67" s="28" t="s">
        <v>9</v>
      </c>
      <c r="G67" s="33">
        <v>1743.2139999999999</v>
      </c>
    </row>
    <row r="68" spans="1:7" x14ac:dyDescent="0.25">
      <c r="A68" s="25">
        <v>61</v>
      </c>
      <c r="B68" s="26" t="s">
        <v>7</v>
      </c>
      <c r="C68" s="26">
        <v>39.1</v>
      </c>
      <c r="D68" s="26">
        <v>2</v>
      </c>
      <c r="E68" s="26" t="s">
        <v>11</v>
      </c>
      <c r="F68" s="26" t="s">
        <v>9</v>
      </c>
      <c r="G68" s="32">
        <v>14235.072</v>
      </c>
    </row>
    <row r="69" spans="1:7" x14ac:dyDescent="0.25">
      <c r="A69" s="27">
        <v>40</v>
      </c>
      <c r="B69" s="28" t="s">
        <v>10</v>
      </c>
      <c r="C69" s="28">
        <v>26.315000000000001</v>
      </c>
      <c r="D69" s="28">
        <v>1</v>
      </c>
      <c r="E69" s="28" t="s">
        <v>11</v>
      </c>
      <c r="F69" s="28" t="s">
        <v>13</v>
      </c>
      <c r="G69" s="33">
        <v>6389.3778499999999</v>
      </c>
    </row>
    <row r="70" spans="1:7" x14ac:dyDescent="0.25">
      <c r="A70" s="25">
        <v>40</v>
      </c>
      <c r="B70" s="26" t="s">
        <v>7</v>
      </c>
      <c r="C70" s="26">
        <v>36.19</v>
      </c>
      <c r="D70" s="26">
        <v>0</v>
      </c>
      <c r="E70" s="26" t="s">
        <v>11</v>
      </c>
      <c r="F70" s="26" t="s">
        <v>12</v>
      </c>
      <c r="G70" s="32">
        <v>5920.1040999999996</v>
      </c>
    </row>
    <row r="71" spans="1:7" x14ac:dyDescent="0.25">
      <c r="A71" s="27">
        <v>28</v>
      </c>
      <c r="B71" s="28" t="s">
        <v>10</v>
      </c>
      <c r="C71" s="28">
        <v>23.98</v>
      </c>
      <c r="D71" s="28">
        <v>3</v>
      </c>
      <c r="E71" s="28" t="s">
        <v>8</v>
      </c>
      <c r="F71" s="28" t="s">
        <v>12</v>
      </c>
      <c r="G71" s="33">
        <v>17663.144199999999</v>
      </c>
    </row>
    <row r="72" spans="1:7" x14ac:dyDescent="0.25">
      <c r="A72" s="25">
        <v>27</v>
      </c>
      <c r="B72" s="26" t="s">
        <v>7</v>
      </c>
      <c r="C72" s="26">
        <v>24.75</v>
      </c>
      <c r="D72" s="26">
        <v>0</v>
      </c>
      <c r="E72" s="26" t="s">
        <v>8</v>
      </c>
      <c r="F72" s="26" t="s">
        <v>12</v>
      </c>
      <c r="G72" s="32">
        <v>16577.779500000001</v>
      </c>
    </row>
    <row r="73" spans="1:7" x14ac:dyDescent="0.25">
      <c r="A73" s="27">
        <v>31</v>
      </c>
      <c r="B73" s="28" t="s">
        <v>10</v>
      </c>
      <c r="C73" s="28">
        <v>28.5</v>
      </c>
      <c r="D73" s="28">
        <v>5</v>
      </c>
      <c r="E73" s="28" t="s">
        <v>11</v>
      </c>
      <c r="F73" s="28" t="s">
        <v>14</v>
      </c>
      <c r="G73" s="33">
        <v>6799.4579999999996</v>
      </c>
    </row>
    <row r="74" spans="1:7" x14ac:dyDescent="0.25">
      <c r="A74" s="25">
        <v>53</v>
      </c>
      <c r="B74" s="26" t="s">
        <v>7</v>
      </c>
      <c r="C74" s="26">
        <v>28.1</v>
      </c>
      <c r="D74" s="26">
        <v>3</v>
      </c>
      <c r="E74" s="26" t="s">
        <v>11</v>
      </c>
      <c r="F74" s="26" t="s">
        <v>9</v>
      </c>
      <c r="G74" s="32">
        <v>11741.726000000001</v>
      </c>
    </row>
    <row r="75" spans="1:7" x14ac:dyDescent="0.25">
      <c r="A75" s="27">
        <v>58</v>
      </c>
      <c r="B75" s="28" t="s">
        <v>10</v>
      </c>
      <c r="C75" s="28">
        <v>32.01</v>
      </c>
      <c r="D75" s="28">
        <v>1</v>
      </c>
      <c r="E75" s="28" t="s">
        <v>11</v>
      </c>
      <c r="F75" s="28" t="s">
        <v>12</v>
      </c>
      <c r="G75" s="33">
        <v>11946.625899999999</v>
      </c>
    </row>
    <row r="76" spans="1:7" x14ac:dyDescent="0.25">
      <c r="A76" s="25">
        <v>44</v>
      </c>
      <c r="B76" s="26" t="s">
        <v>10</v>
      </c>
      <c r="C76" s="26">
        <v>27.4</v>
      </c>
      <c r="D76" s="26">
        <v>2</v>
      </c>
      <c r="E76" s="26" t="s">
        <v>11</v>
      </c>
      <c r="F76" s="26" t="s">
        <v>9</v>
      </c>
      <c r="G76" s="32">
        <v>7726.8540000000003</v>
      </c>
    </row>
    <row r="77" spans="1:7" x14ac:dyDescent="0.25">
      <c r="A77" s="27">
        <v>57</v>
      </c>
      <c r="B77" s="28" t="s">
        <v>10</v>
      </c>
      <c r="C77" s="28">
        <v>34.01</v>
      </c>
      <c r="D77" s="28">
        <v>0</v>
      </c>
      <c r="E77" s="28" t="s">
        <v>11</v>
      </c>
      <c r="F77" s="28" t="s">
        <v>13</v>
      </c>
      <c r="G77" s="33">
        <v>11356.660900000001</v>
      </c>
    </row>
    <row r="78" spans="1:7" x14ac:dyDescent="0.25">
      <c r="A78" s="25">
        <v>29</v>
      </c>
      <c r="B78" s="26" t="s">
        <v>7</v>
      </c>
      <c r="C78" s="26">
        <v>29.59</v>
      </c>
      <c r="D78" s="26">
        <v>1</v>
      </c>
      <c r="E78" s="26" t="s">
        <v>11</v>
      </c>
      <c r="F78" s="26" t="s">
        <v>12</v>
      </c>
      <c r="G78" s="32">
        <v>3947.4131000000002</v>
      </c>
    </row>
    <row r="79" spans="1:7" x14ac:dyDescent="0.25">
      <c r="A79" s="27">
        <v>21</v>
      </c>
      <c r="B79" s="28" t="s">
        <v>10</v>
      </c>
      <c r="C79" s="28">
        <v>35.53</v>
      </c>
      <c r="D79" s="28">
        <v>0</v>
      </c>
      <c r="E79" s="28" t="s">
        <v>11</v>
      </c>
      <c r="F79" s="28" t="s">
        <v>12</v>
      </c>
      <c r="G79" s="33">
        <v>1532.4697000000001</v>
      </c>
    </row>
    <row r="80" spans="1:7" x14ac:dyDescent="0.25">
      <c r="A80" s="25">
        <v>22</v>
      </c>
      <c r="B80" s="26" t="s">
        <v>7</v>
      </c>
      <c r="C80" s="26">
        <v>39.805</v>
      </c>
      <c r="D80" s="26">
        <v>0</v>
      </c>
      <c r="E80" s="26" t="s">
        <v>11</v>
      </c>
      <c r="F80" s="26" t="s">
        <v>14</v>
      </c>
      <c r="G80" s="32">
        <v>2755.0209500000001</v>
      </c>
    </row>
    <row r="81" spans="1:7" x14ac:dyDescent="0.25">
      <c r="A81" s="27">
        <v>41</v>
      </c>
      <c r="B81" s="28" t="s">
        <v>7</v>
      </c>
      <c r="C81" s="28">
        <v>32.965000000000003</v>
      </c>
      <c r="D81" s="28">
        <v>0</v>
      </c>
      <c r="E81" s="28" t="s">
        <v>11</v>
      </c>
      <c r="F81" s="28" t="s">
        <v>13</v>
      </c>
      <c r="G81" s="33">
        <v>6571.0243499999997</v>
      </c>
    </row>
    <row r="82" spans="1:7" x14ac:dyDescent="0.25">
      <c r="A82" s="25">
        <v>31</v>
      </c>
      <c r="B82" s="26" t="s">
        <v>10</v>
      </c>
      <c r="C82" s="26">
        <v>26.885000000000002</v>
      </c>
      <c r="D82" s="26">
        <v>1</v>
      </c>
      <c r="E82" s="26" t="s">
        <v>11</v>
      </c>
      <c r="F82" s="26" t="s">
        <v>14</v>
      </c>
      <c r="G82" s="32">
        <v>4441.2131499999996</v>
      </c>
    </row>
    <row r="83" spans="1:7" x14ac:dyDescent="0.25">
      <c r="A83" s="27">
        <v>45</v>
      </c>
      <c r="B83" s="28" t="s">
        <v>7</v>
      </c>
      <c r="C83" s="28">
        <v>38.284999999999997</v>
      </c>
      <c r="D83" s="28">
        <v>0</v>
      </c>
      <c r="E83" s="28" t="s">
        <v>11</v>
      </c>
      <c r="F83" s="28" t="s">
        <v>14</v>
      </c>
      <c r="G83" s="33">
        <v>7935.29115</v>
      </c>
    </row>
    <row r="84" spans="1:7" x14ac:dyDescent="0.25">
      <c r="A84" s="25">
        <v>22</v>
      </c>
      <c r="B84" s="26" t="s">
        <v>10</v>
      </c>
      <c r="C84" s="26">
        <v>37.619999999999997</v>
      </c>
      <c r="D84" s="26">
        <v>1</v>
      </c>
      <c r="E84" s="26" t="s">
        <v>8</v>
      </c>
      <c r="F84" s="26" t="s">
        <v>12</v>
      </c>
      <c r="G84" s="32">
        <v>37165.163800000002</v>
      </c>
    </row>
    <row r="85" spans="1:7" x14ac:dyDescent="0.25">
      <c r="A85" s="27">
        <v>48</v>
      </c>
      <c r="B85" s="28" t="s">
        <v>7</v>
      </c>
      <c r="C85" s="28">
        <v>41.23</v>
      </c>
      <c r="D85" s="28">
        <v>4</v>
      </c>
      <c r="E85" s="28" t="s">
        <v>11</v>
      </c>
      <c r="F85" s="28" t="s">
        <v>13</v>
      </c>
      <c r="G85" s="33">
        <v>11033.661700000001</v>
      </c>
    </row>
    <row r="86" spans="1:7" x14ac:dyDescent="0.25">
      <c r="A86" s="25">
        <v>37</v>
      </c>
      <c r="B86" s="26" t="s">
        <v>7</v>
      </c>
      <c r="C86" s="26">
        <v>34.799999999999997</v>
      </c>
      <c r="D86" s="26">
        <v>2</v>
      </c>
      <c r="E86" s="26" t="s">
        <v>8</v>
      </c>
      <c r="F86" s="26" t="s">
        <v>9</v>
      </c>
      <c r="G86" s="32">
        <v>39836.519</v>
      </c>
    </row>
    <row r="87" spans="1:7" x14ac:dyDescent="0.25">
      <c r="A87" s="27">
        <v>45</v>
      </c>
      <c r="B87" s="28" t="s">
        <v>10</v>
      </c>
      <c r="C87" s="28">
        <v>22.895</v>
      </c>
      <c r="D87" s="28">
        <v>2</v>
      </c>
      <c r="E87" s="28" t="s">
        <v>8</v>
      </c>
      <c r="F87" s="28" t="s">
        <v>13</v>
      </c>
      <c r="G87" s="33">
        <v>21098.554049999999</v>
      </c>
    </row>
    <row r="88" spans="1:7" x14ac:dyDescent="0.25">
      <c r="A88" s="25">
        <v>57</v>
      </c>
      <c r="B88" s="26" t="s">
        <v>7</v>
      </c>
      <c r="C88" s="26">
        <v>31.16</v>
      </c>
      <c r="D88" s="26">
        <v>0</v>
      </c>
      <c r="E88" s="26" t="s">
        <v>8</v>
      </c>
      <c r="F88" s="26" t="s">
        <v>13</v>
      </c>
      <c r="G88" s="32">
        <v>43578.939400000003</v>
      </c>
    </row>
    <row r="89" spans="1:7" x14ac:dyDescent="0.25">
      <c r="A89" s="27">
        <v>56</v>
      </c>
      <c r="B89" s="28" t="s">
        <v>7</v>
      </c>
      <c r="C89" s="28">
        <v>27.2</v>
      </c>
      <c r="D89" s="28">
        <v>0</v>
      </c>
      <c r="E89" s="28" t="s">
        <v>11</v>
      </c>
      <c r="F89" s="28" t="s">
        <v>9</v>
      </c>
      <c r="G89" s="33">
        <v>11073.175999999999</v>
      </c>
    </row>
    <row r="90" spans="1:7" x14ac:dyDescent="0.25">
      <c r="A90" s="25">
        <v>46</v>
      </c>
      <c r="B90" s="26" t="s">
        <v>7</v>
      </c>
      <c r="C90" s="26">
        <v>27.74</v>
      </c>
      <c r="D90" s="26">
        <v>0</v>
      </c>
      <c r="E90" s="26" t="s">
        <v>11</v>
      </c>
      <c r="F90" s="26" t="s">
        <v>13</v>
      </c>
      <c r="G90" s="32">
        <v>8026.6665999999996</v>
      </c>
    </row>
    <row r="91" spans="1:7" x14ac:dyDescent="0.25">
      <c r="A91" s="27">
        <v>55</v>
      </c>
      <c r="B91" s="28" t="s">
        <v>7</v>
      </c>
      <c r="C91" s="28">
        <v>26.98</v>
      </c>
      <c r="D91" s="28">
        <v>0</v>
      </c>
      <c r="E91" s="28" t="s">
        <v>11</v>
      </c>
      <c r="F91" s="28" t="s">
        <v>13</v>
      </c>
      <c r="G91" s="33">
        <v>11082.5772</v>
      </c>
    </row>
    <row r="92" spans="1:7" x14ac:dyDescent="0.25">
      <c r="A92" s="25">
        <v>21</v>
      </c>
      <c r="B92" s="26" t="s">
        <v>7</v>
      </c>
      <c r="C92" s="26">
        <v>39.49</v>
      </c>
      <c r="D92" s="26">
        <v>0</v>
      </c>
      <c r="E92" s="26" t="s">
        <v>11</v>
      </c>
      <c r="F92" s="26" t="s">
        <v>12</v>
      </c>
      <c r="G92" s="32">
        <v>2026.9740999999999</v>
      </c>
    </row>
    <row r="93" spans="1:7" x14ac:dyDescent="0.25">
      <c r="A93" s="27">
        <v>53</v>
      </c>
      <c r="B93" s="28" t="s">
        <v>7</v>
      </c>
      <c r="C93" s="28">
        <v>24.795000000000002</v>
      </c>
      <c r="D93" s="28">
        <v>1</v>
      </c>
      <c r="E93" s="28" t="s">
        <v>11</v>
      </c>
      <c r="F93" s="28" t="s">
        <v>13</v>
      </c>
      <c r="G93" s="33">
        <v>10942.13205</v>
      </c>
    </row>
    <row r="94" spans="1:7" x14ac:dyDescent="0.25">
      <c r="A94" s="25">
        <v>59</v>
      </c>
      <c r="B94" s="26" t="s">
        <v>10</v>
      </c>
      <c r="C94" s="26">
        <v>29.83</v>
      </c>
      <c r="D94" s="26">
        <v>3</v>
      </c>
      <c r="E94" s="26" t="s">
        <v>8</v>
      </c>
      <c r="F94" s="26" t="s">
        <v>14</v>
      </c>
      <c r="G94" s="32">
        <v>30184.936699999998</v>
      </c>
    </row>
    <row r="95" spans="1:7" x14ac:dyDescent="0.25">
      <c r="A95" s="27">
        <v>35</v>
      </c>
      <c r="B95" s="28" t="s">
        <v>10</v>
      </c>
      <c r="C95" s="28">
        <v>34.770000000000003</v>
      </c>
      <c r="D95" s="28">
        <v>2</v>
      </c>
      <c r="E95" s="28" t="s">
        <v>11</v>
      </c>
      <c r="F95" s="28" t="s">
        <v>13</v>
      </c>
      <c r="G95" s="33">
        <v>5729.0052999999998</v>
      </c>
    </row>
    <row r="96" spans="1:7" x14ac:dyDescent="0.25">
      <c r="A96" s="25">
        <v>64</v>
      </c>
      <c r="B96" s="26" t="s">
        <v>7</v>
      </c>
      <c r="C96" s="26">
        <v>31.3</v>
      </c>
      <c r="D96" s="26">
        <v>2</v>
      </c>
      <c r="E96" s="26" t="s">
        <v>8</v>
      </c>
      <c r="F96" s="26" t="s">
        <v>9</v>
      </c>
      <c r="G96" s="32">
        <v>47291.055</v>
      </c>
    </row>
    <row r="97" spans="1:7" x14ac:dyDescent="0.25">
      <c r="A97" s="27">
        <v>28</v>
      </c>
      <c r="B97" s="28" t="s">
        <v>7</v>
      </c>
      <c r="C97" s="28">
        <v>37.619999999999997</v>
      </c>
      <c r="D97" s="28">
        <v>1</v>
      </c>
      <c r="E97" s="28" t="s">
        <v>11</v>
      </c>
      <c r="F97" s="28" t="s">
        <v>12</v>
      </c>
      <c r="G97" s="33">
        <v>3766.8838000000001</v>
      </c>
    </row>
    <row r="98" spans="1:7" x14ac:dyDescent="0.25">
      <c r="A98" s="25">
        <v>54</v>
      </c>
      <c r="B98" s="26" t="s">
        <v>7</v>
      </c>
      <c r="C98" s="26">
        <v>30.8</v>
      </c>
      <c r="D98" s="26">
        <v>3</v>
      </c>
      <c r="E98" s="26" t="s">
        <v>11</v>
      </c>
      <c r="F98" s="26" t="s">
        <v>9</v>
      </c>
      <c r="G98" s="32">
        <v>12105.32</v>
      </c>
    </row>
    <row r="99" spans="1:7" x14ac:dyDescent="0.25">
      <c r="A99" s="27">
        <v>55</v>
      </c>
      <c r="B99" s="28" t="s">
        <v>10</v>
      </c>
      <c r="C99" s="28">
        <v>38.28</v>
      </c>
      <c r="D99" s="28">
        <v>0</v>
      </c>
      <c r="E99" s="28" t="s">
        <v>11</v>
      </c>
      <c r="F99" s="28" t="s">
        <v>12</v>
      </c>
      <c r="G99" s="33">
        <v>10226.2842</v>
      </c>
    </row>
    <row r="100" spans="1:7" x14ac:dyDescent="0.25">
      <c r="A100" s="25">
        <v>56</v>
      </c>
      <c r="B100" s="26" t="s">
        <v>10</v>
      </c>
      <c r="C100" s="26">
        <v>19.95</v>
      </c>
      <c r="D100" s="26">
        <v>0</v>
      </c>
      <c r="E100" s="26" t="s">
        <v>8</v>
      </c>
      <c r="F100" s="26" t="s">
        <v>14</v>
      </c>
      <c r="G100" s="32">
        <v>22412.648499999999</v>
      </c>
    </row>
    <row r="101" spans="1:7" x14ac:dyDescent="0.25">
      <c r="A101" s="27">
        <v>38</v>
      </c>
      <c r="B101" s="28" t="s">
        <v>10</v>
      </c>
      <c r="C101" s="28">
        <v>19.3</v>
      </c>
      <c r="D101" s="28">
        <v>0</v>
      </c>
      <c r="E101" s="28" t="s">
        <v>8</v>
      </c>
      <c r="F101" s="28" t="s">
        <v>9</v>
      </c>
      <c r="G101" s="33">
        <v>15820.699000000001</v>
      </c>
    </row>
    <row r="102" spans="1:7" x14ac:dyDescent="0.25">
      <c r="A102" s="25">
        <v>41</v>
      </c>
      <c r="B102" s="26" t="s">
        <v>7</v>
      </c>
      <c r="C102" s="26">
        <v>31.6</v>
      </c>
      <c r="D102" s="26">
        <v>0</v>
      </c>
      <c r="E102" s="26" t="s">
        <v>11</v>
      </c>
      <c r="F102" s="26" t="s">
        <v>9</v>
      </c>
      <c r="G102" s="32">
        <v>6186.1270000000004</v>
      </c>
    </row>
    <row r="103" spans="1:7" x14ac:dyDescent="0.25">
      <c r="A103" s="27">
        <v>30</v>
      </c>
      <c r="B103" s="28" t="s">
        <v>10</v>
      </c>
      <c r="C103" s="28">
        <v>25.46</v>
      </c>
      <c r="D103" s="28">
        <v>0</v>
      </c>
      <c r="E103" s="28" t="s">
        <v>11</v>
      </c>
      <c r="F103" s="28" t="s">
        <v>14</v>
      </c>
      <c r="G103" s="33">
        <v>3645.0893999999998</v>
      </c>
    </row>
    <row r="104" spans="1:7" x14ac:dyDescent="0.25">
      <c r="A104" s="25">
        <v>18</v>
      </c>
      <c r="B104" s="26" t="s">
        <v>7</v>
      </c>
      <c r="C104" s="26">
        <v>30.114999999999998</v>
      </c>
      <c r="D104" s="26">
        <v>0</v>
      </c>
      <c r="E104" s="26" t="s">
        <v>11</v>
      </c>
      <c r="F104" s="26" t="s">
        <v>14</v>
      </c>
      <c r="G104" s="32">
        <v>21344.846699999998</v>
      </c>
    </row>
    <row r="105" spans="1:7" x14ac:dyDescent="0.25">
      <c r="A105" s="27">
        <v>61</v>
      </c>
      <c r="B105" s="28" t="s">
        <v>7</v>
      </c>
      <c r="C105" s="28">
        <v>29.92</v>
      </c>
      <c r="D105" s="28">
        <v>3</v>
      </c>
      <c r="E105" s="28" t="s">
        <v>8</v>
      </c>
      <c r="F105" s="28" t="s">
        <v>12</v>
      </c>
      <c r="G105" s="33">
        <v>30942.191800000001</v>
      </c>
    </row>
    <row r="106" spans="1:7" x14ac:dyDescent="0.25">
      <c r="A106" s="25">
        <v>34</v>
      </c>
      <c r="B106" s="26" t="s">
        <v>7</v>
      </c>
      <c r="C106" s="26">
        <v>27.5</v>
      </c>
      <c r="D106" s="26">
        <v>1</v>
      </c>
      <c r="E106" s="26" t="s">
        <v>11</v>
      </c>
      <c r="F106" s="26" t="s">
        <v>9</v>
      </c>
      <c r="G106" s="32">
        <v>5003.8530000000001</v>
      </c>
    </row>
    <row r="107" spans="1:7" x14ac:dyDescent="0.25">
      <c r="A107" s="27">
        <v>20</v>
      </c>
      <c r="B107" s="28" t="s">
        <v>10</v>
      </c>
      <c r="C107" s="28">
        <v>28.024999999999999</v>
      </c>
      <c r="D107" s="28">
        <v>1</v>
      </c>
      <c r="E107" s="28" t="s">
        <v>8</v>
      </c>
      <c r="F107" s="28" t="s">
        <v>13</v>
      </c>
      <c r="G107" s="33">
        <v>17560.37975</v>
      </c>
    </row>
    <row r="108" spans="1:7" x14ac:dyDescent="0.25">
      <c r="A108" s="25">
        <v>19</v>
      </c>
      <c r="B108" s="26" t="s">
        <v>7</v>
      </c>
      <c r="C108" s="26">
        <v>28.4</v>
      </c>
      <c r="D108" s="26">
        <v>1</v>
      </c>
      <c r="E108" s="26" t="s">
        <v>11</v>
      </c>
      <c r="F108" s="26" t="s">
        <v>9</v>
      </c>
      <c r="G108" s="32">
        <v>2331.5189999999998</v>
      </c>
    </row>
    <row r="109" spans="1:7" x14ac:dyDescent="0.25">
      <c r="A109" s="27">
        <v>26</v>
      </c>
      <c r="B109" s="28" t="s">
        <v>10</v>
      </c>
      <c r="C109" s="28">
        <v>30.875</v>
      </c>
      <c r="D109" s="28">
        <v>2</v>
      </c>
      <c r="E109" s="28" t="s">
        <v>11</v>
      </c>
      <c r="F109" s="28" t="s">
        <v>13</v>
      </c>
      <c r="G109" s="33">
        <v>3877.3042500000001</v>
      </c>
    </row>
    <row r="110" spans="1:7" x14ac:dyDescent="0.25">
      <c r="A110" s="25">
        <v>29</v>
      </c>
      <c r="B110" s="26" t="s">
        <v>10</v>
      </c>
      <c r="C110" s="26">
        <v>27.94</v>
      </c>
      <c r="D110" s="26">
        <v>0</v>
      </c>
      <c r="E110" s="26" t="s">
        <v>11</v>
      </c>
      <c r="F110" s="26" t="s">
        <v>12</v>
      </c>
      <c r="G110" s="32">
        <v>2867.1196</v>
      </c>
    </row>
    <row r="111" spans="1:7" x14ac:dyDescent="0.25">
      <c r="A111" s="27">
        <v>63</v>
      </c>
      <c r="B111" s="28" t="s">
        <v>10</v>
      </c>
      <c r="C111" s="28">
        <v>35.090000000000003</v>
      </c>
      <c r="D111" s="28">
        <v>0</v>
      </c>
      <c r="E111" s="28" t="s">
        <v>8</v>
      </c>
      <c r="F111" s="28" t="s">
        <v>12</v>
      </c>
      <c r="G111" s="33">
        <v>47055.532099999997</v>
      </c>
    </row>
    <row r="112" spans="1:7" x14ac:dyDescent="0.25">
      <c r="A112" s="25">
        <v>54</v>
      </c>
      <c r="B112" s="26" t="s">
        <v>10</v>
      </c>
      <c r="C112" s="26">
        <v>33.630000000000003</v>
      </c>
      <c r="D112" s="26">
        <v>1</v>
      </c>
      <c r="E112" s="26" t="s">
        <v>11</v>
      </c>
      <c r="F112" s="26" t="s">
        <v>13</v>
      </c>
      <c r="G112" s="32">
        <v>10825.253699999999</v>
      </c>
    </row>
    <row r="113" spans="1:7" x14ac:dyDescent="0.25">
      <c r="A113" s="27">
        <v>55</v>
      </c>
      <c r="B113" s="28" t="s">
        <v>7</v>
      </c>
      <c r="C113" s="28">
        <v>29.7</v>
      </c>
      <c r="D113" s="28">
        <v>2</v>
      </c>
      <c r="E113" s="28" t="s">
        <v>11</v>
      </c>
      <c r="F113" s="28" t="s">
        <v>9</v>
      </c>
      <c r="G113" s="33">
        <v>11881.358</v>
      </c>
    </row>
    <row r="114" spans="1:7" x14ac:dyDescent="0.25">
      <c r="A114" s="25">
        <v>37</v>
      </c>
      <c r="B114" s="26" t="s">
        <v>10</v>
      </c>
      <c r="C114" s="26">
        <v>30.8</v>
      </c>
      <c r="D114" s="26">
        <v>0</v>
      </c>
      <c r="E114" s="26" t="s">
        <v>11</v>
      </c>
      <c r="F114" s="26" t="s">
        <v>9</v>
      </c>
      <c r="G114" s="32">
        <v>4646.759</v>
      </c>
    </row>
    <row r="115" spans="1:7" x14ac:dyDescent="0.25">
      <c r="A115" s="27">
        <v>21</v>
      </c>
      <c r="B115" s="28" t="s">
        <v>7</v>
      </c>
      <c r="C115" s="28">
        <v>35.72</v>
      </c>
      <c r="D115" s="28">
        <v>0</v>
      </c>
      <c r="E115" s="28" t="s">
        <v>11</v>
      </c>
      <c r="F115" s="28" t="s">
        <v>13</v>
      </c>
      <c r="G115" s="33">
        <v>2404.7338</v>
      </c>
    </row>
    <row r="116" spans="1:7" x14ac:dyDescent="0.25">
      <c r="A116" s="25">
        <v>52</v>
      </c>
      <c r="B116" s="26" t="s">
        <v>10</v>
      </c>
      <c r="C116" s="26">
        <v>32.204999999999998</v>
      </c>
      <c r="D116" s="26">
        <v>3</v>
      </c>
      <c r="E116" s="26" t="s">
        <v>11</v>
      </c>
      <c r="F116" s="26" t="s">
        <v>14</v>
      </c>
      <c r="G116" s="32">
        <v>11488.31695</v>
      </c>
    </row>
    <row r="117" spans="1:7" x14ac:dyDescent="0.25">
      <c r="A117" s="27">
        <v>60</v>
      </c>
      <c r="B117" s="28" t="s">
        <v>10</v>
      </c>
      <c r="C117" s="28">
        <v>28.594999999999999</v>
      </c>
      <c r="D117" s="28">
        <v>0</v>
      </c>
      <c r="E117" s="28" t="s">
        <v>11</v>
      </c>
      <c r="F117" s="28" t="s">
        <v>14</v>
      </c>
      <c r="G117" s="33">
        <v>30259.995559999999</v>
      </c>
    </row>
    <row r="118" spans="1:7" x14ac:dyDescent="0.25">
      <c r="A118" s="25">
        <v>58</v>
      </c>
      <c r="B118" s="26" t="s">
        <v>10</v>
      </c>
      <c r="C118" s="26">
        <v>49.06</v>
      </c>
      <c r="D118" s="26">
        <v>0</v>
      </c>
      <c r="E118" s="26" t="s">
        <v>11</v>
      </c>
      <c r="F118" s="26" t="s">
        <v>12</v>
      </c>
      <c r="G118" s="32">
        <v>11381.3254</v>
      </c>
    </row>
    <row r="119" spans="1:7" x14ac:dyDescent="0.25">
      <c r="A119" s="27">
        <v>29</v>
      </c>
      <c r="B119" s="28" t="s">
        <v>7</v>
      </c>
      <c r="C119" s="28">
        <v>27.94</v>
      </c>
      <c r="D119" s="28">
        <v>1</v>
      </c>
      <c r="E119" s="28" t="s">
        <v>8</v>
      </c>
      <c r="F119" s="28" t="s">
        <v>12</v>
      </c>
      <c r="G119" s="33">
        <v>19107.779600000002</v>
      </c>
    </row>
    <row r="120" spans="1:7" x14ac:dyDescent="0.25">
      <c r="A120" s="25">
        <v>49</v>
      </c>
      <c r="B120" s="26" t="s">
        <v>7</v>
      </c>
      <c r="C120" s="26">
        <v>27.17</v>
      </c>
      <c r="D120" s="26">
        <v>0</v>
      </c>
      <c r="E120" s="26" t="s">
        <v>11</v>
      </c>
      <c r="F120" s="26" t="s">
        <v>12</v>
      </c>
      <c r="G120" s="32">
        <v>8601.3292999999994</v>
      </c>
    </row>
    <row r="121" spans="1:7" x14ac:dyDescent="0.25">
      <c r="A121" s="27">
        <v>37</v>
      </c>
      <c r="B121" s="28" t="s">
        <v>7</v>
      </c>
      <c r="C121" s="28">
        <v>23.37</v>
      </c>
      <c r="D121" s="28">
        <v>2</v>
      </c>
      <c r="E121" s="28" t="s">
        <v>11</v>
      </c>
      <c r="F121" s="28" t="s">
        <v>13</v>
      </c>
      <c r="G121" s="33">
        <v>6686.4313000000002</v>
      </c>
    </row>
    <row r="122" spans="1:7" x14ac:dyDescent="0.25">
      <c r="A122" s="25">
        <v>44</v>
      </c>
      <c r="B122" s="26" t="s">
        <v>10</v>
      </c>
      <c r="C122" s="26">
        <v>37.1</v>
      </c>
      <c r="D122" s="26">
        <v>2</v>
      </c>
      <c r="E122" s="26" t="s">
        <v>11</v>
      </c>
      <c r="F122" s="26" t="s">
        <v>9</v>
      </c>
      <c r="G122" s="32">
        <v>7740.3370000000004</v>
      </c>
    </row>
    <row r="123" spans="1:7" x14ac:dyDescent="0.25">
      <c r="A123" s="27">
        <v>18</v>
      </c>
      <c r="B123" s="28" t="s">
        <v>10</v>
      </c>
      <c r="C123" s="28">
        <v>23.75</v>
      </c>
      <c r="D123" s="28">
        <v>0</v>
      </c>
      <c r="E123" s="28" t="s">
        <v>11</v>
      </c>
      <c r="F123" s="28" t="s">
        <v>14</v>
      </c>
      <c r="G123" s="33">
        <v>1705.6244999999999</v>
      </c>
    </row>
    <row r="124" spans="1:7" x14ac:dyDescent="0.25">
      <c r="A124" s="25">
        <v>20</v>
      </c>
      <c r="B124" s="26" t="s">
        <v>7</v>
      </c>
      <c r="C124" s="26">
        <v>28.975000000000001</v>
      </c>
      <c r="D124" s="26">
        <v>0</v>
      </c>
      <c r="E124" s="26" t="s">
        <v>11</v>
      </c>
      <c r="F124" s="26" t="s">
        <v>13</v>
      </c>
      <c r="G124" s="32">
        <v>2257.47525</v>
      </c>
    </row>
    <row r="125" spans="1:7" x14ac:dyDescent="0.25">
      <c r="A125" s="27">
        <v>44</v>
      </c>
      <c r="B125" s="28" t="s">
        <v>10</v>
      </c>
      <c r="C125" s="28">
        <v>31.35</v>
      </c>
      <c r="D125" s="28">
        <v>1</v>
      </c>
      <c r="E125" s="28" t="s">
        <v>8</v>
      </c>
      <c r="F125" s="28" t="s">
        <v>14</v>
      </c>
      <c r="G125" s="33">
        <v>39556.494500000001</v>
      </c>
    </row>
    <row r="126" spans="1:7" x14ac:dyDescent="0.25">
      <c r="A126" s="25">
        <v>47</v>
      </c>
      <c r="B126" s="26" t="s">
        <v>7</v>
      </c>
      <c r="C126" s="26">
        <v>33.914999999999999</v>
      </c>
      <c r="D126" s="26">
        <v>3</v>
      </c>
      <c r="E126" s="26" t="s">
        <v>11</v>
      </c>
      <c r="F126" s="26" t="s">
        <v>13</v>
      </c>
      <c r="G126" s="32">
        <v>10115.00885</v>
      </c>
    </row>
    <row r="127" spans="1:7" x14ac:dyDescent="0.25">
      <c r="A127" s="27">
        <v>26</v>
      </c>
      <c r="B127" s="28" t="s">
        <v>7</v>
      </c>
      <c r="C127" s="28">
        <v>28.785</v>
      </c>
      <c r="D127" s="28">
        <v>0</v>
      </c>
      <c r="E127" s="28" t="s">
        <v>11</v>
      </c>
      <c r="F127" s="28" t="s">
        <v>14</v>
      </c>
      <c r="G127" s="33">
        <v>3385.3991500000002</v>
      </c>
    </row>
    <row r="128" spans="1:7" x14ac:dyDescent="0.25">
      <c r="A128" s="25">
        <v>19</v>
      </c>
      <c r="B128" s="26" t="s">
        <v>7</v>
      </c>
      <c r="C128" s="26">
        <v>28.3</v>
      </c>
      <c r="D128" s="26">
        <v>0</v>
      </c>
      <c r="E128" s="26" t="s">
        <v>8</v>
      </c>
      <c r="F128" s="26" t="s">
        <v>9</v>
      </c>
      <c r="G128" s="32">
        <v>17081.080000000002</v>
      </c>
    </row>
    <row r="129" spans="1:7" x14ac:dyDescent="0.25">
      <c r="A129" s="27">
        <v>52</v>
      </c>
      <c r="B129" s="28" t="s">
        <v>7</v>
      </c>
      <c r="C129" s="28">
        <v>37.4</v>
      </c>
      <c r="D129" s="28">
        <v>0</v>
      </c>
      <c r="E129" s="28" t="s">
        <v>11</v>
      </c>
      <c r="F129" s="28" t="s">
        <v>9</v>
      </c>
      <c r="G129" s="33">
        <v>9634.5380000000005</v>
      </c>
    </row>
    <row r="130" spans="1:7" x14ac:dyDescent="0.25">
      <c r="A130" s="25">
        <v>32</v>
      </c>
      <c r="B130" s="26" t="s">
        <v>7</v>
      </c>
      <c r="C130" s="26">
        <v>17.765000000000001</v>
      </c>
      <c r="D130" s="26">
        <v>2</v>
      </c>
      <c r="E130" s="26" t="s">
        <v>8</v>
      </c>
      <c r="F130" s="26" t="s">
        <v>13</v>
      </c>
      <c r="G130" s="32">
        <v>32734.186300000001</v>
      </c>
    </row>
    <row r="131" spans="1:7" x14ac:dyDescent="0.25">
      <c r="A131" s="27">
        <v>38</v>
      </c>
      <c r="B131" s="28" t="s">
        <v>10</v>
      </c>
      <c r="C131" s="28">
        <v>34.700000000000003</v>
      </c>
      <c r="D131" s="28">
        <v>2</v>
      </c>
      <c r="E131" s="28" t="s">
        <v>11</v>
      </c>
      <c r="F131" s="28" t="s">
        <v>9</v>
      </c>
      <c r="G131" s="33">
        <v>6082.4049999999997</v>
      </c>
    </row>
    <row r="132" spans="1:7" x14ac:dyDescent="0.25">
      <c r="A132" s="25">
        <v>59</v>
      </c>
      <c r="B132" s="26" t="s">
        <v>7</v>
      </c>
      <c r="C132" s="26">
        <v>26.504999999999999</v>
      </c>
      <c r="D132" s="26">
        <v>0</v>
      </c>
      <c r="E132" s="26" t="s">
        <v>11</v>
      </c>
      <c r="F132" s="26" t="s">
        <v>14</v>
      </c>
      <c r="G132" s="32">
        <v>12815.444949999999</v>
      </c>
    </row>
    <row r="133" spans="1:7" x14ac:dyDescent="0.25">
      <c r="A133" s="27">
        <v>61</v>
      </c>
      <c r="B133" s="28" t="s">
        <v>7</v>
      </c>
      <c r="C133" s="28">
        <v>22.04</v>
      </c>
      <c r="D133" s="28">
        <v>0</v>
      </c>
      <c r="E133" s="28" t="s">
        <v>11</v>
      </c>
      <c r="F133" s="28" t="s">
        <v>14</v>
      </c>
      <c r="G133" s="33">
        <v>13616.3586</v>
      </c>
    </row>
    <row r="134" spans="1:7" x14ac:dyDescent="0.25">
      <c r="A134" s="25">
        <v>53</v>
      </c>
      <c r="B134" s="26" t="s">
        <v>7</v>
      </c>
      <c r="C134" s="26">
        <v>35.9</v>
      </c>
      <c r="D134" s="26">
        <v>2</v>
      </c>
      <c r="E134" s="26" t="s">
        <v>11</v>
      </c>
      <c r="F134" s="26" t="s">
        <v>9</v>
      </c>
      <c r="G134" s="32">
        <v>11163.567999999999</v>
      </c>
    </row>
    <row r="135" spans="1:7" x14ac:dyDescent="0.25">
      <c r="A135" s="27">
        <v>19</v>
      </c>
      <c r="B135" s="28" t="s">
        <v>10</v>
      </c>
      <c r="C135" s="28">
        <v>25.555</v>
      </c>
      <c r="D135" s="28">
        <v>0</v>
      </c>
      <c r="E135" s="28" t="s">
        <v>11</v>
      </c>
      <c r="F135" s="28" t="s">
        <v>13</v>
      </c>
      <c r="G135" s="33">
        <v>1632.5644500000001</v>
      </c>
    </row>
    <row r="136" spans="1:7" x14ac:dyDescent="0.25">
      <c r="A136" s="25">
        <v>20</v>
      </c>
      <c r="B136" s="26" t="s">
        <v>7</v>
      </c>
      <c r="C136" s="26">
        <v>28.785</v>
      </c>
      <c r="D136" s="26">
        <v>0</v>
      </c>
      <c r="E136" s="26" t="s">
        <v>11</v>
      </c>
      <c r="F136" s="26" t="s">
        <v>14</v>
      </c>
      <c r="G136" s="32">
        <v>2457.2111500000001</v>
      </c>
    </row>
    <row r="137" spans="1:7" x14ac:dyDescent="0.25">
      <c r="A137" s="27">
        <v>22</v>
      </c>
      <c r="B137" s="28" t="s">
        <v>7</v>
      </c>
      <c r="C137" s="28">
        <v>28.05</v>
      </c>
      <c r="D137" s="28">
        <v>0</v>
      </c>
      <c r="E137" s="28" t="s">
        <v>11</v>
      </c>
      <c r="F137" s="28" t="s">
        <v>12</v>
      </c>
      <c r="G137" s="33">
        <v>2155.6815000000001</v>
      </c>
    </row>
    <row r="138" spans="1:7" x14ac:dyDescent="0.25">
      <c r="A138" s="25">
        <v>19</v>
      </c>
      <c r="B138" s="26" t="s">
        <v>10</v>
      </c>
      <c r="C138" s="26">
        <v>34.1</v>
      </c>
      <c r="D138" s="26">
        <v>0</v>
      </c>
      <c r="E138" s="26" t="s">
        <v>11</v>
      </c>
      <c r="F138" s="26" t="s">
        <v>9</v>
      </c>
      <c r="G138" s="32">
        <v>1261.442</v>
      </c>
    </row>
    <row r="139" spans="1:7" x14ac:dyDescent="0.25">
      <c r="A139" s="27">
        <v>22</v>
      </c>
      <c r="B139" s="28" t="s">
        <v>10</v>
      </c>
      <c r="C139" s="28">
        <v>25.175000000000001</v>
      </c>
      <c r="D139" s="28">
        <v>0</v>
      </c>
      <c r="E139" s="28" t="s">
        <v>11</v>
      </c>
      <c r="F139" s="28" t="s">
        <v>13</v>
      </c>
      <c r="G139" s="33">
        <v>2045.68525</v>
      </c>
    </row>
    <row r="140" spans="1:7" x14ac:dyDescent="0.25">
      <c r="A140" s="25">
        <v>54</v>
      </c>
      <c r="B140" s="26" t="s">
        <v>7</v>
      </c>
      <c r="C140" s="26">
        <v>31.9</v>
      </c>
      <c r="D140" s="26">
        <v>3</v>
      </c>
      <c r="E140" s="26" t="s">
        <v>11</v>
      </c>
      <c r="F140" s="26" t="s">
        <v>12</v>
      </c>
      <c r="G140" s="32">
        <v>27322.73386</v>
      </c>
    </row>
    <row r="141" spans="1:7" x14ac:dyDescent="0.25">
      <c r="A141" s="27">
        <v>22</v>
      </c>
      <c r="B141" s="28" t="s">
        <v>7</v>
      </c>
      <c r="C141" s="28">
        <v>36</v>
      </c>
      <c r="D141" s="28">
        <v>0</v>
      </c>
      <c r="E141" s="28" t="s">
        <v>11</v>
      </c>
      <c r="F141" s="28" t="s">
        <v>9</v>
      </c>
      <c r="G141" s="33">
        <v>2166.732</v>
      </c>
    </row>
    <row r="142" spans="1:7" x14ac:dyDescent="0.25">
      <c r="A142" s="25">
        <v>34</v>
      </c>
      <c r="B142" s="26" t="s">
        <v>10</v>
      </c>
      <c r="C142" s="26">
        <v>22.42</v>
      </c>
      <c r="D142" s="26">
        <v>2</v>
      </c>
      <c r="E142" s="26" t="s">
        <v>11</v>
      </c>
      <c r="F142" s="26" t="s">
        <v>14</v>
      </c>
      <c r="G142" s="32">
        <v>27375.904780000001</v>
      </c>
    </row>
    <row r="143" spans="1:7" x14ac:dyDescent="0.25">
      <c r="A143" s="27">
        <v>26</v>
      </c>
      <c r="B143" s="28" t="s">
        <v>10</v>
      </c>
      <c r="C143" s="28">
        <v>32.49</v>
      </c>
      <c r="D143" s="28">
        <v>1</v>
      </c>
      <c r="E143" s="28" t="s">
        <v>11</v>
      </c>
      <c r="F143" s="28" t="s">
        <v>14</v>
      </c>
      <c r="G143" s="33">
        <v>3490.5491000000002</v>
      </c>
    </row>
    <row r="144" spans="1:7" x14ac:dyDescent="0.25">
      <c r="A144" s="25">
        <v>34</v>
      </c>
      <c r="B144" s="26" t="s">
        <v>10</v>
      </c>
      <c r="C144" s="26">
        <v>25.3</v>
      </c>
      <c r="D144" s="26">
        <v>2</v>
      </c>
      <c r="E144" s="26" t="s">
        <v>8</v>
      </c>
      <c r="F144" s="26" t="s">
        <v>12</v>
      </c>
      <c r="G144" s="32">
        <v>18972.494999999999</v>
      </c>
    </row>
    <row r="145" spans="1:7" x14ac:dyDescent="0.25">
      <c r="A145" s="27">
        <v>29</v>
      </c>
      <c r="B145" s="28" t="s">
        <v>10</v>
      </c>
      <c r="C145" s="28">
        <v>29.734999999999999</v>
      </c>
      <c r="D145" s="28">
        <v>2</v>
      </c>
      <c r="E145" s="28" t="s">
        <v>11</v>
      </c>
      <c r="F145" s="28" t="s">
        <v>13</v>
      </c>
      <c r="G145" s="33">
        <v>18157.876</v>
      </c>
    </row>
    <row r="146" spans="1:7" x14ac:dyDescent="0.25">
      <c r="A146" s="25">
        <v>30</v>
      </c>
      <c r="B146" s="26" t="s">
        <v>10</v>
      </c>
      <c r="C146" s="26">
        <v>28.69</v>
      </c>
      <c r="D146" s="26">
        <v>3</v>
      </c>
      <c r="E146" s="26" t="s">
        <v>8</v>
      </c>
      <c r="F146" s="26" t="s">
        <v>13</v>
      </c>
      <c r="G146" s="32">
        <v>20745.989099999999</v>
      </c>
    </row>
    <row r="147" spans="1:7" x14ac:dyDescent="0.25">
      <c r="A147" s="27">
        <v>29</v>
      </c>
      <c r="B147" s="28" t="s">
        <v>7</v>
      </c>
      <c r="C147" s="28">
        <v>38.83</v>
      </c>
      <c r="D147" s="28">
        <v>3</v>
      </c>
      <c r="E147" s="28" t="s">
        <v>11</v>
      </c>
      <c r="F147" s="28" t="s">
        <v>12</v>
      </c>
      <c r="G147" s="33">
        <v>5138.2566999999999</v>
      </c>
    </row>
    <row r="148" spans="1:7" x14ac:dyDescent="0.25">
      <c r="A148" s="25">
        <v>46</v>
      </c>
      <c r="B148" s="26" t="s">
        <v>10</v>
      </c>
      <c r="C148" s="26">
        <v>30.495000000000001</v>
      </c>
      <c r="D148" s="26">
        <v>3</v>
      </c>
      <c r="E148" s="26" t="s">
        <v>8</v>
      </c>
      <c r="F148" s="26" t="s">
        <v>13</v>
      </c>
      <c r="G148" s="32">
        <v>40720.551050000002</v>
      </c>
    </row>
    <row r="149" spans="1:7" x14ac:dyDescent="0.25">
      <c r="A149" s="27">
        <v>51</v>
      </c>
      <c r="B149" s="28" t="s">
        <v>7</v>
      </c>
      <c r="C149" s="28">
        <v>37.729999999999997</v>
      </c>
      <c r="D149" s="28">
        <v>1</v>
      </c>
      <c r="E149" s="28" t="s">
        <v>11</v>
      </c>
      <c r="F149" s="28" t="s">
        <v>12</v>
      </c>
      <c r="G149" s="33">
        <v>9877.6077000000005</v>
      </c>
    </row>
    <row r="150" spans="1:7" x14ac:dyDescent="0.25">
      <c r="A150" s="25">
        <v>53</v>
      </c>
      <c r="B150" s="26" t="s">
        <v>7</v>
      </c>
      <c r="C150" s="26">
        <v>37.43</v>
      </c>
      <c r="D150" s="26">
        <v>1</v>
      </c>
      <c r="E150" s="26" t="s">
        <v>11</v>
      </c>
      <c r="F150" s="26" t="s">
        <v>13</v>
      </c>
      <c r="G150" s="32">
        <v>10959.6947</v>
      </c>
    </row>
    <row r="151" spans="1:7" x14ac:dyDescent="0.25">
      <c r="A151" s="27">
        <v>19</v>
      </c>
      <c r="B151" s="28" t="s">
        <v>10</v>
      </c>
      <c r="C151" s="28">
        <v>28.4</v>
      </c>
      <c r="D151" s="28">
        <v>1</v>
      </c>
      <c r="E151" s="28" t="s">
        <v>11</v>
      </c>
      <c r="F151" s="28" t="s">
        <v>9</v>
      </c>
      <c r="G151" s="33">
        <v>1842.519</v>
      </c>
    </row>
    <row r="152" spans="1:7" x14ac:dyDescent="0.25">
      <c r="A152" s="25">
        <v>35</v>
      </c>
      <c r="B152" s="26" t="s">
        <v>10</v>
      </c>
      <c r="C152" s="26">
        <v>24.13</v>
      </c>
      <c r="D152" s="26">
        <v>1</v>
      </c>
      <c r="E152" s="26" t="s">
        <v>11</v>
      </c>
      <c r="F152" s="26" t="s">
        <v>13</v>
      </c>
      <c r="G152" s="32">
        <v>5125.2156999999997</v>
      </c>
    </row>
    <row r="153" spans="1:7" x14ac:dyDescent="0.25">
      <c r="A153" s="27">
        <v>48</v>
      </c>
      <c r="B153" s="28" t="s">
        <v>10</v>
      </c>
      <c r="C153" s="28">
        <v>29.7</v>
      </c>
      <c r="D153" s="28">
        <v>0</v>
      </c>
      <c r="E153" s="28" t="s">
        <v>11</v>
      </c>
      <c r="F153" s="28" t="s">
        <v>12</v>
      </c>
      <c r="G153" s="33">
        <v>7789.6350000000002</v>
      </c>
    </row>
    <row r="154" spans="1:7" x14ac:dyDescent="0.25">
      <c r="A154" s="25">
        <v>32</v>
      </c>
      <c r="B154" s="26" t="s">
        <v>7</v>
      </c>
      <c r="C154" s="26">
        <v>37.145000000000003</v>
      </c>
      <c r="D154" s="26">
        <v>3</v>
      </c>
      <c r="E154" s="26" t="s">
        <v>11</v>
      </c>
      <c r="F154" s="26" t="s">
        <v>14</v>
      </c>
      <c r="G154" s="32">
        <v>6334.3435499999996</v>
      </c>
    </row>
    <row r="155" spans="1:7" x14ac:dyDescent="0.25">
      <c r="A155" s="27">
        <v>42</v>
      </c>
      <c r="B155" s="28" t="s">
        <v>7</v>
      </c>
      <c r="C155" s="28">
        <v>23.37</v>
      </c>
      <c r="D155" s="28">
        <v>0</v>
      </c>
      <c r="E155" s="28" t="s">
        <v>8</v>
      </c>
      <c r="F155" s="28" t="s">
        <v>14</v>
      </c>
      <c r="G155" s="33">
        <v>19964.746299999999</v>
      </c>
    </row>
    <row r="156" spans="1:7" x14ac:dyDescent="0.25">
      <c r="A156" s="25">
        <v>40</v>
      </c>
      <c r="B156" s="26" t="s">
        <v>7</v>
      </c>
      <c r="C156" s="26">
        <v>25.46</v>
      </c>
      <c r="D156" s="26">
        <v>1</v>
      </c>
      <c r="E156" s="26" t="s">
        <v>11</v>
      </c>
      <c r="F156" s="26" t="s">
        <v>14</v>
      </c>
      <c r="G156" s="32">
        <v>7077.1894000000002</v>
      </c>
    </row>
    <row r="157" spans="1:7" x14ac:dyDescent="0.25">
      <c r="A157" s="27">
        <v>44</v>
      </c>
      <c r="B157" s="28" t="s">
        <v>10</v>
      </c>
      <c r="C157" s="28">
        <v>39.520000000000003</v>
      </c>
      <c r="D157" s="28">
        <v>0</v>
      </c>
      <c r="E157" s="28" t="s">
        <v>11</v>
      </c>
      <c r="F157" s="28" t="s">
        <v>13</v>
      </c>
      <c r="G157" s="33">
        <v>6948.7007999999996</v>
      </c>
    </row>
    <row r="158" spans="1:7" x14ac:dyDescent="0.25">
      <c r="A158" s="25">
        <v>48</v>
      </c>
      <c r="B158" s="26" t="s">
        <v>10</v>
      </c>
      <c r="C158" s="26">
        <v>24.42</v>
      </c>
      <c r="D158" s="26">
        <v>0</v>
      </c>
      <c r="E158" s="26" t="s">
        <v>8</v>
      </c>
      <c r="F158" s="26" t="s">
        <v>12</v>
      </c>
      <c r="G158" s="32">
        <v>21223.675800000001</v>
      </c>
    </row>
    <row r="159" spans="1:7" x14ac:dyDescent="0.25">
      <c r="A159" s="27">
        <v>18</v>
      </c>
      <c r="B159" s="28" t="s">
        <v>10</v>
      </c>
      <c r="C159" s="28">
        <v>25.175000000000001</v>
      </c>
      <c r="D159" s="28">
        <v>0</v>
      </c>
      <c r="E159" s="28" t="s">
        <v>8</v>
      </c>
      <c r="F159" s="28" t="s">
        <v>14</v>
      </c>
      <c r="G159" s="33">
        <v>15518.180249999999</v>
      </c>
    </row>
    <row r="160" spans="1:7" x14ac:dyDescent="0.25">
      <c r="A160" s="25">
        <v>30</v>
      </c>
      <c r="B160" s="26" t="s">
        <v>10</v>
      </c>
      <c r="C160" s="26">
        <v>35.53</v>
      </c>
      <c r="D160" s="26">
        <v>0</v>
      </c>
      <c r="E160" s="26" t="s">
        <v>8</v>
      </c>
      <c r="F160" s="26" t="s">
        <v>12</v>
      </c>
      <c r="G160" s="32">
        <v>36950.256699999998</v>
      </c>
    </row>
    <row r="161" spans="1:7" x14ac:dyDescent="0.25">
      <c r="A161" s="27">
        <v>50</v>
      </c>
      <c r="B161" s="28" t="s">
        <v>7</v>
      </c>
      <c r="C161" s="28">
        <v>27.83</v>
      </c>
      <c r="D161" s="28">
        <v>3</v>
      </c>
      <c r="E161" s="28" t="s">
        <v>11</v>
      </c>
      <c r="F161" s="28" t="s">
        <v>12</v>
      </c>
      <c r="G161" s="33">
        <v>19749.383379999999</v>
      </c>
    </row>
    <row r="162" spans="1:7" x14ac:dyDescent="0.25">
      <c r="A162" s="25">
        <v>42</v>
      </c>
      <c r="B162" s="26" t="s">
        <v>7</v>
      </c>
      <c r="C162" s="26">
        <v>26.6</v>
      </c>
      <c r="D162" s="26">
        <v>0</v>
      </c>
      <c r="E162" s="26" t="s">
        <v>8</v>
      </c>
      <c r="F162" s="26" t="s">
        <v>13</v>
      </c>
      <c r="G162" s="32">
        <v>21348.705999999998</v>
      </c>
    </row>
    <row r="163" spans="1:7" x14ac:dyDescent="0.25">
      <c r="A163" s="27">
        <v>18</v>
      </c>
      <c r="B163" s="28" t="s">
        <v>7</v>
      </c>
      <c r="C163" s="28">
        <v>36.85</v>
      </c>
      <c r="D163" s="28">
        <v>0</v>
      </c>
      <c r="E163" s="28" t="s">
        <v>8</v>
      </c>
      <c r="F163" s="28" t="s">
        <v>12</v>
      </c>
      <c r="G163" s="33">
        <v>36149.483500000002</v>
      </c>
    </row>
    <row r="164" spans="1:7" x14ac:dyDescent="0.25">
      <c r="A164" s="25">
        <v>54</v>
      </c>
      <c r="B164" s="26" t="s">
        <v>10</v>
      </c>
      <c r="C164" s="26">
        <v>39.6</v>
      </c>
      <c r="D164" s="26">
        <v>1</v>
      </c>
      <c r="E164" s="26" t="s">
        <v>11</v>
      </c>
      <c r="F164" s="26" t="s">
        <v>9</v>
      </c>
      <c r="G164" s="32">
        <v>10450.552</v>
      </c>
    </row>
    <row r="165" spans="1:7" x14ac:dyDescent="0.25">
      <c r="A165" s="27">
        <v>32</v>
      </c>
      <c r="B165" s="28" t="s">
        <v>7</v>
      </c>
      <c r="C165" s="28">
        <v>29.8</v>
      </c>
      <c r="D165" s="28">
        <v>2</v>
      </c>
      <c r="E165" s="28" t="s">
        <v>11</v>
      </c>
      <c r="F165" s="28" t="s">
        <v>9</v>
      </c>
      <c r="G165" s="33">
        <v>5152.134</v>
      </c>
    </row>
    <row r="166" spans="1:7" x14ac:dyDescent="0.25">
      <c r="A166" s="25">
        <v>37</v>
      </c>
      <c r="B166" s="26" t="s">
        <v>10</v>
      </c>
      <c r="C166" s="26">
        <v>29.64</v>
      </c>
      <c r="D166" s="26">
        <v>0</v>
      </c>
      <c r="E166" s="26" t="s">
        <v>11</v>
      </c>
      <c r="F166" s="26" t="s">
        <v>13</v>
      </c>
      <c r="G166" s="32">
        <v>5028.1466</v>
      </c>
    </row>
    <row r="167" spans="1:7" x14ac:dyDescent="0.25">
      <c r="A167" s="27">
        <v>47</v>
      </c>
      <c r="B167" s="28" t="s">
        <v>10</v>
      </c>
      <c r="C167" s="28">
        <v>28.215</v>
      </c>
      <c r="D167" s="28">
        <v>4</v>
      </c>
      <c r="E167" s="28" t="s">
        <v>11</v>
      </c>
      <c r="F167" s="28" t="s">
        <v>14</v>
      </c>
      <c r="G167" s="33">
        <v>10407.085849999999</v>
      </c>
    </row>
    <row r="168" spans="1:7" x14ac:dyDescent="0.25">
      <c r="A168" s="25">
        <v>20</v>
      </c>
      <c r="B168" s="26" t="s">
        <v>7</v>
      </c>
      <c r="C168" s="26">
        <v>37</v>
      </c>
      <c r="D168" s="26">
        <v>5</v>
      </c>
      <c r="E168" s="26" t="s">
        <v>11</v>
      </c>
      <c r="F168" s="26" t="s">
        <v>9</v>
      </c>
      <c r="G168" s="32">
        <v>4830.63</v>
      </c>
    </row>
    <row r="169" spans="1:7" x14ac:dyDescent="0.25">
      <c r="A169" s="27">
        <v>32</v>
      </c>
      <c r="B169" s="28" t="s">
        <v>7</v>
      </c>
      <c r="C169" s="28">
        <v>33.155000000000001</v>
      </c>
      <c r="D169" s="28">
        <v>3</v>
      </c>
      <c r="E169" s="28" t="s">
        <v>11</v>
      </c>
      <c r="F169" s="28" t="s">
        <v>13</v>
      </c>
      <c r="G169" s="33">
        <v>6128.79745</v>
      </c>
    </row>
    <row r="170" spans="1:7" x14ac:dyDescent="0.25">
      <c r="A170" s="25">
        <v>19</v>
      </c>
      <c r="B170" s="26" t="s">
        <v>7</v>
      </c>
      <c r="C170" s="26">
        <v>31.824999999999999</v>
      </c>
      <c r="D170" s="26">
        <v>1</v>
      </c>
      <c r="E170" s="26" t="s">
        <v>11</v>
      </c>
      <c r="F170" s="26" t="s">
        <v>13</v>
      </c>
      <c r="G170" s="32">
        <v>2719.2797500000001</v>
      </c>
    </row>
    <row r="171" spans="1:7" x14ac:dyDescent="0.25">
      <c r="A171" s="27">
        <v>27</v>
      </c>
      <c r="B171" s="28" t="s">
        <v>10</v>
      </c>
      <c r="C171" s="28">
        <v>18.905000000000001</v>
      </c>
      <c r="D171" s="28">
        <v>3</v>
      </c>
      <c r="E171" s="28" t="s">
        <v>11</v>
      </c>
      <c r="F171" s="28" t="s">
        <v>14</v>
      </c>
      <c r="G171" s="33">
        <v>4827.9049500000001</v>
      </c>
    </row>
    <row r="172" spans="1:7" x14ac:dyDescent="0.25">
      <c r="A172" s="25">
        <v>63</v>
      </c>
      <c r="B172" s="26" t="s">
        <v>10</v>
      </c>
      <c r="C172" s="26">
        <v>41.47</v>
      </c>
      <c r="D172" s="26">
        <v>0</v>
      </c>
      <c r="E172" s="26" t="s">
        <v>11</v>
      </c>
      <c r="F172" s="26" t="s">
        <v>12</v>
      </c>
      <c r="G172" s="32">
        <v>13405.390299999999</v>
      </c>
    </row>
    <row r="173" spans="1:7" x14ac:dyDescent="0.25">
      <c r="A173" s="27">
        <v>49</v>
      </c>
      <c r="B173" s="28" t="s">
        <v>10</v>
      </c>
      <c r="C173" s="28">
        <v>30.3</v>
      </c>
      <c r="D173" s="28">
        <v>0</v>
      </c>
      <c r="E173" s="28" t="s">
        <v>11</v>
      </c>
      <c r="F173" s="28" t="s">
        <v>9</v>
      </c>
      <c r="G173" s="33">
        <v>8116.68</v>
      </c>
    </row>
    <row r="174" spans="1:7" x14ac:dyDescent="0.25">
      <c r="A174" s="25">
        <v>18</v>
      </c>
      <c r="B174" s="26" t="s">
        <v>10</v>
      </c>
      <c r="C174" s="26">
        <v>15.96</v>
      </c>
      <c r="D174" s="26">
        <v>0</v>
      </c>
      <c r="E174" s="26" t="s">
        <v>11</v>
      </c>
      <c r="F174" s="26" t="s">
        <v>14</v>
      </c>
      <c r="G174" s="32">
        <v>1694.7963999999999</v>
      </c>
    </row>
    <row r="175" spans="1:7" x14ac:dyDescent="0.25">
      <c r="A175" s="27">
        <v>35</v>
      </c>
      <c r="B175" s="28" t="s">
        <v>7</v>
      </c>
      <c r="C175" s="28">
        <v>34.799999999999997</v>
      </c>
      <c r="D175" s="28">
        <v>1</v>
      </c>
      <c r="E175" s="28" t="s">
        <v>11</v>
      </c>
      <c r="F175" s="28" t="s">
        <v>9</v>
      </c>
      <c r="G175" s="33">
        <v>5246.0469999999996</v>
      </c>
    </row>
    <row r="176" spans="1:7" x14ac:dyDescent="0.25">
      <c r="A176" s="25">
        <v>24</v>
      </c>
      <c r="B176" s="26" t="s">
        <v>7</v>
      </c>
      <c r="C176" s="26">
        <v>33.344999999999999</v>
      </c>
      <c r="D176" s="26">
        <v>0</v>
      </c>
      <c r="E176" s="26" t="s">
        <v>11</v>
      </c>
      <c r="F176" s="26" t="s">
        <v>13</v>
      </c>
      <c r="G176" s="32">
        <v>2855.4375500000001</v>
      </c>
    </row>
    <row r="177" spans="1:7" x14ac:dyDescent="0.25">
      <c r="A177" s="27">
        <v>63</v>
      </c>
      <c r="B177" s="28" t="s">
        <v>7</v>
      </c>
      <c r="C177" s="28">
        <v>37.700000000000003</v>
      </c>
      <c r="D177" s="28">
        <v>0</v>
      </c>
      <c r="E177" s="28" t="s">
        <v>8</v>
      </c>
      <c r="F177" s="28" t="s">
        <v>9</v>
      </c>
      <c r="G177" s="33">
        <v>48824.45</v>
      </c>
    </row>
    <row r="178" spans="1:7" x14ac:dyDescent="0.25">
      <c r="A178" s="25">
        <v>38</v>
      </c>
      <c r="B178" s="26" t="s">
        <v>10</v>
      </c>
      <c r="C178" s="26">
        <v>27.835000000000001</v>
      </c>
      <c r="D178" s="26">
        <v>2</v>
      </c>
      <c r="E178" s="26" t="s">
        <v>11</v>
      </c>
      <c r="F178" s="26" t="s">
        <v>13</v>
      </c>
      <c r="G178" s="32">
        <v>6455.86265</v>
      </c>
    </row>
    <row r="179" spans="1:7" x14ac:dyDescent="0.25">
      <c r="A179" s="27">
        <v>54</v>
      </c>
      <c r="B179" s="28" t="s">
        <v>10</v>
      </c>
      <c r="C179" s="28">
        <v>29.2</v>
      </c>
      <c r="D179" s="28">
        <v>1</v>
      </c>
      <c r="E179" s="28" t="s">
        <v>11</v>
      </c>
      <c r="F179" s="28" t="s">
        <v>9</v>
      </c>
      <c r="G179" s="33">
        <v>10436.096</v>
      </c>
    </row>
    <row r="180" spans="1:7" x14ac:dyDescent="0.25">
      <c r="A180" s="25">
        <v>46</v>
      </c>
      <c r="B180" s="26" t="s">
        <v>7</v>
      </c>
      <c r="C180" s="26">
        <v>28.9</v>
      </c>
      <c r="D180" s="26">
        <v>2</v>
      </c>
      <c r="E180" s="26" t="s">
        <v>11</v>
      </c>
      <c r="F180" s="26" t="s">
        <v>9</v>
      </c>
      <c r="G180" s="32">
        <v>8823.2790000000005</v>
      </c>
    </row>
    <row r="181" spans="1:7" x14ac:dyDescent="0.25">
      <c r="A181" s="27">
        <v>41</v>
      </c>
      <c r="B181" s="28" t="s">
        <v>7</v>
      </c>
      <c r="C181" s="28">
        <v>33.155000000000001</v>
      </c>
      <c r="D181" s="28">
        <v>3</v>
      </c>
      <c r="E181" s="28" t="s">
        <v>11</v>
      </c>
      <c r="F181" s="28" t="s">
        <v>14</v>
      </c>
      <c r="G181" s="33">
        <v>8538.28845</v>
      </c>
    </row>
    <row r="182" spans="1:7" x14ac:dyDescent="0.25">
      <c r="A182" s="25">
        <v>58</v>
      </c>
      <c r="B182" s="26" t="s">
        <v>10</v>
      </c>
      <c r="C182" s="26">
        <v>28.594999999999999</v>
      </c>
      <c r="D182" s="26">
        <v>0</v>
      </c>
      <c r="E182" s="26" t="s">
        <v>11</v>
      </c>
      <c r="F182" s="26" t="s">
        <v>13</v>
      </c>
      <c r="G182" s="32">
        <v>11735.87905</v>
      </c>
    </row>
    <row r="183" spans="1:7" x14ac:dyDescent="0.25">
      <c r="A183" s="27">
        <v>18</v>
      </c>
      <c r="B183" s="28" t="s">
        <v>7</v>
      </c>
      <c r="C183" s="28">
        <v>38.28</v>
      </c>
      <c r="D183" s="28">
        <v>0</v>
      </c>
      <c r="E183" s="28" t="s">
        <v>11</v>
      </c>
      <c r="F183" s="28" t="s">
        <v>12</v>
      </c>
      <c r="G183" s="33">
        <v>1631.8212000000001</v>
      </c>
    </row>
    <row r="184" spans="1:7" x14ac:dyDescent="0.25">
      <c r="A184" s="25">
        <v>22</v>
      </c>
      <c r="B184" s="26" t="s">
        <v>10</v>
      </c>
      <c r="C184" s="26">
        <v>19.95</v>
      </c>
      <c r="D184" s="26">
        <v>3</v>
      </c>
      <c r="E184" s="26" t="s">
        <v>11</v>
      </c>
      <c r="F184" s="26" t="s">
        <v>14</v>
      </c>
      <c r="G184" s="32">
        <v>4005.4225000000001</v>
      </c>
    </row>
    <row r="185" spans="1:7" x14ac:dyDescent="0.25">
      <c r="A185" s="27">
        <v>44</v>
      </c>
      <c r="B185" s="28" t="s">
        <v>7</v>
      </c>
      <c r="C185" s="28">
        <v>26.41</v>
      </c>
      <c r="D185" s="28">
        <v>0</v>
      </c>
      <c r="E185" s="28" t="s">
        <v>11</v>
      </c>
      <c r="F185" s="28" t="s">
        <v>13</v>
      </c>
      <c r="G185" s="33">
        <v>7419.4778999999999</v>
      </c>
    </row>
    <row r="186" spans="1:7" x14ac:dyDescent="0.25">
      <c r="A186" s="25">
        <v>44</v>
      </c>
      <c r="B186" s="26" t="s">
        <v>10</v>
      </c>
      <c r="C186" s="26">
        <v>30.69</v>
      </c>
      <c r="D186" s="26">
        <v>2</v>
      </c>
      <c r="E186" s="26" t="s">
        <v>11</v>
      </c>
      <c r="F186" s="26" t="s">
        <v>12</v>
      </c>
      <c r="G186" s="32">
        <v>7731.4270999999999</v>
      </c>
    </row>
    <row r="187" spans="1:7" x14ac:dyDescent="0.25">
      <c r="A187" s="27">
        <v>36</v>
      </c>
      <c r="B187" s="28" t="s">
        <v>10</v>
      </c>
      <c r="C187" s="28">
        <v>41.895000000000003</v>
      </c>
      <c r="D187" s="28">
        <v>3</v>
      </c>
      <c r="E187" s="28" t="s">
        <v>8</v>
      </c>
      <c r="F187" s="28" t="s">
        <v>14</v>
      </c>
      <c r="G187" s="33">
        <v>43753.337050000002</v>
      </c>
    </row>
    <row r="188" spans="1:7" x14ac:dyDescent="0.25">
      <c r="A188" s="25">
        <v>26</v>
      </c>
      <c r="B188" s="26" t="s">
        <v>7</v>
      </c>
      <c r="C188" s="26">
        <v>29.92</v>
      </c>
      <c r="D188" s="26">
        <v>2</v>
      </c>
      <c r="E188" s="26" t="s">
        <v>11</v>
      </c>
      <c r="F188" s="26" t="s">
        <v>12</v>
      </c>
      <c r="G188" s="32">
        <v>3981.9767999999999</v>
      </c>
    </row>
    <row r="189" spans="1:7" x14ac:dyDescent="0.25">
      <c r="A189" s="27">
        <v>30</v>
      </c>
      <c r="B189" s="28" t="s">
        <v>7</v>
      </c>
      <c r="C189" s="28">
        <v>30.9</v>
      </c>
      <c r="D189" s="28">
        <v>3</v>
      </c>
      <c r="E189" s="28" t="s">
        <v>11</v>
      </c>
      <c r="F189" s="28" t="s">
        <v>9</v>
      </c>
      <c r="G189" s="33">
        <v>5325.6509999999998</v>
      </c>
    </row>
    <row r="190" spans="1:7" x14ac:dyDescent="0.25">
      <c r="A190" s="25">
        <v>41</v>
      </c>
      <c r="B190" s="26" t="s">
        <v>7</v>
      </c>
      <c r="C190" s="26">
        <v>32.200000000000003</v>
      </c>
      <c r="D190" s="26">
        <v>1</v>
      </c>
      <c r="E190" s="26" t="s">
        <v>11</v>
      </c>
      <c r="F190" s="26" t="s">
        <v>9</v>
      </c>
      <c r="G190" s="32">
        <v>6775.9610000000002</v>
      </c>
    </row>
    <row r="191" spans="1:7" x14ac:dyDescent="0.25">
      <c r="A191" s="27">
        <v>29</v>
      </c>
      <c r="B191" s="28" t="s">
        <v>7</v>
      </c>
      <c r="C191" s="28">
        <v>32.11</v>
      </c>
      <c r="D191" s="28">
        <v>2</v>
      </c>
      <c r="E191" s="28" t="s">
        <v>11</v>
      </c>
      <c r="F191" s="28" t="s">
        <v>13</v>
      </c>
      <c r="G191" s="33">
        <v>4922.9159</v>
      </c>
    </row>
    <row r="192" spans="1:7" x14ac:dyDescent="0.25">
      <c r="A192" s="25">
        <v>61</v>
      </c>
      <c r="B192" s="26" t="s">
        <v>10</v>
      </c>
      <c r="C192" s="26">
        <v>31.57</v>
      </c>
      <c r="D192" s="26">
        <v>0</v>
      </c>
      <c r="E192" s="26" t="s">
        <v>11</v>
      </c>
      <c r="F192" s="26" t="s">
        <v>12</v>
      </c>
      <c r="G192" s="32">
        <v>12557.605299999999</v>
      </c>
    </row>
    <row r="193" spans="1:7" x14ac:dyDescent="0.25">
      <c r="A193" s="27">
        <v>36</v>
      </c>
      <c r="B193" s="28" t="s">
        <v>7</v>
      </c>
      <c r="C193" s="28">
        <v>26.2</v>
      </c>
      <c r="D193" s="28">
        <v>0</v>
      </c>
      <c r="E193" s="28" t="s">
        <v>11</v>
      </c>
      <c r="F193" s="28" t="s">
        <v>9</v>
      </c>
      <c r="G193" s="33">
        <v>4883.866</v>
      </c>
    </row>
    <row r="194" spans="1:7" x14ac:dyDescent="0.25">
      <c r="A194" s="25">
        <v>25</v>
      </c>
      <c r="B194" s="26" t="s">
        <v>10</v>
      </c>
      <c r="C194" s="26">
        <v>25.74</v>
      </c>
      <c r="D194" s="26">
        <v>0</v>
      </c>
      <c r="E194" s="26" t="s">
        <v>11</v>
      </c>
      <c r="F194" s="26" t="s">
        <v>12</v>
      </c>
      <c r="G194" s="32">
        <v>2137.6536000000001</v>
      </c>
    </row>
    <row r="195" spans="1:7" x14ac:dyDescent="0.25">
      <c r="A195" s="27">
        <v>56</v>
      </c>
      <c r="B195" s="28" t="s">
        <v>7</v>
      </c>
      <c r="C195" s="28">
        <v>26.6</v>
      </c>
      <c r="D195" s="28">
        <v>1</v>
      </c>
      <c r="E195" s="28" t="s">
        <v>11</v>
      </c>
      <c r="F195" s="28" t="s">
        <v>13</v>
      </c>
      <c r="G195" s="33">
        <v>12044.342000000001</v>
      </c>
    </row>
    <row r="196" spans="1:7" x14ac:dyDescent="0.25">
      <c r="A196" s="25">
        <v>18</v>
      </c>
      <c r="B196" s="26" t="s">
        <v>10</v>
      </c>
      <c r="C196" s="26">
        <v>34.43</v>
      </c>
      <c r="D196" s="26">
        <v>0</v>
      </c>
      <c r="E196" s="26" t="s">
        <v>11</v>
      </c>
      <c r="F196" s="26" t="s">
        <v>12</v>
      </c>
      <c r="G196" s="32">
        <v>1137.4697000000001</v>
      </c>
    </row>
    <row r="197" spans="1:7" x14ac:dyDescent="0.25">
      <c r="A197" s="27">
        <v>19</v>
      </c>
      <c r="B197" s="28" t="s">
        <v>10</v>
      </c>
      <c r="C197" s="28">
        <v>30.59</v>
      </c>
      <c r="D197" s="28">
        <v>0</v>
      </c>
      <c r="E197" s="28" t="s">
        <v>11</v>
      </c>
      <c r="F197" s="28" t="s">
        <v>13</v>
      </c>
      <c r="G197" s="33">
        <v>1639.5631000000001</v>
      </c>
    </row>
    <row r="198" spans="1:7" x14ac:dyDescent="0.25">
      <c r="A198" s="25">
        <v>39</v>
      </c>
      <c r="B198" s="26" t="s">
        <v>7</v>
      </c>
      <c r="C198" s="26">
        <v>32.799999999999997</v>
      </c>
      <c r="D198" s="26">
        <v>0</v>
      </c>
      <c r="E198" s="26" t="s">
        <v>11</v>
      </c>
      <c r="F198" s="26" t="s">
        <v>9</v>
      </c>
      <c r="G198" s="32">
        <v>5649.7150000000001</v>
      </c>
    </row>
    <row r="199" spans="1:7" x14ac:dyDescent="0.25">
      <c r="A199" s="27">
        <v>45</v>
      </c>
      <c r="B199" s="28" t="s">
        <v>7</v>
      </c>
      <c r="C199" s="28">
        <v>28.6</v>
      </c>
      <c r="D199" s="28">
        <v>2</v>
      </c>
      <c r="E199" s="28" t="s">
        <v>11</v>
      </c>
      <c r="F199" s="28" t="s">
        <v>12</v>
      </c>
      <c r="G199" s="33">
        <v>8516.8289999999997</v>
      </c>
    </row>
    <row r="200" spans="1:7" x14ac:dyDescent="0.25">
      <c r="A200" s="25">
        <v>51</v>
      </c>
      <c r="B200" s="26" t="s">
        <v>7</v>
      </c>
      <c r="C200" s="26">
        <v>18.05</v>
      </c>
      <c r="D200" s="26">
        <v>0</v>
      </c>
      <c r="E200" s="26" t="s">
        <v>11</v>
      </c>
      <c r="F200" s="26" t="s">
        <v>13</v>
      </c>
      <c r="G200" s="32">
        <v>9644.2525000000005</v>
      </c>
    </row>
    <row r="201" spans="1:7" x14ac:dyDescent="0.25">
      <c r="A201" s="27">
        <v>64</v>
      </c>
      <c r="B201" s="28" t="s">
        <v>7</v>
      </c>
      <c r="C201" s="28">
        <v>39.33</v>
      </c>
      <c r="D201" s="28">
        <v>0</v>
      </c>
      <c r="E201" s="28" t="s">
        <v>11</v>
      </c>
      <c r="F201" s="28" t="s">
        <v>14</v>
      </c>
      <c r="G201" s="33">
        <v>14901.5167</v>
      </c>
    </row>
    <row r="202" spans="1:7" x14ac:dyDescent="0.25">
      <c r="A202" s="25">
        <v>19</v>
      </c>
      <c r="B202" s="26" t="s">
        <v>7</v>
      </c>
      <c r="C202" s="26">
        <v>32.11</v>
      </c>
      <c r="D202" s="26">
        <v>0</v>
      </c>
      <c r="E202" s="26" t="s">
        <v>11</v>
      </c>
      <c r="F202" s="26" t="s">
        <v>13</v>
      </c>
      <c r="G202" s="32">
        <v>2130.6759000000002</v>
      </c>
    </row>
    <row r="203" spans="1:7" x14ac:dyDescent="0.25">
      <c r="A203" s="27">
        <v>48</v>
      </c>
      <c r="B203" s="28" t="s">
        <v>7</v>
      </c>
      <c r="C203" s="28">
        <v>32.229999999999997</v>
      </c>
      <c r="D203" s="28">
        <v>1</v>
      </c>
      <c r="E203" s="28" t="s">
        <v>11</v>
      </c>
      <c r="F203" s="28" t="s">
        <v>12</v>
      </c>
      <c r="G203" s="33">
        <v>8871.1517000000003</v>
      </c>
    </row>
    <row r="204" spans="1:7" x14ac:dyDescent="0.25">
      <c r="A204" s="25">
        <v>60</v>
      </c>
      <c r="B204" s="26" t="s">
        <v>7</v>
      </c>
      <c r="C204" s="26">
        <v>24.035</v>
      </c>
      <c r="D204" s="26">
        <v>0</v>
      </c>
      <c r="E204" s="26" t="s">
        <v>11</v>
      </c>
      <c r="F204" s="26" t="s">
        <v>13</v>
      </c>
      <c r="G204" s="32">
        <v>13012.20865</v>
      </c>
    </row>
    <row r="205" spans="1:7" x14ac:dyDescent="0.25">
      <c r="A205" s="27">
        <v>27</v>
      </c>
      <c r="B205" s="28" t="s">
        <v>7</v>
      </c>
      <c r="C205" s="28">
        <v>36.08</v>
      </c>
      <c r="D205" s="28">
        <v>0</v>
      </c>
      <c r="E205" s="28" t="s">
        <v>8</v>
      </c>
      <c r="F205" s="28" t="s">
        <v>12</v>
      </c>
      <c r="G205" s="33">
        <v>37133.898200000003</v>
      </c>
    </row>
    <row r="206" spans="1:7" x14ac:dyDescent="0.25">
      <c r="A206" s="25">
        <v>46</v>
      </c>
      <c r="B206" s="26" t="s">
        <v>10</v>
      </c>
      <c r="C206" s="26">
        <v>22.3</v>
      </c>
      <c r="D206" s="26">
        <v>0</v>
      </c>
      <c r="E206" s="26" t="s">
        <v>11</v>
      </c>
      <c r="F206" s="26" t="s">
        <v>9</v>
      </c>
      <c r="G206" s="32">
        <v>7147.1049999999996</v>
      </c>
    </row>
    <row r="207" spans="1:7" x14ac:dyDescent="0.25">
      <c r="A207" s="27">
        <v>28</v>
      </c>
      <c r="B207" s="28" t="s">
        <v>7</v>
      </c>
      <c r="C207" s="28">
        <v>28.88</v>
      </c>
      <c r="D207" s="28">
        <v>1</v>
      </c>
      <c r="E207" s="28" t="s">
        <v>11</v>
      </c>
      <c r="F207" s="28" t="s">
        <v>14</v>
      </c>
      <c r="G207" s="33">
        <v>4337.7352000000001</v>
      </c>
    </row>
    <row r="208" spans="1:7" x14ac:dyDescent="0.25">
      <c r="A208" s="25">
        <v>59</v>
      </c>
      <c r="B208" s="26" t="s">
        <v>10</v>
      </c>
      <c r="C208" s="26">
        <v>26.4</v>
      </c>
      <c r="D208" s="26">
        <v>0</v>
      </c>
      <c r="E208" s="26" t="s">
        <v>11</v>
      </c>
      <c r="F208" s="26" t="s">
        <v>12</v>
      </c>
      <c r="G208" s="32">
        <v>11743.299000000001</v>
      </c>
    </row>
    <row r="209" spans="1:7" x14ac:dyDescent="0.25">
      <c r="A209" s="27">
        <v>35</v>
      </c>
      <c r="B209" s="28" t="s">
        <v>10</v>
      </c>
      <c r="C209" s="28">
        <v>27.74</v>
      </c>
      <c r="D209" s="28">
        <v>2</v>
      </c>
      <c r="E209" s="28" t="s">
        <v>8</v>
      </c>
      <c r="F209" s="28" t="s">
        <v>14</v>
      </c>
      <c r="G209" s="33">
        <v>20984.0936</v>
      </c>
    </row>
    <row r="210" spans="1:7" x14ac:dyDescent="0.25">
      <c r="A210" s="25">
        <v>63</v>
      </c>
      <c r="B210" s="26" t="s">
        <v>7</v>
      </c>
      <c r="C210" s="26">
        <v>31.8</v>
      </c>
      <c r="D210" s="26">
        <v>0</v>
      </c>
      <c r="E210" s="26" t="s">
        <v>11</v>
      </c>
      <c r="F210" s="26" t="s">
        <v>9</v>
      </c>
      <c r="G210" s="32">
        <v>13880.949000000001</v>
      </c>
    </row>
    <row r="211" spans="1:7" x14ac:dyDescent="0.25">
      <c r="A211" s="27">
        <v>40</v>
      </c>
      <c r="B211" s="28" t="s">
        <v>10</v>
      </c>
      <c r="C211" s="28">
        <v>41.23</v>
      </c>
      <c r="D211" s="28">
        <v>1</v>
      </c>
      <c r="E211" s="28" t="s">
        <v>11</v>
      </c>
      <c r="F211" s="28" t="s">
        <v>14</v>
      </c>
      <c r="G211" s="33">
        <v>6610.1097</v>
      </c>
    </row>
    <row r="212" spans="1:7" x14ac:dyDescent="0.25">
      <c r="A212" s="25">
        <v>20</v>
      </c>
      <c r="B212" s="26" t="s">
        <v>10</v>
      </c>
      <c r="C212" s="26">
        <v>33</v>
      </c>
      <c r="D212" s="26">
        <v>1</v>
      </c>
      <c r="E212" s="26" t="s">
        <v>11</v>
      </c>
      <c r="F212" s="26" t="s">
        <v>9</v>
      </c>
      <c r="G212" s="32">
        <v>1980.07</v>
      </c>
    </row>
    <row r="213" spans="1:7" x14ac:dyDescent="0.25">
      <c r="A213" s="27">
        <v>40</v>
      </c>
      <c r="B213" s="28" t="s">
        <v>10</v>
      </c>
      <c r="C213" s="28">
        <v>30.875</v>
      </c>
      <c r="D213" s="28">
        <v>4</v>
      </c>
      <c r="E213" s="28" t="s">
        <v>11</v>
      </c>
      <c r="F213" s="28" t="s">
        <v>13</v>
      </c>
      <c r="G213" s="33">
        <v>8162.7162500000004</v>
      </c>
    </row>
    <row r="214" spans="1:7" x14ac:dyDescent="0.25">
      <c r="A214" s="25">
        <v>24</v>
      </c>
      <c r="B214" s="26" t="s">
        <v>10</v>
      </c>
      <c r="C214" s="26">
        <v>28.5</v>
      </c>
      <c r="D214" s="26">
        <v>2</v>
      </c>
      <c r="E214" s="26" t="s">
        <v>11</v>
      </c>
      <c r="F214" s="26" t="s">
        <v>13</v>
      </c>
      <c r="G214" s="32">
        <v>3537.703</v>
      </c>
    </row>
    <row r="215" spans="1:7" x14ac:dyDescent="0.25">
      <c r="A215" s="27">
        <v>34</v>
      </c>
      <c r="B215" s="28" t="s">
        <v>7</v>
      </c>
      <c r="C215" s="28">
        <v>26.73</v>
      </c>
      <c r="D215" s="28">
        <v>1</v>
      </c>
      <c r="E215" s="28" t="s">
        <v>11</v>
      </c>
      <c r="F215" s="28" t="s">
        <v>12</v>
      </c>
      <c r="G215" s="33">
        <v>5002.7826999999997</v>
      </c>
    </row>
    <row r="216" spans="1:7" x14ac:dyDescent="0.25">
      <c r="A216" s="25">
        <v>45</v>
      </c>
      <c r="B216" s="26" t="s">
        <v>7</v>
      </c>
      <c r="C216" s="26">
        <v>30.9</v>
      </c>
      <c r="D216" s="26">
        <v>2</v>
      </c>
      <c r="E216" s="26" t="s">
        <v>11</v>
      </c>
      <c r="F216" s="26" t="s">
        <v>9</v>
      </c>
      <c r="G216" s="32">
        <v>8520.0259999999998</v>
      </c>
    </row>
    <row r="217" spans="1:7" x14ac:dyDescent="0.25">
      <c r="A217" s="27">
        <v>41</v>
      </c>
      <c r="B217" s="28" t="s">
        <v>7</v>
      </c>
      <c r="C217" s="28">
        <v>37.1</v>
      </c>
      <c r="D217" s="28">
        <v>2</v>
      </c>
      <c r="E217" s="28" t="s">
        <v>11</v>
      </c>
      <c r="F217" s="28" t="s">
        <v>9</v>
      </c>
      <c r="G217" s="33">
        <v>7371.7719999999999</v>
      </c>
    </row>
    <row r="218" spans="1:7" x14ac:dyDescent="0.25">
      <c r="A218" s="25">
        <v>53</v>
      </c>
      <c r="B218" s="26" t="s">
        <v>7</v>
      </c>
      <c r="C218" s="26">
        <v>26.6</v>
      </c>
      <c r="D218" s="26">
        <v>0</v>
      </c>
      <c r="E218" s="26" t="s">
        <v>11</v>
      </c>
      <c r="F218" s="26" t="s">
        <v>13</v>
      </c>
      <c r="G218" s="32">
        <v>10355.641</v>
      </c>
    </row>
    <row r="219" spans="1:7" x14ac:dyDescent="0.25">
      <c r="A219" s="27">
        <v>27</v>
      </c>
      <c r="B219" s="28" t="s">
        <v>10</v>
      </c>
      <c r="C219" s="28">
        <v>23.1</v>
      </c>
      <c r="D219" s="28">
        <v>0</v>
      </c>
      <c r="E219" s="28" t="s">
        <v>11</v>
      </c>
      <c r="F219" s="28" t="s">
        <v>12</v>
      </c>
      <c r="G219" s="33">
        <v>2483.7359999999999</v>
      </c>
    </row>
    <row r="220" spans="1:7" x14ac:dyDescent="0.25">
      <c r="A220" s="25">
        <v>26</v>
      </c>
      <c r="B220" s="26" t="s">
        <v>7</v>
      </c>
      <c r="C220" s="26">
        <v>29.92</v>
      </c>
      <c r="D220" s="26">
        <v>1</v>
      </c>
      <c r="E220" s="26" t="s">
        <v>11</v>
      </c>
      <c r="F220" s="26" t="s">
        <v>12</v>
      </c>
      <c r="G220" s="32">
        <v>3392.9767999999999</v>
      </c>
    </row>
    <row r="221" spans="1:7" x14ac:dyDescent="0.25">
      <c r="A221" s="27">
        <v>24</v>
      </c>
      <c r="B221" s="28" t="s">
        <v>7</v>
      </c>
      <c r="C221" s="28">
        <v>23.21</v>
      </c>
      <c r="D221" s="28">
        <v>0</v>
      </c>
      <c r="E221" s="28" t="s">
        <v>11</v>
      </c>
      <c r="F221" s="28" t="s">
        <v>12</v>
      </c>
      <c r="G221" s="33">
        <v>25081.76784</v>
      </c>
    </row>
    <row r="222" spans="1:7" x14ac:dyDescent="0.25">
      <c r="A222" s="25">
        <v>34</v>
      </c>
      <c r="B222" s="26" t="s">
        <v>7</v>
      </c>
      <c r="C222" s="26">
        <v>33.700000000000003</v>
      </c>
      <c r="D222" s="26">
        <v>1</v>
      </c>
      <c r="E222" s="26" t="s">
        <v>11</v>
      </c>
      <c r="F222" s="26" t="s">
        <v>9</v>
      </c>
      <c r="G222" s="32">
        <v>5012.4709999999995</v>
      </c>
    </row>
    <row r="223" spans="1:7" x14ac:dyDescent="0.25">
      <c r="A223" s="27">
        <v>53</v>
      </c>
      <c r="B223" s="28" t="s">
        <v>7</v>
      </c>
      <c r="C223" s="28">
        <v>33.25</v>
      </c>
      <c r="D223" s="28">
        <v>0</v>
      </c>
      <c r="E223" s="28" t="s">
        <v>11</v>
      </c>
      <c r="F223" s="28" t="s">
        <v>14</v>
      </c>
      <c r="G223" s="33">
        <v>10564.8845</v>
      </c>
    </row>
    <row r="224" spans="1:7" x14ac:dyDescent="0.25">
      <c r="A224" s="25">
        <v>32</v>
      </c>
      <c r="B224" s="26" t="s">
        <v>10</v>
      </c>
      <c r="C224" s="26">
        <v>30.8</v>
      </c>
      <c r="D224" s="26">
        <v>3</v>
      </c>
      <c r="E224" s="26" t="s">
        <v>11</v>
      </c>
      <c r="F224" s="26" t="s">
        <v>9</v>
      </c>
      <c r="G224" s="32">
        <v>5253.5240000000003</v>
      </c>
    </row>
    <row r="225" spans="1:7" x14ac:dyDescent="0.25">
      <c r="A225" s="27">
        <v>19</v>
      </c>
      <c r="B225" s="28" t="s">
        <v>10</v>
      </c>
      <c r="C225" s="28">
        <v>34.799999999999997</v>
      </c>
      <c r="D225" s="28">
        <v>0</v>
      </c>
      <c r="E225" s="28" t="s">
        <v>8</v>
      </c>
      <c r="F225" s="28" t="s">
        <v>9</v>
      </c>
      <c r="G225" s="33">
        <v>34779.614999999998</v>
      </c>
    </row>
    <row r="226" spans="1:7" x14ac:dyDescent="0.25">
      <c r="A226" s="25">
        <v>42</v>
      </c>
      <c r="B226" s="26" t="s">
        <v>10</v>
      </c>
      <c r="C226" s="26">
        <v>24.64</v>
      </c>
      <c r="D226" s="26">
        <v>0</v>
      </c>
      <c r="E226" s="26" t="s">
        <v>8</v>
      </c>
      <c r="F226" s="26" t="s">
        <v>12</v>
      </c>
      <c r="G226" s="32">
        <v>19515.5416</v>
      </c>
    </row>
    <row r="227" spans="1:7" x14ac:dyDescent="0.25">
      <c r="A227" s="27">
        <v>55</v>
      </c>
      <c r="B227" s="28" t="s">
        <v>10</v>
      </c>
      <c r="C227" s="28">
        <v>33.880000000000003</v>
      </c>
      <c r="D227" s="28">
        <v>3</v>
      </c>
      <c r="E227" s="28" t="s">
        <v>11</v>
      </c>
      <c r="F227" s="28" t="s">
        <v>12</v>
      </c>
      <c r="G227" s="33">
        <v>11987.1682</v>
      </c>
    </row>
    <row r="228" spans="1:7" x14ac:dyDescent="0.25">
      <c r="A228" s="25">
        <v>28</v>
      </c>
      <c r="B228" s="26" t="s">
        <v>10</v>
      </c>
      <c r="C228" s="26">
        <v>38.06</v>
      </c>
      <c r="D228" s="26">
        <v>0</v>
      </c>
      <c r="E228" s="26" t="s">
        <v>11</v>
      </c>
      <c r="F228" s="26" t="s">
        <v>12</v>
      </c>
      <c r="G228" s="32">
        <v>2689.4953999999998</v>
      </c>
    </row>
    <row r="229" spans="1:7" x14ac:dyDescent="0.25">
      <c r="A229" s="27">
        <v>58</v>
      </c>
      <c r="B229" s="28" t="s">
        <v>7</v>
      </c>
      <c r="C229" s="28">
        <v>41.91</v>
      </c>
      <c r="D229" s="28">
        <v>0</v>
      </c>
      <c r="E229" s="28" t="s">
        <v>11</v>
      </c>
      <c r="F229" s="28" t="s">
        <v>12</v>
      </c>
      <c r="G229" s="33">
        <v>24227.337240000001</v>
      </c>
    </row>
    <row r="230" spans="1:7" x14ac:dyDescent="0.25">
      <c r="A230" s="25">
        <v>41</v>
      </c>
      <c r="B230" s="26" t="s">
        <v>7</v>
      </c>
      <c r="C230" s="26">
        <v>31.635000000000002</v>
      </c>
      <c r="D230" s="26">
        <v>1</v>
      </c>
      <c r="E230" s="26" t="s">
        <v>11</v>
      </c>
      <c r="F230" s="26" t="s">
        <v>14</v>
      </c>
      <c r="G230" s="32">
        <v>7358.1756500000001</v>
      </c>
    </row>
    <row r="231" spans="1:7" x14ac:dyDescent="0.25">
      <c r="A231" s="27">
        <v>47</v>
      </c>
      <c r="B231" s="28" t="s">
        <v>10</v>
      </c>
      <c r="C231" s="28">
        <v>25.46</v>
      </c>
      <c r="D231" s="28">
        <v>2</v>
      </c>
      <c r="E231" s="28" t="s">
        <v>11</v>
      </c>
      <c r="F231" s="28" t="s">
        <v>14</v>
      </c>
      <c r="G231" s="33">
        <v>9225.2564000000002</v>
      </c>
    </row>
    <row r="232" spans="1:7" x14ac:dyDescent="0.25">
      <c r="A232" s="25">
        <v>42</v>
      </c>
      <c r="B232" s="26" t="s">
        <v>7</v>
      </c>
      <c r="C232" s="26">
        <v>36.195</v>
      </c>
      <c r="D232" s="26">
        <v>1</v>
      </c>
      <c r="E232" s="26" t="s">
        <v>11</v>
      </c>
      <c r="F232" s="26" t="s">
        <v>13</v>
      </c>
      <c r="G232" s="32">
        <v>7443.6430499999997</v>
      </c>
    </row>
    <row r="233" spans="1:7" x14ac:dyDescent="0.25">
      <c r="A233" s="27">
        <v>59</v>
      </c>
      <c r="B233" s="28" t="s">
        <v>7</v>
      </c>
      <c r="C233" s="28">
        <v>27.83</v>
      </c>
      <c r="D233" s="28">
        <v>3</v>
      </c>
      <c r="E233" s="28" t="s">
        <v>11</v>
      </c>
      <c r="F233" s="28" t="s">
        <v>12</v>
      </c>
      <c r="G233" s="33">
        <v>14001.286700000001</v>
      </c>
    </row>
    <row r="234" spans="1:7" x14ac:dyDescent="0.25">
      <c r="A234" s="25">
        <v>19</v>
      </c>
      <c r="B234" s="26" t="s">
        <v>7</v>
      </c>
      <c r="C234" s="26">
        <v>17.8</v>
      </c>
      <c r="D234" s="26">
        <v>0</v>
      </c>
      <c r="E234" s="26" t="s">
        <v>11</v>
      </c>
      <c r="F234" s="26" t="s">
        <v>9</v>
      </c>
      <c r="G234" s="32">
        <v>1727.7850000000001</v>
      </c>
    </row>
    <row r="235" spans="1:7" x14ac:dyDescent="0.25">
      <c r="A235" s="27">
        <v>59</v>
      </c>
      <c r="B235" s="28" t="s">
        <v>10</v>
      </c>
      <c r="C235" s="28">
        <v>27.5</v>
      </c>
      <c r="D235" s="28">
        <v>1</v>
      </c>
      <c r="E235" s="28" t="s">
        <v>11</v>
      </c>
      <c r="F235" s="28" t="s">
        <v>9</v>
      </c>
      <c r="G235" s="33">
        <v>12333.828</v>
      </c>
    </row>
    <row r="236" spans="1:7" x14ac:dyDescent="0.25">
      <c r="A236" s="25">
        <v>39</v>
      </c>
      <c r="B236" s="26" t="s">
        <v>10</v>
      </c>
      <c r="C236" s="26">
        <v>24.51</v>
      </c>
      <c r="D236" s="26">
        <v>2</v>
      </c>
      <c r="E236" s="26" t="s">
        <v>11</v>
      </c>
      <c r="F236" s="26" t="s">
        <v>13</v>
      </c>
      <c r="G236" s="32">
        <v>6710.1918999999998</v>
      </c>
    </row>
    <row r="237" spans="1:7" x14ac:dyDescent="0.25">
      <c r="A237" s="27">
        <v>40</v>
      </c>
      <c r="B237" s="28" t="s">
        <v>7</v>
      </c>
      <c r="C237" s="28">
        <v>22.22</v>
      </c>
      <c r="D237" s="28">
        <v>2</v>
      </c>
      <c r="E237" s="28" t="s">
        <v>8</v>
      </c>
      <c r="F237" s="28" t="s">
        <v>12</v>
      </c>
      <c r="G237" s="33">
        <v>19444.265800000001</v>
      </c>
    </row>
    <row r="238" spans="1:7" x14ac:dyDescent="0.25">
      <c r="A238" s="25">
        <v>18</v>
      </c>
      <c r="B238" s="26" t="s">
        <v>7</v>
      </c>
      <c r="C238" s="26">
        <v>26.73</v>
      </c>
      <c r="D238" s="26">
        <v>0</v>
      </c>
      <c r="E238" s="26" t="s">
        <v>11</v>
      </c>
      <c r="F238" s="26" t="s">
        <v>12</v>
      </c>
      <c r="G238" s="32">
        <v>1615.7666999999999</v>
      </c>
    </row>
    <row r="239" spans="1:7" x14ac:dyDescent="0.25">
      <c r="A239" s="27">
        <v>31</v>
      </c>
      <c r="B239" s="28" t="s">
        <v>10</v>
      </c>
      <c r="C239" s="28">
        <v>38.39</v>
      </c>
      <c r="D239" s="28">
        <v>2</v>
      </c>
      <c r="E239" s="28" t="s">
        <v>11</v>
      </c>
      <c r="F239" s="28" t="s">
        <v>12</v>
      </c>
      <c r="G239" s="33">
        <v>4463.2051000000001</v>
      </c>
    </row>
    <row r="240" spans="1:7" x14ac:dyDescent="0.25">
      <c r="A240" s="25">
        <v>19</v>
      </c>
      <c r="B240" s="26" t="s">
        <v>10</v>
      </c>
      <c r="C240" s="26">
        <v>29.07</v>
      </c>
      <c r="D240" s="26">
        <v>0</v>
      </c>
      <c r="E240" s="26" t="s">
        <v>8</v>
      </c>
      <c r="F240" s="26" t="s">
        <v>13</v>
      </c>
      <c r="G240" s="32">
        <v>17352.6803</v>
      </c>
    </row>
    <row r="241" spans="1:7" x14ac:dyDescent="0.25">
      <c r="A241" s="27">
        <v>44</v>
      </c>
      <c r="B241" s="28" t="s">
        <v>10</v>
      </c>
      <c r="C241" s="28">
        <v>38.06</v>
      </c>
      <c r="D241" s="28">
        <v>1</v>
      </c>
      <c r="E241" s="28" t="s">
        <v>11</v>
      </c>
      <c r="F241" s="28" t="s">
        <v>12</v>
      </c>
      <c r="G241" s="33">
        <v>7152.6714000000002</v>
      </c>
    </row>
    <row r="242" spans="1:7" x14ac:dyDescent="0.25">
      <c r="A242" s="25">
        <v>23</v>
      </c>
      <c r="B242" s="26" t="s">
        <v>7</v>
      </c>
      <c r="C242" s="26">
        <v>36.67</v>
      </c>
      <c r="D242" s="26">
        <v>2</v>
      </c>
      <c r="E242" s="26" t="s">
        <v>8</v>
      </c>
      <c r="F242" s="26" t="s">
        <v>14</v>
      </c>
      <c r="G242" s="32">
        <v>38511.628299999997</v>
      </c>
    </row>
    <row r="243" spans="1:7" x14ac:dyDescent="0.25">
      <c r="A243" s="27">
        <v>33</v>
      </c>
      <c r="B243" s="28" t="s">
        <v>7</v>
      </c>
      <c r="C243" s="28">
        <v>22.135000000000002</v>
      </c>
      <c r="D243" s="28">
        <v>1</v>
      </c>
      <c r="E243" s="28" t="s">
        <v>11</v>
      </c>
      <c r="F243" s="28" t="s">
        <v>14</v>
      </c>
      <c r="G243" s="33">
        <v>5354.0746499999996</v>
      </c>
    </row>
    <row r="244" spans="1:7" x14ac:dyDescent="0.25">
      <c r="A244" s="25">
        <v>55</v>
      </c>
      <c r="B244" s="26" t="s">
        <v>7</v>
      </c>
      <c r="C244" s="26">
        <v>26.8</v>
      </c>
      <c r="D244" s="26">
        <v>1</v>
      </c>
      <c r="E244" s="26" t="s">
        <v>11</v>
      </c>
      <c r="F244" s="26" t="s">
        <v>9</v>
      </c>
      <c r="G244" s="32">
        <v>35160.134570000002</v>
      </c>
    </row>
    <row r="245" spans="1:7" x14ac:dyDescent="0.25">
      <c r="A245" s="27">
        <v>40</v>
      </c>
      <c r="B245" s="28" t="s">
        <v>10</v>
      </c>
      <c r="C245" s="28">
        <v>35.299999999999997</v>
      </c>
      <c r="D245" s="28">
        <v>3</v>
      </c>
      <c r="E245" s="28" t="s">
        <v>11</v>
      </c>
      <c r="F245" s="28" t="s">
        <v>9</v>
      </c>
      <c r="G245" s="33">
        <v>7196.8670000000002</v>
      </c>
    </row>
    <row r="246" spans="1:7" x14ac:dyDescent="0.25">
      <c r="A246" s="25">
        <v>63</v>
      </c>
      <c r="B246" s="26" t="s">
        <v>7</v>
      </c>
      <c r="C246" s="26">
        <v>27.74</v>
      </c>
      <c r="D246" s="26">
        <v>0</v>
      </c>
      <c r="E246" s="26" t="s">
        <v>8</v>
      </c>
      <c r="F246" s="26" t="s">
        <v>14</v>
      </c>
      <c r="G246" s="32">
        <v>29523.1656</v>
      </c>
    </row>
    <row r="247" spans="1:7" x14ac:dyDescent="0.25">
      <c r="A247" s="27">
        <v>54</v>
      </c>
      <c r="B247" s="28" t="s">
        <v>10</v>
      </c>
      <c r="C247" s="28">
        <v>30.02</v>
      </c>
      <c r="D247" s="28">
        <v>0</v>
      </c>
      <c r="E247" s="28" t="s">
        <v>11</v>
      </c>
      <c r="F247" s="28" t="s">
        <v>13</v>
      </c>
      <c r="G247" s="33">
        <v>24476.478510000001</v>
      </c>
    </row>
    <row r="248" spans="1:7" x14ac:dyDescent="0.25">
      <c r="A248" s="25">
        <v>60</v>
      </c>
      <c r="B248" s="26" t="s">
        <v>7</v>
      </c>
      <c r="C248" s="26">
        <v>38.06</v>
      </c>
      <c r="D248" s="26">
        <v>0</v>
      </c>
      <c r="E248" s="26" t="s">
        <v>11</v>
      </c>
      <c r="F248" s="26" t="s">
        <v>12</v>
      </c>
      <c r="G248" s="32">
        <v>12648.7034</v>
      </c>
    </row>
    <row r="249" spans="1:7" x14ac:dyDescent="0.25">
      <c r="A249" s="27">
        <v>24</v>
      </c>
      <c r="B249" s="28" t="s">
        <v>10</v>
      </c>
      <c r="C249" s="28">
        <v>35.86</v>
      </c>
      <c r="D249" s="28">
        <v>0</v>
      </c>
      <c r="E249" s="28" t="s">
        <v>11</v>
      </c>
      <c r="F249" s="28" t="s">
        <v>12</v>
      </c>
      <c r="G249" s="33">
        <v>1986.9333999999999</v>
      </c>
    </row>
    <row r="250" spans="1:7" x14ac:dyDescent="0.25">
      <c r="A250" s="25">
        <v>19</v>
      </c>
      <c r="B250" s="26" t="s">
        <v>10</v>
      </c>
      <c r="C250" s="26">
        <v>20.9</v>
      </c>
      <c r="D250" s="26">
        <v>1</v>
      </c>
      <c r="E250" s="26" t="s">
        <v>11</v>
      </c>
      <c r="F250" s="26" t="s">
        <v>9</v>
      </c>
      <c r="G250" s="32">
        <v>1832.0940000000001</v>
      </c>
    </row>
    <row r="251" spans="1:7" x14ac:dyDescent="0.25">
      <c r="A251" s="27">
        <v>29</v>
      </c>
      <c r="B251" s="28" t="s">
        <v>10</v>
      </c>
      <c r="C251" s="28">
        <v>28.975000000000001</v>
      </c>
      <c r="D251" s="28">
        <v>1</v>
      </c>
      <c r="E251" s="28" t="s">
        <v>11</v>
      </c>
      <c r="F251" s="28" t="s">
        <v>14</v>
      </c>
      <c r="G251" s="33">
        <v>4040.55825</v>
      </c>
    </row>
    <row r="252" spans="1:7" x14ac:dyDescent="0.25">
      <c r="A252" s="25">
        <v>18</v>
      </c>
      <c r="B252" s="26" t="s">
        <v>10</v>
      </c>
      <c r="C252" s="26">
        <v>17.29</v>
      </c>
      <c r="D252" s="26">
        <v>2</v>
      </c>
      <c r="E252" s="26" t="s">
        <v>8</v>
      </c>
      <c r="F252" s="26" t="s">
        <v>14</v>
      </c>
      <c r="G252" s="32">
        <v>12829.455099999999</v>
      </c>
    </row>
    <row r="253" spans="1:7" x14ac:dyDescent="0.25">
      <c r="A253" s="27">
        <v>63</v>
      </c>
      <c r="B253" s="28" t="s">
        <v>7</v>
      </c>
      <c r="C253" s="28">
        <v>32.200000000000003</v>
      </c>
      <c r="D253" s="28">
        <v>2</v>
      </c>
      <c r="E253" s="28" t="s">
        <v>8</v>
      </c>
      <c r="F253" s="28" t="s">
        <v>9</v>
      </c>
      <c r="G253" s="33">
        <v>47305.305</v>
      </c>
    </row>
    <row r="254" spans="1:7" x14ac:dyDescent="0.25">
      <c r="A254" s="25">
        <v>54</v>
      </c>
      <c r="B254" s="26" t="s">
        <v>10</v>
      </c>
      <c r="C254" s="26">
        <v>34.21</v>
      </c>
      <c r="D254" s="26">
        <v>2</v>
      </c>
      <c r="E254" s="26" t="s">
        <v>8</v>
      </c>
      <c r="F254" s="26" t="s">
        <v>12</v>
      </c>
      <c r="G254" s="32">
        <v>44260.749900000003</v>
      </c>
    </row>
    <row r="255" spans="1:7" x14ac:dyDescent="0.25">
      <c r="A255" s="27">
        <v>27</v>
      </c>
      <c r="B255" s="28" t="s">
        <v>10</v>
      </c>
      <c r="C255" s="28">
        <v>30.3</v>
      </c>
      <c r="D255" s="28">
        <v>3</v>
      </c>
      <c r="E255" s="28" t="s">
        <v>11</v>
      </c>
      <c r="F255" s="28" t="s">
        <v>9</v>
      </c>
      <c r="G255" s="33">
        <v>4260.7439999999997</v>
      </c>
    </row>
    <row r="256" spans="1:7" x14ac:dyDescent="0.25">
      <c r="A256" s="25">
        <v>50</v>
      </c>
      <c r="B256" s="26" t="s">
        <v>10</v>
      </c>
      <c r="C256" s="26">
        <v>31.824999999999999</v>
      </c>
      <c r="D256" s="26">
        <v>0</v>
      </c>
      <c r="E256" s="26" t="s">
        <v>8</v>
      </c>
      <c r="F256" s="26" t="s">
        <v>14</v>
      </c>
      <c r="G256" s="32">
        <v>41097.161749999999</v>
      </c>
    </row>
    <row r="257" spans="1:7" x14ac:dyDescent="0.25">
      <c r="A257" s="27">
        <v>55</v>
      </c>
      <c r="B257" s="28" t="s">
        <v>7</v>
      </c>
      <c r="C257" s="28">
        <v>25.364999999999998</v>
      </c>
      <c r="D257" s="28">
        <v>3</v>
      </c>
      <c r="E257" s="28" t="s">
        <v>11</v>
      </c>
      <c r="F257" s="28" t="s">
        <v>14</v>
      </c>
      <c r="G257" s="33">
        <v>13047.332350000001</v>
      </c>
    </row>
    <row r="258" spans="1:7" x14ac:dyDescent="0.25">
      <c r="A258" s="25">
        <v>56</v>
      </c>
      <c r="B258" s="26" t="s">
        <v>10</v>
      </c>
      <c r="C258" s="26">
        <v>33.630000000000003</v>
      </c>
      <c r="D258" s="26">
        <v>0</v>
      </c>
      <c r="E258" s="26" t="s">
        <v>8</v>
      </c>
      <c r="F258" s="26" t="s">
        <v>13</v>
      </c>
      <c r="G258" s="32">
        <v>43921.183700000001</v>
      </c>
    </row>
    <row r="259" spans="1:7" x14ac:dyDescent="0.25">
      <c r="A259" s="27">
        <v>38</v>
      </c>
      <c r="B259" s="28" t="s">
        <v>7</v>
      </c>
      <c r="C259" s="28">
        <v>40.15</v>
      </c>
      <c r="D259" s="28">
        <v>0</v>
      </c>
      <c r="E259" s="28" t="s">
        <v>11</v>
      </c>
      <c r="F259" s="28" t="s">
        <v>12</v>
      </c>
      <c r="G259" s="33">
        <v>5400.9804999999997</v>
      </c>
    </row>
    <row r="260" spans="1:7" x14ac:dyDescent="0.25">
      <c r="A260" s="25">
        <v>51</v>
      </c>
      <c r="B260" s="26" t="s">
        <v>10</v>
      </c>
      <c r="C260" s="26">
        <v>24.414999999999999</v>
      </c>
      <c r="D260" s="26">
        <v>4</v>
      </c>
      <c r="E260" s="26" t="s">
        <v>11</v>
      </c>
      <c r="F260" s="26" t="s">
        <v>13</v>
      </c>
      <c r="G260" s="32">
        <v>11520.099850000001</v>
      </c>
    </row>
    <row r="261" spans="1:7" x14ac:dyDescent="0.25">
      <c r="A261" s="27">
        <v>19</v>
      </c>
      <c r="B261" s="28" t="s">
        <v>10</v>
      </c>
      <c r="C261" s="28">
        <v>31.92</v>
      </c>
      <c r="D261" s="28">
        <v>0</v>
      </c>
      <c r="E261" s="28" t="s">
        <v>8</v>
      </c>
      <c r="F261" s="28" t="s">
        <v>13</v>
      </c>
      <c r="G261" s="33">
        <v>33750.291799999999</v>
      </c>
    </row>
    <row r="262" spans="1:7" x14ac:dyDescent="0.25">
      <c r="A262" s="25">
        <v>58</v>
      </c>
      <c r="B262" s="26" t="s">
        <v>7</v>
      </c>
      <c r="C262" s="26">
        <v>25.2</v>
      </c>
      <c r="D262" s="26">
        <v>0</v>
      </c>
      <c r="E262" s="26" t="s">
        <v>11</v>
      </c>
      <c r="F262" s="26" t="s">
        <v>9</v>
      </c>
      <c r="G262" s="32">
        <v>11837.16</v>
      </c>
    </row>
    <row r="263" spans="1:7" x14ac:dyDescent="0.25">
      <c r="A263" s="27">
        <v>20</v>
      </c>
      <c r="B263" s="28" t="s">
        <v>7</v>
      </c>
      <c r="C263" s="28">
        <v>26.84</v>
      </c>
      <c r="D263" s="28">
        <v>1</v>
      </c>
      <c r="E263" s="28" t="s">
        <v>8</v>
      </c>
      <c r="F263" s="28" t="s">
        <v>12</v>
      </c>
      <c r="G263" s="33">
        <v>17085.267599999999</v>
      </c>
    </row>
    <row r="264" spans="1:7" x14ac:dyDescent="0.25">
      <c r="A264" s="25">
        <v>52</v>
      </c>
      <c r="B264" s="26" t="s">
        <v>10</v>
      </c>
      <c r="C264" s="26">
        <v>24.32</v>
      </c>
      <c r="D264" s="26">
        <v>3</v>
      </c>
      <c r="E264" s="26" t="s">
        <v>8</v>
      </c>
      <c r="F264" s="26" t="s">
        <v>14</v>
      </c>
      <c r="G264" s="32">
        <v>24869.836800000001</v>
      </c>
    </row>
    <row r="265" spans="1:7" x14ac:dyDescent="0.25">
      <c r="A265" s="27">
        <v>19</v>
      </c>
      <c r="B265" s="28" t="s">
        <v>10</v>
      </c>
      <c r="C265" s="28">
        <v>36.954999999999998</v>
      </c>
      <c r="D265" s="28">
        <v>0</v>
      </c>
      <c r="E265" s="28" t="s">
        <v>8</v>
      </c>
      <c r="F265" s="28" t="s">
        <v>13</v>
      </c>
      <c r="G265" s="33">
        <v>36219.405449999998</v>
      </c>
    </row>
    <row r="266" spans="1:7" x14ac:dyDescent="0.25">
      <c r="A266" s="25">
        <v>53</v>
      </c>
      <c r="B266" s="26" t="s">
        <v>7</v>
      </c>
      <c r="C266" s="26">
        <v>38.06</v>
      </c>
      <c r="D266" s="26">
        <v>3</v>
      </c>
      <c r="E266" s="26" t="s">
        <v>11</v>
      </c>
      <c r="F266" s="26" t="s">
        <v>12</v>
      </c>
      <c r="G266" s="32">
        <v>20462.997660000001</v>
      </c>
    </row>
    <row r="267" spans="1:7" x14ac:dyDescent="0.25">
      <c r="A267" s="27">
        <v>46</v>
      </c>
      <c r="B267" s="28" t="s">
        <v>10</v>
      </c>
      <c r="C267" s="28">
        <v>42.35</v>
      </c>
      <c r="D267" s="28">
        <v>3</v>
      </c>
      <c r="E267" s="28" t="s">
        <v>8</v>
      </c>
      <c r="F267" s="28" t="s">
        <v>12</v>
      </c>
      <c r="G267" s="33">
        <v>46151.124499999998</v>
      </c>
    </row>
    <row r="268" spans="1:7" x14ac:dyDescent="0.25">
      <c r="A268" s="25">
        <v>40</v>
      </c>
      <c r="B268" s="26" t="s">
        <v>10</v>
      </c>
      <c r="C268" s="26">
        <v>19.8</v>
      </c>
      <c r="D268" s="26">
        <v>1</v>
      </c>
      <c r="E268" s="26" t="s">
        <v>8</v>
      </c>
      <c r="F268" s="26" t="s">
        <v>12</v>
      </c>
      <c r="G268" s="32">
        <v>17179.522000000001</v>
      </c>
    </row>
    <row r="269" spans="1:7" x14ac:dyDescent="0.25">
      <c r="A269" s="27">
        <v>59</v>
      </c>
      <c r="B269" s="28" t="s">
        <v>7</v>
      </c>
      <c r="C269" s="28">
        <v>32.395000000000003</v>
      </c>
      <c r="D269" s="28">
        <v>3</v>
      </c>
      <c r="E269" s="28" t="s">
        <v>11</v>
      </c>
      <c r="F269" s="28" t="s">
        <v>14</v>
      </c>
      <c r="G269" s="33">
        <v>14590.63205</v>
      </c>
    </row>
    <row r="270" spans="1:7" x14ac:dyDescent="0.25">
      <c r="A270" s="25">
        <v>45</v>
      </c>
      <c r="B270" s="26" t="s">
        <v>10</v>
      </c>
      <c r="C270" s="26">
        <v>30.2</v>
      </c>
      <c r="D270" s="26">
        <v>1</v>
      </c>
      <c r="E270" s="26" t="s">
        <v>11</v>
      </c>
      <c r="F270" s="26" t="s">
        <v>9</v>
      </c>
      <c r="G270" s="32">
        <v>7441.0529999999999</v>
      </c>
    </row>
    <row r="271" spans="1:7" x14ac:dyDescent="0.25">
      <c r="A271" s="27">
        <v>49</v>
      </c>
      <c r="B271" s="28" t="s">
        <v>10</v>
      </c>
      <c r="C271" s="28">
        <v>25.84</v>
      </c>
      <c r="D271" s="28">
        <v>1</v>
      </c>
      <c r="E271" s="28" t="s">
        <v>11</v>
      </c>
      <c r="F271" s="28" t="s">
        <v>14</v>
      </c>
      <c r="G271" s="33">
        <v>9282.4806000000008</v>
      </c>
    </row>
    <row r="272" spans="1:7" x14ac:dyDescent="0.25">
      <c r="A272" s="25">
        <v>18</v>
      </c>
      <c r="B272" s="26" t="s">
        <v>10</v>
      </c>
      <c r="C272" s="26">
        <v>29.37</v>
      </c>
      <c r="D272" s="26">
        <v>1</v>
      </c>
      <c r="E272" s="26" t="s">
        <v>11</v>
      </c>
      <c r="F272" s="26" t="s">
        <v>12</v>
      </c>
      <c r="G272" s="32">
        <v>1719.4363000000001</v>
      </c>
    </row>
    <row r="273" spans="1:7" x14ac:dyDescent="0.25">
      <c r="A273" s="27">
        <v>50</v>
      </c>
      <c r="B273" s="28" t="s">
        <v>10</v>
      </c>
      <c r="C273" s="28">
        <v>34.200000000000003</v>
      </c>
      <c r="D273" s="28">
        <v>2</v>
      </c>
      <c r="E273" s="28" t="s">
        <v>8</v>
      </c>
      <c r="F273" s="28" t="s">
        <v>9</v>
      </c>
      <c r="G273" s="33">
        <v>42856.838000000003</v>
      </c>
    </row>
    <row r="274" spans="1:7" x14ac:dyDescent="0.25">
      <c r="A274" s="25">
        <v>41</v>
      </c>
      <c r="B274" s="26" t="s">
        <v>10</v>
      </c>
      <c r="C274" s="26">
        <v>37.049999999999997</v>
      </c>
      <c r="D274" s="26">
        <v>2</v>
      </c>
      <c r="E274" s="26" t="s">
        <v>11</v>
      </c>
      <c r="F274" s="26" t="s">
        <v>13</v>
      </c>
      <c r="G274" s="32">
        <v>7265.7025000000003</v>
      </c>
    </row>
    <row r="275" spans="1:7" x14ac:dyDescent="0.25">
      <c r="A275" s="27">
        <v>50</v>
      </c>
      <c r="B275" s="28" t="s">
        <v>10</v>
      </c>
      <c r="C275" s="28">
        <v>27.454999999999998</v>
      </c>
      <c r="D275" s="28">
        <v>1</v>
      </c>
      <c r="E275" s="28" t="s">
        <v>11</v>
      </c>
      <c r="F275" s="28" t="s">
        <v>14</v>
      </c>
      <c r="G275" s="33">
        <v>9617.6624499999998</v>
      </c>
    </row>
    <row r="276" spans="1:7" x14ac:dyDescent="0.25">
      <c r="A276" s="25">
        <v>25</v>
      </c>
      <c r="B276" s="26" t="s">
        <v>10</v>
      </c>
      <c r="C276" s="26">
        <v>27.55</v>
      </c>
      <c r="D276" s="26">
        <v>0</v>
      </c>
      <c r="E276" s="26" t="s">
        <v>11</v>
      </c>
      <c r="F276" s="26" t="s">
        <v>13</v>
      </c>
      <c r="G276" s="32">
        <v>2523.1695</v>
      </c>
    </row>
    <row r="277" spans="1:7" x14ac:dyDescent="0.25">
      <c r="A277" s="27">
        <v>47</v>
      </c>
      <c r="B277" s="28" t="s">
        <v>7</v>
      </c>
      <c r="C277" s="28">
        <v>26.6</v>
      </c>
      <c r="D277" s="28">
        <v>2</v>
      </c>
      <c r="E277" s="28" t="s">
        <v>11</v>
      </c>
      <c r="F277" s="28" t="s">
        <v>14</v>
      </c>
      <c r="G277" s="33">
        <v>9715.8410000000003</v>
      </c>
    </row>
    <row r="278" spans="1:7" x14ac:dyDescent="0.25">
      <c r="A278" s="25">
        <v>19</v>
      </c>
      <c r="B278" s="26" t="s">
        <v>10</v>
      </c>
      <c r="C278" s="26">
        <v>20.614999999999998</v>
      </c>
      <c r="D278" s="26">
        <v>2</v>
      </c>
      <c r="E278" s="26" t="s">
        <v>11</v>
      </c>
      <c r="F278" s="26" t="s">
        <v>13</v>
      </c>
      <c r="G278" s="32">
        <v>2803.69785</v>
      </c>
    </row>
    <row r="279" spans="1:7" x14ac:dyDescent="0.25">
      <c r="A279" s="27">
        <v>22</v>
      </c>
      <c r="B279" s="28" t="s">
        <v>7</v>
      </c>
      <c r="C279" s="28">
        <v>24.3</v>
      </c>
      <c r="D279" s="28">
        <v>0</v>
      </c>
      <c r="E279" s="28" t="s">
        <v>11</v>
      </c>
      <c r="F279" s="28" t="s">
        <v>9</v>
      </c>
      <c r="G279" s="33">
        <v>2150.4690000000001</v>
      </c>
    </row>
    <row r="280" spans="1:7" x14ac:dyDescent="0.25">
      <c r="A280" s="25">
        <v>59</v>
      </c>
      <c r="B280" s="26" t="s">
        <v>10</v>
      </c>
      <c r="C280" s="26">
        <v>31.79</v>
      </c>
      <c r="D280" s="26">
        <v>2</v>
      </c>
      <c r="E280" s="26" t="s">
        <v>11</v>
      </c>
      <c r="F280" s="26" t="s">
        <v>12</v>
      </c>
      <c r="G280" s="32">
        <v>12928.7911</v>
      </c>
    </row>
    <row r="281" spans="1:7" x14ac:dyDescent="0.25">
      <c r="A281" s="27">
        <v>51</v>
      </c>
      <c r="B281" s="28" t="s">
        <v>7</v>
      </c>
      <c r="C281" s="28">
        <v>21.56</v>
      </c>
      <c r="D281" s="28">
        <v>1</v>
      </c>
      <c r="E281" s="28" t="s">
        <v>11</v>
      </c>
      <c r="F281" s="28" t="s">
        <v>12</v>
      </c>
      <c r="G281" s="33">
        <v>9855.1314000000002</v>
      </c>
    </row>
    <row r="282" spans="1:7" x14ac:dyDescent="0.25">
      <c r="A282" s="25">
        <v>40</v>
      </c>
      <c r="B282" s="26" t="s">
        <v>7</v>
      </c>
      <c r="C282" s="26">
        <v>28.12</v>
      </c>
      <c r="D282" s="26">
        <v>1</v>
      </c>
      <c r="E282" s="26" t="s">
        <v>8</v>
      </c>
      <c r="F282" s="26" t="s">
        <v>14</v>
      </c>
      <c r="G282" s="32">
        <v>22331.566800000001</v>
      </c>
    </row>
    <row r="283" spans="1:7" x14ac:dyDescent="0.25">
      <c r="A283" s="27">
        <v>54</v>
      </c>
      <c r="B283" s="28" t="s">
        <v>10</v>
      </c>
      <c r="C283" s="28">
        <v>40.564999999999998</v>
      </c>
      <c r="D283" s="28">
        <v>3</v>
      </c>
      <c r="E283" s="28" t="s">
        <v>8</v>
      </c>
      <c r="F283" s="28" t="s">
        <v>14</v>
      </c>
      <c r="G283" s="33">
        <v>48549.178350000002</v>
      </c>
    </row>
    <row r="284" spans="1:7" x14ac:dyDescent="0.25">
      <c r="A284" s="25">
        <v>30</v>
      </c>
      <c r="B284" s="26" t="s">
        <v>10</v>
      </c>
      <c r="C284" s="26">
        <v>27.645</v>
      </c>
      <c r="D284" s="26">
        <v>1</v>
      </c>
      <c r="E284" s="26" t="s">
        <v>11</v>
      </c>
      <c r="F284" s="26" t="s">
        <v>14</v>
      </c>
      <c r="G284" s="32">
        <v>4237.12655</v>
      </c>
    </row>
    <row r="285" spans="1:7" x14ac:dyDescent="0.25">
      <c r="A285" s="27">
        <v>55</v>
      </c>
      <c r="B285" s="28" t="s">
        <v>7</v>
      </c>
      <c r="C285" s="28">
        <v>32.395000000000003</v>
      </c>
      <c r="D285" s="28">
        <v>1</v>
      </c>
      <c r="E285" s="28" t="s">
        <v>11</v>
      </c>
      <c r="F285" s="28" t="s">
        <v>14</v>
      </c>
      <c r="G285" s="33">
        <v>11879.10405</v>
      </c>
    </row>
    <row r="286" spans="1:7" x14ac:dyDescent="0.25">
      <c r="A286" s="25">
        <v>52</v>
      </c>
      <c r="B286" s="26" t="s">
        <v>7</v>
      </c>
      <c r="C286" s="26">
        <v>31.2</v>
      </c>
      <c r="D286" s="26">
        <v>0</v>
      </c>
      <c r="E286" s="26" t="s">
        <v>11</v>
      </c>
      <c r="F286" s="26" t="s">
        <v>9</v>
      </c>
      <c r="G286" s="32">
        <v>9625.92</v>
      </c>
    </row>
    <row r="287" spans="1:7" x14ac:dyDescent="0.25">
      <c r="A287" s="27">
        <v>46</v>
      </c>
      <c r="B287" s="28" t="s">
        <v>10</v>
      </c>
      <c r="C287" s="28">
        <v>26.62</v>
      </c>
      <c r="D287" s="28">
        <v>1</v>
      </c>
      <c r="E287" s="28" t="s">
        <v>11</v>
      </c>
      <c r="F287" s="28" t="s">
        <v>12</v>
      </c>
      <c r="G287" s="33">
        <v>7742.1098000000002</v>
      </c>
    </row>
    <row r="288" spans="1:7" x14ac:dyDescent="0.25">
      <c r="A288" s="25">
        <v>46</v>
      </c>
      <c r="B288" s="26" t="s">
        <v>7</v>
      </c>
      <c r="C288" s="26">
        <v>48.07</v>
      </c>
      <c r="D288" s="26">
        <v>2</v>
      </c>
      <c r="E288" s="26" t="s">
        <v>11</v>
      </c>
      <c r="F288" s="26" t="s">
        <v>14</v>
      </c>
      <c r="G288" s="32">
        <v>9432.9253000000008</v>
      </c>
    </row>
    <row r="289" spans="1:7" x14ac:dyDescent="0.25">
      <c r="A289" s="27">
        <v>63</v>
      </c>
      <c r="B289" s="28" t="s">
        <v>7</v>
      </c>
      <c r="C289" s="28">
        <v>26.22</v>
      </c>
      <c r="D289" s="28">
        <v>0</v>
      </c>
      <c r="E289" s="28" t="s">
        <v>11</v>
      </c>
      <c r="F289" s="28" t="s">
        <v>13</v>
      </c>
      <c r="G289" s="33">
        <v>14256.192800000001</v>
      </c>
    </row>
    <row r="290" spans="1:7" x14ac:dyDescent="0.25">
      <c r="A290" s="25">
        <v>59</v>
      </c>
      <c r="B290" s="26" t="s">
        <v>7</v>
      </c>
      <c r="C290" s="26">
        <v>36.765000000000001</v>
      </c>
      <c r="D290" s="26">
        <v>1</v>
      </c>
      <c r="E290" s="26" t="s">
        <v>8</v>
      </c>
      <c r="F290" s="26" t="s">
        <v>14</v>
      </c>
      <c r="G290" s="32">
        <v>47896.79135</v>
      </c>
    </row>
    <row r="291" spans="1:7" x14ac:dyDescent="0.25">
      <c r="A291" s="27">
        <v>52</v>
      </c>
      <c r="B291" s="28" t="s">
        <v>10</v>
      </c>
      <c r="C291" s="28">
        <v>26.4</v>
      </c>
      <c r="D291" s="28">
        <v>3</v>
      </c>
      <c r="E291" s="28" t="s">
        <v>11</v>
      </c>
      <c r="F291" s="28" t="s">
        <v>12</v>
      </c>
      <c r="G291" s="33">
        <v>25992.821039999999</v>
      </c>
    </row>
    <row r="292" spans="1:7" x14ac:dyDescent="0.25">
      <c r="A292" s="25">
        <v>28</v>
      </c>
      <c r="B292" s="26" t="s">
        <v>7</v>
      </c>
      <c r="C292" s="26">
        <v>33.4</v>
      </c>
      <c r="D292" s="26">
        <v>0</v>
      </c>
      <c r="E292" s="26" t="s">
        <v>11</v>
      </c>
      <c r="F292" s="26" t="s">
        <v>9</v>
      </c>
      <c r="G292" s="32">
        <v>3172.018</v>
      </c>
    </row>
    <row r="293" spans="1:7" x14ac:dyDescent="0.25">
      <c r="A293" s="27">
        <v>29</v>
      </c>
      <c r="B293" s="28" t="s">
        <v>10</v>
      </c>
      <c r="C293" s="28">
        <v>29.64</v>
      </c>
      <c r="D293" s="28">
        <v>1</v>
      </c>
      <c r="E293" s="28" t="s">
        <v>11</v>
      </c>
      <c r="F293" s="28" t="s">
        <v>14</v>
      </c>
      <c r="G293" s="33">
        <v>20277.807509999999</v>
      </c>
    </row>
    <row r="294" spans="1:7" x14ac:dyDescent="0.25">
      <c r="A294" s="25">
        <v>25</v>
      </c>
      <c r="B294" s="26" t="s">
        <v>10</v>
      </c>
      <c r="C294" s="26">
        <v>45.54</v>
      </c>
      <c r="D294" s="26">
        <v>2</v>
      </c>
      <c r="E294" s="26" t="s">
        <v>8</v>
      </c>
      <c r="F294" s="26" t="s">
        <v>12</v>
      </c>
      <c r="G294" s="32">
        <v>42112.2356</v>
      </c>
    </row>
    <row r="295" spans="1:7" x14ac:dyDescent="0.25">
      <c r="A295" s="27">
        <v>22</v>
      </c>
      <c r="B295" s="28" t="s">
        <v>7</v>
      </c>
      <c r="C295" s="28">
        <v>28.82</v>
      </c>
      <c r="D295" s="28">
        <v>0</v>
      </c>
      <c r="E295" s="28" t="s">
        <v>11</v>
      </c>
      <c r="F295" s="28" t="s">
        <v>12</v>
      </c>
      <c r="G295" s="33">
        <v>2156.7518</v>
      </c>
    </row>
    <row r="296" spans="1:7" x14ac:dyDescent="0.25">
      <c r="A296" s="25">
        <v>25</v>
      </c>
      <c r="B296" s="26" t="s">
        <v>10</v>
      </c>
      <c r="C296" s="26">
        <v>26.8</v>
      </c>
      <c r="D296" s="26">
        <v>3</v>
      </c>
      <c r="E296" s="26" t="s">
        <v>11</v>
      </c>
      <c r="F296" s="26" t="s">
        <v>9</v>
      </c>
      <c r="G296" s="32">
        <v>3906.127</v>
      </c>
    </row>
    <row r="297" spans="1:7" x14ac:dyDescent="0.25">
      <c r="A297" s="27">
        <v>18</v>
      </c>
      <c r="B297" s="28" t="s">
        <v>10</v>
      </c>
      <c r="C297" s="28">
        <v>22.99</v>
      </c>
      <c r="D297" s="28">
        <v>0</v>
      </c>
      <c r="E297" s="28" t="s">
        <v>11</v>
      </c>
      <c r="F297" s="28" t="s">
        <v>14</v>
      </c>
      <c r="G297" s="33">
        <v>1704.5681</v>
      </c>
    </row>
    <row r="298" spans="1:7" x14ac:dyDescent="0.25">
      <c r="A298" s="25">
        <v>19</v>
      </c>
      <c r="B298" s="26" t="s">
        <v>10</v>
      </c>
      <c r="C298" s="26">
        <v>27.7</v>
      </c>
      <c r="D298" s="26">
        <v>0</v>
      </c>
      <c r="E298" s="26" t="s">
        <v>8</v>
      </c>
      <c r="F298" s="26" t="s">
        <v>9</v>
      </c>
      <c r="G298" s="32">
        <v>16297.846</v>
      </c>
    </row>
    <row r="299" spans="1:7" x14ac:dyDescent="0.25">
      <c r="A299" s="27">
        <v>47</v>
      </c>
      <c r="B299" s="28" t="s">
        <v>10</v>
      </c>
      <c r="C299" s="28">
        <v>25.41</v>
      </c>
      <c r="D299" s="28">
        <v>1</v>
      </c>
      <c r="E299" s="28" t="s">
        <v>8</v>
      </c>
      <c r="F299" s="28" t="s">
        <v>12</v>
      </c>
      <c r="G299" s="33">
        <v>21978.676899999999</v>
      </c>
    </row>
    <row r="300" spans="1:7" x14ac:dyDescent="0.25">
      <c r="A300" s="25">
        <v>31</v>
      </c>
      <c r="B300" s="26" t="s">
        <v>10</v>
      </c>
      <c r="C300" s="26">
        <v>34.39</v>
      </c>
      <c r="D300" s="26">
        <v>3</v>
      </c>
      <c r="E300" s="26" t="s">
        <v>8</v>
      </c>
      <c r="F300" s="26" t="s">
        <v>13</v>
      </c>
      <c r="G300" s="32">
        <v>38746.355100000001</v>
      </c>
    </row>
    <row r="301" spans="1:7" x14ac:dyDescent="0.25">
      <c r="A301" s="27">
        <v>48</v>
      </c>
      <c r="B301" s="28" t="s">
        <v>7</v>
      </c>
      <c r="C301" s="28">
        <v>28.88</v>
      </c>
      <c r="D301" s="28">
        <v>1</v>
      </c>
      <c r="E301" s="28" t="s">
        <v>11</v>
      </c>
      <c r="F301" s="28" t="s">
        <v>13</v>
      </c>
      <c r="G301" s="33">
        <v>9249.4951999999994</v>
      </c>
    </row>
    <row r="302" spans="1:7" x14ac:dyDescent="0.25">
      <c r="A302" s="25">
        <v>36</v>
      </c>
      <c r="B302" s="26" t="s">
        <v>10</v>
      </c>
      <c r="C302" s="26">
        <v>27.55</v>
      </c>
      <c r="D302" s="26">
        <v>3</v>
      </c>
      <c r="E302" s="26" t="s">
        <v>11</v>
      </c>
      <c r="F302" s="26" t="s">
        <v>14</v>
      </c>
      <c r="G302" s="32">
        <v>6746.7425000000003</v>
      </c>
    </row>
    <row r="303" spans="1:7" x14ac:dyDescent="0.25">
      <c r="A303" s="27">
        <v>53</v>
      </c>
      <c r="B303" s="28" t="s">
        <v>7</v>
      </c>
      <c r="C303" s="28">
        <v>22.61</v>
      </c>
      <c r="D303" s="28">
        <v>3</v>
      </c>
      <c r="E303" s="28" t="s">
        <v>8</v>
      </c>
      <c r="F303" s="28" t="s">
        <v>14</v>
      </c>
      <c r="G303" s="33">
        <v>24873.384900000001</v>
      </c>
    </row>
    <row r="304" spans="1:7" x14ac:dyDescent="0.25">
      <c r="A304" s="25">
        <v>56</v>
      </c>
      <c r="B304" s="26" t="s">
        <v>7</v>
      </c>
      <c r="C304" s="26">
        <v>37.51</v>
      </c>
      <c r="D304" s="26">
        <v>2</v>
      </c>
      <c r="E304" s="26" t="s">
        <v>11</v>
      </c>
      <c r="F304" s="26" t="s">
        <v>12</v>
      </c>
      <c r="G304" s="32">
        <v>12265.5069</v>
      </c>
    </row>
    <row r="305" spans="1:7" x14ac:dyDescent="0.25">
      <c r="A305" s="27">
        <v>28</v>
      </c>
      <c r="B305" s="28" t="s">
        <v>7</v>
      </c>
      <c r="C305" s="28">
        <v>33</v>
      </c>
      <c r="D305" s="28">
        <v>2</v>
      </c>
      <c r="E305" s="28" t="s">
        <v>11</v>
      </c>
      <c r="F305" s="28" t="s">
        <v>12</v>
      </c>
      <c r="G305" s="33">
        <v>4349.4620000000004</v>
      </c>
    </row>
    <row r="306" spans="1:7" x14ac:dyDescent="0.25">
      <c r="A306" s="25">
        <v>57</v>
      </c>
      <c r="B306" s="26" t="s">
        <v>7</v>
      </c>
      <c r="C306" s="26">
        <v>38</v>
      </c>
      <c r="D306" s="26">
        <v>2</v>
      </c>
      <c r="E306" s="26" t="s">
        <v>11</v>
      </c>
      <c r="F306" s="26" t="s">
        <v>9</v>
      </c>
      <c r="G306" s="32">
        <v>12646.207</v>
      </c>
    </row>
    <row r="307" spans="1:7" x14ac:dyDescent="0.25">
      <c r="A307" s="27">
        <v>29</v>
      </c>
      <c r="B307" s="28" t="s">
        <v>10</v>
      </c>
      <c r="C307" s="28">
        <v>33.344999999999999</v>
      </c>
      <c r="D307" s="28">
        <v>2</v>
      </c>
      <c r="E307" s="28" t="s">
        <v>11</v>
      </c>
      <c r="F307" s="28" t="s">
        <v>13</v>
      </c>
      <c r="G307" s="33">
        <v>19442.353500000001</v>
      </c>
    </row>
    <row r="308" spans="1:7" x14ac:dyDescent="0.25">
      <c r="A308" s="25">
        <v>28</v>
      </c>
      <c r="B308" s="26" t="s">
        <v>7</v>
      </c>
      <c r="C308" s="26">
        <v>27.5</v>
      </c>
      <c r="D308" s="26">
        <v>2</v>
      </c>
      <c r="E308" s="26" t="s">
        <v>11</v>
      </c>
      <c r="F308" s="26" t="s">
        <v>9</v>
      </c>
      <c r="G308" s="32">
        <v>20177.671129999999</v>
      </c>
    </row>
    <row r="309" spans="1:7" x14ac:dyDescent="0.25">
      <c r="A309" s="27">
        <v>30</v>
      </c>
      <c r="B309" s="28" t="s">
        <v>7</v>
      </c>
      <c r="C309" s="28">
        <v>33.33</v>
      </c>
      <c r="D309" s="28">
        <v>1</v>
      </c>
      <c r="E309" s="28" t="s">
        <v>11</v>
      </c>
      <c r="F309" s="28" t="s">
        <v>12</v>
      </c>
      <c r="G309" s="33">
        <v>4151.0286999999998</v>
      </c>
    </row>
    <row r="310" spans="1:7" x14ac:dyDescent="0.25">
      <c r="A310" s="25">
        <v>58</v>
      </c>
      <c r="B310" s="26" t="s">
        <v>10</v>
      </c>
      <c r="C310" s="26">
        <v>34.865000000000002</v>
      </c>
      <c r="D310" s="26">
        <v>0</v>
      </c>
      <c r="E310" s="26" t="s">
        <v>11</v>
      </c>
      <c r="F310" s="26" t="s">
        <v>14</v>
      </c>
      <c r="G310" s="32">
        <v>11944.594349999999</v>
      </c>
    </row>
    <row r="311" spans="1:7" x14ac:dyDescent="0.25">
      <c r="A311" s="27">
        <v>41</v>
      </c>
      <c r="B311" s="28" t="s">
        <v>7</v>
      </c>
      <c r="C311" s="28">
        <v>33.06</v>
      </c>
      <c r="D311" s="28">
        <v>2</v>
      </c>
      <c r="E311" s="28" t="s">
        <v>11</v>
      </c>
      <c r="F311" s="28" t="s">
        <v>13</v>
      </c>
      <c r="G311" s="33">
        <v>7749.1563999999998</v>
      </c>
    </row>
    <row r="312" spans="1:7" x14ac:dyDescent="0.25">
      <c r="A312" s="25">
        <v>50</v>
      </c>
      <c r="B312" s="26" t="s">
        <v>10</v>
      </c>
      <c r="C312" s="26">
        <v>26.6</v>
      </c>
      <c r="D312" s="26">
        <v>0</v>
      </c>
      <c r="E312" s="26" t="s">
        <v>11</v>
      </c>
      <c r="F312" s="26" t="s">
        <v>9</v>
      </c>
      <c r="G312" s="32">
        <v>8444.4740000000002</v>
      </c>
    </row>
    <row r="313" spans="1:7" x14ac:dyDescent="0.25">
      <c r="A313" s="27">
        <v>19</v>
      </c>
      <c r="B313" s="28" t="s">
        <v>7</v>
      </c>
      <c r="C313" s="28">
        <v>24.7</v>
      </c>
      <c r="D313" s="28">
        <v>0</v>
      </c>
      <c r="E313" s="28" t="s">
        <v>11</v>
      </c>
      <c r="F313" s="28" t="s">
        <v>9</v>
      </c>
      <c r="G313" s="33">
        <v>1737.376</v>
      </c>
    </row>
    <row r="314" spans="1:7" x14ac:dyDescent="0.25">
      <c r="A314" s="25">
        <v>43</v>
      </c>
      <c r="B314" s="26" t="s">
        <v>10</v>
      </c>
      <c r="C314" s="26">
        <v>35.97</v>
      </c>
      <c r="D314" s="26">
        <v>3</v>
      </c>
      <c r="E314" s="26" t="s">
        <v>8</v>
      </c>
      <c r="F314" s="26" t="s">
        <v>12</v>
      </c>
      <c r="G314" s="32">
        <v>42124.515299999999</v>
      </c>
    </row>
    <row r="315" spans="1:7" x14ac:dyDescent="0.25">
      <c r="A315" s="27">
        <v>49</v>
      </c>
      <c r="B315" s="28" t="s">
        <v>10</v>
      </c>
      <c r="C315" s="28">
        <v>35.86</v>
      </c>
      <c r="D315" s="28">
        <v>0</v>
      </c>
      <c r="E315" s="28" t="s">
        <v>11</v>
      </c>
      <c r="F315" s="28" t="s">
        <v>12</v>
      </c>
      <c r="G315" s="33">
        <v>8124.4084000000003</v>
      </c>
    </row>
    <row r="316" spans="1:7" x14ac:dyDescent="0.25">
      <c r="A316" s="25">
        <v>27</v>
      </c>
      <c r="B316" s="26" t="s">
        <v>7</v>
      </c>
      <c r="C316" s="26">
        <v>31.4</v>
      </c>
      <c r="D316" s="26">
        <v>0</v>
      </c>
      <c r="E316" s="26" t="s">
        <v>8</v>
      </c>
      <c r="F316" s="26" t="s">
        <v>9</v>
      </c>
      <c r="G316" s="32">
        <v>34838.873</v>
      </c>
    </row>
    <row r="317" spans="1:7" x14ac:dyDescent="0.25">
      <c r="A317" s="27">
        <v>52</v>
      </c>
      <c r="B317" s="28" t="s">
        <v>10</v>
      </c>
      <c r="C317" s="28">
        <v>33.25</v>
      </c>
      <c r="D317" s="28">
        <v>0</v>
      </c>
      <c r="E317" s="28" t="s">
        <v>11</v>
      </c>
      <c r="F317" s="28" t="s">
        <v>14</v>
      </c>
      <c r="G317" s="33">
        <v>9722.7695000000003</v>
      </c>
    </row>
    <row r="318" spans="1:7" x14ac:dyDescent="0.25">
      <c r="A318" s="25">
        <v>50</v>
      </c>
      <c r="B318" s="26" t="s">
        <v>10</v>
      </c>
      <c r="C318" s="26">
        <v>32.204999999999998</v>
      </c>
      <c r="D318" s="26">
        <v>0</v>
      </c>
      <c r="E318" s="26" t="s">
        <v>11</v>
      </c>
      <c r="F318" s="26" t="s">
        <v>13</v>
      </c>
      <c r="G318" s="32">
        <v>8835.2649500000007</v>
      </c>
    </row>
    <row r="319" spans="1:7" x14ac:dyDescent="0.25">
      <c r="A319" s="27">
        <v>54</v>
      </c>
      <c r="B319" s="28" t="s">
        <v>10</v>
      </c>
      <c r="C319" s="28">
        <v>32.774999999999999</v>
      </c>
      <c r="D319" s="28">
        <v>0</v>
      </c>
      <c r="E319" s="28" t="s">
        <v>11</v>
      </c>
      <c r="F319" s="28" t="s">
        <v>14</v>
      </c>
      <c r="G319" s="33">
        <v>10435.06525</v>
      </c>
    </row>
    <row r="320" spans="1:7" x14ac:dyDescent="0.25">
      <c r="A320" s="25">
        <v>44</v>
      </c>
      <c r="B320" s="26" t="s">
        <v>7</v>
      </c>
      <c r="C320" s="26">
        <v>27.645</v>
      </c>
      <c r="D320" s="26">
        <v>0</v>
      </c>
      <c r="E320" s="26" t="s">
        <v>11</v>
      </c>
      <c r="F320" s="26" t="s">
        <v>13</v>
      </c>
      <c r="G320" s="32">
        <v>7421.1945500000002</v>
      </c>
    </row>
    <row r="321" spans="1:7" x14ac:dyDescent="0.25">
      <c r="A321" s="27">
        <v>32</v>
      </c>
      <c r="B321" s="28" t="s">
        <v>10</v>
      </c>
      <c r="C321" s="28">
        <v>37.335000000000001</v>
      </c>
      <c r="D321" s="28">
        <v>1</v>
      </c>
      <c r="E321" s="28" t="s">
        <v>11</v>
      </c>
      <c r="F321" s="28" t="s">
        <v>14</v>
      </c>
      <c r="G321" s="33">
        <v>4667.6076499999999</v>
      </c>
    </row>
    <row r="322" spans="1:7" x14ac:dyDescent="0.25">
      <c r="A322" s="25">
        <v>34</v>
      </c>
      <c r="B322" s="26" t="s">
        <v>10</v>
      </c>
      <c r="C322" s="26">
        <v>25.27</v>
      </c>
      <c r="D322" s="26">
        <v>1</v>
      </c>
      <c r="E322" s="26" t="s">
        <v>11</v>
      </c>
      <c r="F322" s="26" t="s">
        <v>13</v>
      </c>
      <c r="G322" s="32">
        <v>4894.7533000000003</v>
      </c>
    </row>
    <row r="323" spans="1:7" x14ac:dyDescent="0.25">
      <c r="A323" s="27">
        <v>26</v>
      </c>
      <c r="B323" s="28" t="s">
        <v>7</v>
      </c>
      <c r="C323" s="28">
        <v>29.64</v>
      </c>
      <c r="D323" s="28">
        <v>4</v>
      </c>
      <c r="E323" s="28" t="s">
        <v>11</v>
      </c>
      <c r="F323" s="28" t="s">
        <v>14</v>
      </c>
      <c r="G323" s="33">
        <v>24671.663339999999</v>
      </c>
    </row>
    <row r="324" spans="1:7" x14ac:dyDescent="0.25">
      <c r="A324" s="25">
        <v>34</v>
      </c>
      <c r="B324" s="26" t="s">
        <v>10</v>
      </c>
      <c r="C324" s="26">
        <v>30.8</v>
      </c>
      <c r="D324" s="26">
        <v>0</v>
      </c>
      <c r="E324" s="26" t="s">
        <v>8</v>
      </c>
      <c r="F324" s="26" t="s">
        <v>9</v>
      </c>
      <c r="G324" s="32">
        <v>35491.64</v>
      </c>
    </row>
    <row r="325" spans="1:7" x14ac:dyDescent="0.25">
      <c r="A325" s="27">
        <v>57</v>
      </c>
      <c r="B325" s="28" t="s">
        <v>10</v>
      </c>
      <c r="C325" s="28">
        <v>40.945</v>
      </c>
      <c r="D325" s="28">
        <v>0</v>
      </c>
      <c r="E325" s="28" t="s">
        <v>11</v>
      </c>
      <c r="F325" s="28" t="s">
        <v>14</v>
      </c>
      <c r="G325" s="33">
        <v>11566.30055</v>
      </c>
    </row>
    <row r="326" spans="1:7" x14ac:dyDescent="0.25">
      <c r="A326" s="25">
        <v>29</v>
      </c>
      <c r="B326" s="26" t="s">
        <v>10</v>
      </c>
      <c r="C326" s="26">
        <v>27.2</v>
      </c>
      <c r="D326" s="26">
        <v>0</v>
      </c>
      <c r="E326" s="26" t="s">
        <v>11</v>
      </c>
      <c r="F326" s="26" t="s">
        <v>9</v>
      </c>
      <c r="G326" s="32">
        <v>2866.0909999999999</v>
      </c>
    </row>
    <row r="327" spans="1:7" x14ac:dyDescent="0.25">
      <c r="A327" s="27">
        <v>40</v>
      </c>
      <c r="B327" s="28" t="s">
        <v>10</v>
      </c>
      <c r="C327" s="28">
        <v>34.104999999999997</v>
      </c>
      <c r="D327" s="28">
        <v>1</v>
      </c>
      <c r="E327" s="28" t="s">
        <v>11</v>
      </c>
      <c r="F327" s="28" t="s">
        <v>14</v>
      </c>
      <c r="G327" s="33">
        <v>6600.2059499999996</v>
      </c>
    </row>
    <row r="328" spans="1:7" x14ac:dyDescent="0.25">
      <c r="A328" s="25">
        <v>27</v>
      </c>
      <c r="B328" s="26" t="s">
        <v>7</v>
      </c>
      <c r="C328" s="26">
        <v>23.21</v>
      </c>
      <c r="D328" s="26">
        <v>1</v>
      </c>
      <c r="E328" s="26" t="s">
        <v>11</v>
      </c>
      <c r="F328" s="26" t="s">
        <v>12</v>
      </c>
      <c r="G328" s="32">
        <v>3561.8888999999999</v>
      </c>
    </row>
    <row r="329" spans="1:7" x14ac:dyDescent="0.25">
      <c r="A329" s="27">
        <v>45</v>
      </c>
      <c r="B329" s="28" t="s">
        <v>10</v>
      </c>
      <c r="C329" s="28">
        <v>36.479999999999997</v>
      </c>
      <c r="D329" s="28">
        <v>2</v>
      </c>
      <c r="E329" s="28" t="s">
        <v>8</v>
      </c>
      <c r="F329" s="28" t="s">
        <v>13</v>
      </c>
      <c r="G329" s="33">
        <v>42760.502200000003</v>
      </c>
    </row>
    <row r="330" spans="1:7" x14ac:dyDescent="0.25">
      <c r="A330" s="25">
        <v>64</v>
      </c>
      <c r="B330" s="26" t="s">
        <v>7</v>
      </c>
      <c r="C330" s="26">
        <v>33.799999999999997</v>
      </c>
      <c r="D330" s="26">
        <v>1</v>
      </c>
      <c r="E330" s="26" t="s">
        <v>8</v>
      </c>
      <c r="F330" s="26" t="s">
        <v>9</v>
      </c>
      <c r="G330" s="32">
        <v>47928.03</v>
      </c>
    </row>
    <row r="331" spans="1:7" x14ac:dyDescent="0.25">
      <c r="A331" s="27">
        <v>52</v>
      </c>
      <c r="B331" s="28" t="s">
        <v>10</v>
      </c>
      <c r="C331" s="28">
        <v>36.700000000000003</v>
      </c>
      <c r="D331" s="28">
        <v>0</v>
      </c>
      <c r="E331" s="28" t="s">
        <v>11</v>
      </c>
      <c r="F331" s="28" t="s">
        <v>9</v>
      </c>
      <c r="G331" s="33">
        <v>9144.5650000000005</v>
      </c>
    </row>
    <row r="332" spans="1:7" x14ac:dyDescent="0.25">
      <c r="A332" s="25">
        <v>61</v>
      </c>
      <c r="B332" s="26" t="s">
        <v>7</v>
      </c>
      <c r="C332" s="26">
        <v>36.384999999999998</v>
      </c>
      <c r="D332" s="26">
        <v>1</v>
      </c>
      <c r="E332" s="26" t="s">
        <v>8</v>
      </c>
      <c r="F332" s="26" t="s">
        <v>14</v>
      </c>
      <c r="G332" s="32">
        <v>48517.563150000002</v>
      </c>
    </row>
    <row r="333" spans="1:7" x14ac:dyDescent="0.25">
      <c r="A333" s="27">
        <v>52</v>
      </c>
      <c r="B333" s="28" t="s">
        <v>10</v>
      </c>
      <c r="C333" s="28">
        <v>27.36</v>
      </c>
      <c r="D333" s="28">
        <v>0</v>
      </c>
      <c r="E333" s="28" t="s">
        <v>8</v>
      </c>
      <c r="F333" s="28" t="s">
        <v>13</v>
      </c>
      <c r="G333" s="33">
        <v>24393.6224</v>
      </c>
    </row>
    <row r="334" spans="1:7" x14ac:dyDescent="0.25">
      <c r="A334" s="25">
        <v>61</v>
      </c>
      <c r="B334" s="26" t="s">
        <v>7</v>
      </c>
      <c r="C334" s="26">
        <v>31.16</v>
      </c>
      <c r="D334" s="26">
        <v>0</v>
      </c>
      <c r="E334" s="26" t="s">
        <v>11</v>
      </c>
      <c r="F334" s="26" t="s">
        <v>13</v>
      </c>
      <c r="G334" s="32">
        <v>13429.035400000001</v>
      </c>
    </row>
    <row r="335" spans="1:7" x14ac:dyDescent="0.25">
      <c r="A335" s="27">
        <v>56</v>
      </c>
      <c r="B335" s="28" t="s">
        <v>7</v>
      </c>
      <c r="C335" s="28">
        <v>28.785</v>
      </c>
      <c r="D335" s="28">
        <v>0</v>
      </c>
      <c r="E335" s="28" t="s">
        <v>11</v>
      </c>
      <c r="F335" s="28" t="s">
        <v>14</v>
      </c>
      <c r="G335" s="33">
        <v>11658.379150000001</v>
      </c>
    </row>
    <row r="336" spans="1:7" x14ac:dyDescent="0.25">
      <c r="A336" s="25">
        <v>43</v>
      </c>
      <c r="B336" s="26" t="s">
        <v>7</v>
      </c>
      <c r="C336" s="26">
        <v>35.72</v>
      </c>
      <c r="D336" s="26">
        <v>2</v>
      </c>
      <c r="E336" s="26" t="s">
        <v>11</v>
      </c>
      <c r="F336" s="26" t="s">
        <v>14</v>
      </c>
      <c r="G336" s="32">
        <v>19144.576519999999</v>
      </c>
    </row>
    <row r="337" spans="1:7" x14ac:dyDescent="0.25">
      <c r="A337" s="27">
        <v>64</v>
      </c>
      <c r="B337" s="28" t="s">
        <v>10</v>
      </c>
      <c r="C337" s="28">
        <v>34.5</v>
      </c>
      <c r="D337" s="28">
        <v>0</v>
      </c>
      <c r="E337" s="28" t="s">
        <v>11</v>
      </c>
      <c r="F337" s="28" t="s">
        <v>9</v>
      </c>
      <c r="G337" s="33">
        <v>13822.803</v>
      </c>
    </row>
    <row r="338" spans="1:7" x14ac:dyDescent="0.25">
      <c r="A338" s="25">
        <v>60</v>
      </c>
      <c r="B338" s="26" t="s">
        <v>10</v>
      </c>
      <c r="C338" s="26">
        <v>25.74</v>
      </c>
      <c r="D338" s="26">
        <v>0</v>
      </c>
      <c r="E338" s="26" t="s">
        <v>11</v>
      </c>
      <c r="F338" s="26" t="s">
        <v>12</v>
      </c>
      <c r="G338" s="32">
        <v>12142.578600000001</v>
      </c>
    </row>
    <row r="339" spans="1:7" x14ac:dyDescent="0.25">
      <c r="A339" s="27">
        <v>62</v>
      </c>
      <c r="B339" s="28" t="s">
        <v>10</v>
      </c>
      <c r="C339" s="28">
        <v>27.55</v>
      </c>
      <c r="D339" s="28">
        <v>1</v>
      </c>
      <c r="E339" s="28" t="s">
        <v>11</v>
      </c>
      <c r="F339" s="28" t="s">
        <v>13</v>
      </c>
      <c r="G339" s="33">
        <v>13937.666499999999</v>
      </c>
    </row>
    <row r="340" spans="1:7" x14ac:dyDescent="0.25">
      <c r="A340" s="25">
        <v>50</v>
      </c>
      <c r="B340" s="26" t="s">
        <v>10</v>
      </c>
      <c r="C340" s="26">
        <v>32.299999999999997</v>
      </c>
      <c r="D340" s="26">
        <v>1</v>
      </c>
      <c r="E340" s="26" t="s">
        <v>8</v>
      </c>
      <c r="F340" s="26" t="s">
        <v>14</v>
      </c>
      <c r="G340" s="32">
        <v>41919.097000000002</v>
      </c>
    </row>
    <row r="341" spans="1:7" x14ac:dyDescent="0.25">
      <c r="A341" s="27">
        <v>46</v>
      </c>
      <c r="B341" s="28" t="s">
        <v>7</v>
      </c>
      <c r="C341" s="28">
        <v>27.72</v>
      </c>
      <c r="D341" s="28">
        <v>1</v>
      </c>
      <c r="E341" s="28" t="s">
        <v>11</v>
      </c>
      <c r="F341" s="28" t="s">
        <v>12</v>
      </c>
      <c r="G341" s="33">
        <v>8232.6388000000006</v>
      </c>
    </row>
    <row r="342" spans="1:7" x14ac:dyDescent="0.25">
      <c r="A342" s="25">
        <v>24</v>
      </c>
      <c r="B342" s="26" t="s">
        <v>7</v>
      </c>
      <c r="C342" s="26">
        <v>27.6</v>
      </c>
      <c r="D342" s="26">
        <v>0</v>
      </c>
      <c r="E342" s="26" t="s">
        <v>11</v>
      </c>
      <c r="F342" s="26" t="s">
        <v>9</v>
      </c>
      <c r="G342" s="32">
        <v>18955.220170000001</v>
      </c>
    </row>
    <row r="343" spans="1:7" x14ac:dyDescent="0.25">
      <c r="A343" s="27">
        <v>62</v>
      </c>
      <c r="B343" s="28" t="s">
        <v>10</v>
      </c>
      <c r="C343" s="28">
        <v>30.02</v>
      </c>
      <c r="D343" s="28">
        <v>0</v>
      </c>
      <c r="E343" s="28" t="s">
        <v>11</v>
      </c>
      <c r="F343" s="28" t="s">
        <v>13</v>
      </c>
      <c r="G343" s="33">
        <v>13352.0998</v>
      </c>
    </row>
    <row r="344" spans="1:7" x14ac:dyDescent="0.25">
      <c r="A344" s="25">
        <v>60</v>
      </c>
      <c r="B344" s="26" t="s">
        <v>7</v>
      </c>
      <c r="C344" s="26">
        <v>27.55</v>
      </c>
      <c r="D344" s="26">
        <v>0</v>
      </c>
      <c r="E344" s="26" t="s">
        <v>11</v>
      </c>
      <c r="F344" s="26" t="s">
        <v>14</v>
      </c>
      <c r="G344" s="32">
        <v>13217.094499999999</v>
      </c>
    </row>
    <row r="345" spans="1:7" x14ac:dyDescent="0.25">
      <c r="A345" s="27">
        <v>63</v>
      </c>
      <c r="B345" s="28" t="s">
        <v>10</v>
      </c>
      <c r="C345" s="28">
        <v>36.765000000000001</v>
      </c>
      <c r="D345" s="28">
        <v>0</v>
      </c>
      <c r="E345" s="28" t="s">
        <v>11</v>
      </c>
      <c r="F345" s="28" t="s">
        <v>14</v>
      </c>
      <c r="G345" s="33">
        <v>13981.850350000001</v>
      </c>
    </row>
    <row r="346" spans="1:7" x14ac:dyDescent="0.25">
      <c r="A346" s="25">
        <v>49</v>
      </c>
      <c r="B346" s="26" t="s">
        <v>7</v>
      </c>
      <c r="C346" s="26">
        <v>41.47</v>
      </c>
      <c r="D346" s="26">
        <v>4</v>
      </c>
      <c r="E346" s="26" t="s">
        <v>11</v>
      </c>
      <c r="F346" s="26" t="s">
        <v>12</v>
      </c>
      <c r="G346" s="32">
        <v>10977.2063</v>
      </c>
    </row>
    <row r="347" spans="1:7" x14ac:dyDescent="0.25">
      <c r="A347" s="27">
        <v>34</v>
      </c>
      <c r="B347" s="28" t="s">
        <v>7</v>
      </c>
      <c r="C347" s="28">
        <v>29.26</v>
      </c>
      <c r="D347" s="28">
        <v>3</v>
      </c>
      <c r="E347" s="28" t="s">
        <v>11</v>
      </c>
      <c r="F347" s="28" t="s">
        <v>12</v>
      </c>
      <c r="G347" s="33">
        <v>6184.2993999999999</v>
      </c>
    </row>
    <row r="348" spans="1:7" x14ac:dyDescent="0.25">
      <c r="A348" s="25">
        <v>33</v>
      </c>
      <c r="B348" s="26" t="s">
        <v>10</v>
      </c>
      <c r="C348" s="26">
        <v>35.75</v>
      </c>
      <c r="D348" s="26">
        <v>2</v>
      </c>
      <c r="E348" s="26" t="s">
        <v>11</v>
      </c>
      <c r="F348" s="26" t="s">
        <v>12</v>
      </c>
      <c r="G348" s="32">
        <v>4889.9994999999999</v>
      </c>
    </row>
    <row r="349" spans="1:7" x14ac:dyDescent="0.25">
      <c r="A349" s="27">
        <v>46</v>
      </c>
      <c r="B349" s="28" t="s">
        <v>10</v>
      </c>
      <c r="C349" s="28">
        <v>33.344999999999999</v>
      </c>
      <c r="D349" s="28">
        <v>1</v>
      </c>
      <c r="E349" s="28" t="s">
        <v>11</v>
      </c>
      <c r="F349" s="28" t="s">
        <v>14</v>
      </c>
      <c r="G349" s="33">
        <v>8334.4575499999992</v>
      </c>
    </row>
    <row r="350" spans="1:7" x14ac:dyDescent="0.25">
      <c r="A350" s="25">
        <v>36</v>
      </c>
      <c r="B350" s="26" t="s">
        <v>7</v>
      </c>
      <c r="C350" s="26">
        <v>29.92</v>
      </c>
      <c r="D350" s="26">
        <v>1</v>
      </c>
      <c r="E350" s="26" t="s">
        <v>11</v>
      </c>
      <c r="F350" s="26" t="s">
        <v>12</v>
      </c>
      <c r="G350" s="32">
        <v>5478.0367999999999</v>
      </c>
    </row>
    <row r="351" spans="1:7" x14ac:dyDescent="0.25">
      <c r="A351" s="27">
        <v>19</v>
      </c>
      <c r="B351" s="28" t="s">
        <v>10</v>
      </c>
      <c r="C351" s="28">
        <v>27.835000000000001</v>
      </c>
      <c r="D351" s="28">
        <v>0</v>
      </c>
      <c r="E351" s="28" t="s">
        <v>11</v>
      </c>
      <c r="F351" s="28" t="s">
        <v>13</v>
      </c>
      <c r="G351" s="33">
        <v>1635.7336499999999</v>
      </c>
    </row>
    <row r="352" spans="1:7" x14ac:dyDescent="0.25">
      <c r="A352" s="25">
        <v>57</v>
      </c>
      <c r="B352" s="26" t="s">
        <v>7</v>
      </c>
      <c r="C352" s="26">
        <v>23.18</v>
      </c>
      <c r="D352" s="26">
        <v>0</v>
      </c>
      <c r="E352" s="26" t="s">
        <v>11</v>
      </c>
      <c r="F352" s="26" t="s">
        <v>13</v>
      </c>
      <c r="G352" s="32">
        <v>11830.6072</v>
      </c>
    </row>
    <row r="353" spans="1:7" x14ac:dyDescent="0.25">
      <c r="A353" s="27">
        <v>50</v>
      </c>
      <c r="B353" s="28" t="s">
        <v>7</v>
      </c>
      <c r="C353" s="28">
        <v>25.6</v>
      </c>
      <c r="D353" s="28">
        <v>0</v>
      </c>
      <c r="E353" s="28" t="s">
        <v>11</v>
      </c>
      <c r="F353" s="28" t="s">
        <v>9</v>
      </c>
      <c r="G353" s="33">
        <v>8932.0840000000007</v>
      </c>
    </row>
    <row r="354" spans="1:7" x14ac:dyDescent="0.25">
      <c r="A354" s="25">
        <v>30</v>
      </c>
      <c r="B354" s="26" t="s">
        <v>7</v>
      </c>
      <c r="C354" s="26">
        <v>27.7</v>
      </c>
      <c r="D354" s="26">
        <v>0</v>
      </c>
      <c r="E354" s="26" t="s">
        <v>11</v>
      </c>
      <c r="F354" s="26" t="s">
        <v>9</v>
      </c>
      <c r="G354" s="32">
        <v>3554.203</v>
      </c>
    </row>
    <row r="355" spans="1:7" x14ac:dyDescent="0.25">
      <c r="A355" s="27">
        <v>33</v>
      </c>
      <c r="B355" s="28" t="s">
        <v>10</v>
      </c>
      <c r="C355" s="28">
        <v>35.244999999999997</v>
      </c>
      <c r="D355" s="28">
        <v>0</v>
      </c>
      <c r="E355" s="28" t="s">
        <v>11</v>
      </c>
      <c r="F355" s="28" t="s">
        <v>14</v>
      </c>
      <c r="G355" s="33">
        <v>12404.8791</v>
      </c>
    </row>
    <row r="356" spans="1:7" x14ac:dyDescent="0.25">
      <c r="A356" s="25">
        <v>18</v>
      </c>
      <c r="B356" s="26" t="s">
        <v>7</v>
      </c>
      <c r="C356" s="26">
        <v>38.28</v>
      </c>
      <c r="D356" s="26">
        <v>0</v>
      </c>
      <c r="E356" s="26" t="s">
        <v>11</v>
      </c>
      <c r="F356" s="26" t="s">
        <v>12</v>
      </c>
      <c r="G356" s="32">
        <v>14133.03775</v>
      </c>
    </row>
    <row r="357" spans="1:7" x14ac:dyDescent="0.25">
      <c r="A357" s="27">
        <v>46</v>
      </c>
      <c r="B357" s="28" t="s">
        <v>10</v>
      </c>
      <c r="C357" s="28">
        <v>27.6</v>
      </c>
      <c r="D357" s="28">
        <v>0</v>
      </c>
      <c r="E357" s="28" t="s">
        <v>11</v>
      </c>
      <c r="F357" s="28" t="s">
        <v>9</v>
      </c>
      <c r="G357" s="33">
        <v>24603.04837</v>
      </c>
    </row>
    <row r="358" spans="1:7" x14ac:dyDescent="0.25">
      <c r="A358" s="25">
        <v>46</v>
      </c>
      <c r="B358" s="26" t="s">
        <v>10</v>
      </c>
      <c r="C358" s="26">
        <v>43.89</v>
      </c>
      <c r="D358" s="26">
        <v>3</v>
      </c>
      <c r="E358" s="26" t="s">
        <v>11</v>
      </c>
      <c r="F358" s="26" t="s">
        <v>12</v>
      </c>
      <c r="G358" s="32">
        <v>8944.1151000000009</v>
      </c>
    </row>
    <row r="359" spans="1:7" x14ac:dyDescent="0.25">
      <c r="A359" s="27">
        <v>47</v>
      </c>
      <c r="B359" s="28" t="s">
        <v>10</v>
      </c>
      <c r="C359" s="28">
        <v>29.83</v>
      </c>
      <c r="D359" s="28">
        <v>3</v>
      </c>
      <c r="E359" s="28" t="s">
        <v>11</v>
      </c>
      <c r="F359" s="28" t="s">
        <v>13</v>
      </c>
      <c r="G359" s="33">
        <v>9620.3307000000004</v>
      </c>
    </row>
    <row r="360" spans="1:7" x14ac:dyDescent="0.25">
      <c r="A360" s="25">
        <v>23</v>
      </c>
      <c r="B360" s="26" t="s">
        <v>10</v>
      </c>
      <c r="C360" s="26">
        <v>41.91</v>
      </c>
      <c r="D360" s="26">
        <v>0</v>
      </c>
      <c r="E360" s="26" t="s">
        <v>11</v>
      </c>
      <c r="F360" s="26" t="s">
        <v>12</v>
      </c>
      <c r="G360" s="32">
        <v>1837.2819</v>
      </c>
    </row>
    <row r="361" spans="1:7" x14ac:dyDescent="0.25">
      <c r="A361" s="27">
        <v>18</v>
      </c>
      <c r="B361" s="28" t="s">
        <v>7</v>
      </c>
      <c r="C361" s="28">
        <v>20.79</v>
      </c>
      <c r="D361" s="28">
        <v>0</v>
      </c>
      <c r="E361" s="28" t="s">
        <v>11</v>
      </c>
      <c r="F361" s="28" t="s">
        <v>12</v>
      </c>
      <c r="G361" s="33">
        <v>1607.5101</v>
      </c>
    </row>
    <row r="362" spans="1:7" x14ac:dyDescent="0.25">
      <c r="A362" s="25">
        <v>48</v>
      </c>
      <c r="B362" s="26" t="s">
        <v>7</v>
      </c>
      <c r="C362" s="26">
        <v>32.299999999999997</v>
      </c>
      <c r="D362" s="26">
        <v>2</v>
      </c>
      <c r="E362" s="26" t="s">
        <v>11</v>
      </c>
      <c r="F362" s="26" t="s">
        <v>14</v>
      </c>
      <c r="G362" s="32">
        <v>10043.249</v>
      </c>
    </row>
    <row r="363" spans="1:7" x14ac:dyDescent="0.25">
      <c r="A363" s="27">
        <v>35</v>
      </c>
      <c r="B363" s="28" t="s">
        <v>10</v>
      </c>
      <c r="C363" s="28">
        <v>30.5</v>
      </c>
      <c r="D363" s="28">
        <v>1</v>
      </c>
      <c r="E363" s="28" t="s">
        <v>11</v>
      </c>
      <c r="F363" s="28" t="s">
        <v>9</v>
      </c>
      <c r="G363" s="33">
        <v>4751.07</v>
      </c>
    </row>
    <row r="364" spans="1:7" x14ac:dyDescent="0.25">
      <c r="A364" s="25">
        <v>19</v>
      </c>
      <c r="B364" s="26" t="s">
        <v>7</v>
      </c>
      <c r="C364" s="26">
        <v>21.7</v>
      </c>
      <c r="D364" s="26">
        <v>0</v>
      </c>
      <c r="E364" s="26" t="s">
        <v>8</v>
      </c>
      <c r="F364" s="26" t="s">
        <v>9</v>
      </c>
      <c r="G364" s="32">
        <v>13844.505999999999</v>
      </c>
    </row>
    <row r="365" spans="1:7" x14ac:dyDescent="0.25">
      <c r="A365" s="27">
        <v>21</v>
      </c>
      <c r="B365" s="28" t="s">
        <v>7</v>
      </c>
      <c r="C365" s="28">
        <v>26.4</v>
      </c>
      <c r="D365" s="28">
        <v>1</v>
      </c>
      <c r="E365" s="28" t="s">
        <v>11</v>
      </c>
      <c r="F365" s="28" t="s">
        <v>9</v>
      </c>
      <c r="G365" s="33">
        <v>2597.779</v>
      </c>
    </row>
    <row r="366" spans="1:7" x14ac:dyDescent="0.25">
      <c r="A366" s="25">
        <v>21</v>
      </c>
      <c r="B366" s="26" t="s">
        <v>7</v>
      </c>
      <c r="C366" s="26">
        <v>21.89</v>
      </c>
      <c r="D366" s="26">
        <v>2</v>
      </c>
      <c r="E366" s="26" t="s">
        <v>11</v>
      </c>
      <c r="F366" s="26" t="s">
        <v>12</v>
      </c>
      <c r="G366" s="32">
        <v>3180.5101</v>
      </c>
    </row>
    <row r="367" spans="1:7" x14ac:dyDescent="0.25">
      <c r="A367" s="27">
        <v>49</v>
      </c>
      <c r="B367" s="28" t="s">
        <v>7</v>
      </c>
      <c r="C367" s="28">
        <v>30.78</v>
      </c>
      <c r="D367" s="28">
        <v>1</v>
      </c>
      <c r="E367" s="28" t="s">
        <v>11</v>
      </c>
      <c r="F367" s="28" t="s">
        <v>14</v>
      </c>
      <c r="G367" s="33">
        <v>9778.3472000000002</v>
      </c>
    </row>
    <row r="368" spans="1:7" x14ac:dyDescent="0.25">
      <c r="A368" s="25">
        <v>56</v>
      </c>
      <c r="B368" s="26" t="s">
        <v>7</v>
      </c>
      <c r="C368" s="26">
        <v>32.299999999999997</v>
      </c>
      <c r="D368" s="26">
        <v>3</v>
      </c>
      <c r="E368" s="26" t="s">
        <v>11</v>
      </c>
      <c r="F368" s="26" t="s">
        <v>14</v>
      </c>
      <c r="G368" s="32">
        <v>13430.264999999999</v>
      </c>
    </row>
    <row r="369" spans="1:7" x14ac:dyDescent="0.25">
      <c r="A369" s="27">
        <v>42</v>
      </c>
      <c r="B369" s="28" t="s">
        <v>7</v>
      </c>
      <c r="C369" s="28">
        <v>24.984999999999999</v>
      </c>
      <c r="D369" s="28">
        <v>2</v>
      </c>
      <c r="E369" s="28" t="s">
        <v>11</v>
      </c>
      <c r="F369" s="28" t="s">
        <v>13</v>
      </c>
      <c r="G369" s="33">
        <v>8017.0611500000005</v>
      </c>
    </row>
    <row r="370" spans="1:7" x14ac:dyDescent="0.25">
      <c r="A370" s="25">
        <v>44</v>
      </c>
      <c r="B370" s="26" t="s">
        <v>10</v>
      </c>
      <c r="C370" s="26">
        <v>32.015000000000001</v>
      </c>
      <c r="D370" s="26">
        <v>2</v>
      </c>
      <c r="E370" s="26" t="s">
        <v>11</v>
      </c>
      <c r="F370" s="26" t="s">
        <v>13</v>
      </c>
      <c r="G370" s="32">
        <v>8116.2688500000004</v>
      </c>
    </row>
    <row r="371" spans="1:7" x14ac:dyDescent="0.25">
      <c r="A371" s="27">
        <v>18</v>
      </c>
      <c r="B371" s="28" t="s">
        <v>10</v>
      </c>
      <c r="C371" s="28">
        <v>30.4</v>
      </c>
      <c r="D371" s="28">
        <v>3</v>
      </c>
      <c r="E371" s="28" t="s">
        <v>11</v>
      </c>
      <c r="F371" s="28" t="s">
        <v>14</v>
      </c>
      <c r="G371" s="33">
        <v>3481.8679999999999</v>
      </c>
    </row>
    <row r="372" spans="1:7" x14ac:dyDescent="0.25">
      <c r="A372" s="25">
        <v>61</v>
      </c>
      <c r="B372" s="26" t="s">
        <v>7</v>
      </c>
      <c r="C372" s="26">
        <v>21.09</v>
      </c>
      <c r="D372" s="26">
        <v>0</v>
      </c>
      <c r="E372" s="26" t="s">
        <v>11</v>
      </c>
      <c r="F372" s="26" t="s">
        <v>13</v>
      </c>
      <c r="G372" s="32">
        <v>13415.0381</v>
      </c>
    </row>
    <row r="373" spans="1:7" x14ac:dyDescent="0.25">
      <c r="A373" s="27">
        <v>57</v>
      </c>
      <c r="B373" s="28" t="s">
        <v>7</v>
      </c>
      <c r="C373" s="28">
        <v>22.23</v>
      </c>
      <c r="D373" s="28">
        <v>0</v>
      </c>
      <c r="E373" s="28" t="s">
        <v>11</v>
      </c>
      <c r="F373" s="28" t="s">
        <v>14</v>
      </c>
      <c r="G373" s="33">
        <v>12029.286700000001</v>
      </c>
    </row>
    <row r="374" spans="1:7" x14ac:dyDescent="0.25">
      <c r="A374" s="25">
        <v>42</v>
      </c>
      <c r="B374" s="26" t="s">
        <v>7</v>
      </c>
      <c r="C374" s="26">
        <v>33.155000000000001</v>
      </c>
      <c r="D374" s="26">
        <v>1</v>
      </c>
      <c r="E374" s="26" t="s">
        <v>11</v>
      </c>
      <c r="F374" s="26" t="s">
        <v>14</v>
      </c>
      <c r="G374" s="32">
        <v>7639.4174499999999</v>
      </c>
    </row>
    <row r="375" spans="1:7" x14ac:dyDescent="0.25">
      <c r="A375" s="27">
        <v>26</v>
      </c>
      <c r="B375" s="28" t="s">
        <v>10</v>
      </c>
      <c r="C375" s="28">
        <v>32.9</v>
      </c>
      <c r="D375" s="28">
        <v>2</v>
      </c>
      <c r="E375" s="28" t="s">
        <v>8</v>
      </c>
      <c r="F375" s="28" t="s">
        <v>9</v>
      </c>
      <c r="G375" s="33">
        <v>36085.218999999997</v>
      </c>
    </row>
    <row r="376" spans="1:7" x14ac:dyDescent="0.25">
      <c r="A376" s="25">
        <v>20</v>
      </c>
      <c r="B376" s="26" t="s">
        <v>10</v>
      </c>
      <c r="C376" s="26">
        <v>33.33</v>
      </c>
      <c r="D376" s="26">
        <v>0</v>
      </c>
      <c r="E376" s="26" t="s">
        <v>11</v>
      </c>
      <c r="F376" s="26" t="s">
        <v>12</v>
      </c>
      <c r="G376" s="32">
        <v>1391.5287000000001</v>
      </c>
    </row>
    <row r="377" spans="1:7" x14ac:dyDescent="0.25">
      <c r="A377" s="27">
        <v>23</v>
      </c>
      <c r="B377" s="28" t="s">
        <v>7</v>
      </c>
      <c r="C377" s="28">
        <v>28.31</v>
      </c>
      <c r="D377" s="28">
        <v>0</v>
      </c>
      <c r="E377" s="28" t="s">
        <v>8</v>
      </c>
      <c r="F377" s="28" t="s">
        <v>13</v>
      </c>
      <c r="G377" s="33">
        <v>18033.9679</v>
      </c>
    </row>
    <row r="378" spans="1:7" x14ac:dyDescent="0.25">
      <c r="A378" s="25">
        <v>39</v>
      </c>
      <c r="B378" s="26" t="s">
        <v>7</v>
      </c>
      <c r="C378" s="26">
        <v>24.89</v>
      </c>
      <c r="D378" s="26">
        <v>3</v>
      </c>
      <c r="E378" s="26" t="s">
        <v>8</v>
      </c>
      <c r="F378" s="26" t="s">
        <v>14</v>
      </c>
      <c r="G378" s="32">
        <v>21659.930100000001</v>
      </c>
    </row>
    <row r="379" spans="1:7" x14ac:dyDescent="0.25">
      <c r="A379" s="27">
        <v>24</v>
      </c>
      <c r="B379" s="28" t="s">
        <v>10</v>
      </c>
      <c r="C379" s="28">
        <v>40.15</v>
      </c>
      <c r="D379" s="28">
        <v>0</v>
      </c>
      <c r="E379" s="28" t="s">
        <v>8</v>
      </c>
      <c r="F379" s="28" t="s">
        <v>12</v>
      </c>
      <c r="G379" s="33">
        <v>38126.246500000001</v>
      </c>
    </row>
    <row r="380" spans="1:7" x14ac:dyDescent="0.25">
      <c r="A380" s="25">
        <v>64</v>
      </c>
      <c r="B380" s="26" t="s">
        <v>7</v>
      </c>
      <c r="C380" s="26">
        <v>30.114999999999998</v>
      </c>
      <c r="D380" s="26">
        <v>3</v>
      </c>
      <c r="E380" s="26" t="s">
        <v>11</v>
      </c>
      <c r="F380" s="26" t="s">
        <v>13</v>
      </c>
      <c r="G380" s="32">
        <v>16455.707849999999</v>
      </c>
    </row>
    <row r="381" spans="1:7" x14ac:dyDescent="0.25">
      <c r="A381" s="27">
        <v>62</v>
      </c>
      <c r="B381" s="28" t="s">
        <v>10</v>
      </c>
      <c r="C381" s="28">
        <v>31.46</v>
      </c>
      <c r="D381" s="28">
        <v>1</v>
      </c>
      <c r="E381" s="28" t="s">
        <v>11</v>
      </c>
      <c r="F381" s="28" t="s">
        <v>12</v>
      </c>
      <c r="G381" s="33">
        <v>27000.98473</v>
      </c>
    </row>
    <row r="382" spans="1:7" x14ac:dyDescent="0.25">
      <c r="A382" s="25">
        <v>27</v>
      </c>
      <c r="B382" s="26" t="s">
        <v>7</v>
      </c>
      <c r="C382" s="26">
        <v>17.954999999999998</v>
      </c>
      <c r="D382" s="26">
        <v>2</v>
      </c>
      <c r="E382" s="26" t="s">
        <v>8</v>
      </c>
      <c r="F382" s="26" t="s">
        <v>14</v>
      </c>
      <c r="G382" s="32">
        <v>15006.579449999999</v>
      </c>
    </row>
    <row r="383" spans="1:7" x14ac:dyDescent="0.25">
      <c r="A383" s="27">
        <v>55</v>
      </c>
      <c r="B383" s="28" t="s">
        <v>10</v>
      </c>
      <c r="C383" s="28">
        <v>30.684999999999999</v>
      </c>
      <c r="D383" s="28">
        <v>0</v>
      </c>
      <c r="E383" s="28" t="s">
        <v>8</v>
      </c>
      <c r="F383" s="28" t="s">
        <v>14</v>
      </c>
      <c r="G383" s="33">
        <v>42303.692150000003</v>
      </c>
    </row>
    <row r="384" spans="1:7" x14ac:dyDescent="0.25">
      <c r="A384" s="25">
        <v>55</v>
      </c>
      <c r="B384" s="26" t="s">
        <v>10</v>
      </c>
      <c r="C384" s="26">
        <v>33</v>
      </c>
      <c r="D384" s="26">
        <v>0</v>
      </c>
      <c r="E384" s="26" t="s">
        <v>11</v>
      </c>
      <c r="F384" s="26" t="s">
        <v>12</v>
      </c>
      <c r="G384" s="32">
        <v>20781.48892</v>
      </c>
    </row>
    <row r="385" spans="1:7" x14ac:dyDescent="0.25">
      <c r="A385" s="27">
        <v>35</v>
      </c>
      <c r="B385" s="28" t="s">
        <v>7</v>
      </c>
      <c r="C385" s="28">
        <v>43.34</v>
      </c>
      <c r="D385" s="28">
        <v>2</v>
      </c>
      <c r="E385" s="28" t="s">
        <v>11</v>
      </c>
      <c r="F385" s="28" t="s">
        <v>12</v>
      </c>
      <c r="G385" s="33">
        <v>5846.9175999999998</v>
      </c>
    </row>
    <row r="386" spans="1:7" x14ac:dyDescent="0.25">
      <c r="A386" s="25">
        <v>44</v>
      </c>
      <c r="B386" s="26" t="s">
        <v>10</v>
      </c>
      <c r="C386" s="26">
        <v>22.135000000000002</v>
      </c>
      <c r="D386" s="26">
        <v>2</v>
      </c>
      <c r="E386" s="26" t="s">
        <v>11</v>
      </c>
      <c r="F386" s="26" t="s">
        <v>14</v>
      </c>
      <c r="G386" s="32">
        <v>8302.5356499999998</v>
      </c>
    </row>
    <row r="387" spans="1:7" x14ac:dyDescent="0.25">
      <c r="A387" s="27">
        <v>19</v>
      </c>
      <c r="B387" s="28" t="s">
        <v>10</v>
      </c>
      <c r="C387" s="28">
        <v>34.4</v>
      </c>
      <c r="D387" s="28">
        <v>0</v>
      </c>
      <c r="E387" s="28" t="s">
        <v>11</v>
      </c>
      <c r="F387" s="28" t="s">
        <v>9</v>
      </c>
      <c r="G387" s="33">
        <v>1261.8589999999999</v>
      </c>
    </row>
    <row r="388" spans="1:7" x14ac:dyDescent="0.25">
      <c r="A388" s="25">
        <v>58</v>
      </c>
      <c r="B388" s="26" t="s">
        <v>7</v>
      </c>
      <c r="C388" s="26">
        <v>39.049999999999997</v>
      </c>
      <c r="D388" s="26">
        <v>0</v>
      </c>
      <c r="E388" s="26" t="s">
        <v>11</v>
      </c>
      <c r="F388" s="26" t="s">
        <v>12</v>
      </c>
      <c r="G388" s="32">
        <v>11856.4115</v>
      </c>
    </row>
    <row r="389" spans="1:7" x14ac:dyDescent="0.25">
      <c r="A389" s="27">
        <v>50</v>
      </c>
      <c r="B389" s="28" t="s">
        <v>10</v>
      </c>
      <c r="C389" s="28">
        <v>25.364999999999998</v>
      </c>
      <c r="D389" s="28">
        <v>2</v>
      </c>
      <c r="E389" s="28" t="s">
        <v>11</v>
      </c>
      <c r="F389" s="28" t="s">
        <v>13</v>
      </c>
      <c r="G389" s="33">
        <v>30284.642940000002</v>
      </c>
    </row>
    <row r="390" spans="1:7" x14ac:dyDescent="0.25">
      <c r="A390" s="25">
        <v>26</v>
      </c>
      <c r="B390" s="26" t="s">
        <v>7</v>
      </c>
      <c r="C390" s="26">
        <v>22.61</v>
      </c>
      <c r="D390" s="26">
        <v>0</v>
      </c>
      <c r="E390" s="26" t="s">
        <v>11</v>
      </c>
      <c r="F390" s="26" t="s">
        <v>13</v>
      </c>
      <c r="G390" s="32">
        <v>3176.8159000000001</v>
      </c>
    </row>
    <row r="391" spans="1:7" x14ac:dyDescent="0.25">
      <c r="A391" s="27">
        <v>24</v>
      </c>
      <c r="B391" s="28" t="s">
        <v>7</v>
      </c>
      <c r="C391" s="28">
        <v>30.21</v>
      </c>
      <c r="D391" s="28">
        <v>3</v>
      </c>
      <c r="E391" s="28" t="s">
        <v>11</v>
      </c>
      <c r="F391" s="28" t="s">
        <v>13</v>
      </c>
      <c r="G391" s="33">
        <v>4618.0798999999997</v>
      </c>
    </row>
    <row r="392" spans="1:7" x14ac:dyDescent="0.25">
      <c r="A392" s="25">
        <v>48</v>
      </c>
      <c r="B392" s="26" t="s">
        <v>10</v>
      </c>
      <c r="C392" s="26">
        <v>35.625</v>
      </c>
      <c r="D392" s="26">
        <v>4</v>
      </c>
      <c r="E392" s="26" t="s">
        <v>11</v>
      </c>
      <c r="F392" s="26" t="s">
        <v>14</v>
      </c>
      <c r="G392" s="32">
        <v>10736.87075</v>
      </c>
    </row>
    <row r="393" spans="1:7" x14ac:dyDescent="0.25">
      <c r="A393" s="27">
        <v>19</v>
      </c>
      <c r="B393" s="28" t="s">
        <v>7</v>
      </c>
      <c r="C393" s="28">
        <v>37.43</v>
      </c>
      <c r="D393" s="28">
        <v>0</v>
      </c>
      <c r="E393" s="28" t="s">
        <v>11</v>
      </c>
      <c r="F393" s="28" t="s">
        <v>13</v>
      </c>
      <c r="G393" s="33">
        <v>2138.0707000000002</v>
      </c>
    </row>
    <row r="394" spans="1:7" x14ac:dyDescent="0.25">
      <c r="A394" s="25">
        <v>48</v>
      </c>
      <c r="B394" s="26" t="s">
        <v>10</v>
      </c>
      <c r="C394" s="26">
        <v>31.445</v>
      </c>
      <c r="D394" s="26">
        <v>1</v>
      </c>
      <c r="E394" s="26" t="s">
        <v>11</v>
      </c>
      <c r="F394" s="26" t="s">
        <v>14</v>
      </c>
      <c r="G394" s="32">
        <v>8964.0605500000001</v>
      </c>
    </row>
    <row r="395" spans="1:7" x14ac:dyDescent="0.25">
      <c r="A395" s="27">
        <v>49</v>
      </c>
      <c r="B395" s="28" t="s">
        <v>10</v>
      </c>
      <c r="C395" s="28">
        <v>31.35</v>
      </c>
      <c r="D395" s="28">
        <v>1</v>
      </c>
      <c r="E395" s="28" t="s">
        <v>11</v>
      </c>
      <c r="F395" s="28" t="s">
        <v>14</v>
      </c>
      <c r="G395" s="33">
        <v>9290.1394999999993</v>
      </c>
    </row>
    <row r="396" spans="1:7" x14ac:dyDescent="0.25">
      <c r="A396" s="25">
        <v>46</v>
      </c>
      <c r="B396" s="26" t="s">
        <v>7</v>
      </c>
      <c r="C396" s="26">
        <v>32.299999999999997</v>
      </c>
      <c r="D396" s="26">
        <v>2</v>
      </c>
      <c r="E396" s="26" t="s">
        <v>11</v>
      </c>
      <c r="F396" s="26" t="s">
        <v>14</v>
      </c>
      <c r="G396" s="32">
        <v>9411.0049999999992</v>
      </c>
    </row>
    <row r="397" spans="1:7" x14ac:dyDescent="0.25">
      <c r="A397" s="27">
        <v>46</v>
      </c>
      <c r="B397" s="28" t="s">
        <v>10</v>
      </c>
      <c r="C397" s="28">
        <v>19.855</v>
      </c>
      <c r="D397" s="28">
        <v>0</v>
      </c>
      <c r="E397" s="28" t="s">
        <v>11</v>
      </c>
      <c r="F397" s="28" t="s">
        <v>13</v>
      </c>
      <c r="G397" s="33">
        <v>7526.7064499999997</v>
      </c>
    </row>
    <row r="398" spans="1:7" x14ac:dyDescent="0.25">
      <c r="A398" s="25">
        <v>43</v>
      </c>
      <c r="B398" s="26" t="s">
        <v>7</v>
      </c>
      <c r="C398" s="26">
        <v>34.4</v>
      </c>
      <c r="D398" s="26">
        <v>3</v>
      </c>
      <c r="E398" s="26" t="s">
        <v>11</v>
      </c>
      <c r="F398" s="26" t="s">
        <v>9</v>
      </c>
      <c r="G398" s="32">
        <v>8522.0030000000006</v>
      </c>
    </row>
    <row r="399" spans="1:7" x14ac:dyDescent="0.25">
      <c r="A399" s="27">
        <v>21</v>
      </c>
      <c r="B399" s="28" t="s">
        <v>10</v>
      </c>
      <c r="C399" s="28">
        <v>31.02</v>
      </c>
      <c r="D399" s="28">
        <v>0</v>
      </c>
      <c r="E399" s="28" t="s">
        <v>11</v>
      </c>
      <c r="F399" s="28" t="s">
        <v>12</v>
      </c>
      <c r="G399" s="33">
        <v>16586.49771</v>
      </c>
    </row>
    <row r="400" spans="1:7" x14ac:dyDescent="0.25">
      <c r="A400" s="25">
        <v>64</v>
      </c>
      <c r="B400" s="26" t="s">
        <v>10</v>
      </c>
      <c r="C400" s="26">
        <v>25.6</v>
      </c>
      <c r="D400" s="26">
        <v>2</v>
      </c>
      <c r="E400" s="26" t="s">
        <v>11</v>
      </c>
      <c r="F400" s="26" t="s">
        <v>9</v>
      </c>
      <c r="G400" s="32">
        <v>14988.432000000001</v>
      </c>
    </row>
    <row r="401" spans="1:7" x14ac:dyDescent="0.25">
      <c r="A401" s="27">
        <v>18</v>
      </c>
      <c r="B401" s="28" t="s">
        <v>7</v>
      </c>
      <c r="C401" s="28">
        <v>38.17</v>
      </c>
      <c r="D401" s="28">
        <v>0</v>
      </c>
      <c r="E401" s="28" t="s">
        <v>11</v>
      </c>
      <c r="F401" s="28" t="s">
        <v>12</v>
      </c>
      <c r="G401" s="33">
        <v>1631.6683</v>
      </c>
    </row>
    <row r="402" spans="1:7" x14ac:dyDescent="0.25">
      <c r="A402" s="25">
        <v>51</v>
      </c>
      <c r="B402" s="26" t="s">
        <v>7</v>
      </c>
      <c r="C402" s="26">
        <v>20.6</v>
      </c>
      <c r="D402" s="26">
        <v>0</v>
      </c>
      <c r="E402" s="26" t="s">
        <v>11</v>
      </c>
      <c r="F402" s="26" t="s">
        <v>9</v>
      </c>
      <c r="G402" s="32">
        <v>9264.7970000000005</v>
      </c>
    </row>
    <row r="403" spans="1:7" x14ac:dyDescent="0.25">
      <c r="A403" s="27">
        <v>47</v>
      </c>
      <c r="B403" s="28" t="s">
        <v>10</v>
      </c>
      <c r="C403" s="28">
        <v>47.52</v>
      </c>
      <c r="D403" s="28">
        <v>1</v>
      </c>
      <c r="E403" s="28" t="s">
        <v>11</v>
      </c>
      <c r="F403" s="28" t="s">
        <v>12</v>
      </c>
      <c r="G403" s="33">
        <v>8083.9197999999997</v>
      </c>
    </row>
    <row r="404" spans="1:7" x14ac:dyDescent="0.25">
      <c r="A404" s="25">
        <v>64</v>
      </c>
      <c r="B404" s="26" t="s">
        <v>7</v>
      </c>
      <c r="C404" s="26">
        <v>32.965000000000003</v>
      </c>
      <c r="D404" s="26">
        <v>0</v>
      </c>
      <c r="E404" s="26" t="s">
        <v>11</v>
      </c>
      <c r="F404" s="26" t="s">
        <v>13</v>
      </c>
      <c r="G404" s="32">
        <v>14692.66935</v>
      </c>
    </row>
    <row r="405" spans="1:7" x14ac:dyDescent="0.25">
      <c r="A405" s="27">
        <v>49</v>
      </c>
      <c r="B405" s="28" t="s">
        <v>10</v>
      </c>
      <c r="C405" s="28">
        <v>32.299999999999997</v>
      </c>
      <c r="D405" s="28">
        <v>3</v>
      </c>
      <c r="E405" s="28" t="s">
        <v>11</v>
      </c>
      <c r="F405" s="28" t="s">
        <v>13</v>
      </c>
      <c r="G405" s="33">
        <v>10269.459999999999</v>
      </c>
    </row>
    <row r="406" spans="1:7" x14ac:dyDescent="0.25">
      <c r="A406" s="25">
        <v>31</v>
      </c>
      <c r="B406" s="26" t="s">
        <v>10</v>
      </c>
      <c r="C406" s="26">
        <v>20.399999999999999</v>
      </c>
      <c r="D406" s="26">
        <v>0</v>
      </c>
      <c r="E406" s="26" t="s">
        <v>11</v>
      </c>
      <c r="F406" s="26" t="s">
        <v>9</v>
      </c>
      <c r="G406" s="32">
        <v>3260.1990000000001</v>
      </c>
    </row>
    <row r="407" spans="1:7" x14ac:dyDescent="0.25">
      <c r="A407" s="27">
        <v>52</v>
      </c>
      <c r="B407" s="28" t="s">
        <v>7</v>
      </c>
      <c r="C407" s="28">
        <v>38.380000000000003</v>
      </c>
      <c r="D407" s="28">
        <v>2</v>
      </c>
      <c r="E407" s="28" t="s">
        <v>11</v>
      </c>
      <c r="F407" s="28" t="s">
        <v>14</v>
      </c>
      <c r="G407" s="33">
        <v>11396.9002</v>
      </c>
    </row>
    <row r="408" spans="1:7" x14ac:dyDescent="0.25">
      <c r="A408" s="25">
        <v>33</v>
      </c>
      <c r="B408" s="26" t="s">
        <v>7</v>
      </c>
      <c r="C408" s="26">
        <v>24.31</v>
      </c>
      <c r="D408" s="26">
        <v>0</v>
      </c>
      <c r="E408" s="26" t="s">
        <v>11</v>
      </c>
      <c r="F408" s="26" t="s">
        <v>12</v>
      </c>
      <c r="G408" s="32">
        <v>4185.0978999999998</v>
      </c>
    </row>
    <row r="409" spans="1:7" x14ac:dyDescent="0.25">
      <c r="A409" s="27">
        <v>47</v>
      </c>
      <c r="B409" s="28" t="s">
        <v>7</v>
      </c>
      <c r="C409" s="28">
        <v>23.6</v>
      </c>
      <c r="D409" s="28">
        <v>1</v>
      </c>
      <c r="E409" s="28" t="s">
        <v>11</v>
      </c>
      <c r="F409" s="28" t="s">
        <v>9</v>
      </c>
      <c r="G409" s="33">
        <v>8539.6710000000003</v>
      </c>
    </row>
    <row r="410" spans="1:7" x14ac:dyDescent="0.25">
      <c r="A410" s="25">
        <v>38</v>
      </c>
      <c r="B410" s="26" t="s">
        <v>10</v>
      </c>
      <c r="C410" s="26">
        <v>21.12</v>
      </c>
      <c r="D410" s="26">
        <v>3</v>
      </c>
      <c r="E410" s="26" t="s">
        <v>11</v>
      </c>
      <c r="F410" s="26" t="s">
        <v>12</v>
      </c>
      <c r="G410" s="32">
        <v>6652.5288</v>
      </c>
    </row>
    <row r="411" spans="1:7" x14ac:dyDescent="0.25">
      <c r="A411" s="27">
        <v>32</v>
      </c>
      <c r="B411" s="28" t="s">
        <v>10</v>
      </c>
      <c r="C411" s="28">
        <v>30.03</v>
      </c>
      <c r="D411" s="28">
        <v>1</v>
      </c>
      <c r="E411" s="28" t="s">
        <v>11</v>
      </c>
      <c r="F411" s="28" t="s">
        <v>12</v>
      </c>
      <c r="G411" s="33">
        <v>4074.4537</v>
      </c>
    </row>
    <row r="412" spans="1:7" x14ac:dyDescent="0.25">
      <c r="A412" s="25">
        <v>19</v>
      </c>
      <c r="B412" s="26" t="s">
        <v>10</v>
      </c>
      <c r="C412" s="26">
        <v>17.48</v>
      </c>
      <c r="D412" s="26">
        <v>0</v>
      </c>
      <c r="E412" s="26" t="s">
        <v>11</v>
      </c>
      <c r="F412" s="26" t="s">
        <v>13</v>
      </c>
      <c r="G412" s="32">
        <v>1621.3402000000001</v>
      </c>
    </row>
    <row r="413" spans="1:7" x14ac:dyDescent="0.25">
      <c r="A413" s="27">
        <v>44</v>
      </c>
      <c r="B413" s="28" t="s">
        <v>7</v>
      </c>
      <c r="C413" s="28">
        <v>20.234999999999999</v>
      </c>
      <c r="D413" s="28">
        <v>1</v>
      </c>
      <c r="E413" s="28" t="s">
        <v>8</v>
      </c>
      <c r="F413" s="28" t="s">
        <v>14</v>
      </c>
      <c r="G413" s="33">
        <v>19594.809649999999</v>
      </c>
    </row>
    <row r="414" spans="1:7" x14ac:dyDescent="0.25">
      <c r="A414" s="25">
        <v>26</v>
      </c>
      <c r="B414" s="26" t="s">
        <v>7</v>
      </c>
      <c r="C414" s="26">
        <v>17.195</v>
      </c>
      <c r="D414" s="26">
        <v>2</v>
      </c>
      <c r="E414" s="26" t="s">
        <v>8</v>
      </c>
      <c r="F414" s="26" t="s">
        <v>14</v>
      </c>
      <c r="G414" s="32">
        <v>14455.644050000001</v>
      </c>
    </row>
    <row r="415" spans="1:7" x14ac:dyDescent="0.25">
      <c r="A415" s="27">
        <v>25</v>
      </c>
      <c r="B415" s="28" t="s">
        <v>10</v>
      </c>
      <c r="C415" s="28">
        <v>23.9</v>
      </c>
      <c r="D415" s="28">
        <v>5</v>
      </c>
      <c r="E415" s="28" t="s">
        <v>11</v>
      </c>
      <c r="F415" s="28" t="s">
        <v>9</v>
      </c>
      <c r="G415" s="33">
        <v>5080.0959999999995</v>
      </c>
    </row>
    <row r="416" spans="1:7" x14ac:dyDescent="0.25">
      <c r="A416" s="25">
        <v>19</v>
      </c>
      <c r="B416" s="26" t="s">
        <v>7</v>
      </c>
      <c r="C416" s="26">
        <v>35.15</v>
      </c>
      <c r="D416" s="26">
        <v>0</v>
      </c>
      <c r="E416" s="26" t="s">
        <v>11</v>
      </c>
      <c r="F416" s="26" t="s">
        <v>13</v>
      </c>
      <c r="G416" s="32">
        <v>2134.9014999999999</v>
      </c>
    </row>
    <row r="417" spans="1:7" x14ac:dyDescent="0.25">
      <c r="A417" s="27">
        <v>43</v>
      </c>
      <c r="B417" s="28" t="s">
        <v>7</v>
      </c>
      <c r="C417" s="28">
        <v>35.64</v>
      </c>
      <c r="D417" s="28">
        <v>1</v>
      </c>
      <c r="E417" s="28" t="s">
        <v>11</v>
      </c>
      <c r="F417" s="28" t="s">
        <v>12</v>
      </c>
      <c r="G417" s="33">
        <v>7345.7266</v>
      </c>
    </row>
    <row r="418" spans="1:7" x14ac:dyDescent="0.25">
      <c r="A418" s="25">
        <v>52</v>
      </c>
      <c r="B418" s="26" t="s">
        <v>10</v>
      </c>
      <c r="C418" s="26">
        <v>34.1</v>
      </c>
      <c r="D418" s="26">
        <v>0</v>
      </c>
      <c r="E418" s="26" t="s">
        <v>11</v>
      </c>
      <c r="F418" s="26" t="s">
        <v>12</v>
      </c>
      <c r="G418" s="32">
        <v>9140.9509999999991</v>
      </c>
    </row>
    <row r="419" spans="1:7" x14ac:dyDescent="0.25">
      <c r="A419" s="27">
        <v>36</v>
      </c>
      <c r="B419" s="28" t="s">
        <v>7</v>
      </c>
      <c r="C419" s="28">
        <v>22.6</v>
      </c>
      <c r="D419" s="28">
        <v>2</v>
      </c>
      <c r="E419" s="28" t="s">
        <v>8</v>
      </c>
      <c r="F419" s="28" t="s">
        <v>9</v>
      </c>
      <c r="G419" s="33">
        <v>18608.261999999999</v>
      </c>
    </row>
    <row r="420" spans="1:7" x14ac:dyDescent="0.25">
      <c r="A420" s="25">
        <v>64</v>
      </c>
      <c r="B420" s="26" t="s">
        <v>10</v>
      </c>
      <c r="C420" s="26">
        <v>39.159999999999997</v>
      </c>
      <c r="D420" s="26">
        <v>1</v>
      </c>
      <c r="E420" s="26" t="s">
        <v>11</v>
      </c>
      <c r="F420" s="26" t="s">
        <v>12</v>
      </c>
      <c r="G420" s="32">
        <v>14418.2804</v>
      </c>
    </row>
    <row r="421" spans="1:7" x14ac:dyDescent="0.25">
      <c r="A421" s="27">
        <v>63</v>
      </c>
      <c r="B421" s="28" t="s">
        <v>7</v>
      </c>
      <c r="C421" s="28">
        <v>26.98</v>
      </c>
      <c r="D421" s="28">
        <v>0</v>
      </c>
      <c r="E421" s="28" t="s">
        <v>8</v>
      </c>
      <c r="F421" s="28" t="s">
        <v>13</v>
      </c>
      <c r="G421" s="33">
        <v>28950.4692</v>
      </c>
    </row>
    <row r="422" spans="1:7" x14ac:dyDescent="0.25">
      <c r="A422" s="25">
        <v>64</v>
      </c>
      <c r="B422" s="26" t="s">
        <v>10</v>
      </c>
      <c r="C422" s="26">
        <v>33.880000000000003</v>
      </c>
      <c r="D422" s="26">
        <v>0</v>
      </c>
      <c r="E422" s="26" t="s">
        <v>8</v>
      </c>
      <c r="F422" s="26" t="s">
        <v>12</v>
      </c>
      <c r="G422" s="32">
        <v>46889.261200000001</v>
      </c>
    </row>
    <row r="423" spans="1:7" x14ac:dyDescent="0.25">
      <c r="A423" s="27">
        <v>61</v>
      </c>
      <c r="B423" s="28" t="s">
        <v>10</v>
      </c>
      <c r="C423" s="28">
        <v>35.86</v>
      </c>
      <c r="D423" s="28">
        <v>0</v>
      </c>
      <c r="E423" s="28" t="s">
        <v>8</v>
      </c>
      <c r="F423" s="28" t="s">
        <v>12</v>
      </c>
      <c r="G423" s="33">
        <v>46599.108399999997</v>
      </c>
    </row>
    <row r="424" spans="1:7" x14ac:dyDescent="0.25">
      <c r="A424" s="25">
        <v>40</v>
      </c>
      <c r="B424" s="26" t="s">
        <v>10</v>
      </c>
      <c r="C424" s="26">
        <v>32.774999999999999</v>
      </c>
      <c r="D424" s="26">
        <v>1</v>
      </c>
      <c r="E424" s="26" t="s">
        <v>8</v>
      </c>
      <c r="F424" s="26" t="s">
        <v>14</v>
      </c>
      <c r="G424" s="32">
        <v>39125.332249999999</v>
      </c>
    </row>
    <row r="425" spans="1:7" x14ac:dyDescent="0.25">
      <c r="A425" s="27">
        <v>25</v>
      </c>
      <c r="B425" s="28" t="s">
        <v>10</v>
      </c>
      <c r="C425" s="28">
        <v>30.59</v>
      </c>
      <c r="D425" s="28">
        <v>0</v>
      </c>
      <c r="E425" s="28" t="s">
        <v>11</v>
      </c>
      <c r="F425" s="28" t="s">
        <v>14</v>
      </c>
      <c r="G425" s="33">
        <v>2727.3951000000002</v>
      </c>
    </row>
    <row r="426" spans="1:7" x14ac:dyDescent="0.25">
      <c r="A426" s="25">
        <v>48</v>
      </c>
      <c r="B426" s="26" t="s">
        <v>10</v>
      </c>
      <c r="C426" s="26">
        <v>30.2</v>
      </c>
      <c r="D426" s="26">
        <v>2</v>
      </c>
      <c r="E426" s="26" t="s">
        <v>11</v>
      </c>
      <c r="F426" s="26" t="s">
        <v>9</v>
      </c>
      <c r="G426" s="32">
        <v>8968.33</v>
      </c>
    </row>
    <row r="427" spans="1:7" x14ac:dyDescent="0.25">
      <c r="A427" s="27">
        <v>45</v>
      </c>
      <c r="B427" s="28" t="s">
        <v>10</v>
      </c>
      <c r="C427" s="28">
        <v>24.31</v>
      </c>
      <c r="D427" s="28">
        <v>5</v>
      </c>
      <c r="E427" s="28" t="s">
        <v>11</v>
      </c>
      <c r="F427" s="28" t="s">
        <v>12</v>
      </c>
      <c r="G427" s="33">
        <v>9788.8659000000007</v>
      </c>
    </row>
    <row r="428" spans="1:7" x14ac:dyDescent="0.25">
      <c r="A428" s="25">
        <v>38</v>
      </c>
      <c r="B428" s="26" t="s">
        <v>7</v>
      </c>
      <c r="C428" s="26">
        <v>27.265000000000001</v>
      </c>
      <c r="D428" s="26">
        <v>1</v>
      </c>
      <c r="E428" s="26" t="s">
        <v>11</v>
      </c>
      <c r="F428" s="26" t="s">
        <v>14</v>
      </c>
      <c r="G428" s="32">
        <v>6555.07035</v>
      </c>
    </row>
    <row r="429" spans="1:7" x14ac:dyDescent="0.25">
      <c r="A429" s="27">
        <v>18</v>
      </c>
      <c r="B429" s="28" t="s">
        <v>7</v>
      </c>
      <c r="C429" s="28">
        <v>29.164999999999999</v>
      </c>
      <c r="D429" s="28">
        <v>0</v>
      </c>
      <c r="E429" s="28" t="s">
        <v>11</v>
      </c>
      <c r="F429" s="28" t="s">
        <v>14</v>
      </c>
      <c r="G429" s="33">
        <v>7323.7348190000002</v>
      </c>
    </row>
    <row r="430" spans="1:7" x14ac:dyDescent="0.25">
      <c r="A430" s="25">
        <v>21</v>
      </c>
      <c r="B430" s="26" t="s">
        <v>7</v>
      </c>
      <c r="C430" s="26">
        <v>16.815000000000001</v>
      </c>
      <c r="D430" s="26">
        <v>1</v>
      </c>
      <c r="E430" s="26" t="s">
        <v>11</v>
      </c>
      <c r="F430" s="26" t="s">
        <v>14</v>
      </c>
      <c r="G430" s="32">
        <v>3167.4558499999998</v>
      </c>
    </row>
    <row r="431" spans="1:7" x14ac:dyDescent="0.25">
      <c r="A431" s="27">
        <v>27</v>
      </c>
      <c r="B431" s="28" t="s">
        <v>7</v>
      </c>
      <c r="C431" s="28">
        <v>30.4</v>
      </c>
      <c r="D431" s="28">
        <v>3</v>
      </c>
      <c r="E431" s="28" t="s">
        <v>11</v>
      </c>
      <c r="F431" s="28" t="s">
        <v>13</v>
      </c>
      <c r="G431" s="33">
        <v>18804.752400000001</v>
      </c>
    </row>
    <row r="432" spans="1:7" x14ac:dyDescent="0.25">
      <c r="A432" s="25">
        <v>19</v>
      </c>
      <c r="B432" s="26" t="s">
        <v>10</v>
      </c>
      <c r="C432" s="26">
        <v>33.1</v>
      </c>
      <c r="D432" s="26">
        <v>0</v>
      </c>
      <c r="E432" s="26" t="s">
        <v>11</v>
      </c>
      <c r="F432" s="26" t="s">
        <v>9</v>
      </c>
      <c r="G432" s="32">
        <v>23082.955330000001</v>
      </c>
    </row>
    <row r="433" spans="1:7" x14ac:dyDescent="0.25">
      <c r="A433" s="27">
        <v>29</v>
      </c>
      <c r="B433" s="28" t="s">
        <v>7</v>
      </c>
      <c r="C433" s="28">
        <v>20.234999999999999</v>
      </c>
      <c r="D433" s="28">
        <v>2</v>
      </c>
      <c r="E433" s="28" t="s">
        <v>11</v>
      </c>
      <c r="F433" s="28" t="s">
        <v>13</v>
      </c>
      <c r="G433" s="33">
        <v>4906.4096499999996</v>
      </c>
    </row>
    <row r="434" spans="1:7" x14ac:dyDescent="0.25">
      <c r="A434" s="25">
        <v>42</v>
      </c>
      <c r="B434" s="26" t="s">
        <v>10</v>
      </c>
      <c r="C434" s="26">
        <v>26.9</v>
      </c>
      <c r="D434" s="26">
        <v>0</v>
      </c>
      <c r="E434" s="26" t="s">
        <v>11</v>
      </c>
      <c r="F434" s="26" t="s">
        <v>9</v>
      </c>
      <c r="G434" s="32">
        <v>5969.723</v>
      </c>
    </row>
    <row r="435" spans="1:7" x14ac:dyDescent="0.25">
      <c r="A435" s="27">
        <v>60</v>
      </c>
      <c r="B435" s="28" t="s">
        <v>7</v>
      </c>
      <c r="C435" s="28">
        <v>30.5</v>
      </c>
      <c r="D435" s="28">
        <v>0</v>
      </c>
      <c r="E435" s="28" t="s">
        <v>11</v>
      </c>
      <c r="F435" s="28" t="s">
        <v>9</v>
      </c>
      <c r="G435" s="33">
        <v>12638.195</v>
      </c>
    </row>
    <row r="436" spans="1:7" x14ac:dyDescent="0.25">
      <c r="A436" s="25">
        <v>31</v>
      </c>
      <c r="B436" s="26" t="s">
        <v>10</v>
      </c>
      <c r="C436" s="26">
        <v>28.594999999999999</v>
      </c>
      <c r="D436" s="26">
        <v>1</v>
      </c>
      <c r="E436" s="26" t="s">
        <v>11</v>
      </c>
      <c r="F436" s="26" t="s">
        <v>13</v>
      </c>
      <c r="G436" s="32">
        <v>4243.5900499999998</v>
      </c>
    </row>
    <row r="437" spans="1:7" x14ac:dyDescent="0.25">
      <c r="A437" s="27">
        <v>60</v>
      </c>
      <c r="B437" s="28" t="s">
        <v>10</v>
      </c>
      <c r="C437" s="28">
        <v>33.11</v>
      </c>
      <c r="D437" s="28">
        <v>3</v>
      </c>
      <c r="E437" s="28" t="s">
        <v>11</v>
      </c>
      <c r="F437" s="28" t="s">
        <v>12</v>
      </c>
      <c r="G437" s="33">
        <v>13919.822899999999</v>
      </c>
    </row>
    <row r="438" spans="1:7" x14ac:dyDescent="0.25">
      <c r="A438" s="25">
        <v>22</v>
      </c>
      <c r="B438" s="26" t="s">
        <v>10</v>
      </c>
      <c r="C438" s="26">
        <v>31.73</v>
      </c>
      <c r="D438" s="26">
        <v>0</v>
      </c>
      <c r="E438" s="26" t="s">
        <v>11</v>
      </c>
      <c r="F438" s="26" t="s">
        <v>14</v>
      </c>
      <c r="G438" s="32">
        <v>2254.7966999999999</v>
      </c>
    </row>
    <row r="439" spans="1:7" x14ac:dyDescent="0.25">
      <c r="A439" s="27">
        <v>35</v>
      </c>
      <c r="B439" s="28" t="s">
        <v>10</v>
      </c>
      <c r="C439" s="28">
        <v>28.9</v>
      </c>
      <c r="D439" s="28">
        <v>3</v>
      </c>
      <c r="E439" s="28" t="s">
        <v>11</v>
      </c>
      <c r="F439" s="28" t="s">
        <v>9</v>
      </c>
      <c r="G439" s="33">
        <v>5926.8459999999995</v>
      </c>
    </row>
    <row r="440" spans="1:7" x14ac:dyDescent="0.25">
      <c r="A440" s="25">
        <v>52</v>
      </c>
      <c r="B440" s="26" t="s">
        <v>7</v>
      </c>
      <c r="C440" s="26">
        <v>46.75</v>
      </c>
      <c r="D440" s="26">
        <v>5</v>
      </c>
      <c r="E440" s="26" t="s">
        <v>11</v>
      </c>
      <c r="F440" s="26" t="s">
        <v>12</v>
      </c>
      <c r="G440" s="32">
        <v>12592.5345</v>
      </c>
    </row>
    <row r="441" spans="1:7" x14ac:dyDescent="0.25">
      <c r="A441" s="27">
        <v>26</v>
      </c>
      <c r="B441" s="28" t="s">
        <v>10</v>
      </c>
      <c r="C441" s="28">
        <v>29.45</v>
      </c>
      <c r="D441" s="28">
        <v>0</v>
      </c>
      <c r="E441" s="28" t="s">
        <v>11</v>
      </c>
      <c r="F441" s="28" t="s">
        <v>14</v>
      </c>
      <c r="G441" s="33">
        <v>2897.3235</v>
      </c>
    </row>
    <row r="442" spans="1:7" x14ac:dyDescent="0.25">
      <c r="A442" s="25">
        <v>31</v>
      </c>
      <c r="B442" s="26" t="s">
        <v>7</v>
      </c>
      <c r="C442" s="26">
        <v>32.68</v>
      </c>
      <c r="D442" s="26">
        <v>1</v>
      </c>
      <c r="E442" s="26" t="s">
        <v>11</v>
      </c>
      <c r="F442" s="26" t="s">
        <v>13</v>
      </c>
      <c r="G442" s="32">
        <v>4738.2682000000004</v>
      </c>
    </row>
    <row r="443" spans="1:7" x14ac:dyDescent="0.25">
      <c r="A443" s="27">
        <v>33</v>
      </c>
      <c r="B443" s="28" t="s">
        <v>7</v>
      </c>
      <c r="C443" s="28">
        <v>33.5</v>
      </c>
      <c r="D443" s="28">
        <v>0</v>
      </c>
      <c r="E443" s="28" t="s">
        <v>8</v>
      </c>
      <c r="F443" s="28" t="s">
        <v>9</v>
      </c>
      <c r="G443" s="33">
        <v>37079.372000000003</v>
      </c>
    </row>
    <row r="444" spans="1:7" x14ac:dyDescent="0.25">
      <c r="A444" s="25">
        <v>18</v>
      </c>
      <c r="B444" s="26" t="s">
        <v>10</v>
      </c>
      <c r="C444" s="26">
        <v>43.01</v>
      </c>
      <c r="D444" s="26">
        <v>0</v>
      </c>
      <c r="E444" s="26" t="s">
        <v>11</v>
      </c>
      <c r="F444" s="26" t="s">
        <v>12</v>
      </c>
      <c r="G444" s="32">
        <v>1149.3959</v>
      </c>
    </row>
    <row r="445" spans="1:7" x14ac:dyDescent="0.25">
      <c r="A445" s="27">
        <v>59</v>
      </c>
      <c r="B445" s="28" t="s">
        <v>7</v>
      </c>
      <c r="C445" s="28">
        <v>36.520000000000003</v>
      </c>
      <c r="D445" s="28">
        <v>1</v>
      </c>
      <c r="E445" s="28" t="s">
        <v>11</v>
      </c>
      <c r="F445" s="28" t="s">
        <v>12</v>
      </c>
      <c r="G445" s="33">
        <v>28287.897659999999</v>
      </c>
    </row>
    <row r="446" spans="1:7" x14ac:dyDescent="0.25">
      <c r="A446" s="25">
        <v>56</v>
      </c>
      <c r="B446" s="26" t="s">
        <v>10</v>
      </c>
      <c r="C446" s="26">
        <v>26.695</v>
      </c>
      <c r="D446" s="26">
        <v>1</v>
      </c>
      <c r="E446" s="26" t="s">
        <v>8</v>
      </c>
      <c r="F446" s="26" t="s">
        <v>13</v>
      </c>
      <c r="G446" s="32">
        <v>26109.32905</v>
      </c>
    </row>
    <row r="447" spans="1:7" x14ac:dyDescent="0.25">
      <c r="A447" s="27">
        <v>45</v>
      </c>
      <c r="B447" s="28" t="s">
        <v>7</v>
      </c>
      <c r="C447" s="28">
        <v>33.1</v>
      </c>
      <c r="D447" s="28">
        <v>0</v>
      </c>
      <c r="E447" s="28" t="s">
        <v>11</v>
      </c>
      <c r="F447" s="28" t="s">
        <v>9</v>
      </c>
      <c r="G447" s="33">
        <v>7345.0839999999998</v>
      </c>
    </row>
    <row r="448" spans="1:7" x14ac:dyDescent="0.25">
      <c r="A448" s="25">
        <v>60</v>
      </c>
      <c r="B448" s="26" t="s">
        <v>10</v>
      </c>
      <c r="C448" s="26">
        <v>29.64</v>
      </c>
      <c r="D448" s="26">
        <v>0</v>
      </c>
      <c r="E448" s="26" t="s">
        <v>11</v>
      </c>
      <c r="F448" s="26" t="s">
        <v>14</v>
      </c>
      <c r="G448" s="32">
        <v>12730.999599999999</v>
      </c>
    </row>
    <row r="449" spans="1:7" x14ac:dyDescent="0.25">
      <c r="A449" s="27">
        <v>56</v>
      </c>
      <c r="B449" s="28" t="s">
        <v>7</v>
      </c>
      <c r="C449" s="28">
        <v>25.65</v>
      </c>
      <c r="D449" s="28">
        <v>0</v>
      </c>
      <c r="E449" s="28" t="s">
        <v>11</v>
      </c>
      <c r="F449" s="28" t="s">
        <v>13</v>
      </c>
      <c r="G449" s="33">
        <v>11454.021500000001</v>
      </c>
    </row>
    <row r="450" spans="1:7" x14ac:dyDescent="0.25">
      <c r="A450" s="25">
        <v>40</v>
      </c>
      <c r="B450" s="26" t="s">
        <v>7</v>
      </c>
      <c r="C450" s="26">
        <v>29.6</v>
      </c>
      <c r="D450" s="26">
        <v>0</v>
      </c>
      <c r="E450" s="26" t="s">
        <v>11</v>
      </c>
      <c r="F450" s="26" t="s">
        <v>9</v>
      </c>
      <c r="G450" s="32">
        <v>5910.9440000000004</v>
      </c>
    </row>
    <row r="451" spans="1:7" x14ac:dyDescent="0.25">
      <c r="A451" s="27">
        <v>35</v>
      </c>
      <c r="B451" s="28" t="s">
        <v>10</v>
      </c>
      <c r="C451" s="28">
        <v>38.6</v>
      </c>
      <c r="D451" s="28">
        <v>1</v>
      </c>
      <c r="E451" s="28" t="s">
        <v>11</v>
      </c>
      <c r="F451" s="28" t="s">
        <v>9</v>
      </c>
      <c r="G451" s="33">
        <v>4762.3289999999997</v>
      </c>
    </row>
    <row r="452" spans="1:7" x14ac:dyDescent="0.25">
      <c r="A452" s="25">
        <v>39</v>
      </c>
      <c r="B452" s="26" t="s">
        <v>10</v>
      </c>
      <c r="C452" s="26">
        <v>29.6</v>
      </c>
      <c r="D452" s="26">
        <v>4</v>
      </c>
      <c r="E452" s="26" t="s">
        <v>11</v>
      </c>
      <c r="F452" s="26" t="s">
        <v>9</v>
      </c>
      <c r="G452" s="32">
        <v>7512.2669999999998</v>
      </c>
    </row>
    <row r="453" spans="1:7" x14ac:dyDescent="0.25">
      <c r="A453" s="27">
        <v>30</v>
      </c>
      <c r="B453" s="28" t="s">
        <v>10</v>
      </c>
      <c r="C453" s="28">
        <v>24.13</v>
      </c>
      <c r="D453" s="28">
        <v>1</v>
      </c>
      <c r="E453" s="28" t="s">
        <v>11</v>
      </c>
      <c r="F453" s="28" t="s">
        <v>13</v>
      </c>
      <c r="G453" s="33">
        <v>4032.2406999999998</v>
      </c>
    </row>
    <row r="454" spans="1:7" x14ac:dyDescent="0.25">
      <c r="A454" s="25">
        <v>24</v>
      </c>
      <c r="B454" s="26" t="s">
        <v>10</v>
      </c>
      <c r="C454" s="26">
        <v>23.4</v>
      </c>
      <c r="D454" s="26">
        <v>0</v>
      </c>
      <c r="E454" s="26" t="s">
        <v>11</v>
      </c>
      <c r="F454" s="26" t="s">
        <v>9</v>
      </c>
      <c r="G454" s="32">
        <v>1969.614</v>
      </c>
    </row>
    <row r="455" spans="1:7" x14ac:dyDescent="0.25">
      <c r="A455" s="27">
        <v>20</v>
      </c>
      <c r="B455" s="28" t="s">
        <v>10</v>
      </c>
      <c r="C455" s="28">
        <v>29.734999999999999</v>
      </c>
      <c r="D455" s="28">
        <v>0</v>
      </c>
      <c r="E455" s="28" t="s">
        <v>11</v>
      </c>
      <c r="F455" s="28" t="s">
        <v>13</v>
      </c>
      <c r="G455" s="33">
        <v>1769.5316499999999</v>
      </c>
    </row>
    <row r="456" spans="1:7" x14ac:dyDescent="0.25">
      <c r="A456" s="25">
        <v>32</v>
      </c>
      <c r="B456" s="26" t="s">
        <v>10</v>
      </c>
      <c r="C456" s="26">
        <v>46.53</v>
      </c>
      <c r="D456" s="26">
        <v>2</v>
      </c>
      <c r="E456" s="26" t="s">
        <v>11</v>
      </c>
      <c r="F456" s="26" t="s">
        <v>12</v>
      </c>
      <c r="G456" s="32">
        <v>4686.3887000000004</v>
      </c>
    </row>
    <row r="457" spans="1:7" x14ac:dyDescent="0.25">
      <c r="A457" s="27">
        <v>59</v>
      </c>
      <c r="B457" s="28" t="s">
        <v>10</v>
      </c>
      <c r="C457" s="28">
        <v>37.4</v>
      </c>
      <c r="D457" s="28">
        <v>0</v>
      </c>
      <c r="E457" s="28" t="s">
        <v>11</v>
      </c>
      <c r="F457" s="28" t="s">
        <v>9</v>
      </c>
      <c r="G457" s="33">
        <v>21797.000400000001</v>
      </c>
    </row>
    <row r="458" spans="1:7" x14ac:dyDescent="0.25">
      <c r="A458" s="25">
        <v>55</v>
      </c>
      <c r="B458" s="26" t="s">
        <v>7</v>
      </c>
      <c r="C458" s="26">
        <v>30.14</v>
      </c>
      <c r="D458" s="26">
        <v>2</v>
      </c>
      <c r="E458" s="26" t="s">
        <v>11</v>
      </c>
      <c r="F458" s="26" t="s">
        <v>12</v>
      </c>
      <c r="G458" s="32">
        <v>11881.9696</v>
      </c>
    </row>
    <row r="459" spans="1:7" x14ac:dyDescent="0.25">
      <c r="A459" s="27">
        <v>57</v>
      </c>
      <c r="B459" s="28" t="s">
        <v>7</v>
      </c>
      <c r="C459" s="28">
        <v>30.495000000000001</v>
      </c>
      <c r="D459" s="28">
        <v>0</v>
      </c>
      <c r="E459" s="28" t="s">
        <v>11</v>
      </c>
      <c r="F459" s="28" t="s">
        <v>13</v>
      </c>
      <c r="G459" s="33">
        <v>11840.77505</v>
      </c>
    </row>
    <row r="460" spans="1:7" x14ac:dyDescent="0.25">
      <c r="A460" s="25">
        <v>56</v>
      </c>
      <c r="B460" s="26" t="s">
        <v>10</v>
      </c>
      <c r="C460" s="26">
        <v>39.6</v>
      </c>
      <c r="D460" s="26">
        <v>0</v>
      </c>
      <c r="E460" s="26" t="s">
        <v>11</v>
      </c>
      <c r="F460" s="26" t="s">
        <v>9</v>
      </c>
      <c r="G460" s="32">
        <v>10601.412</v>
      </c>
    </row>
    <row r="461" spans="1:7" x14ac:dyDescent="0.25">
      <c r="A461" s="27">
        <v>40</v>
      </c>
      <c r="B461" s="28" t="s">
        <v>7</v>
      </c>
      <c r="C461" s="28">
        <v>33</v>
      </c>
      <c r="D461" s="28">
        <v>3</v>
      </c>
      <c r="E461" s="28" t="s">
        <v>11</v>
      </c>
      <c r="F461" s="28" t="s">
        <v>12</v>
      </c>
      <c r="G461" s="33">
        <v>7682.67</v>
      </c>
    </row>
    <row r="462" spans="1:7" x14ac:dyDescent="0.25">
      <c r="A462" s="25">
        <v>49</v>
      </c>
      <c r="B462" s="26" t="s">
        <v>7</v>
      </c>
      <c r="C462" s="26">
        <v>36.630000000000003</v>
      </c>
      <c r="D462" s="26">
        <v>3</v>
      </c>
      <c r="E462" s="26" t="s">
        <v>11</v>
      </c>
      <c r="F462" s="26" t="s">
        <v>12</v>
      </c>
      <c r="G462" s="32">
        <v>10381.4787</v>
      </c>
    </row>
    <row r="463" spans="1:7" x14ac:dyDescent="0.25">
      <c r="A463" s="27">
        <v>42</v>
      </c>
      <c r="B463" s="28" t="s">
        <v>10</v>
      </c>
      <c r="C463" s="28">
        <v>30</v>
      </c>
      <c r="D463" s="28">
        <v>0</v>
      </c>
      <c r="E463" s="28" t="s">
        <v>8</v>
      </c>
      <c r="F463" s="28" t="s">
        <v>9</v>
      </c>
      <c r="G463" s="33">
        <v>22144.031999999999</v>
      </c>
    </row>
    <row r="464" spans="1:7" x14ac:dyDescent="0.25">
      <c r="A464" s="25">
        <v>62</v>
      </c>
      <c r="B464" s="26" t="s">
        <v>7</v>
      </c>
      <c r="C464" s="26">
        <v>38.094999999999999</v>
      </c>
      <c r="D464" s="26">
        <v>2</v>
      </c>
      <c r="E464" s="26" t="s">
        <v>11</v>
      </c>
      <c r="F464" s="26" t="s">
        <v>14</v>
      </c>
      <c r="G464" s="32">
        <v>15230.324049999999</v>
      </c>
    </row>
    <row r="465" spans="1:7" x14ac:dyDescent="0.25">
      <c r="A465" s="27">
        <v>56</v>
      </c>
      <c r="B465" s="28" t="s">
        <v>10</v>
      </c>
      <c r="C465" s="28">
        <v>25.934999999999999</v>
      </c>
      <c r="D465" s="28">
        <v>0</v>
      </c>
      <c r="E465" s="28" t="s">
        <v>11</v>
      </c>
      <c r="F465" s="28" t="s">
        <v>14</v>
      </c>
      <c r="G465" s="33">
        <v>11165.417649999999</v>
      </c>
    </row>
    <row r="466" spans="1:7" x14ac:dyDescent="0.25">
      <c r="A466" s="25">
        <v>19</v>
      </c>
      <c r="B466" s="26" t="s">
        <v>10</v>
      </c>
      <c r="C466" s="26">
        <v>25.175000000000001</v>
      </c>
      <c r="D466" s="26">
        <v>0</v>
      </c>
      <c r="E466" s="26" t="s">
        <v>11</v>
      </c>
      <c r="F466" s="26" t="s">
        <v>13</v>
      </c>
      <c r="G466" s="32">
        <v>1632.0362500000001</v>
      </c>
    </row>
    <row r="467" spans="1:7" x14ac:dyDescent="0.25">
      <c r="A467" s="27">
        <v>30</v>
      </c>
      <c r="B467" s="28" t="s">
        <v>7</v>
      </c>
      <c r="C467" s="28">
        <v>28.38</v>
      </c>
      <c r="D467" s="28">
        <v>1</v>
      </c>
      <c r="E467" s="28" t="s">
        <v>8</v>
      </c>
      <c r="F467" s="28" t="s">
        <v>12</v>
      </c>
      <c r="G467" s="33">
        <v>19521.968199999999</v>
      </c>
    </row>
    <row r="468" spans="1:7" x14ac:dyDescent="0.25">
      <c r="A468" s="25">
        <v>60</v>
      </c>
      <c r="B468" s="26" t="s">
        <v>7</v>
      </c>
      <c r="C468" s="26">
        <v>28.7</v>
      </c>
      <c r="D468" s="26">
        <v>1</v>
      </c>
      <c r="E468" s="26" t="s">
        <v>11</v>
      </c>
      <c r="F468" s="26" t="s">
        <v>9</v>
      </c>
      <c r="G468" s="32">
        <v>13224.692999999999</v>
      </c>
    </row>
    <row r="469" spans="1:7" x14ac:dyDescent="0.25">
      <c r="A469" s="27">
        <v>56</v>
      </c>
      <c r="B469" s="28" t="s">
        <v>7</v>
      </c>
      <c r="C469" s="28">
        <v>33.82</v>
      </c>
      <c r="D469" s="28">
        <v>2</v>
      </c>
      <c r="E469" s="28" t="s">
        <v>11</v>
      </c>
      <c r="F469" s="28" t="s">
        <v>13</v>
      </c>
      <c r="G469" s="33">
        <v>12643.3778</v>
      </c>
    </row>
    <row r="470" spans="1:7" x14ac:dyDescent="0.25">
      <c r="A470" s="25">
        <v>28</v>
      </c>
      <c r="B470" s="26" t="s">
        <v>7</v>
      </c>
      <c r="C470" s="26">
        <v>24.32</v>
      </c>
      <c r="D470" s="26">
        <v>1</v>
      </c>
      <c r="E470" s="26" t="s">
        <v>11</v>
      </c>
      <c r="F470" s="26" t="s">
        <v>14</v>
      </c>
      <c r="G470" s="32">
        <v>23288.928400000001</v>
      </c>
    </row>
    <row r="471" spans="1:7" x14ac:dyDescent="0.25">
      <c r="A471" s="27">
        <v>18</v>
      </c>
      <c r="B471" s="28" t="s">
        <v>7</v>
      </c>
      <c r="C471" s="28">
        <v>24.09</v>
      </c>
      <c r="D471" s="28">
        <v>1</v>
      </c>
      <c r="E471" s="28" t="s">
        <v>11</v>
      </c>
      <c r="F471" s="28" t="s">
        <v>12</v>
      </c>
      <c r="G471" s="33">
        <v>2201.0971</v>
      </c>
    </row>
    <row r="472" spans="1:7" x14ac:dyDescent="0.25">
      <c r="A472" s="25">
        <v>27</v>
      </c>
      <c r="B472" s="26" t="s">
        <v>10</v>
      </c>
      <c r="C472" s="26">
        <v>32.67</v>
      </c>
      <c r="D472" s="26">
        <v>0</v>
      </c>
      <c r="E472" s="26" t="s">
        <v>11</v>
      </c>
      <c r="F472" s="26" t="s">
        <v>12</v>
      </c>
      <c r="G472" s="32">
        <v>2497.0383000000002</v>
      </c>
    </row>
    <row r="473" spans="1:7" x14ac:dyDescent="0.25">
      <c r="A473" s="27">
        <v>18</v>
      </c>
      <c r="B473" s="28" t="s">
        <v>7</v>
      </c>
      <c r="C473" s="28">
        <v>30.114999999999998</v>
      </c>
      <c r="D473" s="28">
        <v>0</v>
      </c>
      <c r="E473" s="28" t="s">
        <v>11</v>
      </c>
      <c r="F473" s="28" t="s">
        <v>14</v>
      </c>
      <c r="G473" s="33">
        <v>2203.4718499999999</v>
      </c>
    </row>
    <row r="474" spans="1:7" x14ac:dyDescent="0.25">
      <c r="A474" s="25">
        <v>19</v>
      </c>
      <c r="B474" s="26" t="s">
        <v>7</v>
      </c>
      <c r="C474" s="26">
        <v>29.8</v>
      </c>
      <c r="D474" s="26">
        <v>0</v>
      </c>
      <c r="E474" s="26" t="s">
        <v>11</v>
      </c>
      <c r="F474" s="26" t="s">
        <v>9</v>
      </c>
      <c r="G474" s="32">
        <v>1744.4649999999999</v>
      </c>
    </row>
    <row r="475" spans="1:7" x14ac:dyDescent="0.25">
      <c r="A475" s="27">
        <v>47</v>
      </c>
      <c r="B475" s="28" t="s">
        <v>7</v>
      </c>
      <c r="C475" s="28">
        <v>33.344999999999999</v>
      </c>
      <c r="D475" s="28">
        <v>0</v>
      </c>
      <c r="E475" s="28" t="s">
        <v>11</v>
      </c>
      <c r="F475" s="28" t="s">
        <v>14</v>
      </c>
      <c r="G475" s="33">
        <v>20878.78443</v>
      </c>
    </row>
    <row r="476" spans="1:7" x14ac:dyDescent="0.25">
      <c r="A476" s="25">
        <v>54</v>
      </c>
      <c r="B476" s="26" t="s">
        <v>10</v>
      </c>
      <c r="C476" s="26">
        <v>25.1</v>
      </c>
      <c r="D476" s="26">
        <v>3</v>
      </c>
      <c r="E476" s="26" t="s">
        <v>8</v>
      </c>
      <c r="F476" s="26" t="s">
        <v>9</v>
      </c>
      <c r="G476" s="32">
        <v>25382.296999999999</v>
      </c>
    </row>
    <row r="477" spans="1:7" x14ac:dyDescent="0.25">
      <c r="A477" s="27">
        <v>61</v>
      </c>
      <c r="B477" s="28" t="s">
        <v>10</v>
      </c>
      <c r="C477" s="28">
        <v>28.31</v>
      </c>
      <c r="D477" s="28">
        <v>1</v>
      </c>
      <c r="E477" s="28" t="s">
        <v>8</v>
      </c>
      <c r="F477" s="28" t="s">
        <v>13</v>
      </c>
      <c r="G477" s="33">
        <v>28868.6639</v>
      </c>
    </row>
    <row r="478" spans="1:7" x14ac:dyDescent="0.25">
      <c r="A478" s="25">
        <v>24</v>
      </c>
      <c r="B478" s="26" t="s">
        <v>10</v>
      </c>
      <c r="C478" s="26">
        <v>28.5</v>
      </c>
      <c r="D478" s="26">
        <v>0</v>
      </c>
      <c r="E478" s="26" t="s">
        <v>8</v>
      </c>
      <c r="F478" s="26" t="s">
        <v>14</v>
      </c>
      <c r="G478" s="32">
        <v>35147.528480000001</v>
      </c>
    </row>
    <row r="479" spans="1:7" x14ac:dyDescent="0.25">
      <c r="A479" s="27">
        <v>25</v>
      </c>
      <c r="B479" s="28" t="s">
        <v>10</v>
      </c>
      <c r="C479" s="28">
        <v>35.625</v>
      </c>
      <c r="D479" s="28">
        <v>0</v>
      </c>
      <c r="E479" s="28" t="s">
        <v>11</v>
      </c>
      <c r="F479" s="28" t="s">
        <v>13</v>
      </c>
      <c r="G479" s="33">
        <v>2534.3937500000002</v>
      </c>
    </row>
    <row r="480" spans="1:7" x14ac:dyDescent="0.25">
      <c r="A480" s="25">
        <v>21</v>
      </c>
      <c r="B480" s="26" t="s">
        <v>10</v>
      </c>
      <c r="C480" s="26">
        <v>36.85</v>
      </c>
      <c r="D480" s="26">
        <v>0</v>
      </c>
      <c r="E480" s="26" t="s">
        <v>11</v>
      </c>
      <c r="F480" s="26" t="s">
        <v>12</v>
      </c>
      <c r="G480" s="32">
        <v>1534.3045</v>
      </c>
    </row>
    <row r="481" spans="1:7" x14ac:dyDescent="0.25">
      <c r="A481" s="27">
        <v>23</v>
      </c>
      <c r="B481" s="28" t="s">
        <v>10</v>
      </c>
      <c r="C481" s="28">
        <v>32.56</v>
      </c>
      <c r="D481" s="28">
        <v>0</v>
      </c>
      <c r="E481" s="28" t="s">
        <v>11</v>
      </c>
      <c r="F481" s="28" t="s">
        <v>12</v>
      </c>
      <c r="G481" s="33">
        <v>1824.2854</v>
      </c>
    </row>
    <row r="482" spans="1:7" x14ac:dyDescent="0.25">
      <c r="A482" s="25">
        <v>63</v>
      </c>
      <c r="B482" s="26" t="s">
        <v>10</v>
      </c>
      <c r="C482" s="26">
        <v>41.325000000000003</v>
      </c>
      <c r="D482" s="26">
        <v>3</v>
      </c>
      <c r="E482" s="26" t="s">
        <v>11</v>
      </c>
      <c r="F482" s="26" t="s">
        <v>13</v>
      </c>
      <c r="G482" s="32">
        <v>15555.188749999999</v>
      </c>
    </row>
    <row r="483" spans="1:7" x14ac:dyDescent="0.25">
      <c r="A483" s="27">
        <v>49</v>
      </c>
      <c r="B483" s="28" t="s">
        <v>10</v>
      </c>
      <c r="C483" s="28">
        <v>37.51</v>
      </c>
      <c r="D483" s="28">
        <v>2</v>
      </c>
      <c r="E483" s="28" t="s">
        <v>11</v>
      </c>
      <c r="F483" s="28" t="s">
        <v>12</v>
      </c>
      <c r="G483" s="33">
        <v>9304.7019</v>
      </c>
    </row>
    <row r="484" spans="1:7" x14ac:dyDescent="0.25">
      <c r="A484" s="25">
        <v>18</v>
      </c>
      <c r="B484" s="26" t="s">
        <v>7</v>
      </c>
      <c r="C484" s="26">
        <v>31.35</v>
      </c>
      <c r="D484" s="26">
        <v>0</v>
      </c>
      <c r="E484" s="26" t="s">
        <v>11</v>
      </c>
      <c r="F484" s="26" t="s">
        <v>12</v>
      </c>
      <c r="G484" s="32">
        <v>1622.1885</v>
      </c>
    </row>
    <row r="485" spans="1:7" x14ac:dyDescent="0.25">
      <c r="A485" s="27">
        <v>51</v>
      </c>
      <c r="B485" s="28" t="s">
        <v>7</v>
      </c>
      <c r="C485" s="28">
        <v>39.5</v>
      </c>
      <c r="D485" s="28">
        <v>1</v>
      </c>
      <c r="E485" s="28" t="s">
        <v>11</v>
      </c>
      <c r="F485" s="28" t="s">
        <v>9</v>
      </c>
      <c r="G485" s="33">
        <v>9880.0679999999993</v>
      </c>
    </row>
    <row r="486" spans="1:7" x14ac:dyDescent="0.25">
      <c r="A486" s="25">
        <v>48</v>
      </c>
      <c r="B486" s="26" t="s">
        <v>10</v>
      </c>
      <c r="C486" s="26">
        <v>34.299999999999997</v>
      </c>
      <c r="D486" s="26">
        <v>3</v>
      </c>
      <c r="E486" s="26" t="s">
        <v>11</v>
      </c>
      <c r="F486" s="26" t="s">
        <v>9</v>
      </c>
      <c r="G486" s="32">
        <v>9563.0290000000005</v>
      </c>
    </row>
    <row r="487" spans="1:7" x14ac:dyDescent="0.25">
      <c r="A487" s="27">
        <v>31</v>
      </c>
      <c r="B487" s="28" t="s">
        <v>7</v>
      </c>
      <c r="C487" s="28">
        <v>31.065000000000001</v>
      </c>
      <c r="D487" s="28">
        <v>0</v>
      </c>
      <c r="E487" s="28" t="s">
        <v>11</v>
      </c>
      <c r="F487" s="28" t="s">
        <v>14</v>
      </c>
      <c r="G487" s="33">
        <v>4347.0233500000004</v>
      </c>
    </row>
    <row r="488" spans="1:7" x14ac:dyDescent="0.25">
      <c r="A488" s="25">
        <v>54</v>
      </c>
      <c r="B488" s="26" t="s">
        <v>7</v>
      </c>
      <c r="C488" s="26">
        <v>21.47</v>
      </c>
      <c r="D488" s="26">
        <v>3</v>
      </c>
      <c r="E488" s="26" t="s">
        <v>11</v>
      </c>
      <c r="F488" s="26" t="s">
        <v>13</v>
      </c>
      <c r="G488" s="32">
        <v>12475.3513</v>
      </c>
    </row>
    <row r="489" spans="1:7" x14ac:dyDescent="0.25">
      <c r="A489" s="27">
        <v>19</v>
      </c>
      <c r="B489" s="28" t="s">
        <v>10</v>
      </c>
      <c r="C489" s="28">
        <v>28.7</v>
      </c>
      <c r="D489" s="28">
        <v>0</v>
      </c>
      <c r="E489" s="28" t="s">
        <v>11</v>
      </c>
      <c r="F489" s="28" t="s">
        <v>9</v>
      </c>
      <c r="G489" s="33">
        <v>1253.9359999999999</v>
      </c>
    </row>
    <row r="490" spans="1:7" x14ac:dyDescent="0.25">
      <c r="A490" s="25">
        <v>44</v>
      </c>
      <c r="B490" s="26" t="s">
        <v>7</v>
      </c>
      <c r="C490" s="26">
        <v>38.06</v>
      </c>
      <c r="D490" s="26">
        <v>0</v>
      </c>
      <c r="E490" s="26" t="s">
        <v>8</v>
      </c>
      <c r="F490" s="26" t="s">
        <v>12</v>
      </c>
      <c r="G490" s="32">
        <v>48885.135609999998</v>
      </c>
    </row>
    <row r="491" spans="1:7" x14ac:dyDescent="0.25">
      <c r="A491" s="27">
        <v>53</v>
      </c>
      <c r="B491" s="28" t="s">
        <v>10</v>
      </c>
      <c r="C491" s="28">
        <v>31.16</v>
      </c>
      <c r="D491" s="28">
        <v>1</v>
      </c>
      <c r="E491" s="28" t="s">
        <v>11</v>
      </c>
      <c r="F491" s="28" t="s">
        <v>13</v>
      </c>
      <c r="G491" s="33">
        <v>10461.9794</v>
      </c>
    </row>
    <row r="492" spans="1:7" x14ac:dyDescent="0.25">
      <c r="A492" s="25">
        <v>19</v>
      </c>
      <c r="B492" s="26" t="s">
        <v>7</v>
      </c>
      <c r="C492" s="26">
        <v>32.9</v>
      </c>
      <c r="D492" s="26">
        <v>0</v>
      </c>
      <c r="E492" s="26" t="s">
        <v>11</v>
      </c>
      <c r="F492" s="26" t="s">
        <v>9</v>
      </c>
      <c r="G492" s="32">
        <v>1748.7739999999999</v>
      </c>
    </row>
    <row r="493" spans="1:7" x14ac:dyDescent="0.25">
      <c r="A493" s="27">
        <v>61</v>
      </c>
      <c r="B493" s="28" t="s">
        <v>7</v>
      </c>
      <c r="C493" s="28">
        <v>25.08</v>
      </c>
      <c r="D493" s="28">
        <v>0</v>
      </c>
      <c r="E493" s="28" t="s">
        <v>11</v>
      </c>
      <c r="F493" s="28" t="s">
        <v>12</v>
      </c>
      <c r="G493" s="33">
        <v>24513.091260000001</v>
      </c>
    </row>
    <row r="494" spans="1:7" x14ac:dyDescent="0.25">
      <c r="A494" s="25">
        <v>18</v>
      </c>
      <c r="B494" s="26" t="s">
        <v>7</v>
      </c>
      <c r="C494" s="26">
        <v>25.08</v>
      </c>
      <c r="D494" s="26">
        <v>0</v>
      </c>
      <c r="E494" s="26" t="s">
        <v>11</v>
      </c>
      <c r="F494" s="26" t="s">
        <v>14</v>
      </c>
      <c r="G494" s="32">
        <v>2196.4731999999999</v>
      </c>
    </row>
    <row r="495" spans="1:7" x14ac:dyDescent="0.25">
      <c r="A495" s="27">
        <v>61</v>
      </c>
      <c r="B495" s="28" t="s">
        <v>10</v>
      </c>
      <c r="C495" s="28">
        <v>43.4</v>
      </c>
      <c r="D495" s="28">
        <v>0</v>
      </c>
      <c r="E495" s="28" t="s">
        <v>11</v>
      </c>
      <c r="F495" s="28" t="s">
        <v>9</v>
      </c>
      <c r="G495" s="33">
        <v>12574.049000000001</v>
      </c>
    </row>
    <row r="496" spans="1:7" x14ac:dyDescent="0.25">
      <c r="A496" s="25">
        <v>21</v>
      </c>
      <c r="B496" s="26" t="s">
        <v>10</v>
      </c>
      <c r="C496" s="26">
        <v>25.7</v>
      </c>
      <c r="D496" s="26">
        <v>4</v>
      </c>
      <c r="E496" s="26" t="s">
        <v>8</v>
      </c>
      <c r="F496" s="26" t="s">
        <v>9</v>
      </c>
      <c r="G496" s="32">
        <v>17942.106</v>
      </c>
    </row>
    <row r="497" spans="1:7" x14ac:dyDescent="0.25">
      <c r="A497" s="27">
        <v>20</v>
      </c>
      <c r="B497" s="28" t="s">
        <v>10</v>
      </c>
      <c r="C497" s="28">
        <v>27.93</v>
      </c>
      <c r="D497" s="28">
        <v>0</v>
      </c>
      <c r="E497" s="28" t="s">
        <v>11</v>
      </c>
      <c r="F497" s="28" t="s">
        <v>14</v>
      </c>
      <c r="G497" s="33">
        <v>1967.0227</v>
      </c>
    </row>
    <row r="498" spans="1:7" x14ac:dyDescent="0.25">
      <c r="A498" s="25">
        <v>31</v>
      </c>
      <c r="B498" s="26" t="s">
        <v>7</v>
      </c>
      <c r="C498" s="26">
        <v>23.6</v>
      </c>
      <c r="D498" s="26">
        <v>2</v>
      </c>
      <c r="E498" s="26" t="s">
        <v>11</v>
      </c>
      <c r="F498" s="26" t="s">
        <v>9</v>
      </c>
      <c r="G498" s="32">
        <v>4931.6469999999999</v>
      </c>
    </row>
    <row r="499" spans="1:7" x14ac:dyDescent="0.25">
      <c r="A499" s="27">
        <v>45</v>
      </c>
      <c r="B499" s="28" t="s">
        <v>10</v>
      </c>
      <c r="C499" s="28">
        <v>28.7</v>
      </c>
      <c r="D499" s="28">
        <v>2</v>
      </c>
      <c r="E499" s="28" t="s">
        <v>11</v>
      </c>
      <c r="F499" s="28" t="s">
        <v>9</v>
      </c>
      <c r="G499" s="33">
        <v>8027.9679999999998</v>
      </c>
    </row>
    <row r="500" spans="1:7" x14ac:dyDescent="0.25">
      <c r="A500" s="25">
        <v>44</v>
      </c>
      <c r="B500" s="26" t="s">
        <v>7</v>
      </c>
      <c r="C500" s="26">
        <v>23.98</v>
      </c>
      <c r="D500" s="26">
        <v>2</v>
      </c>
      <c r="E500" s="26" t="s">
        <v>11</v>
      </c>
      <c r="F500" s="26" t="s">
        <v>12</v>
      </c>
      <c r="G500" s="32">
        <v>8211.1002000000008</v>
      </c>
    </row>
    <row r="501" spans="1:7" x14ac:dyDescent="0.25">
      <c r="A501" s="27">
        <v>62</v>
      </c>
      <c r="B501" s="28" t="s">
        <v>7</v>
      </c>
      <c r="C501" s="28">
        <v>39.200000000000003</v>
      </c>
      <c r="D501" s="28">
        <v>0</v>
      </c>
      <c r="E501" s="28" t="s">
        <v>11</v>
      </c>
      <c r="F501" s="28" t="s">
        <v>9</v>
      </c>
      <c r="G501" s="33">
        <v>13470.86</v>
      </c>
    </row>
    <row r="502" spans="1:7" x14ac:dyDescent="0.25">
      <c r="A502" s="25">
        <v>29</v>
      </c>
      <c r="B502" s="26" t="s">
        <v>10</v>
      </c>
      <c r="C502" s="26">
        <v>34.4</v>
      </c>
      <c r="D502" s="26">
        <v>0</v>
      </c>
      <c r="E502" s="26" t="s">
        <v>8</v>
      </c>
      <c r="F502" s="26" t="s">
        <v>9</v>
      </c>
      <c r="G502" s="32">
        <v>36197.699000000001</v>
      </c>
    </row>
    <row r="503" spans="1:7" x14ac:dyDescent="0.25">
      <c r="A503" s="27">
        <v>43</v>
      </c>
      <c r="B503" s="28" t="s">
        <v>10</v>
      </c>
      <c r="C503" s="28">
        <v>26.03</v>
      </c>
      <c r="D503" s="28">
        <v>0</v>
      </c>
      <c r="E503" s="28" t="s">
        <v>11</v>
      </c>
      <c r="F503" s="28" t="s">
        <v>14</v>
      </c>
      <c r="G503" s="33">
        <v>6837.3687</v>
      </c>
    </row>
    <row r="504" spans="1:7" x14ac:dyDescent="0.25">
      <c r="A504" s="25">
        <v>51</v>
      </c>
      <c r="B504" s="26" t="s">
        <v>10</v>
      </c>
      <c r="C504" s="26">
        <v>23.21</v>
      </c>
      <c r="D504" s="26">
        <v>1</v>
      </c>
      <c r="E504" s="26" t="s">
        <v>8</v>
      </c>
      <c r="F504" s="26" t="s">
        <v>12</v>
      </c>
      <c r="G504" s="32">
        <v>22218.1149</v>
      </c>
    </row>
    <row r="505" spans="1:7" x14ac:dyDescent="0.25">
      <c r="A505" s="27">
        <v>19</v>
      </c>
      <c r="B505" s="28" t="s">
        <v>10</v>
      </c>
      <c r="C505" s="28">
        <v>30.25</v>
      </c>
      <c r="D505" s="28">
        <v>0</v>
      </c>
      <c r="E505" s="28" t="s">
        <v>8</v>
      </c>
      <c r="F505" s="28" t="s">
        <v>12</v>
      </c>
      <c r="G505" s="33">
        <v>32548.340499999998</v>
      </c>
    </row>
    <row r="506" spans="1:7" x14ac:dyDescent="0.25">
      <c r="A506" s="25">
        <v>38</v>
      </c>
      <c r="B506" s="26" t="s">
        <v>7</v>
      </c>
      <c r="C506" s="26">
        <v>28.93</v>
      </c>
      <c r="D506" s="26">
        <v>1</v>
      </c>
      <c r="E506" s="26" t="s">
        <v>11</v>
      </c>
      <c r="F506" s="26" t="s">
        <v>12</v>
      </c>
      <c r="G506" s="32">
        <v>5974.3846999999996</v>
      </c>
    </row>
    <row r="507" spans="1:7" x14ac:dyDescent="0.25">
      <c r="A507" s="27">
        <v>37</v>
      </c>
      <c r="B507" s="28" t="s">
        <v>10</v>
      </c>
      <c r="C507" s="28">
        <v>30.875</v>
      </c>
      <c r="D507" s="28">
        <v>3</v>
      </c>
      <c r="E507" s="28" t="s">
        <v>11</v>
      </c>
      <c r="F507" s="28" t="s">
        <v>13</v>
      </c>
      <c r="G507" s="33">
        <v>6796.8632500000003</v>
      </c>
    </row>
    <row r="508" spans="1:7" x14ac:dyDescent="0.25">
      <c r="A508" s="25">
        <v>22</v>
      </c>
      <c r="B508" s="26" t="s">
        <v>10</v>
      </c>
      <c r="C508" s="26">
        <v>31.35</v>
      </c>
      <c r="D508" s="26">
        <v>1</v>
      </c>
      <c r="E508" s="26" t="s">
        <v>11</v>
      </c>
      <c r="F508" s="26" t="s">
        <v>13</v>
      </c>
      <c r="G508" s="32">
        <v>2643.2685000000001</v>
      </c>
    </row>
    <row r="509" spans="1:7" x14ac:dyDescent="0.25">
      <c r="A509" s="27">
        <v>21</v>
      </c>
      <c r="B509" s="28" t="s">
        <v>10</v>
      </c>
      <c r="C509" s="28">
        <v>23.75</v>
      </c>
      <c r="D509" s="28">
        <v>2</v>
      </c>
      <c r="E509" s="28" t="s">
        <v>11</v>
      </c>
      <c r="F509" s="28" t="s">
        <v>13</v>
      </c>
      <c r="G509" s="33">
        <v>3077.0954999999999</v>
      </c>
    </row>
    <row r="510" spans="1:7" x14ac:dyDescent="0.25">
      <c r="A510" s="25">
        <v>24</v>
      </c>
      <c r="B510" s="26" t="s">
        <v>7</v>
      </c>
      <c r="C510" s="26">
        <v>25.27</v>
      </c>
      <c r="D510" s="26">
        <v>0</v>
      </c>
      <c r="E510" s="26" t="s">
        <v>11</v>
      </c>
      <c r="F510" s="26" t="s">
        <v>14</v>
      </c>
      <c r="G510" s="32">
        <v>3044.2132999999999</v>
      </c>
    </row>
    <row r="511" spans="1:7" x14ac:dyDescent="0.25">
      <c r="A511" s="27">
        <v>57</v>
      </c>
      <c r="B511" s="28" t="s">
        <v>7</v>
      </c>
      <c r="C511" s="28">
        <v>28.7</v>
      </c>
      <c r="D511" s="28">
        <v>0</v>
      </c>
      <c r="E511" s="28" t="s">
        <v>11</v>
      </c>
      <c r="F511" s="28" t="s">
        <v>9</v>
      </c>
      <c r="G511" s="33">
        <v>11455.28</v>
      </c>
    </row>
    <row r="512" spans="1:7" x14ac:dyDescent="0.25">
      <c r="A512" s="25">
        <v>56</v>
      </c>
      <c r="B512" s="26" t="s">
        <v>10</v>
      </c>
      <c r="C512" s="26">
        <v>32.11</v>
      </c>
      <c r="D512" s="26">
        <v>1</v>
      </c>
      <c r="E512" s="26" t="s">
        <v>11</v>
      </c>
      <c r="F512" s="26" t="s">
        <v>14</v>
      </c>
      <c r="G512" s="32">
        <v>11763.000899999999</v>
      </c>
    </row>
    <row r="513" spans="1:7" x14ac:dyDescent="0.25">
      <c r="A513" s="27">
        <v>27</v>
      </c>
      <c r="B513" s="28" t="s">
        <v>10</v>
      </c>
      <c r="C513" s="28">
        <v>33.659999999999997</v>
      </c>
      <c r="D513" s="28">
        <v>0</v>
      </c>
      <c r="E513" s="28" t="s">
        <v>11</v>
      </c>
      <c r="F513" s="28" t="s">
        <v>12</v>
      </c>
      <c r="G513" s="33">
        <v>2498.4144000000001</v>
      </c>
    </row>
    <row r="514" spans="1:7" x14ac:dyDescent="0.25">
      <c r="A514" s="25">
        <v>51</v>
      </c>
      <c r="B514" s="26" t="s">
        <v>10</v>
      </c>
      <c r="C514" s="26">
        <v>22.42</v>
      </c>
      <c r="D514" s="26">
        <v>0</v>
      </c>
      <c r="E514" s="26" t="s">
        <v>11</v>
      </c>
      <c r="F514" s="26" t="s">
        <v>14</v>
      </c>
      <c r="G514" s="32">
        <v>9361.3268000000007</v>
      </c>
    </row>
    <row r="515" spans="1:7" x14ac:dyDescent="0.25">
      <c r="A515" s="27">
        <v>19</v>
      </c>
      <c r="B515" s="28" t="s">
        <v>10</v>
      </c>
      <c r="C515" s="28">
        <v>30.4</v>
      </c>
      <c r="D515" s="28">
        <v>0</v>
      </c>
      <c r="E515" s="28" t="s">
        <v>11</v>
      </c>
      <c r="F515" s="28" t="s">
        <v>9</v>
      </c>
      <c r="G515" s="33">
        <v>1256.299</v>
      </c>
    </row>
    <row r="516" spans="1:7" x14ac:dyDescent="0.25">
      <c r="A516" s="25">
        <v>39</v>
      </c>
      <c r="B516" s="26" t="s">
        <v>10</v>
      </c>
      <c r="C516" s="26">
        <v>28.3</v>
      </c>
      <c r="D516" s="26">
        <v>1</v>
      </c>
      <c r="E516" s="26" t="s">
        <v>8</v>
      </c>
      <c r="F516" s="26" t="s">
        <v>9</v>
      </c>
      <c r="G516" s="32">
        <v>21082.16</v>
      </c>
    </row>
    <row r="517" spans="1:7" x14ac:dyDescent="0.25">
      <c r="A517" s="27">
        <v>58</v>
      </c>
      <c r="B517" s="28" t="s">
        <v>10</v>
      </c>
      <c r="C517" s="28">
        <v>35.700000000000003</v>
      </c>
      <c r="D517" s="28">
        <v>0</v>
      </c>
      <c r="E517" s="28" t="s">
        <v>11</v>
      </c>
      <c r="F517" s="28" t="s">
        <v>9</v>
      </c>
      <c r="G517" s="33">
        <v>11362.754999999999</v>
      </c>
    </row>
    <row r="518" spans="1:7" x14ac:dyDescent="0.25">
      <c r="A518" s="25">
        <v>20</v>
      </c>
      <c r="B518" s="26" t="s">
        <v>10</v>
      </c>
      <c r="C518" s="26">
        <v>35.31</v>
      </c>
      <c r="D518" s="26">
        <v>1</v>
      </c>
      <c r="E518" s="26" t="s">
        <v>11</v>
      </c>
      <c r="F518" s="26" t="s">
        <v>12</v>
      </c>
      <c r="G518" s="32">
        <v>27724.28875</v>
      </c>
    </row>
    <row r="519" spans="1:7" x14ac:dyDescent="0.25">
      <c r="A519" s="27">
        <v>45</v>
      </c>
      <c r="B519" s="28" t="s">
        <v>10</v>
      </c>
      <c r="C519" s="28">
        <v>30.495000000000001</v>
      </c>
      <c r="D519" s="28">
        <v>2</v>
      </c>
      <c r="E519" s="28" t="s">
        <v>11</v>
      </c>
      <c r="F519" s="28" t="s">
        <v>13</v>
      </c>
      <c r="G519" s="33">
        <v>8413.4630500000003</v>
      </c>
    </row>
    <row r="520" spans="1:7" x14ac:dyDescent="0.25">
      <c r="A520" s="25">
        <v>35</v>
      </c>
      <c r="B520" s="26" t="s">
        <v>7</v>
      </c>
      <c r="C520" s="26">
        <v>31</v>
      </c>
      <c r="D520" s="26">
        <v>1</v>
      </c>
      <c r="E520" s="26" t="s">
        <v>11</v>
      </c>
      <c r="F520" s="26" t="s">
        <v>9</v>
      </c>
      <c r="G520" s="32">
        <v>5240.7650000000003</v>
      </c>
    </row>
    <row r="521" spans="1:7" x14ac:dyDescent="0.25">
      <c r="A521" s="27">
        <v>31</v>
      </c>
      <c r="B521" s="28" t="s">
        <v>10</v>
      </c>
      <c r="C521" s="28">
        <v>30.875</v>
      </c>
      <c r="D521" s="28">
        <v>0</v>
      </c>
      <c r="E521" s="28" t="s">
        <v>11</v>
      </c>
      <c r="F521" s="28" t="s">
        <v>14</v>
      </c>
      <c r="G521" s="33">
        <v>3857.7592500000001</v>
      </c>
    </row>
    <row r="522" spans="1:7" x14ac:dyDescent="0.25">
      <c r="A522" s="25">
        <v>50</v>
      </c>
      <c r="B522" s="26" t="s">
        <v>7</v>
      </c>
      <c r="C522" s="26">
        <v>27.36</v>
      </c>
      <c r="D522" s="26">
        <v>0</v>
      </c>
      <c r="E522" s="26" t="s">
        <v>11</v>
      </c>
      <c r="F522" s="26" t="s">
        <v>14</v>
      </c>
      <c r="G522" s="32">
        <v>25656.575260000001</v>
      </c>
    </row>
    <row r="523" spans="1:7" x14ac:dyDescent="0.25">
      <c r="A523" s="27">
        <v>32</v>
      </c>
      <c r="B523" s="28" t="s">
        <v>7</v>
      </c>
      <c r="C523" s="28">
        <v>44.22</v>
      </c>
      <c r="D523" s="28">
        <v>0</v>
      </c>
      <c r="E523" s="28" t="s">
        <v>11</v>
      </c>
      <c r="F523" s="28" t="s">
        <v>12</v>
      </c>
      <c r="G523" s="33">
        <v>3994.1777999999999</v>
      </c>
    </row>
    <row r="524" spans="1:7" x14ac:dyDescent="0.25">
      <c r="A524" s="25">
        <v>51</v>
      </c>
      <c r="B524" s="26" t="s">
        <v>7</v>
      </c>
      <c r="C524" s="26">
        <v>33.914999999999999</v>
      </c>
      <c r="D524" s="26">
        <v>0</v>
      </c>
      <c r="E524" s="26" t="s">
        <v>11</v>
      </c>
      <c r="F524" s="26" t="s">
        <v>14</v>
      </c>
      <c r="G524" s="32">
        <v>9866.3048500000004</v>
      </c>
    </row>
    <row r="525" spans="1:7" x14ac:dyDescent="0.25">
      <c r="A525" s="27">
        <v>38</v>
      </c>
      <c r="B525" s="28" t="s">
        <v>7</v>
      </c>
      <c r="C525" s="28">
        <v>37.729999999999997</v>
      </c>
      <c r="D525" s="28">
        <v>0</v>
      </c>
      <c r="E525" s="28" t="s">
        <v>11</v>
      </c>
      <c r="F525" s="28" t="s">
        <v>12</v>
      </c>
      <c r="G525" s="33">
        <v>5397.6166999999996</v>
      </c>
    </row>
    <row r="526" spans="1:7" x14ac:dyDescent="0.25">
      <c r="A526" s="25">
        <v>42</v>
      </c>
      <c r="B526" s="26" t="s">
        <v>10</v>
      </c>
      <c r="C526" s="26">
        <v>26.07</v>
      </c>
      <c r="D526" s="26">
        <v>1</v>
      </c>
      <c r="E526" s="26" t="s">
        <v>8</v>
      </c>
      <c r="F526" s="26" t="s">
        <v>12</v>
      </c>
      <c r="G526" s="32">
        <v>38245.593269999998</v>
      </c>
    </row>
    <row r="527" spans="1:7" x14ac:dyDescent="0.25">
      <c r="A527" s="27">
        <v>18</v>
      </c>
      <c r="B527" s="28" t="s">
        <v>7</v>
      </c>
      <c r="C527" s="28">
        <v>33.880000000000003</v>
      </c>
      <c r="D527" s="28">
        <v>0</v>
      </c>
      <c r="E527" s="28" t="s">
        <v>11</v>
      </c>
      <c r="F527" s="28" t="s">
        <v>12</v>
      </c>
      <c r="G527" s="33">
        <v>11482.63485</v>
      </c>
    </row>
    <row r="528" spans="1:7" x14ac:dyDescent="0.25">
      <c r="A528" s="25">
        <v>19</v>
      </c>
      <c r="B528" s="26" t="s">
        <v>7</v>
      </c>
      <c r="C528" s="26">
        <v>30.59</v>
      </c>
      <c r="D528" s="26">
        <v>2</v>
      </c>
      <c r="E528" s="26" t="s">
        <v>11</v>
      </c>
      <c r="F528" s="26" t="s">
        <v>13</v>
      </c>
      <c r="G528" s="32">
        <v>24059.680189999999</v>
      </c>
    </row>
    <row r="529" spans="1:7" x14ac:dyDescent="0.25">
      <c r="A529" s="27">
        <v>51</v>
      </c>
      <c r="B529" s="28" t="s">
        <v>7</v>
      </c>
      <c r="C529" s="28">
        <v>25.8</v>
      </c>
      <c r="D529" s="28">
        <v>1</v>
      </c>
      <c r="E529" s="28" t="s">
        <v>11</v>
      </c>
      <c r="F529" s="28" t="s">
        <v>9</v>
      </c>
      <c r="G529" s="33">
        <v>9861.0249999999996</v>
      </c>
    </row>
    <row r="530" spans="1:7" x14ac:dyDescent="0.25">
      <c r="A530" s="25">
        <v>46</v>
      </c>
      <c r="B530" s="26" t="s">
        <v>10</v>
      </c>
      <c r="C530" s="26">
        <v>39.424999999999997</v>
      </c>
      <c r="D530" s="26">
        <v>1</v>
      </c>
      <c r="E530" s="26" t="s">
        <v>11</v>
      </c>
      <c r="F530" s="26" t="s">
        <v>14</v>
      </c>
      <c r="G530" s="32">
        <v>8342.9087500000005</v>
      </c>
    </row>
    <row r="531" spans="1:7" x14ac:dyDescent="0.25">
      <c r="A531" s="27">
        <v>18</v>
      </c>
      <c r="B531" s="28" t="s">
        <v>10</v>
      </c>
      <c r="C531" s="28">
        <v>25.46</v>
      </c>
      <c r="D531" s="28">
        <v>0</v>
      </c>
      <c r="E531" s="28" t="s">
        <v>11</v>
      </c>
      <c r="F531" s="28" t="s">
        <v>14</v>
      </c>
      <c r="G531" s="33">
        <v>1708.0014000000001</v>
      </c>
    </row>
    <row r="532" spans="1:7" x14ac:dyDescent="0.25">
      <c r="A532" s="25">
        <v>57</v>
      </c>
      <c r="B532" s="26" t="s">
        <v>10</v>
      </c>
      <c r="C532" s="26">
        <v>42.13</v>
      </c>
      <c r="D532" s="26">
        <v>1</v>
      </c>
      <c r="E532" s="26" t="s">
        <v>8</v>
      </c>
      <c r="F532" s="26" t="s">
        <v>12</v>
      </c>
      <c r="G532" s="32">
        <v>48675.517699999997</v>
      </c>
    </row>
    <row r="533" spans="1:7" x14ac:dyDescent="0.25">
      <c r="A533" s="27">
        <v>62</v>
      </c>
      <c r="B533" s="28" t="s">
        <v>7</v>
      </c>
      <c r="C533" s="28">
        <v>31.73</v>
      </c>
      <c r="D533" s="28">
        <v>0</v>
      </c>
      <c r="E533" s="28" t="s">
        <v>11</v>
      </c>
      <c r="F533" s="28" t="s">
        <v>14</v>
      </c>
      <c r="G533" s="33">
        <v>14043.476699999999</v>
      </c>
    </row>
    <row r="534" spans="1:7" x14ac:dyDescent="0.25">
      <c r="A534" s="25">
        <v>59</v>
      </c>
      <c r="B534" s="26" t="s">
        <v>10</v>
      </c>
      <c r="C534" s="26">
        <v>29.7</v>
      </c>
      <c r="D534" s="26">
        <v>2</v>
      </c>
      <c r="E534" s="26" t="s">
        <v>11</v>
      </c>
      <c r="F534" s="26" t="s">
        <v>12</v>
      </c>
      <c r="G534" s="32">
        <v>12925.886</v>
      </c>
    </row>
    <row r="535" spans="1:7" x14ac:dyDescent="0.25">
      <c r="A535" s="27">
        <v>37</v>
      </c>
      <c r="B535" s="28" t="s">
        <v>10</v>
      </c>
      <c r="C535" s="28">
        <v>36.19</v>
      </c>
      <c r="D535" s="28">
        <v>0</v>
      </c>
      <c r="E535" s="28" t="s">
        <v>11</v>
      </c>
      <c r="F535" s="28" t="s">
        <v>12</v>
      </c>
      <c r="G535" s="33">
        <v>19214.705529999999</v>
      </c>
    </row>
    <row r="536" spans="1:7" x14ac:dyDescent="0.25">
      <c r="A536" s="25">
        <v>64</v>
      </c>
      <c r="B536" s="26" t="s">
        <v>10</v>
      </c>
      <c r="C536" s="26">
        <v>40.479999999999997</v>
      </c>
      <c r="D536" s="26">
        <v>0</v>
      </c>
      <c r="E536" s="26" t="s">
        <v>11</v>
      </c>
      <c r="F536" s="26" t="s">
        <v>12</v>
      </c>
      <c r="G536" s="32">
        <v>13831.1152</v>
      </c>
    </row>
    <row r="537" spans="1:7" x14ac:dyDescent="0.25">
      <c r="A537" s="27">
        <v>38</v>
      </c>
      <c r="B537" s="28" t="s">
        <v>10</v>
      </c>
      <c r="C537" s="28">
        <v>28.024999999999999</v>
      </c>
      <c r="D537" s="28">
        <v>1</v>
      </c>
      <c r="E537" s="28" t="s">
        <v>11</v>
      </c>
      <c r="F537" s="28" t="s">
        <v>14</v>
      </c>
      <c r="G537" s="33">
        <v>6067.1267500000004</v>
      </c>
    </row>
    <row r="538" spans="1:7" x14ac:dyDescent="0.25">
      <c r="A538" s="25">
        <v>33</v>
      </c>
      <c r="B538" s="26" t="s">
        <v>7</v>
      </c>
      <c r="C538" s="26">
        <v>38.9</v>
      </c>
      <c r="D538" s="26">
        <v>3</v>
      </c>
      <c r="E538" s="26" t="s">
        <v>11</v>
      </c>
      <c r="F538" s="26" t="s">
        <v>9</v>
      </c>
      <c r="G538" s="32">
        <v>5972.3779999999997</v>
      </c>
    </row>
    <row r="539" spans="1:7" x14ac:dyDescent="0.25">
      <c r="A539" s="27">
        <v>46</v>
      </c>
      <c r="B539" s="28" t="s">
        <v>7</v>
      </c>
      <c r="C539" s="28">
        <v>30.2</v>
      </c>
      <c r="D539" s="28">
        <v>2</v>
      </c>
      <c r="E539" s="28" t="s">
        <v>11</v>
      </c>
      <c r="F539" s="28" t="s">
        <v>9</v>
      </c>
      <c r="G539" s="33">
        <v>8825.0859999999993</v>
      </c>
    </row>
    <row r="540" spans="1:7" x14ac:dyDescent="0.25">
      <c r="A540" s="25">
        <v>46</v>
      </c>
      <c r="B540" s="26" t="s">
        <v>7</v>
      </c>
      <c r="C540" s="26">
        <v>28.05</v>
      </c>
      <c r="D540" s="26">
        <v>1</v>
      </c>
      <c r="E540" s="26" t="s">
        <v>11</v>
      </c>
      <c r="F540" s="26" t="s">
        <v>12</v>
      </c>
      <c r="G540" s="32">
        <v>8233.0974999999999</v>
      </c>
    </row>
    <row r="541" spans="1:7" x14ac:dyDescent="0.25">
      <c r="A541" s="27">
        <v>53</v>
      </c>
      <c r="B541" s="28" t="s">
        <v>10</v>
      </c>
      <c r="C541" s="28">
        <v>31.35</v>
      </c>
      <c r="D541" s="28">
        <v>0</v>
      </c>
      <c r="E541" s="28" t="s">
        <v>11</v>
      </c>
      <c r="F541" s="28" t="s">
        <v>12</v>
      </c>
      <c r="G541" s="33">
        <v>27346.04207</v>
      </c>
    </row>
    <row r="542" spans="1:7" x14ac:dyDescent="0.25">
      <c r="A542" s="25">
        <v>34</v>
      </c>
      <c r="B542" s="26" t="s">
        <v>7</v>
      </c>
      <c r="C542" s="26">
        <v>38</v>
      </c>
      <c r="D542" s="26">
        <v>3</v>
      </c>
      <c r="E542" s="26" t="s">
        <v>11</v>
      </c>
      <c r="F542" s="26" t="s">
        <v>9</v>
      </c>
      <c r="G542" s="32">
        <v>6196.4480000000003</v>
      </c>
    </row>
    <row r="543" spans="1:7" x14ac:dyDescent="0.25">
      <c r="A543" s="27">
        <v>20</v>
      </c>
      <c r="B543" s="28" t="s">
        <v>7</v>
      </c>
      <c r="C543" s="28">
        <v>31.79</v>
      </c>
      <c r="D543" s="28">
        <v>2</v>
      </c>
      <c r="E543" s="28" t="s">
        <v>11</v>
      </c>
      <c r="F543" s="28" t="s">
        <v>12</v>
      </c>
      <c r="G543" s="33">
        <v>3056.3881000000001</v>
      </c>
    </row>
    <row r="544" spans="1:7" x14ac:dyDescent="0.25">
      <c r="A544" s="25">
        <v>63</v>
      </c>
      <c r="B544" s="26" t="s">
        <v>7</v>
      </c>
      <c r="C544" s="26">
        <v>36.299999999999997</v>
      </c>
      <c r="D544" s="26">
        <v>0</v>
      </c>
      <c r="E544" s="26" t="s">
        <v>11</v>
      </c>
      <c r="F544" s="26" t="s">
        <v>12</v>
      </c>
      <c r="G544" s="32">
        <v>13887.204</v>
      </c>
    </row>
    <row r="545" spans="1:7" x14ac:dyDescent="0.25">
      <c r="A545" s="27">
        <v>54</v>
      </c>
      <c r="B545" s="28" t="s">
        <v>7</v>
      </c>
      <c r="C545" s="28">
        <v>47.41</v>
      </c>
      <c r="D545" s="28">
        <v>0</v>
      </c>
      <c r="E545" s="28" t="s">
        <v>8</v>
      </c>
      <c r="F545" s="28" t="s">
        <v>12</v>
      </c>
      <c r="G545" s="33">
        <v>63770.428010000003</v>
      </c>
    </row>
    <row r="546" spans="1:7" x14ac:dyDescent="0.25">
      <c r="A546" s="25">
        <v>54</v>
      </c>
      <c r="B546" s="26" t="s">
        <v>10</v>
      </c>
      <c r="C546" s="26">
        <v>30.21</v>
      </c>
      <c r="D546" s="26">
        <v>0</v>
      </c>
      <c r="E546" s="26" t="s">
        <v>11</v>
      </c>
      <c r="F546" s="26" t="s">
        <v>13</v>
      </c>
      <c r="G546" s="32">
        <v>10231.499900000001</v>
      </c>
    </row>
    <row r="547" spans="1:7" x14ac:dyDescent="0.25">
      <c r="A547" s="27">
        <v>49</v>
      </c>
      <c r="B547" s="28" t="s">
        <v>10</v>
      </c>
      <c r="C547" s="28">
        <v>25.84</v>
      </c>
      <c r="D547" s="28">
        <v>2</v>
      </c>
      <c r="E547" s="28" t="s">
        <v>8</v>
      </c>
      <c r="F547" s="28" t="s">
        <v>13</v>
      </c>
      <c r="G547" s="33">
        <v>23807.240600000001</v>
      </c>
    </row>
    <row r="548" spans="1:7" x14ac:dyDescent="0.25">
      <c r="A548" s="25">
        <v>28</v>
      </c>
      <c r="B548" s="26" t="s">
        <v>10</v>
      </c>
      <c r="C548" s="26">
        <v>35.435000000000002</v>
      </c>
      <c r="D548" s="26">
        <v>0</v>
      </c>
      <c r="E548" s="26" t="s">
        <v>11</v>
      </c>
      <c r="F548" s="26" t="s">
        <v>14</v>
      </c>
      <c r="G548" s="32">
        <v>3268.84665</v>
      </c>
    </row>
    <row r="549" spans="1:7" x14ac:dyDescent="0.25">
      <c r="A549" s="27">
        <v>54</v>
      </c>
      <c r="B549" s="28" t="s">
        <v>7</v>
      </c>
      <c r="C549" s="28">
        <v>46.7</v>
      </c>
      <c r="D549" s="28">
        <v>2</v>
      </c>
      <c r="E549" s="28" t="s">
        <v>11</v>
      </c>
      <c r="F549" s="28" t="s">
        <v>9</v>
      </c>
      <c r="G549" s="33">
        <v>11538.421</v>
      </c>
    </row>
    <row r="550" spans="1:7" x14ac:dyDescent="0.25">
      <c r="A550" s="25">
        <v>25</v>
      </c>
      <c r="B550" s="26" t="s">
        <v>7</v>
      </c>
      <c r="C550" s="26">
        <v>28.594999999999999</v>
      </c>
      <c r="D550" s="26">
        <v>0</v>
      </c>
      <c r="E550" s="26" t="s">
        <v>11</v>
      </c>
      <c r="F550" s="26" t="s">
        <v>14</v>
      </c>
      <c r="G550" s="32">
        <v>3213.6220499999999</v>
      </c>
    </row>
    <row r="551" spans="1:7" x14ac:dyDescent="0.25">
      <c r="A551" s="27">
        <v>43</v>
      </c>
      <c r="B551" s="28" t="s">
        <v>7</v>
      </c>
      <c r="C551" s="28">
        <v>46.2</v>
      </c>
      <c r="D551" s="28">
        <v>0</v>
      </c>
      <c r="E551" s="28" t="s">
        <v>8</v>
      </c>
      <c r="F551" s="28" t="s">
        <v>12</v>
      </c>
      <c r="G551" s="33">
        <v>45863.205000000002</v>
      </c>
    </row>
    <row r="552" spans="1:7" x14ac:dyDescent="0.25">
      <c r="A552" s="25">
        <v>63</v>
      </c>
      <c r="B552" s="26" t="s">
        <v>10</v>
      </c>
      <c r="C552" s="26">
        <v>30.8</v>
      </c>
      <c r="D552" s="26">
        <v>0</v>
      </c>
      <c r="E552" s="26" t="s">
        <v>11</v>
      </c>
      <c r="F552" s="26" t="s">
        <v>9</v>
      </c>
      <c r="G552" s="32">
        <v>13390.558999999999</v>
      </c>
    </row>
    <row r="553" spans="1:7" x14ac:dyDescent="0.25">
      <c r="A553" s="27">
        <v>32</v>
      </c>
      <c r="B553" s="28" t="s">
        <v>7</v>
      </c>
      <c r="C553" s="28">
        <v>28.93</v>
      </c>
      <c r="D553" s="28">
        <v>0</v>
      </c>
      <c r="E553" s="28" t="s">
        <v>11</v>
      </c>
      <c r="F553" s="28" t="s">
        <v>12</v>
      </c>
      <c r="G553" s="33">
        <v>3972.9247</v>
      </c>
    </row>
    <row r="554" spans="1:7" x14ac:dyDescent="0.25">
      <c r="A554" s="25">
        <v>62</v>
      </c>
      <c r="B554" s="26" t="s">
        <v>10</v>
      </c>
      <c r="C554" s="26">
        <v>21.4</v>
      </c>
      <c r="D554" s="26">
        <v>0</v>
      </c>
      <c r="E554" s="26" t="s">
        <v>11</v>
      </c>
      <c r="F554" s="26" t="s">
        <v>9</v>
      </c>
      <c r="G554" s="32">
        <v>12957.118</v>
      </c>
    </row>
    <row r="555" spans="1:7" x14ac:dyDescent="0.25">
      <c r="A555" s="27">
        <v>52</v>
      </c>
      <c r="B555" s="28" t="s">
        <v>7</v>
      </c>
      <c r="C555" s="28">
        <v>31.73</v>
      </c>
      <c r="D555" s="28">
        <v>2</v>
      </c>
      <c r="E555" s="28" t="s">
        <v>11</v>
      </c>
      <c r="F555" s="28" t="s">
        <v>13</v>
      </c>
      <c r="G555" s="33">
        <v>11187.6567</v>
      </c>
    </row>
    <row r="556" spans="1:7" x14ac:dyDescent="0.25">
      <c r="A556" s="25">
        <v>25</v>
      </c>
      <c r="B556" s="26" t="s">
        <v>7</v>
      </c>
      <c r="C556" s="26">
        <v>41.325000000000003</v>
      </c>
      <c r="D556" s="26">
        <v>0</v>
      </c>
      <c r="E556" s="26" t="s">
        <v>11</v>
      </c>
      <c r="F556" s="26" t="s">
        <v>14</v>
      </c>
      <c r="G556" s="32">
        <v>17878.900679999999</v>
      </c>
    </row>
    <row r="557" spans="1:7" x14ac:dyDescent="0.25">
      <c r="A557" s="27">
        <v>28</v>
      </c>
      <c r="B557" s="28" t="s">
        <v>10</v>
      </c>
      <c r="C557" s="28">
        <v>23.8</v>
      </c>
      <c r="D557" s="28">
        <v>2</v>
      </c>
      <c r="E557" s="28" t="s">
        <v>11</v>
      </c>
      <c r="F557" s="28" t="s">
        <v>9</v>
      </c>
      <c r="G557" s="33">
        <v>3847.674</v>
      </c>
    </row>
    <row r="558" spans="1:7" x14ac:dyDescent="0.25">
      <c r="A558" s="25">
        <v>46</v>
      </c>
      <c r="B558" s="26" t="s">
        <v>10</v>
      </c>
      <c r="C558" s="26">
        <v>33.44</v>
      </c>
      <c r="D558" s="26">
        <v>1</v>
      </c>
      <c r="E558" s="26" t="s">
        <v>11</v>
      </c>
      <c r="F558" s="26" t="s">
        <v>14</v>
      </c>
      <c r="G558" s="32">
        <v>8334.5895999999993</v>
      </c>
    </row>
    <row r="559" spans="1:7" x14ac:dyDescent="0.25">
      <c r="A559" s="27">
        <v>34</v>
      </c>
      <c r="B559" s="28" t="s">
        <v>10</v>
      </c>
      <c r="C559" s="28">
        <v>34.21</v>
      </c>
      <c r="D559" s="28">
        <v>0</v>
      </c>
      <c r="E559" s="28" t="s">
        <v>11</v>
      </c>
      <c r="F559" s="28" t="s">
        <v>12</v>
      </c>
      <c r="G559" s="33">
        <v>3935.1799000000001</v>
      </c>
    </row>
    <row r="560" spans="1:7" x14ac:dyDescent="0.25">
      <c r="A560" s="25">
        <v>35</v>
      </c>
      <c r="B560" s="26" t="s">
        <v>7</v>
      </c>
      <c r="C560" s="26">
        <v>34.104999999999997</v>
      </c>
      <c r="D560" s="26">
        <v>3</v>
      </c>
      <c r="E560" s="26" t="s">
        <v>8</v>
      </c>
      <c r="F560" s="26" t="s">
        <v>13</v>
      </c>
      <c r="G560" s="32">
        <v>39983.425949999997</v>
      </c>
    </row>
    <row r="561" spans="1:7" x14ac:dyDescent="0.25">
      <c r="A561" s="27">
        <v>19</v>
      </c>
      <c r="B561" s="28" t="s">
        <v>10</v>
      </c>
      <c r="C561" s="28">
        <v>35.53</v>
      </c>
      <c r="D561" s="28">
        <v>0</v>
      </c>
      <c r="E561" s="28" t="s">
        <v>11</v>
      </c>
      <c r="F561" s="28" t="s">
        <v>13</v>
      </c>
      <c r="G561" s="33">
        <v>1646.4296999999999</v>
      </c>
    </row>
    <row r="562" spans="1:7" x14ac:dyDescent="0.25">
      <c r="A562" s="25">
        <v>46</v>
      </c>
      <c r="B562" s="26" t="s">
        <v>7</v>
      </c>
      <c r="C562" s="26">
        <v>19.95</v>
      </c>
      <c r="D562" s="26">
        <v>2</v>
      </c>
      <c r="E562" s="26" t="s">
        <v>11</v>
      </c>
      <c r="F562" s="26" t="s">
        <v>13</v>
      </c>
      <c r="G562" s="32">
        <v>9193.8384999999998</v>
      </c>
    </row>
    <row r="563" spans="1:7" x14ac:dyDescent="0.25">
      <c r="A563" s="27">
        <v>54</v>
      </c>
      <c r="B563" s="28" t="s">
        <v>7</v>
      </c>
      <c r="C563" s="28">
        <v>32.68</v>
      </c>
      <c r="D563" s="28">
        <v>0</v>
      </c>
      <c r="E563" s="28" t="s">
        <v>11</v>
      </c>
      <c r="F563" s="28" t="s">
        <v>14</v>
      </c>
      <c r="G563" s="33">
        <v>10923.933199999999</v>
      </c>
    </row>
    <row r="564" spans="1:7" x14ac:dyDescent="0.25">
      <c r="A564" s="25">
        <v>27</v>
      </c>
      <c r="B564" s="26" t="s">
        <v>10</v>
      </c>
      <c r="C564" s="26">
        <v>30.5</v>
      </c>
      <c r="D564" s="26">
        <v>0</v>
      </c>
      <c r="E564" s="26" t="s">
        <v>11</v>
      </c>
      <c r="F564" s="26" t="s">
        <v>9</v>
      </c>
      <c r="G564" s="32">
        <v>2494.0219999999999</v>
      </c>
    </row>
    <row r="565" spans="1:7" x14ac:dyDescent="0.25">
      <c r="A565" s="27">
        <v>50</v>
      </c>
      <c r="B565" s="28" t="s">
        <v>10</v>
      </c>
      <c r="C565" s="28">
        <v>44.77</v>
      </c>
      <c r="D565" s="28">
        <v>1</v>
      </c>
      <c r="E565" s="28" t="s">
        <v>11</v>
      </c>
      <c r="F565" s="28" t="s">
        <v>12</v>
      </c>
      <c r="G565" s="33">
        <v>9058.7302999999993</v>
      </c>
    </row>
    <row r="566" spans="1:7" x14ac:dyDescent="0.25">
      <c r="A566" s="25">
        <v>18</v>
      </c>
      <c r="B566" s="26" t="s">
        <v>7</v>
      </c>
      <c r="C566" s="26">
        <v>32.119999999999997</v>
      </c>
      <c r="D566" s="26">
        <v>2</v>
      </c>
      <c r="E566" s="26" t="s">
        <v>11</v>
      </c>
      <c r="F566" s="26" t="s">
        <v>12</v>
      </c>
      <c r="G566" s="32">
        <v>2801.2588000000001</v>
      </c>
    </row>
    <row r="567" spans="1:7" x14ac:dyDescent="0.25">
      <c r="A567" s="27">
        <v>19</v>
      </c>
      <c r="B567" s="28" t="s">
        <v>7</v>
      </c>
      <c r="C567" s="28">
        <v>30.495000000000001</v>
      </c>
      <c r="D567" s="28">
        <v>0</v>
      </c>
      <c r="E567" s="28" t="s">
        <v>11</v>
      </c>
      <c r="F567" s="28" t="s">
        <v>13</v>
      </c>
      <c r="G567" s="33">
        <v>2128.4310500000001</v>
      </c>
    </row>
    <row r="568" spans="1:7" x14ac:dyDescent="0.25">
      <c r="A568" s="25">
        <v>38</v>
      </c>
      <c r="B568" s="26" t="s">
        <v>7</v>
      </c>
      <c r="C568" s="26">
        <v>40.564999999999998</v>
      </c>
      <c r="D568" s="26">
        <v>1</v>
      </c>
      <c r="E568" s="26" t="s">
        <v>11</v>
      </c>
      <c r="F568" s="26" t="s">
        <v>13</v>
      </c>
      <c r="G568" s="32">
        <v>6373.55735</v>
      </c>
    </row>
    <row r="569" spans="1:7" x14ac:dyDescent="0.25">
      <c r="A569" s="27">
        <v>41</v>
      </c>
      <c r="B569" s="28" t="s">
        <v>10</v>
      </c>
      <c r="C569" s="28">
        <v>30.59</v>
      </c>
      <c r="D569" s="28">
        <v>2</v>
      </c>
      <c r="E569" s="28" t="s">
        <v>11</v>
      </c>
      <c r="F569" s="28" t="s">
        <v>13</v>
      </c>
      <c r="G569" s="33">
        <v>7256.7231000000002</v>
      </c>
    </row>
    <row r="570" spans="1:7" x14ac:dyDescent="0.25">
      <c r="A570" s="25">
        <v>49</v>
      </c>
      <c r="B570" s="26" t="s">
        <v>7</v>
      </c>
      <c r="C570" s="26">
        <v>31.9</v>
      </c>
      <c r="D570" s="26">
        <v>5</v>
      </c>
      <c r="E570" s="26" t="s">
        <v>11</v>
      </c>
      <c r="F570" s="26" t="s">
        <v>9</v>
      </c>
      <c r="G570" s="32">
        <v>11552.904</v>
      </c>
    </row>
    <row r="571" spans="1:7" x14ac:dyDescent="0.25">
      <c r="A571" s="27">
        <v>48</v>
      </c>
      <c r="B571" s="28" t="s">
        <v>10</v>
      </c>
      <c r="C571" s="28">
        <v>40.564999999999998</v>
      </c>
      <c r="D571" s="28">
        <v>2</v>
      </c>
      <c r="E571" s="28" t="s">
        <v>8</v>
      </c>
      <c r="F571" s="28" t="s">
        <v>13</v>
      </c>
      <c r="G571" s="33">
        <v>45702.022349999999</v>
      </c>
    </row>
    <row r="572" spans="1:7" x14ac:dyDescent="0.25">
      <c r="A572" s="25">
        <v>31</v>
      </c>
      <c r="B572" s="26" t="s">
        <v>7</v>
      </c>
      <c r="C572" s="26">
        <v>29.1</v>
      </c>
      <c r="D572" s="26">
        <v>0</v>
      </c>
      <c r="E572" s="26" t="s">
        <v>11</v>
      </c>
      <c r="F572" s="26" t="s">
        <v>9</v>
      </c>
      <c r="G572" s="32">
        <v>3761.2919999999999</v>
      </c>
    </row>
    <row r="573" spans="1:7" x14ac:dyDescent="0.25">
      <c r="A573" s="27">
        <v>18</v>
      </c>
      <c r="B573" s="28" t="s">
        <v>7</v>
      </c>
      <c r="C573" s="28">
        <v>37.29</v>
      </c>
      <c r="D573" s="28">
        <v>1</v>
      </c>
      <c r="E573" s="28" t="s">
        <v>11</v>
      </c>
      <c r="F573" s="28" t="s">
        <v>12</v>
      </c>
      <c r="G573" s="33">
        <v>2219.4450999999999</v>
      </c>
    </row>
    <row r="574" spans="1:7" x14ac:dyDescent="0.25">
      <c r="A574" s="25">
        <v>30</v>
      </c>
      <c r="B574" s="26" t="s">
        <v>7</v>
      </c>
      <c r="C574" s="26">
        <v>43.12</v>
      </c>
      <c r="D574" s="26">
        <v>2</v>
      </c>
      <c r="E574" s="26" t="s">
        <v>11</v>
      </c>
      <c r="F574" s="26" t="s">
        <v>12</v>
      </c>
      <c r="G574" s="32">
        <v>4753.6368000000002</v>
      </c>
    </row>
    <row r="575" spans="1:7" x14ac:dyDescent="0.25">
      <c r="A575" s="27">
        <v>62</v>
      </c>
      <c r="B575" s="28" t="s">
        <v>7</v>
      </c>
      <c r="C575" s="28">
        <v>36.86</v>
      </c>
      <c r="D575" s="28">
        <v>1</v>
      </c>
      <c r="E575" s="28" t="s">
        <v>11</v>
      </c>
      <c r="F575" s="28" t="s">
        <v>14</v>
      </c>
      <c r="G575" s="33">
        <v>31620.001059999999</v>
      </c>
    </row>
    <row r="576" spans="1:7" x14ac:dyDescent="0.25">
      <c r="A576" s="25">
        <v>57</v>
      </c>
      <c r="B576" s="26" t="s">
        <v>7</v>
      </c>
      <c r="C576" s="26">
        <v>34.295000000000002</v>
      </c>
      <c r="D576" s="26">
        <v>2</v>
      </c>
      <c r="E576" s="26" t="s">
        <v>11</v>
      </c>
      <c r="F576" s="26" t="s">
        <v>14</v>
      </c>
      <c r="G576" s="32">
        <v>13224.057049999999</v>
      </c>
    </row>
    <row r="577" spans="1:7" x14ac:dyDescent="0.25">
      <c r="A577" s="27">
        <v>58</v>
      </c>
      <c r="B577" s="28" t="s">
        <v>7</v>
      </c>
      <c r="C577" s="28">
        <v>27.17</v>
      </c>
      <c r="D577" s="28">
        <v>0</v>
      </c>
      <c r="E577" s="28" t="s">
        <v>11</v>
      </c>
      <c r="F577" s="28" t="s">
        <v>13</v>
      </c>
      <c r="G577" s="33">
        <v>12222.898300000001</v>
      </c>
    </row>
    <row r="578" spans="1:7" x14ac:dyDescent="0.25">
      <c r="A578" s="25">
        <v>22</v>
      </c>
      <c r="B578" s="26" t="s">
        <v>10</v>
      </c>
      <c r="C578" s="26">
        <v>26.84</v>
      </c>
      <c r="D578" s="26">
        <v>0</v>
      </c>
      <c r="E578" s="26" t="s">
        <v>11</v>
      </c>
      <c r="F578" s="26" t="s">
        <v>12</v>
      </c>
      <c r="G578" s="32">
        <v>1664.9996000000001</v>
      </c>
    </row>
    <row r="579" spans="1:7" x14ac:dyDescent="0.25">
      <c r="A579" s="27">
        <v>31</v>
      </c>
      <c r="B579" s="28" t="s">
        <v>7</v>
      </c>
      <c r="C579" s="28">
        <v>38.094999999999999</v>
      </c>
      <c r="D579" s="28">
        <v>1</v>
      </c>
      <c r="E579" s="28" t="s">
        <v>8</v>
      </c>
      <c r="F579" s="28" t="s">
        <v>14</v>
      </c>
      <c r="G579" s="33">
        <v>58571.074480000003</v>
      </c>
    </row>
    <row r="580" spans="1:7" x14ac:dyDescent="0.25">
      <c r="A580" s="25">
        <v>52</v>
      </c>
      <c r="B580" s="26" t="s">
        <v>10</v>
      </c>
      <c r="C580" s="26">
        <v>30.2</v>
      </c>
      <c r="D580" s="26">
        <v>1</v>
      </c>
      <c r="E580" s="26" t="s">
        <v>11</v>
      </c>
      <c r="F580" s="26" t="s">
        <v>9</v>
      </c>
      <c r="G580" s="32">
        <v>9724.5300000000007</v>
      </c>
    </row>
    <row r="581" spans="1:7" x14ac:dyDescent="0.25">
      <c r="A581" s="27">
        <v>25</v>
      </c>
      <c r="B581" s="28" t="s">
        <v>7</v>
      </c>
      <c r="C581" s="28">
        <v>23.465</v>
      </c>
      <c r="D581" s="28">
        <v>0</v>
      </c>
      <c r="E581" s="28" t="s">
        <v>11</v>
      </c>
      <c r="F581" s="28" t="s">
        <v>14</v>
      </c>
      <c r="G581" s="33">
        <v>3206.4913499999998</v>
      </c>
    </row>
    <row r="582" spans="1:7" x14ac:dyDescent="0.25">
      <c r="A582" s="25">
        <v>59</v>
      </c>
      <c r="B582" s="26" t="s">
        <v>10</v>
      </c>
      <c r="C582" s="26">
        <v>25.46</v>
      </c>
      <c r="D582" s="26">
        <v>1</v>
      </c>
      <c r="E582" s="26" t="s">
        <v>11</v>
      </c>
      <c r="F582" s="26" t="s">
        <v>14</v>
      </c>
      <c r="G582" s="32">
        <v>12913.992399999999</v>
      </c>
    </row>
    <row r="583" spans="1:7" x14ac:dyDescent="0.25">
      <c r="A583" s="27">
        <v>19</v>
      </c>
      <c r="B583" s="28" t="s">
        <v>10</v>
      </c>
      <c r="C583" s="28">
        <v>30.59</v>
      </c>
      <c r="D583" s="28">
        <v>0</v>
      </c>
      <c r="E583" s="28" t="s">
        <v>11</v>
      </c>
      <c r="F583" s="28" t="s">
        <v>13</v>
      </c>
      <c r="G583" s="33">
        <v>1639.5631000000001</v>
      </c>
    </row>
    <row r="584" spans="1:7" x14ac:dyDescent="0.25">
      <c r="A584" s="25">
        <v>39</v>
      </c>
      <c r="B584" s="26" t="s">
        <v>10</v>
      </c>
      <c r="C584" s="26">
        <v>45.43</v>
      </c>
      <c r="D584" s="26">
        <v>2</v>
      </c>
      <c r="E584" s="26" t="s">
        <v>11</v>
      </c>
      <c r="F584" s="26" t="s">
        <v>12</v>
      </c>
      <c r="G584" s="32">
        <v>6356.2707</v>
      </c>
    </row>
    <row r="585" spans="1:7" x14ac:dyDescent="0.25">
      <c r="A585" s="27">
        <v>32</v>
      </c>
      <c r="B585" s="28" t="s">
        <v>7</v>
      </c>
      <c r="C585" s="28">
        <v>23.65</v>
      </c>
      <c r="D585" s="28">
        <v>1</v>
      </c>
      <c r="E585" s="28" t="s">
        <v>11</v>
      </c>
      <c r="F585" s="28" t="s">
        <v>12</v>
      </c>
      <c r="G585" s="33">
        <v>17626.239509999999</v>
      </c>
    </row>
    <row r="586" spans="1:7" x14ac:dyDescent="0.25">
      <c r="A586" s="25">
        <v>19</v>
      </c>
      <c r="B586" s="26" t="s">
        <v>10</v>
      </c>
      <c r="C586" s="26">
        <v>20.7</v>
      </c>
      <c r="D586" s="26">
        <v>0</v>
      </c>
      <c r="E586" s="26" t="s">
        <v>11</v>
      </c>
      <c r="F586" s="26" t="s">
        <v>9</v>
      </c>
      <c r="G586" s="32">
        <v>1242.816</v>
      </c>
    </row>
    <row r="587" spans="1:7" x14ac:dyDescent="0.25">
      <c r="A587" s="27">
        <v>33</v>
      </c>
      <c r="B587" s="28" t="s">
        <v>7</v>
      </c>
      <c r="C587" s="28">
        <v>28.27</v>
      </c>
      <c r="D587" s="28">
        <v>1</v>
      </c>
      <c r="E587" s="28" t="s">
        <v>11</v>
      </c>
      <c r="F587" s="28" t="s">
        <v>12</v>
      </c>
      <c r="G587" s="33">
        <v>4779.6022999999996</v>
      </c>
    </row>
    <row r="588" spans="1:7" x14ac:dyDescent="0.25">
      <c r="A588" s="25">
        <v>21</v>
      </c>
      <c r="B588" s="26" t="s">
        <v>10</v>
      </c>
      <c r="C588" s="26">
        <v>20.234999999999999</v>
      </c>
      <c r="D588" s="26">
        <v>3</v>
      </c>
      <c r="E588" s="26" t="s">
        <v>11</v>
      </c>
      <c r="F588" s="26" t="s">
        <v>14</v>
      </c>
      <c r="G588" s="32">
        <v>3861.2096499999998</v>
      </c>
    </row>
    <row r="589" spans="1:7" x14ac:dyDescent="0.25">
      <c r="A589" s="27">
        <v>34</v>
      </c>
      <c r="B589" s="28" t="s">
        <v>7</v>
      </c>
      <c r="C589" s="28">
        <v>30.21</v>
      </c>
      <c r="D589" s="28">
        <v>1</v>
      </c>
      <c r="E589" s="28" t="s">
        <v>8</v>
      </c>
      <c r="F589" s="28" t="s">
        <v>13</v>
      </c>
      <c r="G589" s="33">
        <v>43943.876100000001</v>
      </c>
    </row>
    <row r="590" spans="1:7" x14ac:dyDescent="0.25">
      <c r="A590" s="25">
        <v>61</v>
      </c>
      <c r="B590" s="26" t="s">
        <v>7</v>
      </c>
      <c r="C590" s="26">
        <v>35.909999999999997</v>
      </c>
      <c r="D590" s="26">
        <v>0</v>
      </c>
      <c r="E590" s="26" t="s">
        <v>11</v>
      </c>
      <c r="F590" s="26" t="s">
        <v>14</v>
      </c>
      <c r="G590" s="32">
        <v>13635.6379</v>
      </c>
    </row>
    <row r="591" spans="1:7" x14ac:dyDescent="0.25">
      <c r="A591" s="27">
        <v>38</v>
      </c>
      <c r="B591" s="28" t="s">
        <v>7</v>
      </c>
      <c r="C591" s="28">
        <v>30.69</v>
      </c>
      <c r="D591" s="28">
        <v>1</v>
      </c>
      <c r="E591" s="28" t="s">
        <v>11</v>
      </c>
      <c r="F591" s="28" t="s">
        <v>12</v>
      </c>
      <c r="G591" s="33">
        <v>5976.8311000000003</v>
      </c>
    </row>
    <row r="592" spans="1:7" x14ac:dyDescent="0.25">
      <c r="A592" s="25">
        <v>58</v>
      </c>
      <c r="B592" s="26" t="s">
        <v>7</v>
      </c>
      <c r="C592" s="26">
        <v>29</v>
      </c>
      <c r="D592" s="26">
        <v>0</v>
      </c>
      <c r="E592" s="26" t="s">
        <v>11</v>
      </c>
      <c r="F592" s="26" t="s">
        <v>9</v>
      </c>
      <c r="G592" s="32">
        <v>11842.441999999999</v>
      </c>
    </row>
    <row r="593" spans="1:7" x14ac:dyDescent="0.25">
      <c r="A593" s="27">
        <v>47</v>
      </c>
      <c r="B593" s="28" t="s">
        <v>10</v>
      </c>
      <c r="C593" s="28">
        <v>19.57</v>
      </c>
      <c r="D593" s="28">
        <v>1</v>
      </c>
      <c r="E593" s="28" t="s">
        <v>11</v>
      </c>
      <c r="F593" s="28" t="s">
        <v>13</v>
      </c>
      <c r="G593" s="33">
        <v>8428.0692999999992</v>
      </c>
    </row>
    <row r="594" spans="1:7" x14ac:dyDescent="0.25">
      <c r="A594" s="25">
        <v>20</v>
      </c>
      <c r="B594" s="26" t="s">
        <v>10</v>
      </c>
      <c r="C594" s="26">
        <v>31.13</v>
      </c>
      <c r="D594" s="26">
        <v>2</v>
      </c>
      <c r="E594" s="26" t="s">
        <v>11</v>
      </c>
      <c r="F594" s="26" t="s">
        <v>12</v>
      </c>
      <c r="G594" s="32">
        <v>2566.4706999999999</v>
      </c>
    </row>
    <row r="595" spans="1:7" x14ac:dyDescent="0.25">
      <c r="A595" s="27">
        <v>21</v>
      </c>
      <c r="B595" s="28" t="s">
        <v>7</v>
      </c>
      <c r="C595" s="28">
        <v>21.85</v>
      </c>
      <c r="D595" s="28">
        <v>1</v>
      </c>
      <c r="E595" s="28" t="s">
        <v>8</v>
      </c>
      <c r="F595" s="28" t="s">
        <v>14</v>
      </c>
      <c r="G595" s="33">
        <v>15359.104499999999</v>
      </c>
    </row>
    <row r="596" spans="1:7" x14ac:dyDescent="0.25">
      <c r="A596" s="25">
        <v>41</v>
      </c>
      <c r="B596" s="26" t="s">
        <v>10</v>
      </c>
      <c r="C596" s="26">
        <v>40.26</v>
      </c>
      <c r="D596" s="26">
        <v>0</v>
      </c>
      <c r="E596" s="26" t="s">
        <v>11</v>
      </c>
      <c r="F596" s="26" t="s">
        <v>12</v>
      </c>
      <c r="G596" s="32">
        <v>5709.1643999999997</v>
      </c>
    </row>
    <row r="597" spans="1:7" x14ac:dyDescent="0.25">
      <c r="A597" s="27">
        <v>46</v>
      </c>
      <c r="B597" s="28" t="s">
        <v>7</v>
      </c>
      <c r="C597" s="28">
        <v>33.725000000000001</v>
      </c>
      <c r="D597" s="28">
        <v>1</v>
      </c>
      <c r="E597" s="28" t="s">
        <v>11</v>
      </c>
      <c r="F597" s="28" t="s">
        <v>14</v>
      </c>
      <c r="G597" s="33">
        <v>8823.9857499999998</v>
      </c>
    </row>
    <row r="598" spans="1:7" x14ac:dyDescent="0.25">
      <c r="A598" s="25">
        <v>42</v>
      </c>
      <c r="B598" s="26" t="s">
        <v>7</v>
      </c>
      <c r="C598" s="26">
        <v>29.48</v>
      </c>
      <c r="D598" s="26">
        <v>2</v>
      </c>
      <c r="E598" s="26" t="s">
        <v>11</v>
      </c>
      <c r="F598" s="26" t="s">
        <v>12</v>
      </c>
      <c r="G598" s="32">
        <v>7640.3091999999997</v>
      </c>
    </row>
    <row r="599" spans="1:7" x14ac:dyDescent="0.25">
      <c r="A599" s="27">
        <v>34</v>
      </c>
      <c r="B599" s="28" t="s">
        <v>7</v>
      </c>
      <c r="C599" s="28">
        <v>33.25</v>
      </c>
      <c r="D599" s="28">
        <v>1</v>
      </c>
      <c r="E599" s="28" t="s">
        <v>11</v>
      </c>
      <c r="F599" s="28" t="s">
        <v>14</v>
      </c>
      <c r="G599" s="33">
        <v>5594.8455000000004</v>
      </c>
    </row>
    <row r="600" spans="1:7" x14ac:dyDescent="0.25">
      <c r="A600" s="25">
        <v>43</v>
      </c>
      <c r="B600" s="26" t="s">
        <v>10</v>
      </c>
      <c r="C600" s="26">
        <v>32.6</v>
      </c>
      <c r="D600" s="26">
        <v>2</v>
      </c>
      <c r="E600" s="26" t="s">
        <v>11</v>
      </c>
      <c r="F600" s="26" t="s">
        <v>9</v>
      </c>
      <c r="G600" s="32">
        <v>7441.5010000000002</v>
      </c>
    </row>
    <row r="601" spans="1:7" x14ac:dyDescent="0.25">
      <c r="A601" s="27">
        <v>52</v>
      </c>
      <c r="B601" s="28" t="s">
        <v>7</v>
      </c>
      <c r="C601" s="28">
        <v>37.524999999999999</v>
      </c>
      <c r="D601" s="28">
        <v>2</v>
      </c>
      <c r="E601" s="28" t="s">
        <v>11</v>
      </c>
      <c r="F601" s="28" t="s">
        <v>13</v>
      </c>
      <c r="G601" s="33">
        <v>33471.971890000001</v>
      </c>
    </row>
    <row r="602" spans="1:7" x14ac:dyDescent="0.25">
      <c r="A602" s="25">
        <v>18</v>
      </c>
      <c r="B602" s="26" t="s">
        <v>7</v>
      </c>
      <c r="C602" s="26">
        <v>39.159999999999997</v>
      </c>
      <c r="D602" s="26">
        <v>0</v>
      </c>
      <c r="E602" s="26" t="s">
        <v>11</v>
      </c>
      <c r="F602" s="26" t="s">
        <v>12</v>
      </c>
      <c r="G602" s="32">
        <v>1633.0444</v>
      </c>
    </row>
    <row r="603" spans="1:7" x14ac:dyDescent="0.25">
      <c r="A603" s="27">
        <v>51</v>
      </c>
      <c r="B603" s="28" t="s">
        <v>10</v>
      </c>
      <c r="C603" s="28">
        <v>31.635000000000002</v>
      </c>
      <c r="D603" s="28">
        <v>0</v>
      </c>
      <c r="E603" s="28" t="s">
        <v>11</v>
      </c>
      <c r="F603" s="28" t="s">
        <v>13</v>
      </c>
      <c r="G603" s="33">
        <v>9174.1356500000002</v>
      </c>
    </row>
    <row r="604" spans="1:7" x14ac:dyDescent="0.25">
      <c r="A604" s="25">
        <v>56</v>
      </c>
      <c r="B604" s="26" t="s">
        <v>7</v>
      </c>
      <c r="C604" s="26">
        <v>25.3</v>
      </c>
      <c r="D604" s="26">
        <v>0</v>
      </c>
      <c r="E604" s="26" t="s">
        <v>11</v>
      </c>
      <c r="F604" s="26" t="s">
        <v>9</v>
      </c>
      <c r="G604" s="32">
        <v>11070.535</v>
      </c>
    </row>
    <row r="605" spans="1:7" x14ac:dyDescent="0.25">
      <c r="A605" s="27">
        <v>64</v>
      </c>
      <c r="B605" s="28" t="s">
        <v>7</v>
      </c>
      <c r="C605" s="28">
        <v>39.049999999999997</v>
      </c>
      <c r="D605" s="28">
        <v>3</v>
      </c>
      <c r="E605" s="28" t="s">
        <v>11</v>
      </c>
      <c r="F605" s="28" t="s">
        <v>12</v>
      </c>
      <c r="G605" s="33">
        <v>16085.127500000001</v>
      </c>
    </row>
    <row r="606" spans="1:7" x14ac:dyDescent="0.25">
      <c r="A606" s="25">
        <v>19</v>
      </c>
      <c r="B606" s="26" t="s">
        <v>7</v>
      </c>
      <c r="C606" s="26">
        <v>28.31</v>
      </c>
      <c r="D606" s="26">
        <v>0</v>
      </c>
      <c r="E606" s="26" t="s">
        <v>8</v>
      </c>
      <c r="F606" s="26" t="s">
        <v>13</v>
      </c>
      <c r="G606" s="32">
        <v>17468.983899999999</v>
      </c>
    </row>
    <row r="607" spans="1:7" x14ac:dyDescent="0.25">
      <c r="A607" s="27">
        <v>51</v>
      </c>
      <c r="B607" s="28" t="s">
        <v>7</v>
      </c>
      <c r="C607" s="28">
        <v>34.1</v>
      </c>
      <c r="D607" s="28">
        <v>0</v>
      </c>
      <c r="E607" s="28" t="s">
        <v>11</v>
      </c>
      <c r="F607" s="28" t="s">
        <v>12</v>
      </c>
      <c r="G607" s="33">
        <v>9283.5619999999999</v>
      </c>
    </row>
    <row r="608" spans="1:7" x14ac:dyDescent="0.25">
      <c r="A608" s="25">
        <v>27</v>
      </c>
      <c r="B608" s="26" t="s">
        <v>7</v>
      </c>
      <c r="C608" s="26">
        <v>25.175000000000001</v>
      </c>
      <c r="D608" s="26">
        <v>0</v>
      </c>
      <c r="E608" s="26" t="s">
        <v>11</v>
      </c>
      <c r="F608" s="26" t="s">
        <v>14</v>
      </c>
      <c r="G608" s="32">
        <v>3558.6202499999999</v>
      </c>
    </row>
    <row r="609" spans="1:7" x14ac:dyDescent="0.25">
      <c r="A609" s="27">
        <v>59</v>
      </c>
      <c r="B609" s="28" t="s">
        <v>7</v>
      </c>
      <c r="C609" s="28">
        <v>23.655000000000001</v>
      </c>
      <c r="D609" s="28">
        <v>0</v>
      </c>
      <c r="E609" s="28" t="s">
        <v>8</v>
      </c>
      <c r="F609" s="28" t="s">
        <v>13</v>
      </c>
      <c r="G609" s="33">
        <v>25678.778450000002</v>
      </c>
    </row>
    <row r="610" spans="1:7" x14ac:dyDescent="0.25">
      <c r="A610" s="25">
        <v>28</v>
      </c>
      <c r="B610" s="26" t="s">
        <v>10</v>
      </c>
      <c r="C610" s="26">
        <v>26.98</v>
      </c>
      <c r="D610" s="26">
        <v>2</v>
      </c>
      <c r="E610" s="26" t="s">
        <v>11</v>
      </c>
      <c r="F610" s="26" t="s">
        <v>14</v>
      </c>
      <c r="G610" s="32">
        <v>4435.0941999999995</v>
      </c>
    </row>
    <row r="611" spans="1:7" x14ac:dyDescent="0.25">
      <c r="A611" s="27">
        <v>30</v>
      </c>
      <c r="B611" s="28" t="s">
        <v>10</v>
      </c>
      <c r="C611" s="28">
        <v>37.799999999999997</v>
      </c>
      <c r="D611" s="28">
        <v>2</v>
      </c>
      <c r="E611" s="28" t="s">
        <v>8</v>
      </c>
      <c r="F611" s="28" t="s">
        <v>9</v>
      </c>
      <c r="G611" s="33">
        <v>39241.442000000003</v>
      </c>
    </row>
    <row r="612" spans="1:7" x14ac:dyDescent="0.25">
      <c r="A612" s="25">
        <v>47</v>
      </c>
      <c r="B612" s="26" t="s">
        <v>7</v>
      </c>
      <c r="C612" s="26">
        <v>29.37</v>
      </c>
      <c r="D612" s="26">
        <v>1</v>
      </c>
      <c r="E612" s="26" t="s">
        <v>11</v>
      </c>
      <c r="F612" s="26" t="s">
        <v>12</v>
      </c>
      <c r="G612" s="32">
        <v>8547.6913000000004</v>
      </c>
    </row>
    <row r="613" spans="1:7" x14ac:dyDescent="0.25">
      <c r="A613" s="27">
        <v>38</v>
      </c>
      <c r="B613" s="28" t="s">
        <v>7</v>
      </c>
      <c r="C613" s="28">
        <v>34.799999999999997</v>
      </c>
      <c r="D613" s="28">
        <v>2</v>
      </c>
      <c r="E613" s="28" t="s">
        <v>11</v>
      </c>
      <c r="F613" s="28" t="s">
        <v>9</v>
      </c>
      <c r="G613" s="33">
        <v>6571.5439999999999</v>
      </c>
    </row>
    <row r="614" spans="1:7" x14ac:dyDescent="0.25">
      <c r="A614" s="25">
        <v>18</v>
      </c>
      <c r="B614" s="26" t="s">
        <v>7</v>
      </c>
      <c r="C614" s="26">
        <v>33.155000000000001</v>
      </c>
      <c r="D614" s="26">
        <v>0</v>
      </c>
      <c r="E614" s="26" t="s">
        <v>11</v>
      </c>
      <c r="F614" s="26" t="s">
        <v>14</v>
      </c>
      <c r="G614" s="32">
        <v>2207.6974500000001</v>
      </c>
    </row>
    <row r="615" spans="1:7" x14ac:dyDescent="0.25">
      <c r="A615" s="27">
        <v>34</v>
      </c>
      <c r="B615" s="28" t="s">
        <v>7</v>
      </c>
      <c r="C615" s="28">
        <v>19</v>
      </c>
      <c r="D615" s="28">
        <v>3</v>
      </c>
      <c r="E615" s="28" t="s">
        <v>11</v>
      </c>
      <c r="F615" s="28" t="s">
        <v>14</v>
      </c>
      <c r="G615" s="33">
        <v>6753.0379999999996</v>
      </c>
    </row>
    <row r="616" spans="1:7" x14ac:dyDescent="0.25">
      <c r="A616" s="25">
        <v>20</v>
      </c>
      <c r="B616" s="26" t="s">
        <v>7</v>
      </c>
      <c r="C616" s="26">
        <v>33</v>
      </c>
      <c r="D616" s="26">
        <v>0</v>
      </c>
      <c r="E616" s="26" t="s">
        <v>11</v>
      </c>
      <c r="F616" s="26" t="s">
        <v>12</v>
      </c>
      <c r="G616" s="32">
        <v>1880.07</v>
      </c>
    </row>
    <row r="617" spans="1:7" x14ac:dyDescent="0.25">
      <c r="A617" s="27">
        <v>47</v>
      </c>
      <c r="B617" s="28" t="s">
        <v>7</v>
      </c>
      <c r="C617" s="28">
        <v>36.630000000000003</v>
      </c>
      <c r="D617" s="28">
        <v>1</v>
      </c>
      <c r="E617" s="28" t="s">
        <v>8</v>
      </c>
      <c r="F617" s="28" t="s">
        <v>12</v>
      </c>
      <c r="G617" s="33">
        <v>42969.852700000003</v>
      </c>
    </row>
    <row r="618" spans="1:7" x14ac:dyDescent="0.25">
      <c r="A618" s="25">
        <v>56</v>
      </c>
      <c r="B618" s="26" t="s">
        <v>7</v>
      </c>
      <c r="C618" s="26">
        <v>28.594999999999999</v>
      </c>
      <c r="D618" s="26">
        <v>0</v>
      </c>
      <c r="E618" s="26" t="s">
        <v>11</v>
      </c>
      <c r="F618" s="26" t="s">
        <v>14</v>
      </c>
      <c r="G618" s="32">
        <v>11658.11505</v>
      </c>
    </row>
    <row r="619" spans="1:7" x14ac:dyDescent="0.25">
      <c r="A619" s="27">
        <v>49</v>
      </c>
      <c r="B619" s="28" t="s">
        <v>10</v>
      </c>
      <c r="C619" s="28">
        <v>25.6</v>
      </c>
      <c r="D619" s="28">
        <v>2</v>
      </c>
      <c r="E619" s="28" t="s">
        <v>8</v>
      </c>
      <c r="F619" s="28" t="s">
        <v>9</v>
      </c>
      <c r="G619" s="33">
        <v>23306.546999999999</v>
      </c>
    </row>
    <row r="620" spans="1:7" x14ac:dyDescent="0.25">
      <c r="A620" s="25">
        <v>19</v>
      </c>
      <c r="B620" s="26" t="s">
        <v>7</v>
      </c>
      <c r="C620" s="26">
        <v>33.11</v>
      </c>
      <c r="D620" s="26">
        <v>0</v>
      </c>
      <c r="E620" s="26" t="s">
        <v>8</v>
      </c>
      <c r="F620" s="26" t="s">
        <v>12</v>
      </c>
      <c r="G620" s="32">
        <v>34439.855900000002</v>
      </c>
    </row>
    <row r="621" spans="1:7" x14ac:dyDescent="0.25">
      <c r="A621" s="27">
        <v>55</v>
      </c>
      <c r="B621" s="28" t="s">
        <v>7</v>
      </c>
      <c r="C621" s="28">
        <v>37.1</v>
      </c>
      <c r="D621" s="28">
        <v>0</v>
      </c>
      <c r="E621" s="28" t="s">
        <v>11</v>
      </c>
      <c r="F621" s="28" t="s">
        <v>9</v>
      </c>
      <c r="G621" s="33">
        <v>10713.644</v>
      </c>
    </row>
    <row r="622" spans="1:7" x14ac:dyDescent="0.25">
      <c r="A622" s="25">
        <v>30</v>
      </c>
      <c r="B622" s="26" t="s">
        <v>10</v>
      </c>
      <c r="C622" s="26">
        <v>31.4</v>
      </c>
      <c r="D622" s="26">
        <v>1</v>
      </c>
      <c r="E622" s="26" t="s">
        <v>11</v>
      </c>
      <c r="F622" s="26" t="s">
        <v>9</v>
      </c>
      <c r="G622" s="32">
        <v>3659.346</v>
      </c>
    </row>
    <row r="623" spans="1:7" x14ac:dyDescent="0.25">
      <c r="A623" s="27">
        <v>37</v>
      </c>
      <c r="B623" s="28" t="s">
        <v>10</v>
      </c>
      <c r="C623" s="28">
        <v>34.1</v>
      </c>
      <c r="D623" s="28">
        <v>4</v>
      </c>
      <c r="E623" s="28" t="s">
        <v>8</v>
      </c>
      <c r="F623" s="28" t="s">
        <v>9</v>
      </c>
      <c r="G623" s="33">
        <v>40182.245999999999</v>
      </c>
    </row>
    <row r="624" spans="1:7" x14ac:dyDescent="0.25">
      <c r="A624" s="25">
        <v>49</v>
      </c>
      <c r="B624" s="26" t="s">
        <v>7</v>
      </c>
      <c r="C624" s="26">
        <v>21.3</v>
      </c>
      <c r="D624" s="26">
        <v>1</v>
      </c>
      <c r="E624" s="26" t="s">
        <v>11</v>
      </c>
      <c r="F624" s="26" t="s">
        <v>9</v>
      </c>
      <c r="G624" s="32">
        <v>9182.17</v>
      </c>
    </row>
    <row r="625" spans="1:7" x14ac:dyDescent="0.25">
      <c r="A625" s="27">
        <v>18</v>
      </c>
      <c r="B625" s="28" t="s">
        <v>10</v>
      </c>
      <c r="C625" s="28">
        <v>33.534999999999997</v>
      </c>
      <c r="D625" s="28">
        <v>0</v>
      </c>
      <c r="E625" s="28" t="s">
        <v>8</v>
      </c>
      <c r="F625" s="28" t="s">
        <v>14</v>
      </c>
      <c r="G625" s="33">
        <v>34617.840649999998</v>
      </c>
    </row>
    <row r="626" spans="1:7" x14ac:dyDescent="0.25">
      <c r="A626" s="25">
        <v>59</v>
      </c>
      <c r="B626" s="26" t="s">
        <v>10</v>
      </c>
      <c r="C626" s="26">
        <v>28.785</v>
      </c>
      <c r="D626" s="26">
        <v>0</v>
      </c>
      <c r="E626" s="26" t="s">
        <v>11</v>
      </c>
      <c r="F626" s="26" t="s">
        <v>13</v>
      </c>
      <c r="G626" s="32">
        <v>12129.614149999999</v>
      </c>
    </row>
    <row r="627" spans="1:7" x14ac:dyDescent="0.25">
      <c r="A627" s="27">
        <v>29</v>
      </c>
      <c r="B627" s="28" t="s">
        <v>7</v>
      </c>
      <c r="C627" s="28">
        <v>26.03</v>
      </c>
      <c r="D627" s="28">
        <v>0</v>
      </c>
      <c r="E627" s="28" t="s">
        <v>11</v>
      </c>
      <c r="F627" s="28" t="s">
        <v>13</v>
      </c>
      <c r="G627" s="33">
        <v>3736.4647</v>
      </c>
    </row>
    <row r="628" spans="1:7" x14ac:dyDescent="0.25">
      <c r="A628" s="25">
        <v>36</v>
      </c>
      <c r="B628" s="26" t="s">
        <v>10</v>
      </c>
      <c r="C628" s="26">
        <v>28.88</v>
      </c>
      <c r="D628" s="26">
        <v>3</v>
      </c>
      <c r="E628" s="26" t="s">
        <v>11</v>
      </c>
      <c r="F628" s="26" t="s">
        <v>14</v>
      </c>
      <c r="G628" s="32">
        <v>6748.5911999999998</v>
      </c>
    </row>
    <row r="629" spans="1:7" x14ac:dyDescent="0.25">
      <c r="A629" s="27">
        <v>33</v>
      </c>
      <c r="B629" s="28" t="s">
        <v>10</v>
      </c>
      <c r="C629" s="28">
        <v>42.46</v>
      </c>
      <c r="D629" s="28">
        <v>1</v>
      </c>
      <c r="E629" s="28" t="s">
        <v>11</v>
      </c>
      <c r="F629" s="28" t="s">
        <v>12</v>
      </c>
      <c r="G629" s="33">
        <v>11326.71487</v>
      </c>
    </row>
    <row r="630" spans="1:7" x14ac:dyDescent="0.25">
      <c r="A630" s="25">
        <v>58</v>
      </c>
      <c r="B630" s="26" t="s">
        <v>10</v>
      </c>
      <c r="C630" s="26">
        <v>38</v>
      </c>
      <c r="D630" s="26">
        <v>0</v>
      </c>
      <c r="E630" s="26" t="s">
        <v>11</v>
      </c>
      <c r="F630" s="26" t="s">
        <v>9</v>
      </c>
      <c r="G630" s="32">
        <v>11365.951999999999</v>
      </c>
    </row>
    <row r="631" spans="1:7" x14ac:dyDescent="0.25">
      <c r="A631" s="27">
        <v>44</v>
      </c>
      <c r="B631" s="28" t="s">
        <v>7</v>
      </c>
      <c r="C631" s="28">
        <v>38.950000000000003</v>
      </c>
      <c r="D631" s="28">
        <v>0</v>
      </c>
      <c r="E631" s="28" t="s">
        <v>8</v>
      </c>
      <c r="F631" s="28" t="s">
        <v>13</v>
      </c>
      <c r="G631" s="33">
        <v>42983.458500000001</v>
      </c>
    </row>
    <row r="632" spans="1:7" x14ac:dyDescent="0.25">
      <c r="A632" s="25">
        <v>53</v>
      </c>
      <c r="B632" s="26" t="s">
        <v>10</v>
      </c>
      <c r="C632" s="26">
        <v>36.1</v>
      </c>
      <c r="D632" s="26">
        <v>1</v>
      </c>
      <c r="E632" s="26" t="s">
        <v>11</v>
      </c>
      <c r="F632" s="26" t="s">
        <v>9</v>
      </c>
      <c r="G632" s="32">
        <v>10085.846</v>
      </c>
    </row>
    <row r="633" spans="1:7" x14ac:dyDescent="0.25">
      <c r="A633" s="27">
        <v>24</v>
      </c>
      <c r="B633" s="28" t="s">
        <v>10</v>
      </c>
      <c r="C633" s="28">
        <v>29.3</v>
      </c>
      <c r="D633" s="28">
        <v>0</v>
      </c>
      <c r="E633" s="28" t="s">
        <v>11</v>
      </c>
      <c r="F633" s="28" t="s">
        <v>9</v>
      </c>
      <c r="G633" s="33">
        <v>1977.8150000000001</v>
      </c>
    </row>
    <row r="634" spans="1:7" x14ac:dyDescent="0.25">
      <c r="A634" s="25">
        <v>29</v>
      </c>
      <c r="B634" s="26" t="s">
        <v>7</v>
      </c>
      <c r="C634" s="26">
        <v>35.53</v>
      </c>
      <c r="D634" s="26">
        <v>0</v>
      </c>
      <c r="E634" s="26" t="s">
        <v>11</v>
      </c>
      <c r="F634" s="26" t="s">
        <v>12</v>
      </c>
      <c r="G634" s="32">
        <v>3366.6696999999999</v>
      </c>
    </row>
    <row r="635" spans="1:7" x14ac:dyDescent="0.25">
      <c r="A635" s="27">
        <v>40</v>
      </c>
      <c r="B635" s="28" t="s">
        <v>10</v>
      </c>
      <c r="C635" s="28">
        <v>22.704999999999998</v>
      </c>
      <c r="D635" s="28">
        <v>2</v>
      </c>
      <c r="E635" s="28" t="s">
        <v>11</v>
      </c>
      <c r="F635" s="28" t="s">
        <v>14</v>
      </c>
      <c r="G635" s="33">
        <v>7173.35995</v>
      </c>
    </row>
    <row r="636" spans="1:7" x14ac:dyDescent="0.25">
      <c r="A636" s="25">
        <v>51</v>
      </c>
      <c r="B636" s="26" t="s">
        <v>10</v>
      </c>
      <c r="C636" s="26">
        <v>39.700000000000003</v>
      </c>
      <c r="D636" s="26">
        <v>1</v>
      </c>
      <c r="E636" s="26" t="s">
        <v>11</v>
      </c>
      <c r="F636" s="26" t="s">
        <v>9</v>
      </c>
      <c r="G636" s="32">
        <v>9391.3459999999995</v>
      </c>
    </row>
    <row r="637" spans="1:7" x14ac:dyDescent="0.25">
      <c r="A637" s="27">
        <v>64</v>
      </c>
      <c r="B637" s="28" t="s">
        <v>10</v>
      </c>
      <c r="C637" s="28">
        <v>38.19</v>
      </c>
      <c r="D637" s="28">
        <v>0</v>
      </c>
      <c r="E637" s="28" t="s">
        <v>11</v>
      </c>
      <c r="F637" s="28" t="s">
        <v>14</v>
      </c>
      <c r="G637" s="33">
        <v>14410.9321</v>
      </c>
    </row>
    <row r="638" spans="1:7" x14ac:dyDescent="0.25">
      <c r="A638" s="25">
        <v>19</v>
      </c>
      <c r="B638" s="26" t="s">
        <v>7</v>
      </c>
      <c r="C638" s="26">
        <v>24.51</v>
      </c>
      <c r="D638" s="26">
        <v>1</v>
      </c>
      <c r="E638" s="26" t="s">
        <v>11</v>
      </c>
      <c r="F638" s="26" t="s">
        <v>13</v>
      </c>
      <c r="G638" s="32">
        <v>2709.1118999999999</v>
      </c>
    </row>
    <row r="639" spans="1:7" x14ac:dyDescent="0.25">
      <c r="A639" s="27">
        <v>35</v>
      </c>
      <c r="B639" s="28" t="s">
        <v>7</v>
      </c>
      <c r="C639" s="28">
        <v>38.094999999999999</v>
      </c>
      <c r="D639" s="28">
        <v>2</v>
      </c>
      <c r="E639" s="28" t="s">
        <v>11</v>
      </c>
      <c r="F639" s="28" t="s">
        <v>14</v>
      </c>
      <c r="G639" s="33">
        <v>24915.046259999999</v>
      </c>
    </row>
    <row r="640" spans="1:7" x14ac:dyDescent="0.25">
      <c r="A640" s="25">
        <v>39</v>
      </c>
      <c r="B640" s="26" t="s">
        <v>10</v>
      </c>
      <c r="C640" s="26">
        <v>26.41</v>
      </c>
      <c r="D640" s="26">
        <v>0</v>
      </c>
      <c r="E640" s="26" t="s">
        <v>8</v>
      </c>
      <c r="F640" s="26" t="s">
        <v>14</v>
      </c>
      <c r="G640" s="32">
        <v>20149.322899999999</v>
      </c>
    </row>
    <row r="641" spans="1:7" x14ac:dyDescent="0.25">
      <c r="A641" s="27">
        <v>56</v>
      </c>
      <c r="B641" s="28" t="s">
        <v>10</v>
      </c>
      <c r="C641" s="28">
        <v>33.659999999999997</v>
      </c>
      <c r="D641" s="28">
        <v>4</v>
      </c>
      <c r="E641" s="28" t="s">
        <v>11</v>
      </c>
      <c r="F641" s="28" t="s">
        <v>12</v>
      </c>
      <c r="G641" s="33">
        <v>12949.1554</v>
      </c>
    </row>
    <row r="642" spans="1:7" x14ac:dyDescent="0.25">
      <c r="A642" s="25">
        <v>33</v>
      </c>
      <c r="B642" s="26" t="s">
        <v>10</v>
      </c>
      <c r="C642" s="26">
        <v>42.4</v>
      </c>
      <c r="D642" s="26">
        <v>5</v>
      </c>
      <c r="E642" s="26" t="s">
        <v>11</v>
      </c>
      <c r="F642" s="26" t="s">
        <v>9</v>
      </c>
      <c r="G642" s="32">
        <v>6666.2430000000004</v>
      </c>
    </row>
    <row r="643" spans="1:7" x14ac:dyDescent="0.25">
      <c r="A643" s="27">
        <v>42</v>
      </c>
      <c r="B643" s="28" t="s">
        <v>10</v>
      </c>
      <c r="C643" s="28">
        <v>28.31</v>
      </c>
      <c r="D643" s="28">
        <v>3</v>
      </c>
      <c r="E643" s="28" t="s">
        <v>8</v>
      </c>
      <c r="F643" s="28" t="s">
        <v>13</v>
      </c>
      <c r="G643" s="33">
        <v>32787.458590000002</v>
      </c>
    </row>
    <row r="644" spans="1:7" x14ac:dyDescent="0.25">
      <c r="A644" s="25">
        <v>61</v>
      </c>
      <c r="B644" s="26" t="s">
        <v>10</v>
      </c>
      <c r="C644" s="26">
        <v>33.914999999999999</v>
      </c>
      <c r="D644" s="26">
        <v>0</v>
      </c>
      <c r="E644" s="26" t="s">
        <v>11</v>
      </c>
      <c r="F644" s="26" t="s">
        <v>14</v>
      </c>
      <c r="G644" s="32">
        <v>13143.86485</v>
      </c>
    </row>
    <row r="645" spans="1:7" x14ac:dyDescent="0.25">
      <c r="A645" s="27">
        <v>23</v>
      </c>
      <c r="B645" s="28" t="s">
        <v>7</v>
      </c>
      <c r="C645" s="28">
        <v>34.96</v>
      </c>
      <c r="D645" s="28">
        <v>3</v>
      </c>
      <c r="E645" s="28" t="s">
        <v>11</v>
      </c>
      <c r="F645" s="28" t="s">
        <v>13</v>
      </c>
      <c r="G645" s="33">
        <v>4466.6214</v>
      </c>
    </row>
    <row r="646" spans="1:7" x14ac:dyDescent="0.25">
      <c r="A646" s="25">
        <v>43</v>
      </c>
      <c r="B646" s="26" t="s">
        <v>10</v>
      </c>
      <c r="C646" s="26">
        <v>35.31</v>
      </c>
      <c r="D646" s="26">
        <v>2</v>
      </c>
      <c r="E646" s="26" t="s">
        <v>11</v>
      </c>
      <c r="F646" s="26" t="s">
        <v>12</v>
      </c>
      <c r="G646" s="32">
        <v>18806.145469999999</v>
      </c>
    </row>
    <row r="647" spans="1:7" x14ac:dyDescent="0.25">
      <c r="A647" s="27">
        <v>48</v>
      </c>
      <c r="B647" s="28" t="s">
        <v>10</v>
      </c>
      <c r="C647" s="28">
        <v>30.78</v>
      </c>
      <c r="D647" s="28">
        <v>3</v>
      </c>
      <c r="E647" s="28" t="s">
        <v>11</v>
      </c>
      <c r="F647" s="28" t="s">
        <v>14</v>
      </c>
      <c r="G647" s="33">
        <v>10141.136200000001</v>
      </c>
    </row>
    <row r="648" spans="1:7" x14ac:dyDescent="0.25">
      <c r="A648" s="25">
        <v>39</v>
      </c>
      <c r="B648" s="26" t="s">
        <v>10</v>
      </c>
      <c r="C648" s="26">
        <v>26.22</v>
      </c>
      <c r="D648" s="26">
        <v>1</v>
      </c>
      <c r="E648" s="26" t="s">
        <v>11</v>
      </c>
      <c r="F648" s="26" t="s">
        <v>13</v>
      </c>
      <c r="G648" s="32">
        <v>6123.5688</v>
      </c>
    </row>
    <row r="649" spans="1:7" x14ac:dyDescent="0.25">
      <c r="A649" s="27">
        <v>40</v>
      </c>
      <c r="B649" s="28" t="s">
        <v>7</v>
      </c>
      <c r="C649" s="28">
        <v>23.37</v>
      </c>
      <c r="D649" s="28">
        <v>3</v>
      </c>
      <c r="E649" s="28" t="s">
        <v>11</v>
      </c>
      <c r="F649" s="28" t="s">
        <v>14</v>
      </c>
      <c r="G649" s="33">
        <v>8252.2842999999993</v>
      </c>
    </row>
    <row r="650" spans="1:7" x14ac:dyDescent="0.25">
      <c r="A650" s="25">
        <v>18</v>
      </c>
      <c r="B650" s="26" t="s">
        <v>10</v>
      </c>
      <c r="C650" s="26">
        <v>28.5</v>
      </c>
      <c r="D650" s="26">
        <v>0</v>
      </c>
      <c r="E650" s="26" t="s">
        <v>11</v>
      </c>
      <c r="F650" s="26" t="s">
        <v>14</v>
      </c>
      <c r="G650" s="32">
        <v>1712.2270000000001</v>
      </c>
    </row>
    <row r="651" spans="1:7" x14ac:dyDescent="0.25">
      <c r="A651" s="27">
        <v>58</v>
      </c>
      <c r="B651" s="28" t="s">
        <v>7</v>
      </c>
      <c r="C651" s="28">
        <v>32.965000000000003</v>
      </c>
      <c r="D651" s="28">
        <v>0</v>
      </c>
      <c r="E651" s="28" t="s">
        <v>11</v>
      </c>
      <c r="F651" s="28" t="s">
        <v>14</v>
      </c>
      <c r="G651" s="33">
        <v>12430.95335</v>
      </c>
    </row>
    <row r="652" spans="1:7" x14ac:dyDescent="0.25">
      <c r="A652" s="25">
        <v>49</v>
      </c>
      <c r="B652" s="26" t="s">
        <v>7</v>
      </c>
      <c r="C652" s="26">
        <v>42.68</v>
      </c>
      <c r="D652" s="26">
        <v>2</v>
      </c>
      <c r="E652" s="26" t="s">
        <v>11</v>
      </c>
      <c r="F652" s="26" t="s">
        <v>12</v>
      </c>
      <c r="G652" s="32">
        <v>9800.8881999999994</v>
      </c>
    </row>
    <row r="653" spans="1:7" x14ac:dyDescent="0.25">
      <c r="A653" s="27">
        <v>53</v>
      </c>
      <c r="B653" s="28" t="s">
        <v>7</v>
      </c>
      <c r="C653" s="28">
        <v>39.6</v>
      </c>
      <c r="D653" s="28">
        <v>1</v>
      </c>
      <c r="E653" s="28" t="s">
        <v>11</v>
      </c>
      <c r="F653" s="28" t="s">
        <v>12</v>
      </c>
      <c r="G653" s="33">
        <v>10579.710999999999</v>
      </c>
    </row>
    <row r="654" spans="1:7" x14ac:dyDescent="0.25">
      <c r="A654" s="25">
        <v>48</v>
      </c>
      <c r="B654" s="26" t="s">
        <v>7</v>
      </c>
      <c r="C654" s="26">
        <v>31.13</v>
      </c>
      <c r="D654" s="26">
        <v>0</v>
      </c>
      <c r="E654" s="26" t="s">
        <v>11</v>
      </c>
      <c r="F654" s="26" t="s">
        <v>12</v>
      </c>
      <c r="G654" s="32">
        <v>8280.6226999999999</v>
      </c>
    </row>
    <row r="655" spans="1:7" x14ac:dyDescent="0.25">
      <c r="A655" s="27">
        <v>45</v>
      </c>
      <c r="B655" s="28" t="s">
        <v>7</v>
      </c>
      <c r="C655" s="28">
        <v>36.299999999999997</v>
      </c>
      <c r="D655" s="28">
        <v>2</v>
      </c>
      <c r="E655" s="28" t="s">
        <v>11</v>
      </c>
      <c r="F655" s="28" t="s">
        <v>12</v>
      </c>
      <c r="G655" s="33">
        <v>8527.5319999999992</v>
      </c>
    </row>
    <row r="656" spans="1:7" x14ac:dyDescent="0.25">
      <c r="A656" s="25">
        <v>59</v>
      </c>
      <c r="B656" s="26" t="s">
        <v>7</v>
      </c>
      <c r="C656" s="26">
        <v>35.200000000000003</v>
      </c>
      <c r="D656" s="26">
        <v>0</v>
      </c>
      <c r="E656" s="26" t="s">
        <v>11</v>
      </c>
      <c r="F656" s="26" t="s">
        <v>12</v>
      </c>
      <c r="G656" s="32">
        <v>12244.531000000001</v>
      </c>
    </row>
    <row r="657" spans="1:7" x14ac:dyDescent="0.25">
      <c r="A657" s="27">
        <v>52</v>
      </c>
      <c r="B657" s="28" t="s">
        <v>7</v>
      </c>
      <c r="C657" s="28">
        <v>25.3</v>
      </c>
      <c r="D657" s="28">
        <v>2</v>
      </c>
      <c r="E657" s="28" t="s">
        <v>8</v>
      </c>
      <c r="F657" s="28" t="s">
        <v>12</v>
      </c>
      <c r="G657" s="33">
        <v>24667.419000000002</v>
      </c>
    </row>
    <row r="658" spans="1:7" x14ac:dyDescent="0.25">
      <c r="A658" s="25">
        <v>26</v>
      </c>
      <c r="B658" s="26" t="s">
        <v>7</v>
      </c>
      <c r="C658" s="26">
        <v>42.4</v>
      </c>
      <c r="D658" s="26">
        <v>1</v>
      </c>
      <c r="E658" s="26" t="s">
        <v>11</v>
      </c>
      <c r="F658" s="26" t="s">
        <v>9</v>
      </c>
      <c r="G658" s="32">
        <v>3410.3240000000001</v>
      </c>
    </row>
    <row r="659" spans="1:7" x14ac:dyDescent="0.25">
      <c r="A659" s="27">
        <v>27</v>
      </c>
      <c r="B659" s="28" t="s">
        <v>10</v>
      </c>
      <c r="C659" s="28">
        <v>33.155000000000001</v>
      </c>
      <c r="D659" s="28">
        <v>2</v>
      </c>
      <c r="E659" s="28" t="s">
        <v>11</v>
      </c>
      <c r="F659" s="28" t="s">
        <v>13</v>
      </c>
      <c r="G659" s="33">
        <v>4058.71245</v>
      </c>
    </row>
    <row r="660" spans="1:7" x14ac:dyDescent="0.25">
      <c r="A660" s="25">
        <v>48</v>
      </c>
      <c r="B660" s="26" t="s">
        <v>7</v>
      </c>
      <c r="C660" s="26">
        <v>35.909999999999997</v>
      </c>
      <c r="D660" s="26">
        <v>1</v>
      </c>
      <c r="E660" s="26" t="s">
        <v>11</v>
      </c>
      <c r="F660" s="26" t="s">
        <v>14</v>
      </c>
      <c r="G660" s="32">
        <v>26392.260289999998</v>
      </c>
    </row>
    <row r="661" spans="1:7" x14ac:dyDescent="0.25">
      <c r="A661" s="27">
        <v>57</v>
      </c>
      <c r="B661" s="28" t="s">
        <v>7</v>
      </c>
      <c r="C661" s="28">
        <v>28.785</v>
      </c>
      <c r="D661" s="28">
        <v>4</v>
      </c>
      <c r="E661" s="28" t="s">
        <v>11</v>
      </c>
      <c r="F661" s="28" t="s">
        <v>14</v>
      </c>
      <c r="G661" s="33">
        <v>14394.398150000001</v>
      </c>
    </row>
    <row r="662" spans="1:7" x14ac:dyDescent="0.25">
      <c r="A662" s="25">
        <v>37</v>
      </c>
      <c r="B662" s="26" t="s">
        <v>10</v>
      </c>
      <c r="C662" s="26">
        <v>46.53</v>
      </c>
      <c r="D662" s="26">
        <v>3</v>
      </c>
      <c r="E662" s="26" t="s">
        <v>11</v>
      </c>
      <c r="F662" s="26" t="s">
        <v>12</v>
      </c>
      <c r="G662" s="32">
        <v>6435.6237000000001</v>
      </c>
    </row>
    <row r="663" spans="1:7" x14ac:dyDescent="0.25">
      <c r="A663" s="27">
        <v>57</v>
      </c>
      <c r="B663" s="28" t="s">
        <v>7</v>
      </c>
      <c r="C663" s="28">
        <v>23.98</v>
      </c>
      <c r="D663" s="28">
        <v>1</v>
      </c>
      <c r="E663" s="28" t="s">
        <v>11</v>
      </c>
      <c r="F663" s="28" t="s">
        <v>12</v>
      </c>
      <c r="G663" s="33">
        <v>22192.437109999999</v>
      </c>
    </row>
    <row r="664" spans="1:7" x14ac:dyDescent="0.25">
      <c r="A664" s="25">
        <v>32</v>
      </c>
      <c r="B664" s="26" t="s">
        <v>7</v>
      </c>
      <c r="C664" s="26">
        <v>31.54</v>
      </c>
      <c r="D664" s="26">
        <v>1</v>
      </c>
      <c r="E664" s="26" t="s">
        <v>11</v>
      </c>
      <c r="F664" s="26" t="s">
        <v>14</v>
      </c>
      <c r="G664" s="32">
        <v>5148.5526</v>
      </c>
    </row>
    <row r="665" spans="1:7" x14ac:dyDescent="0.25">
      <c r="A665" s="27">
        <v>18</v>
      </c>
      <c r="B665" s="28" t="s">
        <v>10</v>
      </c>
      <c r="C665" s="28">
        <v>33.659999999999997</v>
      </c>
      <c r="D665" s="28">
        <v>0</v>
      </c>
      <c r="E665" s="28" t="s">
        <v>11</v>
      </c>
      <c r="F665" s="28" t="s">
        <v>12</v>
      </c>
      <c r="G665" s="33">
        <v>1136.3994</v>
      </c>
    </row>
    <row r="666" spans="1:7" x14ac:dyDescent="0.25">
      <c r="A666" s="25">
        <v>64</v>
      </c>
      <c r="B666" s="26" t="s">
        <v>7</v>
      </c>
      <c r="C666" s="26">
        <v>22.99</v>
      </c>
      <c r="D666" s="26">
        <v>0</v>
      </c>
      <c r="E666" s="26" t="s">
        <v>8</v>
      </c>
      <c r="F666" s="26" t="s">
        <v>12</v>
      </c>
      <c r="G666" s="32">
        <v>27037.914100000002</v>
      </c>
    </row>
    <row r="667" spans="1:7" x14ac:dyDescent="0.25">
      <c r="A667" s="27">
        <v>43</v>
      </c>
      <c r="B667" s="28" t="s">
        <v>10</v>
      </c>
      <c r="C667" s="28">
        <v>38.06</v>
      </c>
      <c r="D667" s="28">
        <v>2</v>
      </c>
      <c r="E667" s="28" t="s">
        <v>8</v>
      </c>
      <c r="F667" s="28" t="s">
        <v>12</v>
      </c>
      <c r="G667" s="33">
        <v>42560.430399999997</v>
      </c>
    </row>
    <row r="668" spans="1:7" x14ac:dyDescent="0.25">
      <c r="A668" s="25">
        <v>49</v>
      </c>
      <c r="B668" s="26" t="s">
        <v>10</v>
      </c>
      <c r="C668" s="26">
        <v>28.7</v>
      </c>
      <c r="D668" s="26">
        <v>1</v>
      </c>
      <c r="E668" s="26" t="s">
        <v>11</v>
      </c>
      <c r="F668" s="26" t="s">
        <v>9</v>
      </c>
      <c r="G668" s="32">
        <v>8703.4560000000001</v>
      </c>
    </row>
    <row r="669" spans="1:7" x14ac:dyDescent="0.25">
      <c r="A669" s="27">
        <v>40</v>
      </c>
      <c r="B669" s="28" t="s">
        <v>7</v>
      </c>
      <c r="C669" s="28">
        <v>32.774999999999999</v>
      </c>
      <c r="D669" s="28">
        <v>2</v>
      </c>
      <c r="E669" s="28" t="s">
        <v>8</v>
      </c>
      <c r="F669" s="28" t="s">
        <v>13</v>
      </c>
      <c r="G669" s="33">
        <v>40003.332249999999</v>
      </c>
    </row>
    <row r="670" spans="1:7" x14ac:dyDescent="0.25">
      <c r="A670" s="25">
        <v>62</v>
      </c>
      <c r="B670" s="26" t="s">
        <v>10</v>
      </c>
      <c r="C670" s="26">
        <v>32.015000000000001</v>
      </c>
      <c r="D670" s="26">
        <v>0</v>
      </c>
      <c r="E670" s="26" t="s">
        <v>8</v>
      </c>
      <c r="F670" s="26" t="s">
        <v>14</v>
      </c>
      <c r="G670" s="32">
        <v>45710.207849999999</v>
      </c>
    </row>
    <row r="671" spans="1:7" x14ac:dyDescent="0.25">
      <c r="A671" s="27">
        <v>40</v>
      </c>
      <c r="B671" s="28" t="s">
        <v>7</v>
      </c>
      <c r="C671" s="28">
        <v>29.81</v>
      </c>
      <c r="D671" s="28">
        <v>1</v>
      </c>
      <c r="E671" s="28" t="s">
        <v>11</v>
      </c>
      <c r="F671" s="28" t="s">
        <v>12</v>
      </c>
      <c r="G671" s="33">
        <v>6500.2358999999997</v>
      </c>
    </row>
    <row r="672" spans="1:7" x14ac:dyDescent="0.25">
      <c r="A672" s="25">
        <v>30</v>
      </c>
      <c r="B672" s="26" t="s">
        <v>10</v>
      </c>
      <c r="C672" s="26">
        <v>31.57</v>
      </c>
      <c r="D672" s="26">
        <v>3</v>
      </c>
      <c r="E672" s="26" t="s">
        <v>11</v>
      </c>
      <c r="F672" s="26" t="s">
        <v>12</v>
      </c>
      <c r="G672" s="32">
        <v>4837.5823</v>
      </c>
    </row>
    <row r="673" spans="1:7" x14ac:dyDescent="0.25">
      <c r="A673" s="27">
        <v>29</v>
      </c>
      <c r="B673" s="28" t="s">
        <v>7</v>
      </c>
      <c r="C673" s="28">
        <v>31.16</v>
      </c>
      <c r="D673" s="28">
        <v>0</v>
      </c>
      <c r="E673" s="28" t="s">
        <v>11</v>
      </c>
      <c r="F673" s="28" t="s">
        <v>14</v>
      </c>
      <c r="G673" s="33">
        <v>3943.5954000000002</v>
      </c>
    </row>
    <row r="674" spans="1:7" x14ac:dyDescent="0.25">
      <c r="A674" s="25">
        <v>36</v>
      </c>
      <c r="B674" s="26" t="s">
        <v>10</v>
      </c>
      <c r="C674" s="26">
        <v>29.7</v>
      </c>
      <c r="D674" s="26">
        <v>0</v>
      </c>
      <c r="E674" s="26" t="s">
        <v>11</v>
      </c>
      <c r="F674" s="26" t="s">
        <v>12</v>
      </c>
      <c r="G674" s="32">
        <v>4399.7309999999998</v>
      </c>
    </row>
    <row r="675" spans="1:7" x14ac:dyDescent="0.25">
      <c r="A675" s="27">
        <v>41</v>
      </c>
      <c r="B675" s="28" t="s">
        <v>7</v>
      </c>
      <c r="C675" s="28">
        <v>31.02</v>
      </c>
      <c r="D675" s="28">
        <v>0</v>
      </c>
      <c r="E675" s="28" t="s">
        <v>11</v>
      </c>
      <c r="F675" s="28" t="s">
        <v>12</v>
      </c>
      <c r="G675" s="33">
        <v>6185.3208000000004</v>
      </c>
    </row>
    <row r="676" spans="1:7" x14ac:dyDescent="0.25">
      <c r="A676" s="25">
        <v>44</v>
      </c>
      <c r="B676" s="26" t="s">
        <v>7</v>
      </c>
      <c r="C676" s="26">
        <v>43.89</v>
      </c>
      <c r="D676" s="26">
        <v>2</v>
      </c>
      <c r="E676" s="26" t="s">
        <v>8</v>
      </c>
      <c r="F676" s="26" t="s">
        <v>12</v>
      </c>
      <c r="G676" s="32">
        <v>46200.985099999998</v>
      </c>
    </row>
    <row r="677" spans="1:7" x14ac:dyDescent="0.25">
      <c r="A677" s="27">
        <v>45</v>
      </c>
      <c r="B677" s="28" t="s">
        <v>10</v>
      </c>
      <c r="C677" s="28">
        <v>21.375</v>
      </c>
      <c r="D677" s="28">
        <v>0</v>
      </c>
      <c r="E677" s="28" t="s">
        <v>11</v>
      </c>
      <c r="F677" s="28" t="s">
        <v>13</v>
      </c>
      <c r="G677" s="33">
        <v>7222.7862500000001</v>
      </c>
    </row>
    <row r="678" spans="1:7" x14ac:dyDescent="0.25">
      <c r="A678" s="25">
        <v>55</v>
      </c>
      <c r="B678" s="26" t="s">
        <v>7</v>
      </c>
      <c r="C678" s="26">
        <v>40.81</v>
      </c>
      <c r="D678" s="26">
        <v>3</v>
      </c>
      <c r="E678" s="26" t="s">
        <v>11</v>
      </c>
      <c r="F678" s="26" t="s">
        <v>12</v>
      </c>
      <c r="G678" s="32">
        <v>12485.8009</v>
      </c>
    </row>
    <row r="679" spans="1:7" x14ac:dyDescent="0.25">
      <c r="A679" s="27">
        <v>60</v>
      </c>
      <c r="B679" s="28" t="s">
        <v>10</v>
      </c>
      <c r="C679" s="28">
        <v>31.35</v>
      </c>
      <c r="D679" s="28">
        <v>3</v>
      </c>
      <c r="E679" s="28" t="s">
        <v>8</v>
      </c>
      <c r="F679" s="28" t="s">
        <v>13</v>
      </c>
      <c r="G679" s="33">
        <v>46130.5265</v>
      </c>
    </row>
    <row r="680" spans="1:7" x14ac:dyDescent="0.25">
      <c r="A680" s="25">
        <v>56</v>
      </c>
      <c r="B680" s="26" t="s">
        <v>10</v>
      </c>
      <c r="C680" s="26">
        <v>36.1</v>
      </c>
      <c r="D680" s="26">
        <v>3</v>
      </c>
      <c r="E680" s="26" t="s">
        <v>11</v>
      </c>
      <c r="F680" s="26" t="s">
        <v>9</v>
      </c>
      <c r="G680" s="32">
        <v>12363.547</v>
      </c>
    </row>
    <row r="681" spans="1:7" x14ac:dyDescent="0.25">
      <c r="A681" s="27">
        <v>49</v>
      </c>
      <c r="B681" s="28" t="s">
        <v>7</v>
      </c>
      <c r="C681" s="28">
        <v>23.18</v>
      </c>
      <c r="D681" s="28">
        <v>2</v>
      </c>
      <c r="E681" s="28" t="s">
        <v>11</v>
      </c>
      <c r="F681" s="28" t="s">
        <v>13</v>
      </c>
      <c r="G681" s="33">
        <v>10156.7832</v>
      </c>
    </row>
    <row r="682" spans="1:7" x14ac:dyDescent="0.25">
      <c r="A682" s="25">
        <v>21</v>
      </c>
      <c r="B682" s="26" t="s">
        <v>7</v>
      </c>
      <c r="C682" s="26">
        <v>17.399999999999999</v>
      </c>
      <c r="D682" s="26">
        <v>1</v>
      </c>
      <c r="E682" s="26" t="s">
        <v>11</v>
      </c>
      <c r="F682" s="26" t="s">
        <v>9</v>
      </c>
      <c r="G682" s="32">
        <v>2585.2689999999998</v>
      </c>
    </row>
    <row r="683" spans="1:7" x14ac:dyDescent="0.25">
      <c r="A683" s="27">
        <v>19</v>
      </c>
      <c r="B683" s="28" t="s">
        <v>10</v>
      </c>
      <c r="C683" s="28">
        <v>20.3</v>
      </c>
      <c r="D683" s="28">
        <v>0</v>
      </c>
      <c r="E683" s="28" t="s">
        <v>11</v>
      </c>
      <c r="F683" s="28" t="s">
        <v>9</v>
      </c>
      <c r="G683" s="33">
        <v>1242.26</v>
      </c>
    </row>
    <row r="684" spans="1:7" x14ac:dyDescent="0.25">
      <c r="A684" s="25">
        <v>39</v>
      </c>
      <c r="B684" s="26" t="s">
        <v>10</v>
      </c>
      <c r="C684" s="26">
        <v>35.299999999999997</v>
      </c>
      <c r="D684" s="26">
        <v>2</v>
      </c>
      <c r="E684" s="26" t="s">
        <v>8</v>
      </c>
      <c r="F684" s="26" t="s">
        <v>9</v>
      </c>
      <c r="G684" s="32">
        <v>40103.89</v>
      </c>
    </row>
    <row r="685" spans="1:7" x14ac:dyDescent="0.25">
      <c r="A685" s="27">
        <v>53</v>
      </c>
      <c r="B685" s="28" t="s">
        <v>10</v>
      </c>
      <c r="C685" s="28">
        <v>24.32</v>
      </c>
      <c r="D685" s="28">
        <v>0</v>
      </c>
      <c r="E685" s="28" t="s">
        <v>11</v>
      </c>
      <c r="F685" s="28" t="s">
        <v>13</v>
      </c>
      <c r="G685" s="33">
        <v>9863.4717999999993</v>
      </c>
    </row>
    <row r="686" spans="1:7" x14ac:dyDescent="0.25">
      <c r="A686" s="25">
        <v>33</v>
      </c>
      <c r="B686" s="26" t="s">
        <v>7</v>
      </c>
      <c r="C686" s="26">
        <v>18.5</v>
      </c>
      <c r="D686" s="26">
        <v>1</v>
      </c>
      <c r="E686" s="26" t="s">
        <v>11</v>
      </c>
      <c r="F686" s="26" t="s">
        <v>9</v>
      </c>
      <c r="G686" s="32">
        <v>4766.0219999999999</v>
      </c>
    </row>
    <row r="687" spans="1:7" x14ac:dyDescent="0.25">
      <c r="A687" s="27">
        <v>53</v>
      </c>
      <c r="B687" s="28" t="s">
        <v>10</v>
      </c>
      <c r="C687" s="28">
        <v>26.41</v>
      </c>
      <c r="D687" s="28">
        <v>2</v>
      </c>
      <c r="E687" s="28" t="s">
        <v>11</v>
      </c>
      <c r="F687" s="28" t="s">
        <v>14</v>
      </c>
      <c r="G687" s="33">
        <v>11244.376899999999</v>
      </c>
    </row>
    <row r="688" spans="1:7" x14ac:dyDescent="0.25">
      <c r="A688" s="25">
        <v>42</v>
      </c>
      <c r="B688" s="26" t="s">
        <v>10</v>
      </c>
      <c r="C688" s="26">
        <v>26.125</v>
      </c>
      <c r="D688" s="26">
        <v>2</v>
      </c>
      <c r="E688" s="26" t="s">
        <v>11</v>
      </c>
      <c r="F688" s="26" t="s">
        <v>14</v>
      </c>
      <c r="G688" s="32">
        <v>7729.6457499999997</v>
      </c>
    </row>
    <row r="689" spans="1:7" x14ac:dyDescent="0.25">
      <c r="A689" s="27">
        <v>40</v>
      </c>
      <c r="B689" s="28" t="s">
        <v>10</v>
      </c>
      <c r="C689" s="28">
        <v>41.69</v>
      </c>
      <c r="D689" s="28">
        <v>0</v>
      </c>
      <c r="E689" s="28" t="s">
        <v>11</v>
      </c>
      <c r="F689" s="28" t="s">
        <v>12</v>
      </c>
      <c r="G689" s="33">
        <v>5438.7491</v>
      </c>
    </row>
    <row r="690" spans="1:7" x14ac:dyDescent="0.25">
      <c r="A690" s="25">
        <v>47</v>
      </c>
      <c r="B690" s="26" t="s">
        <v>7</v>
      </c>
      <c r="C690" s="26">
        <v>24.1</v>
      </c>
      <c r="D690" s="26">
        <v>1</v>
      </c>
      <c r="E690" s="26" t="s">
        <v>11</v>
      </c>
      <c r="F690" s="26" t="s">
        <v>9</v>
      </c>
      <c r="G690" s="32">
        <v>26236.579969999999</v>
      </c>
    </row>
    <row r="691" spans="1:7" x14ac:dyDescent="0.25">
      <c r="A691" s="27">
        <v>27</v>
      </c>
      <c r="B691" s="28" t="s">
        <v>10</v>
      </c>
      <c r="C691" s="28">
        <v>31.13</v>
      </c>
      <c r="D691" s="28">
        <v>1</v>
      </c>
      <c r="E691" s="28" t="s">
        <v>8</v>
      </c>
      <c r="F691" s="28" t="s">
        <v>12</v>
      </c>
      <c r="G691" s="33">
        <v>34806.467700000001</v>
      </c>
    </row>
    <row r="692" spans="1:7" x14ac:dyDescent="0.25">
      <c r="A692" s="25">
        <v>21</v>
      </c>
      <c r="B692" s="26" t="s">
        <v>10</v>
      </c>
      <c r="C692" s="26">
        <v>27.36</v>
      </c>
      <c r="D692" s="26">
        <v>0</v>
      </c>
      <c r="E692" s="26" t="s">
        <v>11</v>
      </c>
      <c r="F692" s="26" t="s">
        <v>14</v>
      </c>
      <c r="G692" s="32">
        <v>2104.1134000000002</v>
      </c>
    </row>
    <row r="693" spans="1:7" x14ac:dyDescent="0.25">
      <c r="A693" s="27">
        <v>47</v>
      </c>
      <c r="B693" s="28" t="s">
        <v>10</v>
      </c>
      <c r="C693" s="28">
        <v>36.200000000000003</v>
      </c>
      <c r="D693" s="28">
        <v>1</v>
      </c>
      <c r="E693" s="28" t="s">
        <v>11</v>
      </c>
      <c r="F693" s="28" t="s">
        <v>9</v>
      </c>
      <c r="G693" s="33">
        <v>8068.1850000000004</v>
      </c>
    </row>
    <row r="694" spans="1:7" x14ac:dyDescent="0.25">
      <c r="A694" s="25">
        <v>20</v>
      </c>
      <c r="B694" s="26" t="s">
        <v>10</v>
      </c>
      <c r="C694" s="26">
        <v>32.395000000000003</v>
      </c>
      <c r="D694" s="26">
        <v>1</v>
      </c>
      <c r="E694" s="26" t="s">
        <v>11</v>
      </c>
      <c r="F694" s="26" t="s">
        <v>13</v>
      </c>
      <c r="G694" s="32">
        <v>2362.2290499999999</v>
      </c>
    </row>
    <row r="695" spans="1:7" x14ac:dyDescent="0.25">
      <c r="A695" s="27">
        <v>24</v>
      </c>
      <c r="B695" s="28" t="s">
        <v>10</v>
      </c>
      <c r="C695" s="28">
        <v>23.655000000000001</v>
      </c>
      <c r="D695" s="28">
        <v>0</v>
      </c>
      <c r="E695" s="28" t="s">
        <v>11</v>
      </c>
      <c r="F695" s="28" t="s">
        <v>13</v>
      </c>
      <c r="G695" s="33">
        <v>2352.9684499999998</v>
      </c>
    </row>
    <row r="696" spans="1:7" x14ac:dyDescent="0.25">
      <c r="A696" s="25">
        <v>27</v>
      </c>
      <c r="B696" s="26" t="s">
        <v>7</v>
      </c>
      <c r="C696" s="26">
        <v>34.799999999999997</v>
      </c>
      <c r="D696" s="26">
        <v>1</v>
      </c>
      <c r="E696" s="26" t="s">
        <v>11</v>
      </c>
      <c r="F696" s="26" t="s">
        <v>9</v>
      </c>
      <c r="G696" s="32">
        <v>3577.9989999999998</v>
      </c>
    </row>
    <row r="697" spans="1:7" x14ac:dyDescent="0.25">
      <c r="A697" s="27">
        <v>26</v>
      </c>
      <c r="B697" s="28" t="s">
        <v>7</v>
      </c>
      <c r="C697" s="28">
        <v>40.185000000000002</v>
      </c>
      <c r="D697" s="28">
        <v>0</v>
      </c>
      <c r="E697" s="28" t="s">
        <v>11</v>
      </c>
      <c r="F697" s="28" t="s">
        <v>13</v>
      </c>
      <c r="G697" s="33">
        <v>3201.2451500000002</v>
      </c>
    </row>
    <row r="698" spans="1:7" x14ac:dyDescent="0.25">
      <c r="A698" s="25">
        <v>53</v>
      </c>
      <c r="B698" s="26" t="s">
        <v>7</v>
      </c>
      <c r="C698" s="26">
        <v>32.299999999999997</v>
      </c>
      <c r="D698" s="26">
        <v>2</v>
      </c>
      <c r="E698" s="26" t="s">
        <v>11</v>
      </c>
      <c r="F698" s="26" t="s">
        <v>14</v>
      </c>
      <c r="G698" s="32">
        <v>29186.482360000002</v>
      </c>
    </row>
    <row r="699" spans="1:7" x14ac:dyDescent="0.25">
      <c r="A699" s="27">
        <v>41</v>
      </c>
      <c r="B699" s="28" t="s">
        <v>10</v>
      </c>
      <c r="C699" s="28">
        <v>35.75</v>
      </c>
      <c r="D699" s="28">
        <v>1</v>
      </c>
      <c r="E699" s="28" t="s">
        <v>8</v>
      </c>
      <c r="F699" s="28" t="s">
        <v>12</v>
      </c>
      <c r="G699" s="33">
        <v>40273.645499999999</v>
      </c>
    </row>
    <row r="700" spans="1:7" x14ac:dyDescent="0.25">
      <c r="A700" s="25">
        <v>56</v>
      </c>
      <c r="B700" s="26" t="s">
        <v>10</v>
      </c>
      <c r="C700" s="26">
        <v>33.725000000000001</v>
      </c>
      <c r="D700" s="26">
        <v>0</v>
      </c>
      <c r="E700" s="26" t="s">
        <v>11</v>
      </c>
      <c r="F700" s="26" t="s">
        <v>13</v>
      </c>
      <c r="G700" s="32">
        <v>10976.24575</v>
      </c>
    </row>
    <row r="701" spans="1:7" x14ac:dyDescent="0.25">
      <c r="A701" s="27">
        <v>23</v>
      </c>
      <c r="B701" s="28" t="s">
        <v>7</v>
      </c>
      <c r="C701" s="28">
        <v>39.270000000000003</v>
      </c>
      <c r="D701" s="28">
        <v>2</v>
      </c>
      <c r="E701" s="28" t="s">
        <v>11</v>
      </c>
      <c r="F701" s="28" t="s">
        <v>12</v>
      </c>
      <c r="G701" s="33">
        <v>3500.6122999999998</v>
      </c>
    </row>
    <row r="702" spans="1:7" x14ac:dyDescent="0.25">
      <c r="A702" s="25">
        <v>21</v>
      </c>
      <c r="B702" s="26" t="s">
        <v>7</v>
      </c>
      <c r="C702" s="26">
        <v>34.869999999999997</v>
      </c>
      <c r="D702" s="26">
        <v>0</v>
      </c>
      <c r="E702" s="26" t="s">
        <v>11</v>
      </c>
      <c r="F702" s="26" t="s">
        <v>12</v>
      </c>
      <c r="G702" s="32">
        <v>2020.5523000000001</v>
      </c>
    </row>
    <row r="703" spans="1:7" x14ac:dyDescent="0.25">
      <c r="A703" s="27">
        <v>50</v>
      </c>
      <c r="B703" s="28" t="s">
        <v>7</v>
      </c>
      <c r="C703" s="28">
        <v>44.744999999999997</v>
      </c>
      <c r="D703" s="28">
        <v>0</v>
      </c>
      <c r="E703" s="28" t="s">
        <v>11</v>
      </c>
      <c r="F703" s="28" t="s">
        <v>14</v>
      </c>
      <c r="G703" s="33">
        <v>9541.6955500000004</v>
      </c>
    </row>
    <row r="704" spans="1:7" x14ac:dyDescent="0.25">
      <c r="A704" s="25">
        <v>53</v>
      </c>
      <c r="B704" s="26" t="s">
        <v>10</v>
      </c>
      <c r="C704" s="26">
        <v>41.47</v>
      </c>
      <c r="D704" s="26">
        <v>0</v>
      </c>
      <c r="E704" s="26" t="s">
        <v>11</v>
      </c>
      <c r="F704" s="26" t="s">
        <v>12</v>
      </c>
      <c r="G704" s="32">
        <v>9504.3102999999992</v>
      </c>
    </row>
    <row r="705" spans="1:7" x14ac:dyDescent="0.25">
      <c r="A705" s="27">
        <v>34</v>
      </c>
      <c r="B705" s="28" t="s">
        <v>7</v>
      </c>
      <c r="C705" s="28">
        <v>26.41</v>
      </c>
      <c r="D705" s="28">
        <v>1</v>
      </c>
      <c r="E705" s="28" t="s">
        <v>11</v>
      </c>
      <c r="F705" s="28" t="s">
        <v>13</v>
      </c>
      <c r="G705" s="33">
        <v>5385.3379000000004</v>
      </c>
    </row>
    <row r="706" spans="1:7" x14ac:dyDescent="0.25">
      <c r="A706" s="25">
        <v>47</v>
      </c>
      <c r="B706" s="26" t="s">
        <v>7</v>
      </c>
      <c r="C706" s="26">
        <v>29.545000000000002</v>
      </c>
      <c r="D706" s="26">
        <v>1</v>
      </c>
      <c r="E706" s="26" t="s">
        <v>11</v>
      </c>
      <c r="F706" s="26" t="s">
        <v>13</v>
      </c>
      <c r="G706" s="32">
        <v>8930.9345499999999</v>
      </c>
    </row>
    <row r="707" spans="1:7" x14ac:dyDescent="0.25">
      <c r="A707" s="27">
        <v>33</v>
      </c>
      <c r="B707" s="28" t="s">
        <v>7</v>
      </c>
      <c r="C707" s="28">
        <v>32.9</v>
      </c>
      <c r="D707" s="28">
        <v>2</v>
      </c>
      <c r="E707" s="28" t="s">
        <v>11</v>
      </c>
      <c r="F707" s="28" t="s">
        <v>9</v>
      </c>
      <c r="G707" s="33">
        <v>5375.0379999999996</v>
      </c>
    </row>
    <row r="708" spans="1:7" x14ac:dyDescent="0.25">
      <c r="A708" s="25">
        <v>51</v>
      </c>
      <c r="B708" s="26" t="s">
        <v>7</v>
      </c>
      <c r="C708" s="26">
        <v>38.06</v>
      </c>
      <c r="D708" s="26">
        <v>0</v>
      </c>
      <c r="E708" s="26" t="s">
        <v>8</v>
      </c>
      <c r="F708" s="26" t="s">
        <v>12</v>
      </c>
      <c r="G708" s="32">
        <v>44400.4064</v>
      </c>
    </row>
    <row r="709" spans="1:7" x14ac:dyDescent="0.25">
      <c r="A709" s="27">
        <v>49</v>
      </c>
      <c r="B709" s="28" t="s">
        <v>10</v>
      </c>
      <c r="C709" s="28">
        <v>28.69</v>
      </c>
      <c r="D709" s="28">
        <v>3</v>
      </c>
      <c r="E709" s="28" t="s">
        <v>11</v>
      </c>
      <c r="F709" s="28" t="s">
        <v>13</v>
      </c>
      <c r="G709" s="33">
        <v>10264.4421</v>
      </c>
    </row>
    <row r="710" spans="1:7" x14ac:dyDescent="0.25">
      <c r="A710" s="25">
        <v>31</v>
      </c>
      <c r="B710" s="26" t="s">
        <v>7</v>
      </c>
      <c r="C710" s="26">
        <v>30.495000000000001</v>
      </c>
      <c r="D710" s="26">
        <v>3</v>
      </c>
      <c r="E710" s="26" t="s">
        <v>11</v>
      </c>
      <c r="F710" s="26" t="s">
        <v>14</v>
      </c>
      <c r="G710" s="32">
        <v>6113.2310500000003</v>
      </c>
    </row>
    <row r="711" spans="1:7" x14ac:dyDescent="0.25">
      <c r="A711" s="27">
        <v>36</v>
      </c>
      <c r="B711" s="28" t="s">
        <v>7</v>
      </c>
      <c r="C711" s="28">
        <v>27.74</v>
      </c>
      <c r="D711" s="28">
        <v>0</v>
      </c>
      <c r="E711" s="28" t="s">
        <v>11</v>
      </c>
      <c r="F711" s="28" t="s">
        <v>14</v>
      </c>
      <c r="G711" s="33">
        <v>5469.0065999999997</v>
      </c>
    </row>
    <row r="712" spans="1:7" x14ac:dyDescent="0.25">
      <c r="A712" s="25">
        <v>18</v>
      </c>
      <c r="B712" s="26" t="s">
        <v>10</v>
      </c>
      <c r="C712" s="26">
        <v>35.200000000000003</v>
      </c>
      <c r="D712" s="26">
        <v>1</v>
      </c>
      <c r="E712" s="26" t="s">
        <v>11</v>
      </c>
      <c r="F712" s="26" t="s">
        <v>12</v>
      </c>
      <c r="G712" s="32">
        <v>1727.54</v>
      </c>
    </row>
    <row r="713" spans="1:7" x14ac:dyDescent="0.25">
      <c r="A713" s="27">
        <v>50</v>
      </c>
      <c r="B713" s="28" t="s">
        <v>7</v>
      </c>
      <c r="C713" s="28">
        <v>23.54</v>
      </c>
      <c r="D713" s="28">
        <v>2</v>
      </c>
      <c r="E713" s="28" t="s">
        <v>11</v>
      </c>
      <c r="F713" s="28" t="s">
        <v>12</v>
      </c>
      <c r="G713" s="33">
        <v>10107.220600000001</v>
      </c>
    </row>
    <row r="714" spans="1:7" x14ac:dyDescent="0.25">
      <c r="A714" s="25">
        <v>43</v>
      </c>
      <c r="B714" s="26" t="s">
        <v>7</v>
      </c>
      <c r="C714" s="26">
        <v>30.684999999999999</v>
      </c>
      <c r="D714" s="26">
        <v>2</v>
      </c>
      <c r="E714" s="26" t="s">
        <v>11</v>
      </c>
      <c r="F714" s="26" t="s">
        <v>13</v>
      </c>
      <c r="G714" s="32">
        <v>8310.8391499999998</v>
      </c>
    </row>
    <row r="715" spans="1:7" x14ac:dyDescent="0.25">
      <c r="A715" s="27">
        <v>20</v>
      </c>
      <c r="B715" s="28" t="s">
        <v>10</v>
      </c>
      <c r="C715" s="28">
        <v>40.47</v>
      </c>
      <c r="D715" s="28">
        <v>0</v>
      </c>
      <c r="E715" s="28" t="s">
        <v>11</v>
      </c>
      <c r="F715" s="28" t="s">
        <v>14</v>
      </c>
      <c r="G715" s="33">
        <v>1984.4532999999999</v>
      </c>
    </row>
    <row r="716" spans="1:7" x14ac:dyDescent="0.25">
      <c r="A716" s="25">
        <v>24</v>
      </c>
      <c r="B716" s="26" t="s">
        <v>7</v>
      </c>
      <c r="C716" s="26">
        <v>22.6</v>
      </c>
      <c r="D716" s="26">
        <v>0</v>
      </c>
      <c r="E716" s="26" t="s">
        <v>11</v>
      </c>
      <c r="F716" s="26" t="s">
        <v>9</v>
      </c>
      <c r="G716" s="32">
        <v>2457.502</v>
      </c>
    </row>
    <row r="717" spans="1:7" x14ac:dyDescent="0.25">
      <c r="A717" s="27">
        <v>60</v>
      </c>
      <c r="B717" s="28" t="s">
        <v>10</v>
      </c>
      <c r="C717" s="28">
        <v>28.9</v>
      </c>
      <c r="D717" s="28">
        <v>0</v>
      </c>
      <c r="E717" s="28" t="s">
        <v>11</v>
      </c>
      <c r="F717" s="28" t="s">
        <v>9</v>
      </c>
      <c r="G717" s="33">
        <v>12146.971</v>
      </c>
    </row>
    <row r="718" spans="1:7" x14ac:dyDescent="0.25">
      <c r="A718" s="25">
        <v>49</v>
      </c>
      <c r="B718" s="26" t="s">
        <v>7</v>
      </c>
      <c r="C718" s="26">
        <v>22.61</v>
      </c>
      <c r="D718" s="26">
        <v>1</v>
      </c>
      <c r="E718" s="26" t="s">
        <v>11</v>
      </c>
      <c r="F718" s="26" t="s">
        <v>13</v>
      </c>
      <c r="G718" s="32">
        <v>9566.9909000000007</v>
      </c>
    </row>
    <row r="719" spans="1:7" x14ac:dyDescent="0.25">
      <c r="A719" s="27">
        <v>60</v>
      </c>
      <c r="B719" s="28" t="s">
        <v>10</v>
      </c>
      <c r="C719" s="28">
        <v>24.32</v>
      </c>
      <c r="D719" s="28">
        <v>1</v>
      </c>
      <c r="E719" s="28" t="s">
        <v>11</v>
      </c>
      <c r="F719" s="28" t="s">
        <v>13</v>
      </c>
      <c r="G719" s="33">
        <v>13112.604799999999</v>
      </c>
    </row>
    <row r="720" spans="1:7" x14ac:dyDescent="0.25">
      <c r="A720" s="25">
        <v>51</v>
      </c>
      <c r="B720" s="26" t="s">
        <v>7</v>
      </c>
      <c r="C720" s="26">
        <v>36.67</v>
      </c>
      <c r="D720" s="26">
        <v>2</v>
      </c>
      <c r="E720" s="26" t="s">
        <v>11</v>
      </c>
      <c r="F720" s="26" t="s">
        <v>13</v>
      </c>
      <c r="G720" s="32">
        <v>10848.1343</v>
      </c>
    </row>
    <row r="721" spans="1:7" x14ac:dyDescent="0.25">
      <c r="A721" s="27">
        <v>58</v>
      </c>
      <c r="B721" s="28" t="s">
        <v>7</v>
      </c>
      <c r="C721" s="28">
        <v>33.44</v>
      </c>
      <c r="D721" s="28">
        <v>0</v>
      </c>
      <c r="E721" s="28" t="s">
        <v>11</v>
      </c>
      <c r="F721" s="28" t="s">
        <v>13</v>
      </c>
      <c r="G721" s="33">
        <v>12231.613600000001</v>
      </c>
    </row>
    <row r="722" spans="1:7" x14ac:dyDescent="0.25">
      <c r="A722" s="25">
        <v>51</v>
      </c>
      <c r="B722" s="26" t="s">
        <v>7</v>
      </c>
      <c r="C722" s="26">
        <v>40.659999999999997</v>
      </c>
      <c r="D722" s="26">
        <v>0</v>
      </c>
      <c r="E722" s="26" t="s">
        <v>11</v>
      </c>
      <c r="F722" s="26" t="s">
        <v>14</v>
      </c>
      <c r="G722" s="32">
        <v>9875.6803999999993</v>
      </c>
    </row>
    <row r="723" spans="1:7" x14ac:dyDescent="0.25">
      <c r="A723" s="27">
        <v>53</v>
      </c>
      <c r="B723" s="28" t="s">
        <v>10</v>
      </c>
      <c r="C723" s="28">
        <v>36.6</v>
      </c>
      <c r="D723" s="28">
        <v>3</v>
      </c>
      <c r="E723" s="28" t="s">
        <v>11</v>
      </c>
      <c r="F723" s="28" t="s">
        <v>9</v>
      </c>
      <c r="G723" s="33">
        <v>11264.540999999999</v>
      </c>
    </row>
    <row r="724" spans="1:7" x14ac:dyDescent="0.25">
      <c r="A724" s="25">
        <v>62</v>
      </c>
      <c r="B724" s="26" t="s">
        <v>10</v>
      </c>
      <c r="C724" s="26">
        <v>37.4</v>
      </c>
      <c r="D724" s="26">
        <v>0</v>
      </c>
      <c r="E724" s="26" t="s">
        <v>11</v>
      </c>
      <c r="F724" s="26" t="s">
        <v>9</v>
      </c>
      <c r="G724" s="32">
        <v>12979.358</v>
      </c>
    </row>
    <row r="725" spans="1:7" x14ac:dyDescent="0.25">
      <c r="A725" s="27">
        <v>19</v>
      </c>
      <c r="B725" s="28" t="s">
        <v>10</v>
      </c>
      <c r="C725" s="28">
        <v>35.4</v>
      </c>
      <c r="D725" s="28">
        <v>0</v>
      </c>
      <c r="E725" s="28" t="s">
        <v>11</v>
      </c>
      <c r="F725" s="28" t="s">
        <v>9</v>
      </c>
      <c r="G725" s="33">
        <v>1263.249</v>
      </c>
    </row>
    <row r="726" spans="1:7" x14ac:dyDescent="0.25">
      <c r="A726" s="25">
        <v>50</v>
      </c>
      <c r="B726" s="26" t="s">
        <v>7</v>
      </c>
      <c r="C726" s="26">
        <v>27.074999999999999</v>
      </c>
      <c r="D726" s="26">
        <v>1</v>
      </c>
      <c r="E726" s="26" t="s">
        <v>11</v>
      </c>
      <c r="F726" s="26" t="s">
        <v>14</v>
      </c>
      <c r="G726" s="32">
        <v>10106.134249999999</v>
      </c>
    </row>
    <row r="727" spans="1:7" x14ac:dyDescent="0.25">
      <c r="A727" s="27">
        <v>30</v>
      </c>
      <c r="B727" s="28" t="s">
        <v>7</v>
      </c>
      <c r="C727" s="28">
        <v>39.049999999999997</v>
      </c>
      <c r="D727" s="28">
        <v>3</v>
      </c>
      <c r="E727" s="28" t="s">
        <v>8</v>
      </c>
      <c r="F727" s="28" t="s">
        <v>12</v>
      </c>
      <c r="G727" s="33">
        <v>40932.429499999998</v>
      </c>
    </row>
    <row r="728" spans="1:7" x14ac:dyDescent="0.25">
      <c r="A728" s="25">
        <v>41</v>
      </c>
      <c r="B728" s="26" t="s">
        <v>10</v>
      </c>
      <c r="C728" s="26">
        <v>28.405000000000001</v>
      </c>
      <c r="D728" s="26">
        <v>1</v>
      </c>
      <c r="E728" s="26" t="s">
        <v>11</v>
      </c>
      <c r="F728" s="26" t="s">
        <v>13</v>
      </c>
      <c r="G728" s="32">
        <v>6664.68595</v>
      </c>
    </row>
    <row r="729" spans="1:7" x14ac:dyDescent="0.25">
      <c r="A729" s="27">
        <v>29</v>
      </c>
      <c r="B729" s="28" t="s">
        <v>7</v>
      </c>
      <c r="C729" s="28">
        <v>21.754999999999999</v>
      </c>
      <c r="D729" s="28">
        <v>1</v>
      </c>
      <c r="E729" s="28" t="s">
        <v>8</v>
      </c>
      <c r="F729" s="28" t="s">
        <v>14</v>
      </c>
      <c r="G729" s="33">
        <v>16657.71745</v>
      </c>
    </row>
    <row r="730" spans="1:7" x14ac:dyDescent="0.25">
      <c r="A730" s="25">
        <v>18</v>
      </c>
      <c r="B730" s="26" t="s">
        <v>7</v>
      </c>
      <c r="C730" s="26">
        <v>40.28</v>
      </c>
      <c r="D730" s="26">
        <v>0</v>
      </c>
      <c r="E730" s="26" t="s">
        <v>11</v>
      </c>
      <c r="F730" s="26" t="s">
        <v>14</v>
      </c>
      <c r="G730" s="32">
        <v>2217.6012000000001</v>
      </c>
    </row>
    <row r="731" spans="1:7" x14ac:dyDescent="0.25">
      <c r="A731" s="27">
        <v>41</v>
      </c>
      <c r="B731" s="28" t="s">
        <v>7</v>
      </c>
      <c r="C731" s="28">
        <v>36.08</v>
      </c>
      <c r="D731" s="28">
        <v>1</v>
      </c>
      <c r="E731" s="28" t="s">
        <v>11</v>
      </c>
      <c r="F731" s="28" t="s">
        <v>12</v>
      </c>
      <c r="G731" s="33">
        <v>6781.3541999999998</v>
      </c>
    </row>
    <row r="732" spans="1:7" x14ac:dyDescent="0.25">
      <c r="A732" s="25">
        <v>35</v>
      </c>
      <c r="B732" s="26" t="s">
        <v>10</v>
      </c>
      <c r="C732" s="26">
        <v>24.42</v>
      </c>
      <c r="D732" s="26">
        <v>3</v>
      </c>
      <c r="E732" s="26" t="s">
        <v>8</v>
      </c>
      <c r="F732" s="26" t="s">
        <v>12</v>
      </c>
      <c r="G732" s="32">
        <v>19361.998800000001</v>
      </c>
    </row>
    <row r="733" spans="1:7" x14ac:dyDescent="0.25">
      <c r="A733" s="27">
        <v>53</v>
      </c>
      <c r="B733" s="28" t="s">
        <v>10</v>
      </c>
      <c r="C733" s="28">
        <v>21.4</v>
      </c>
      <c r="D733" s="28">
        <v>1</v>
      </c>
      <c r="E733" s="28" t="s">
        <v>11</v>
      </c>
      <c r="F733" s="28" t="s">
        <v>9</v>
      </c>
      <c r="G733" s="33">
        <v>10065.413</v>
      </c>
    </row>
    <row r="734" spans="1:7" x14ac:dyDescent="0.25">
      <c r="A734" s="25">
        <v>24</v>
      </c>
      <c r="B734" s="26" t="s">
        <v>7</v>
      </c>
      <c r="C734" s="26">
        <v>30.1</v>
      </c>
      <c r="D734" s="26">
        <v>3</v>
      </c>
      <c r="E734" s="26" t="s">
        <v>11</v>
      </c>
      <c r="F734" s="26" t="s">
        <v>9</v>
      </c>
      <c r="G734" s="32">
        <v>4234.9269999999997</v>
      </c>
    </row>
    <row r="735" spans="1:7" x14ac:dyDescent="0.25">
      <c r="A735" s="27">
        <v>48</v>
      </c>
      <c r="B735" s="28" t="s">
        <v>7</v>
      </c>
      <c r="C735" s="28">
        <v>27.265000000000001</v>
      </c>
      <c r="D735" s="28">
        <v>1</v>
      </c>
      <c r="E735" s="28" t="s">
        <v>11</v>
      </c>
      <c r="F735" s="28" t="s">
        <v>14</v>
      </c>
      <c r="G735" s="33">
        <v>9447.2503500000003</v>
      </c>
    </row>
    <row r="736" spans="1:7" x14ac:dyDescent="0.25">
      <c r="A736" s="25">
        <v>59</v>
      </c>
      <c r="B736" s="26" t="s">
        <v>7</v>
      </c>
      <c r="C736" s="26">
        <v>32.1</v>
      </c>
      <c r="D736" s="26">
        <v>3</v>
      </c>
      <c r="E736" s="26" t="s">
        <v>11</v>
      </c>
      <c r="F736" s="26" t="s">
        <v>9</v>
      </c>
      <c r="G736" s="32">
        <v>14007.222</v>
      </c>
    </row>
    <row r="737" spans="1:7" x14ac:dyDescent="0.25">
      <c r="A737" s="27">
        <v>49</v>
      </c>
      <c r="B737" s="28" t="s">
        <v>7</v>
      </c>
      <c r="C737" s="28">
        <v>34.770000000000003</v>
      </c>
      <c r="D737" s="28">
        <v>1</v>
      </c>
      <c r="E737" s="28" t="s">
        <v>11</v>
      </c>
      <c r="F737" s="28" t="s">
        <v>13</v>
      </c>
      <c r="G737" s="33">
        <v>9583.8932999999997</v>
      </c>
    </row>
    <row r="738" spans="1:7" x14ac:dyDescent="0.25">
      <c r="A738" s="25">
        <v>37</v>
      </c>
      <c r="B738" s="26" t="s">
        <v>7</v>
      </c>
      <c r="C738" s="26">
        <v>38.39</v>
      </c>
      <c r="D738" s="26">
        <v>0</v>
      </c>
      <c r="E738" s="26" t="s">
        <v>8</v>
      </c>
      <c r="F738" s="26" t="s">
        <v>12</v>
      </c>
      <c r="G738" s="32">
        <v>40419.019099999998</v>
      </c>
    </row>
    <row r="739" spans="1:7" x14ac:dyDescent="0.25">
      <c r="A739" s="27">
        <v>26</v>
      </c>
      <c r="B739" s="28" t="s">
        <v>10</v>
      </c>
      <c r="C739" s="28">
        <v>23.7</v>
      </c>
      <c r="D739" s="28">
        <v>2</v>
      </c>
      <c r="E739" s="28" t="s">
        <v>11</v>
      </c>
      <c r="F739" s="28" t="s">
        <v>9</v>
      </c>
      <c r="G739" s="33">
        <v>3484.3310000000001</v>
      </c>
    </row>
    <row r="740" spans="1:7" x14ac:dyDescent="0.25">
      <c r="A740" s="25">
        <v>23</v>
      </c>
      <c r="B740" s="26" t="s">
        <v>10</v>
      </c>
      <c r="C740" s="26">
        <v>31.73</v>
      </c>
      <c r="D740" s="26">
        <v>3</v>
      </c>
      <c r="E740" s="26" t="s">
        <v>8</v>
      </c>
      <c r="F740" s="26" t="s">
        <v>14</v>
      </c>
      <c r="G740" s="32">
        <v>36189.101699999999</v>
      </c>
    </row>
    <row r="741" spans="1:7" x14ac:dyDescent="0.25">
      <c r="A741" s="27">
        <v>29</v>
      </c>
      <c r="B741" s="28" t="s">
        <v>10</v>
      </c>
      <c r="C741" s="28">
        <v>35.5</v>
      </c>
      <c r="D741" s="28">
        <v>2</v>
      </c>
      <c r="E741" s="28" t="s">
        <v>8</v>
      </c>
      <c r="F741" s="28" t="s">
        <v>9</v>
      </c>
      <c r="G741" s="33">
        <v>44585.455869999998</v>
      </c>
    </row>
    <row r="742" spans="1:7" x14ac:dyDescent="0.25">
      <c r="A742" s="25">
        <v>45</v>
      </c>
      <c r="B742" s="26" t="s">
        <v>10</v>
      </c>
      <c r="C742" s="26">
        <v>24.035</v>
      </c>
      <c r="D742" s="26">
        <v>2</v>
      </c>
      <c r="E742" s="26" t="s">
        <v>11</v>
      </c>
      <c r="F742" s="26" t="s">
        <v>14</v>
      </c>
      <c r="G742" s="32">
        <v>8604.4836500000001</v>
      </c>
    </row>
    <row r="743" spans="1:7" x14ac:dyDescent="0.25">
      <c r="A743" s="27">
        <v>27</v>
      </c>
      <c r="B743" s="28" t="s">
        <v>10</v>
      </c>
      <c r="C743" s="28">
        <v>29.15</v>
      </c>
      <c r="D743" s="28">
        <v>0</v>
      </c>
      <c r="E743" s="28" t="s">
        <v>8</v>
      </c>
      <c r="F743" s="28" t="s">
        <v>12</v>
      </c>
      <c r="G743" s="33">
        <v>18246.495500000001</v>
      </c>
    </row>
    <row r="744" spans="1:7" x14ac:dyDescent="0.25">
      <c r="A744" s="25">
        <v>53</v>
      </c>
      <c r="B744" s="26" t="s">
        <v>10</v>
      </c>
      <c r="C744" s="26">
        <v>34.104999999999997</v>
      </c>
      <c r="D744" s="26">
        <v>0</v>
      </c>
      <c r="E744" s="26" t="s">
        <v>8</v>
      </c>
      <c r="F744" s="26" t="s">
        <v>14</v>
      </c>
      <c r="G744" s="32">
        <v>43254.417950000003</v>
      </c>
    </row>
    <row r="745" spans="1:7" x14ac:dyDescent="0.25">
      <c r="A745" s="27">
        <v>31</v>
      </c>
      <c r="B745" s="28" t="s">
        <v>7</v>
      </c>
      <c r="C745" s="28">
        <v>26.62</v>
      </c>
      <c r="D745" s="28">
        <v>0</v>
      </c>
      <c r="E745" s="28" t="s">
        <v>11</v>
      </c>
      <c r="F745" s="28" t="s">
        <v>12</v>
      </c>
      <c r="G745" s="33">
        <v>3757.8447999999999</v>
      </c>
    </row>
    <row r="746" spans="1:7" x14ac:dyDescent="0.25">
      <c r="A746" s="25">
        <v>50</v>
      </c>
      <c r="B746" s="26" t="s">
        <v>10</v>
      </c>
      <c r="C746" s="26">
        <v>26.41</v>
      </c>
      <c r="D746" s="26">
        <v>0</v>
      </c>
      <c r="E746" s="26" t="s">
        <v>11</v>
      </c>
      <c r="F746" s="26" t="s">
        <v>13</v>
      </c>
      <c r="G746" s="32">
        <v>8827.2098999999998</v>
      </c>
    </row>
    <row r="747" spans="1:7" x14ac:dyDescent="0.25">
      <c r="A747" s="27">
        <v>50</v>
      </c>
      <c r="B747" s="28" t="s">
        <v>7</v>
      </c>
      <c r="C747" s="28">
        <v>30.114999999999998</v>
      </c>
      <c r="D747" s="28">
        <v>1</v>
      </c>
      <c r="E747" s="28" t="s">
        <v>11</v>
      </c>
      <c r="F747" s="28" t="s">
        <v>13</v>
      </c>
      <c r="G747" s="33">
        <v>9910.3598500000007</v>
      </c>
    </row>
    <row r="748" spans="1:7" x14ac:dyDescent="0.25">
      <c r="A748" s="25">
        <v>34</v>
      </c>
      <c r="B748" s="26" t="s">
        <v>10</v>
      </c>
      <c r="C748" s="26">
        <v>27</v>
      </c>
      <c r="D748" s="26">
        <v>2</v>
      </c>
      <c r="E748" s="26" t="s">
        <v>11</v>
      </c>
      <c r="F748" s="26" t="s">
        <v>9</v>
      </c>
      <c r="G748" s="32">
        <v>11737.848840000001</v>
      </c>
    </row>
    <row r="749" spans="1:7" x14ac:dyDescent="0.25">
      <c r="A749" s="27">
        <v>19</v>
      </c>
      <c r="B749" s="28" t="s">
        <v>10</v>
      </c>
      <c r="C749" s="28">
        <v>21.754999999999999</v>
      </c>
      <c r="D749" s="28">
        <v>0</v>
      </c>
      <c r="E749" s="28" t="s">
        <v>11</v>
      </c>
      <c r="F749" s="28" t="s">
        <v>13</v>
      </c>
      <c r="G749" s="33">
        <v>1627.2824499999999</v>
      </c>
    </row>
    <row r="750" spans="1:7" x14ac:dyDescent="0.25">
      <c r="A750" s="25">
        <v>47</v>
      </c>
      <c r="B750" s="26" t="s">
        <v>7</v>
      </c>
      <c r="C750" s="26">
        <v>36</v>
      </c>
      <c r="D750" s="26">
        <v>1</v>
      </c>
      <c r="E750" s="26" t="s">
        <v>11</v>
      </c>
      <c r="F750" s="26" t="s">
        <v>9</v>
      </c>
      <c r="G750" s="32">
        <v>8556.9069999999992</v>
      </c>
    </row>
    <row r="751" spans="1:7" x14ac:dyDescent="0.25">
      <c r="A751" s="27">
        <v>28</v>
      </c>
      <c r="B751" s="28" t="s">
        <v>10</v>
      </c>
      <c r="C751" s="28">
        <v>30.875</v>
      </c>
      <c r="D751" s="28">
        <v>0</v>
      </c>
      <c r="E751" s="28" t="s">
        <v>11</v>
      </c>
      <c r="F751" s="28" t="s">
        <v>13</v>
      </c>
      <c r="G751" s="33">
        <v>3062.5082499999999</v>
      </c>
    </row>
    <row r="752" spans="1:7" x14ac:dyDescent="0.25">
      <c r="A752" s="25">
        <v>37</v>
      </c>
      <c r="B752" s="26" t="s">
        <v>7</v>
      </c>
      <c r="C752" s="26">
        <v>26.4</v>
      </c>
      <c r="D752" s="26">
        <v>0</v>
      </c>
      <c r="E752" s="26" t="s">
        <v>8</v>
      </c>
      <c r="F752" s="26" t="s">
        <v>12</v>
      </c>
      <c r="G752" s="32">
        <v>19539.242999999999</v>
      </c>
    </row>
    <row r="753" spans="1:7" x14ac:dyDescent="0.25">
      <c r="A753" s="27">
        <v>21</v>
      </c>
      <c r="B753" s="28" t="s">
        <v>10</v>
      </c>
      <c r="C753" s="28">
        <v>28.975000000000001</v>
      </c>
      <c r="D753" s="28">
        <v>0</v>
      </c>
      <c r="E753" s="28" t="s">
        <v>11</v>
      </c>
      <c r="F753" s="28" t="s">
        <v>13</v>
      </c>
      <c r="G753" s="33">
        <v>1906.35825</v>
      </c>
    </row>
    <row r="754" spans="1:7" x14ac:dyDescent="0.25">
      <c r="A754" s="25">
        <v>64</v>
      </c>
      <c r="B754" s="26" t="s">
        <v>10</v>
      </c>
      <c r="C754" s="26">
        <v>37.905000000000001</v>
      </c>
      <c r="D754" s="26">
        <v>0</v>
      </c>
      <c r="E754" s="26" t="s">
        <v>11</v>
      </c>
      <c r="F754" s="26" t="s">
        <v>13</v>
      </c>
      <c r="G754" s="32">
        <v>14210.53595</v>
      </c>
    </row>
    <row r="755" spans="1:7" x14ac:dyDescent="0.25">
      <c r="A755" s="27">
        <v>58</v>
      </c>
      <c r="B755" s="28" t="s">
        <v>7</v>
      </c>
      <c r="C755" s="28">
        <v>22.77</v>
      </c>
      <c r="D755" s="28">
        <v>0</v>
      </c>
      <c r="E755" s="28" t="s">
        <v>11</v>
      </c>
      <c r="F755" s="28" t="s">
        <v>12</v>
      </c>
      <c r="G755" s="33">
        <v>11833.782300000001</v>
      </c>
    </row>
    <row r="756" spans="1:7" x14ac:dyDescent="0.25">
      <c r="A756" s="25">
        <v>24</v>
      </c>
      <c r="B756" s="26" t="s">
        <v>10</v>
      </c>
      <c r="C756" s="26">
        <v>33.630000000000003</v>
      </c>
      <c r="D756" s="26">
        <v>4</v>
      </c>
      <c r="E756" s="26" t="s">
        <v>11</v>
      </c>
      <c r="F756" s="26" t="s">
        <v>14</v>
      </c>
      <c r="G756" s="32">
        <v>17128.426080000001</v>
      </c>
    </row>
    <row r="757" spans="1:7" x14ac:dyDescent="0.25">
      <c r="A757" s="27">
        <v>31</v>
      </c>
      <c r="B757" s="28" t="s">
        <v>10</v>
      </c>
      <c r="C757" s="28">
        <v>27.645</v>
      </c>
      <c r="D757" s="28">
        <v>2</v>
      </c>
      <c r="E757" s="28" t="s">
        <v>11</v>
      </c>
      <c r="F757" s="28" t="s">
        <v>14</v>
      </c>
      <c r="G757" s="33">
        <v>5031.26955</v>
      </c>
    </row>
    <row r="758" spans="1:7" x14ac:dyDescent="0.25">
      <c r="A758" s="25">
        <v>39</v>
      </c>
      <c r="B758" s="26" t="s">
        <v>7</v>
      </c>
      <c r="C758" s="26">
        <v>22.8</v>
      </c>
      <c r="D758" s="26">
        <v>3</v>
      </c>
      <c r="E758" s="26" t="s">
        <v>11</v>
      </c>
      <c r="F758" s="26" t="s">
        <v>14</v>
      </c>
      <c r="G758" s="32">
        <v>7985.8149999999996</v>
      </c>
    </row>
    <row r="759" spans="1:7" x14ac:dyDescent="0.25">
      <c r="A759" s="27">
        <v>47</v>
      </c>
      <c r="B759" s="28" t="s">
        <v>7</v>
      </c>
      <c r="C759" s="28">
        <v>27.83</v>
      </c>
      <c r="D759" s="28">
        <v>0</v>
      </c>
      <c r="E759" s="28" t="s">
        <v>8</v>
      </c>
      <c r="F759" s="28" t="s">
        <v>12</v>
      </c>
      <c r="G759" s="33">
        <v>23065.420699999999</v>
      </c>
    </row>
    <row r="760" spans="1:7" x14ac:dyDescent="0.25">
      <c r="A760" s="25">
        <v>30</v>
      </c>
      <c r="B760" s="26" t="s">
        <v>10</v>
      </c>
      <c r="C760" s="26">
        <v>37.43</v>
      </c>
      <c r="D760" s="26">
        <v>3</v>
      </c>
      <c r="E760" s="26" t="s">
        <v>11</v>
      </c>
      <c r="F760" s="26" t="s">
        <v>14</v>
      </c>
      <c r="G760" s="32">
        <v>5428.7277000000004</v>
      </c>
    </row>
    <row r="761" spans="1:7" x14ac:dyDescent="0.25">
      <c r="A761" s="27">
        <v>18</v>
      </c>
      <c r="B761" s="28" t="s">
        <v>10</v>
      </c>
      <c r="C761" s="28">
        <v>38.17</v>
      </c>
      <c r="D761" s="28">
        <v>0</v>
      </c>
      <c r="E761" s="28" t="s">
        <v>8</v>
      </c>
      <c r="F761" s="28" t="s">
        <v>12</v>
      </c>
      <c r="G761" s="33">
        <v>36307.798300000002</v>
      </c>
    </row>
    <row r="762" spans="1:7" x14ac:dyDescent="0.25">
      <c r="A762" s="25">
        <v>22</v>
      </c>
      <c r="B762" s="26" t="s">
        <v>7</v>
      </c>
      <c r="C762" s="26">
        <v>34.58</v>
      </c>
      <c r="D762" s="26">
        <v>2</v>
      </c>
      <c r="E762" s="26" t="s">
        <v>11</v>
      </c>
      <c r="F762" s="26" t="s">
        <v>14</v>
      </c>
      <c r="G762" s="32">
        <v>3925.7582000000002</v>
      </c>
    </row>
    <row r="763" spans="1:7" x14ac:dyDescent="0.25">
      <c r="A763" s="27">
        <v>23</v>
      </c>
      <c r="B763" s="28" t="s">
        <v>10</v>
      </c>
      <c r="C763" s="28">
        <v>35.200000000000003</v>
      </c>
      <c r="D763" s="28">
        <v>1</v>
      </c>
      <c r="E763" s="28" t="s">
        <v>11</v>
      </c>
      <c r="F763" s="28" t="s">
        <v>9</v>
      </c>
      <c r="G763" s="33">
        <v>2416.9549999999999</v>
      </c>
    </row>
    <row r="764" spans="1:7" x14ac:dyDescent="0.25">
      <c r="A764" s="25">
        <v>33</v>
      </c>
      <c r="B764" s="26" t="s">
        <v>10</v>
      </c>
      <c r="C764" s="26">
        <v>27.1</v>
      </c>
      <c r="D764" s="26">
        <v>1</v>
      </c>
      <c r="E764" s="26" t="s">
        <v>8</v>
      </c>
      <c r="F764" s="26" t="s">
        <v>9</v>
      </c>
      <c r="G764" s="32">
        <v>19040.876</v>
      </c>
    </row>
    <row r="765" spans="1:7" x14ac:dyDescent="0.25">
      <c r="A765" s="27">
        <v>27</v>
      </c>
      <c r="B765" s="28" t="s">
        <v>10</v>
      </c>
      <c r="C765" s="28">
        <v>26.03</v>
      </c>
      <c r="D765" s="28">
        <v>0</v>
      </c>
      <c r="E765" s="28" t="s">
        <v>11</v>
      </c>
      <c r="F765" s="28" t="s">
        <v>14</v>
      </c>
      <c r="G765" s="33">
        <v>3070.8087</v>
      </c>
    </row>
    <row r="766" spans="1:7" x14ac:dyDescent="0.25">
      <c r="A766" s="25">
        <v>45</v>
      </c>
      <c r="B766" s="26" t="s">
        <v>7</v>
      </c>
      <c r="C766" s="26">
        <v>25.175000000000001</v>
      </c>
      <c r="D766" s="26">
        <v>2</v>
      </c>
      <c r="E766" s="26" t="s">
        <v>11</v>
      </c>
      <c r="F766" s="26" t="s">
        <v>14</v>
      </c>
      <c r="G766" s="32">
        <v>9095.0682500000003</v>
      </c>
    </row>
    <row r="767" spans="1:7" x14ac:dyDescent="0.25">
      <c r="A767" s="27">
        <v>57</v>
      </c>
      <c r="B767" s="28" t="s">
        <v>7</v>
      </c>
      <c r="C767" s="28">
        <v>31.824999999999999</v>
      </c>
      <c r="D767" s="28">
        <v>0</v>
      </c>
      <c r="E767" s="28" t="s">
        <v>11</v>
      </c>
      <c r="F767" s="28" t="s">
        <v>13</v>
      </c>
      <c r="G767" s="33">
        <v>11842.623750000001</v>
      </c>
    </row>
    <row r="768" spans="1:7" x14ac:dyDescent="0.25">
      <c r="A768" s="25">
        <v>47</v>
      </c>
      <c r="B768" s="26" t="s">
        <v>10</v>
      </c>
      <c r="C768" s="26">
        <v>32.299999999999997</v>
      </c>
      <c r="D768" s="26">
        <v>1</v>
      </c>
      <c r="E768" s="26" t="s">
        <v>11</v>
      </c>
      <c r="F768" s="26" t="s">
        <v>9</v>
      </c>
      <c r="G768" s="32">
        <v>8062.7640000000001</v>
      </c>
    </row>
    <row r="769" spans="1:7" x14ac:dyDescent="0.25">
      <c r="A769" s="27">
        <v>42</v>
      </c>
      <c r="B769" s="28" t="s">
        <v>7</v>
      </c>
      <c r="C769" s="28">
        <v>29</v>
      </c>
      <c r="D769" s="28">
        <v>1</v>
      </c>
      <c r="E769" s="28" t="s">
        <v>11</v>
      </c>
      <c r="F769" s="28" t="s">
        <v>9</v>
      </c>
      <c r="G769" s="33">
        <v>7050.6419999999998</v>
      </c>
    </row>
    <row r="770" spans="1:7" x14ac:dyDescent="0.25">
      <c r="A770" s="25">
        <v>64</v>
      </c>
      <c r="B770" s="26" t="s">
        <v>7</v>
      </c>
      <c r="C770" s="26">
        <v>39.700000000000003</v>
      </c>
      <c r="D770" s="26">
        <v>0</v>
      </c>
      <c r="E770" s="26" t="s">
        <v>11</v>
      </c>
      <c r="F770" s="26" t="s">
        <v>9</v>
      </c>
      <c r="G770" s="32">
        <v>14319.031000000001</v>
      </c>
    </row>
    <row r="771" spans="1:7" x14ac:dyDescent="0.25">
      <c r="A771" s="27">
        <v>38</v>
      </c>
      <c r="B771" s="28" t="s">
        <v>7</v>
      </c>
      <c r="C771" s="28">
        <v>19.475000000000001</v>
      </c>
      <c r="D771" s="28">
        <v>2</v>
      </c>
      <c r="E771" s="28" t="s">
        <v>11</v>
      </c>
      <c r="F771" s="28" t="s">
        <v>13</v>
      </c>
      <c r="G771" s="33">
        <v>6933.2422500000002</v>
      </c>
    </row>
    <row r="772" spans="1:7" x14ac:dyDescent="0.25">
      <c r="A772" s="25">
        <v>61</v>
      </c>
      <c r="B772" s="26" t="s">
        <v>10</v>
      </c>
      <c r="C772" s="26">
        <v>36.1</v>
      </c>
      <c r="D772" s="26">
        <v>3</v>
      </c>
      <c r="E772" s="26" t="s">
        <v>11</v>
      </c>
      <c r="F772" s="26" t="s">
        <v>9</v>
      </c>
      <c r="G772" s="32">
        <v>27941.28758</v>
      </c>
    </row>
    <row r="773" spans="1:7" x14ac:dyDescent="0.25">
      <c r="A773" s="27">
        <v>53</v>
      </c>
      <c r="B773" s="28" t="s">
        <v>7</v>
      </c>
      <c r="C773" s="28">
        <v>26.7</v>
      </c>
      <c r="D773" s="28">
        <v>2</v>
      </c>
      <c r="E773" s="28" t="s">
        <v>11</v>
      </c>
      <c r="F773" s="28" t="s">
        <v>9</v>
      </c>
      <c r="G773" s="33">
        <v>11150.78</v>
      </c>
    </row>
    <row r="774" spans="1:7" x14ac:dyDescent="0.25">
      <c r="A774" s="25">
        <v>44</v>
      </c>
      <c r="B774" s="26" t="s">
        <v>7</v>
      </c>
      <c r="C774" s="26">
        <v>36.479999999999997</v>
      </c>
      <c r="D774" s="26">
        <v>0</v>
      </c>
      <c r="E774" s="26" t="s">
        <v>11</v>
      </c>
      <c r="F774" s="26" t="s">
        <v>14</v>
      </c>
      <c r="G774" s="32">
        <v>12797.20962</v>
      </c>
    </row>
    <row r="775" spans="1:7" x14ac:dyDescent="0.25">
      <c r="A775" s="27">
        <v>19</v>
      </c>
      <c r="B775" s="28" t="s">
        <v>7</v>
      </c>
      <c r="C775" s="28">
        <v>28.88</v>
      </c>
      <c r="D775" s="28">
        <v>0</v>
      </c>
      <c r="E775" s="28" t="s">
        <v>8</v>
      </c>
      <c r="F775" s="28" t="s">
        <v>13</v>
      </c>
      <c r="G775" s="33">
        <v>17748.5062</v>
      </c>
    </row>
    <row r="776" spans="1:7" x14ac:dyDescent="0.25">
      <c r="A776" s="25">
        <v>41</v>
      </c>
      <c r="B776" s="26" t="s">
        <v>10</v>
      </c>
      <c r="C776" s="26">
        <v>34.200000000000003</v>
      </c>
      <c r="D776" s="26">
        <v>2</v>
      </c>
      <c r="E776" s="26" t="s">
        <v>11</v>
      </c>
      <c r="F776" s="26" t="s">
        <v>13</v>
      </c>
      <c r="G776" s="32">
        <v>7261.741</v>
      </c>
    </row>
    <row r="777" spans="1:7" x14ac:dyDescent="0.25">
      <c r="A777" s="27">
        <v>51</v>
      </c>
      <c r="B777" s="28" t="s">
        <v>10</v>
      </c>
      <c r="C777" s="28">
        <v>33.33</v>
      </c>
      <c r="D777" s="28">
        <v>3</v>
      </c>
      <c r="E777" s="28" t="s">
        <v>11</v>
      </c>
      <c r="F777" s="28" t="s">
        <v>12</v>
      </c>
      <c r="G777" s="33">
        <v>10560.4917</v>
      </c>
    </row>
    <row r="778" spans="1:7" x14ac:dyDescent="0.25">
      <c r="A778" s="25">
        <v>40</v>
      </c>
      <c r="B778" s="26" t="s">
        <v>10</v>
      </c>
      <c r="C778" s="26">
        <v>32.299999999999997</v>
      </c>
      <c r="D778" s="26">
        <v>2</v>
      </c>
      <c r="E778" s="26" t="s">
        <v>11</v>
      </c>
      <c r="F778" s="26" t="s">
        <v>13</v>
      </c>
      <c r="G778" s="32">
        <v>6986.6970000000001</v>
      </c>
    </row>
    <row r="779" spans="1:7" x14ac:dyDescent="0.25">
      <c r="A779" s="27">
        <v>45</v>
      </c>
      <c r="B779" s="28" t="s">
        <v>10</v>
      </c>
      <c r="C779" s="28">
        <v>39.805</v>
      </c>
      <c r="D779" s="28">
        <v>0</v>
      </c>
      <c r="E779" s="28" t="s">
        <v>11</v>
      </c>
      <c r="F779" s="28" t="s">
        <v>14</v>
      </c>
      <c r="G779" s="33">
        <v>7448.4039499999999</v>
      </c>
    </row>
    <row r="780" spans="1:7" x14ac:dyDescent="0.25">
      <c r="A780" s="25">
        <v>35</v>
      </c>
      <c r="B780" s="26" t="s">
        <v>10</v>
      </c>
      <c r="C780" s="26">
        <v>34.32</v>
      </c>
      <c r="D780" s="26">
        <v>3</v>
      </c>
      <c r="E780" s="26" t="s">
        <v>11</v>
      </c>
      <c r="F780" s="26" t="s">
        <v>12</v>
      </c>
      <c r="G780" s="32">
        <v>5934.3797999999997</v>
      </c>
    </row>
    <row r="781" spans="1:7" x14ac:dyDescent="0.25">
      <c r="A781" s="27">
        <v>53</v>
      </c>
      <c r="B781" s="28" t="s">
        <v>10</v>
      </c>
      <c r="C781" s="28">
        <v>28.88</v>
      </c>
      <c r="D781" s="28">
        <v>0</v>
      </c>
      <c r="E781" s="28" t="s">
        <v>11</v>
      </c>
      <c r="F781" s="28" t="s">
        <v>13</v>
      </c>
      <c r="G781" s="33">
        <v>9869.8101999999999</v>
      </c>
    </row>
    <row r="782" spans="1:7" x14ac:dyDescent="0.25">
      <c r="A782" s="25">
        <v>30</v>
      </c>
      <c r="B782" s="26" t="s">
        <v>10</v>
      </c>
      <c r="C782" s="26">
        <v>24.4</v>
      </c>
      <c r="D782" s="26">
        <v>3</v>
      </c>
      <c r="E782" s="26" t="s">
        <v>8</v>
      </c>
      <c r="F782" s="26" t="s">
        <v>9</v>
      </c>
      <c r="G782" s="32">
        <v>18259.216</v>
      </c>
    </row>
    <row r="783" spans="1:7" x14ac:dyDescent="0.25">
      <c r="A783" s="27">
        <v>18</v>
      </c>
      <c r="B783" s="28" t="s">
        <v>10</v>
      </c>
      <c r="C783" s="28">
        <v>41.14</v>
      </c>
      <c r="D783" s="28">
        <v>0</v>
      </c>
      <c r="E783" s="28" t="s">
        <v>11</v>
      </c>
      <c r="F783" s="28" t="s">
        <v>12</v>
      </c>
      <c r="G783" s="33">
        <v>1146.7965999999999</v>
      </c>
    </row>
    <row r="784" spans="1:7" x14ac:dyDescent="0.25">
      <c r="A784" s="25">
        <v>51</v>
      </c>
      <c r="B784" s="26" t="s">
        <v>10</v>
      </c>
      <c r="C784" s="26">
        <v>35.97</v>
      </c>
      <c r="D784" s="26">
        <v>1</v>
      </c>
      <c r="E784" s="26" t="s">
        <v>11</v>
      </c>
      <c r="F784" s="26" t="s">
        <v>12</v>
      </c>
      <c r="G784" s="32">
        <v>9386.1612999999998</v>
      </c>
    </row>
    <row r="785" spans="1:7" x14ac:dyDescent="0.25">
      <c r="A785" s="27">
        <v>50</v>
      </c>
      <c r="B785" s="28" t="s">
        <v>7</v>
      </c>
      <c r="C785" s="28">
        <v>27.6</v>
      </c>
      <c r="D785" s="28">
        <v>1</v>
      </c>
      <c r="E785" s="28" t="s">
        <v>8</v>
      </c>
      <c r="F785" s="28" t="s">
        <v>9</v>
      </c>
      <c r="G785" s="33">
        <v>24520.263999999999</v>
      </c>
    </row>
    <row r="786" spans="1:7" x14ac:dyDescent="0.25">
      <c r="A786" s="25">
        <v>31</v>
      </c>
      <c r="B786" s="26" t="s">
        <v>7</v>
      </c>
      <c r="C786" s="26">
        <v>29.26</v>
      </c>
      <c r="D786" s="26">
        <v>1</v>
      </c>
      <c r="E786" s="26" t="s">
        <v>11</v>
      </c>
      <c r="F786" s="26" t="s">
        <v>12</v>
      </c>
      <c r="G786" s="32">
        <v>4350.5144</v>
      </c>
    </row>
    <row r="787" spans="1:7" x14ac:dyDescent="0.25">
      <c r="A787" s="27">
        <v>35</v>
      </c>
      <c r="B787" s="28" t="s">
        <v>7</v>
      </c>
      <c r="C787" s="28">
        <v>27.7</v>
      </c>
      <c r="D787" s="28">
        <v>3</v>
      </c>
      <c r="E787" s="28" t="s">
        <v>11</v>
      </c>
      <c r="F787" s="28" t="s">
        <v>9</v>
      </c>
      <c r="G787" s="33">
        <v>6414.1779999999999</v>
      </c>
    </row>
    <row r="788" spans="1:7" x14ac:dyDescent="0.25">
      <c r="A788" s="25">
        <v>60</v>
      </c>
      <c r="B788" s="26" t="s">
        <v>10</v>
      </c>
      <c r="C788" s="26">
        <v>36.954999999999998</v>
      </c>
      <c r="D788" s="26">
        <v>0</v>
      </c>
      <c r="E788" s="26" t="s">
        <v>11</v>
      </c>
      <c r="F788" s="26" t="s">
        <v>14</v>
      </c>
      <c r="G788" s="32">
        <v>12741.167450000001</v>
      </c>
    </row>
    <row r="789" spans="1:7" x14ac:dyDescent="0.25">
      <c r="A789" s="27">
        <v>21</v>
      </c>
      <c r="B789" s="28" t="s">
        <v>10</v>
      </c>
      <c r="C789" s="28">
        <v>36.86</v>
      </c>
      <c r="D789" s="28">
        <v>0</v>
      </c>
      <c r="E789" s="28" t="s">
        <v>11</v>
      </c>
      <c r="F789" s="28" t="s">
        <v>13</v>
      </c>
      <c r="G789" s="33">
        <v>1917.3184000000001</v>
      </c>
    </row>
    <row r="790" spans="1:7" x14ac:dyDescent="0.25">
      <c r="A790" s="25">
        <v>29</v>
      </c>
      <c r="B790" s="26" t="s">
        <v>10</v>
      </c>
      <c r="C790" s="26">
        <v>22.515000000000001</v>
      </c>
      <c r="D790" s="26">
        <v>3</v>
      </c>
      <c r="E790" s="26" t="s">
        <v>11</v>
      </c>
      <c r="F790" s="26" t="s">
        <v>14</v>
      </c>
      <c r="G790" s="32">
        <v>5209.5788499999999</v>
      </c>
    </row>
    <row r="791" spans="1:7" x14ac:dyDescent="0.25">
      <c r="A791" s="27">
        <v>62</v>
      </c>
      <c r="B791" s="28" t="s">
        <v>7</v>
      </c>
      <c r="C791" s="28">
        <v>29.92</v>
      </c>
      <c r="D791" s="28">
        <v>0</v>
      </c>
      <c r="E791" s="28" t="s">
        <v>11</v>
      </c>
      <c r="F791" s="28" t="s">
        <v>12</v>
      </c>
      <c r="G791" s="33">
        <v>13457.960800000001</v>
      </c>
    </row>
    <row r="792" spans="1:7" x14ac:dyDescent="0.25">
      <c r="A792" s="25">
        <v>39</v>
      </c>
      <c r="B792" s="26" t="s">
        <v>7</v>
      </c>
      <c r="C792" s="26">
        <v>41.8</v>
      </c>
      <c r="D792" s="26">
        <v>0</v>
      </c>
      <c r="E792" s="26" t="s">
        <v>11</v>
      </c>
      <c r="F792" s="26" t="s">
        <v>12</v>
      </c>
      <c r="G792" s="32">
        <v>5662.2250000000004</v>
      </c>
    </row>
    <row r="793" spans="1:7" x14ac:dyDescent="0.25">
      <c r="A793" s="27">
        <v>19</v>
      </c>
      <c r="B793" s="28" t="s">
        <v>10</v>
      </c>
      <c r="C793" s="28">
        <v>27.6</v>
      </c>
      <c r="D793" s="28">
        <v>0</v>
      </c>
      <c r="E793" s="28" t="s">
        <v>11</v>
      </c>
      <c r="F793" s="28" t="s">
        <v>9</v>
      </c>
      <c r="G793" s="33">
        <v>1252.4069999999999</v>
      </c>
    </row>
    <row r="794" spans="1:7" x14ac:dyDescent="0.25">
      <c r="A794" s="25">
        <v>22</v>
      </c>
      <c r="B794" s="26" t="s">
        <v>7</v>
      </c>
      <c r="C794" s="26">
        <v>23.18</v>
      </c>
      <c r="D794" s="26">
        <v>0</v>
      </c>
      <c r="E794" s="26" t="s">
        <v>11</v>
      </c>
      <c r="F794" s="26" t="s">
        <v>14</v>
      </c>
      <c r="G794" s="32">
        <v>2731.9122000000002</v>
      </c>
    </row>
    <row r="795" spans="1:7" x14ac:dyDescent="0.25">
      <c r="A795" s="27">
        <v>53</v>
      </c>
      <c r="B795" s="28" t="s">
        <v>10</v>
      </c>
      <c r="C795" s="28">
        <v>20.9</v>
      </c>
      <c r="D795" s="28">
        <v>0</v>
      </c>
      <c r="E795" s="28" t="s">
        <v>8</v>
      </c>
      <c r="F795" s="28" t="s">
        <v>12</v>
      </c>
      <c r="G795" s="33">
        <v>21195.817999999999</v>
      </c>
    </row>
    <row r="796" spans="1:7" x14ac:dyDescent="0.25">
      <c r="A796" s="25">
        <v>39</v>
      </c>
      <c r="B796" s="26" t="s">
        <v>7</v>
      </c>
      <c r="C796" s="26">
        <v>31.92</v>
      </c>
      <c r="D796" s="26">
        <v>2</v>
      </c>
      <c r="E796" s="26" t="s">
        <v>11</v>
      </c>
      <c r="F796" s="26" t="s">
        <v>13</v>
      </c>
      <c r="G796" s="32">
        <v>7209.4917999999998</v>
      </c>
    </row>
    <row r="797" spans="1:7" x14ac:dyDescent="0.25">
      <c r="A797" s="27">
        <v>27</v>
      </c>
      <c r="B797" s="28" t="s">
        <v>10</v>
      </c>
      <c r="C797" s="28">
        <v>28.5</v>
      </c>
      <c r="D797" s="28">
        <v>0</v>
      </c>
      <c r="E797" s="28" t="s">
        <v>8</v>
      </c>
      <c r="F797" s="28" t="s">
        <v>13</v>
      </c>
      <c r="G797" s="33">
        <v>18310.741999999998</v>
      </c>
    </row>
    <row r="798" spans="1:7" x14ac:dyDescent="0.25">
      <c r="A798" s="25">
        <v>30</v>
      </c>
      <c r="B798" s="26" t="s">
        <v>10</v>
      </c>
      <c r="C798" s="26">
        <v>44.22</v>
      </c>
      <c r="D798" s="26">
        <v>2</v>
      </c>
      <c r="E798" s="26" t="s">
        <v>11</v>
      </c>
      <c r="F798" s="26" t="s">
        <v>12</v>
      </c>
      <c r="G798" s="32">
        <v>4266.1657999999998</v>
      </c>
    </row>
    <row r="799" spans="1:7" x14ac:dyDescent="0.25">
      <c r="A799" s="27">
        <v>30</v>
      </c>
      <c r="B799" s="28" t="s">
        <v>7</v>
      </c>
      <c r="C799" s="28">
        <v>22.895</v>
      </c>
      <c r="D799" s="28">
        <v>1</v>
      </c>
      <c r="E799" s="28" t="s">
        <v>11</v>
      </c>
      <c r="F799" s="28" t="s">
        <v>14</v>
      </c>
      <c r="G799" s="33">
        <v>4719.52405</v>
      </c>
    </row>
    <row r="800" spans="1:7" x14ac:dyDescent="0.25">
      <c r="A800" s="25">
        <v>58</v>
      </c>
      <c r="B800" s="26" t="s">
        <v>7</v>
      </c>
      <c r="C800" s="26">
        <v>33.1</v>
      </c>
      <c r="D800" s="26">
        <v>0</v>
      </c>
      <c r="E800" s="26" t="s">
        <v>11</v>
      </c>
      <c r="F800" s="26" t="s">
        <v>9</v>
      </c>
      <c r="G800" s="32">
        <v>11848.141</v>
      </c>
    </row>
    <row r="801" spans="1:7" x14ac:dyDescent="0.25">
      <c r="A801" s="27">
        <v>33</v>
      </c>
      <c r="B801" s="28" t="s">
        <v>10</v>
      </c>
      <c r="C801" s="28">
        <v>24.795000000000002</v>
      </c>
      <c r="D801" s="28">
        <v>0</v>
      </c>
      <c r="E801" s="28" t="s">
        <v>8</v>
      </c>
      <c r="F801" s="28" t="s">
        <v>14</v>
      </c>
      <c r="G801" s="33">
        <v>17904.527050000001</v>
      </c>
    </row>
    <row r="802" spans="1:7" x14ac:dyDescent="0.25">
      <c r="A802" s="25">
        <v>42</v>
      </c>
      <c r="B802" s="26" t="s">
        <v>7</v>
      </c>
      <c r="C802" s="26">
        <v>26.18</v>
      </c>
      <c r="D802" s="26">
        <v>1</v>
      </c>
      <c r="E802" s="26" t="s">
        <v>11</v>
      </c>
      <c r="F802" s="26" t="s">
        <v>12</v>
      </c>
      <c r="G802" s="32">
        <v>7046.7222000000002</v>
      </c>
    </row>
    <row r="803" spans="1:7" x14ac:dyDescent="0.25">
      <c r="A803" s="27">
        <v>64</v>
      </c>
      <c r="B803" s="28" t="s">
        <v>7</v>
      </c>
      <c r="C803" s="28">
        <v>35.97</v>
      </c>
      <c r="D803" s="28">
        <v>0</v>
      </c>
      <c r="E803" s="28" t="s">
        <v>11</v>
      </c>
      <c r="F803" s="28" t="s">
        <v>12</v>
      </c>
      <c r="G803" s="33">
        <v>14313.846299999999</v>
      </c>
    </row>
    <row r="804" spans="1:7" x14ac:dyDescent="0.25">
      <c r="A804" s="25">
        <v>21</v>
      </c>
      <c r="B804" s="26" t="s">
        <v>10</v>
      </c>
      <c r="C804" s="26">
        <v>22.3</v>
      </c>
      <c r="D804" s="26">
        <v>1</v>
      </c>
      <c r="E804" s="26" t="s">
        <v>11</v>
      </c>
      <c r="F804" s="26" t="s">
        <v>9</v>
      </c>
      <c r="G804" s="32">
        <v>2103.08</v>
      </c>
    </row>
    <row r="805" spans="1:7" x14ac:dyDescent="0.25">
      <c r="A805" s="27">
        <v>18</v>
      </c>
      <c r="B805" s="28" t="s">
        <v>7</v>
      </c>
      <c r="C805" s="28">
        <v>42.24</v>
      </c>
      <c r="D805" s="28">
        <v>0</v>
      </c>
      <c r="E805" s="28" t="s">
        <v>8</v>
      </c>
      <c r="F805" s="28" t="s">
        <v>12</v>
      </c>
      <c r="G805" s="33">
        <v>38792.685599999997</v>
      </c>
    </row>
    <row r="806" spans="1:7" x14ac:dyDescent="0.25">
      <c r="A806" s="25">
        <v>23</v>
      </c>
      <c r="B806" s="26" t="s">
        <v>10</v>
      </c>
      <c r="C806" s="26">
        <v>26.51</v>
      </c>
      <c r="D806" s="26">
        <v>0</v>
      </c>
      <c r="E806" s="26" t="s">
        <v>11</v>
      </c>
      <c r="F806" s="26" t="s">
        <v>12</v>
      </c>
      <c r="G806" s="32">
        <v>1815.8759</v>
      </c>
    </row>
    <row r="807" spans="1:7" x14ac:dyDescent="0.25">
      <c r="A807" s="27">
        <v>45</v>
      </c>
      <c r="B807" s="28" t="s">
        <v>7</v>
      </c>
      <c r="C807" s="28">
        <v>35.814999999999998</v>
      </c>
      <c r="D807" s="28">
        <v>0</v>
      </c>
      <c r="E807" s="28" t="s">
        <v>11</v>
      </c>
      <c r="F807" s="28" t="s">
        <v>13</v>
      </c>
      <c r="G807" s="33">
        <v>7731.8578500000003</v>
      </c>
    </row>
    <row r="808" spans="1:7" x14ac:dyDescent="0.25">
      <c r="A808" s="25">
        <v>40</v>
      </c>
      <c r="B808" s="26" t="s">
        <v>7</v>
      </c>
      <c r="C808" s="26">
        <v>41.42</v>
      </c>
      <c r="D808" s="26">
        <v>1</v>
      </c>
      <c r="E808" s="26" t="s">
        <v>11</v>
      </c>
      <c r="F808" s="26" t="s">
        <v>13</v>
      </c>
      <c r="G808" s="32">
        <v>28476.734990000001</v>
      </c>
    </row>
    <row r="809" spans="1:7" x14ac:dyDescent="0.25">
      <c r="A809" s="27">
        <v>19</v>
      </c>
      <c r="B809" s="28" t="s">
        <v>7</v>
      </c>
      <c r="C809" s="28">
        <v>36.575000000000003</v>
      </c>
      <c r="D809" s="28">
        <v>0</v>
      </c>
      <c r="E809" s="28" t="s">
        <v>11</v>
      </c>
      <c r="F809" s="28" t="s">
        <v>13</v>
      </c>
      <c r="G809" s="33">
        <v>2136.8822500000001</v>
      </c>
    </row>
    <row r="810" spans="1:7" x14ac:dyDescent="0.25">
      <c r="A810" s="25">
        <v>18</v>
      </c>
      <c r="B810" s="26" t="s">
        <v>10</v>
      </c>
      <c r="C810" s="26">
        <v>30.14</v>
      </c>
      <c r="D810" s="26">
        <v>0</v>
      </c>
      <c r="E810" s="26" t="s">
        <v>11</v>
      </c>
      <c r="F810" s="26" t="s">
        <v>12</v>
      </c>
      <c r="G810" s="32">
        <v>1131.5065999999999</v>
      </c>
    </row>
    <row r="811" spans="1:7" x14ac:dyDescent="0.25">
      <c r="A811" s="27">
        <v>25</v>
      </c>
      <c r="B811" s="28" t="s">
        <v>10</v>
      </c>
      <c r="C811" s="28">
        <v>25.84</v>
      </c>
      <c r="D811" s="28">
        <v>1</v>
      </c>
      <c r="E811" s="28" t="s">
        <v>11</v>
      </c>
      <c r="F811" s="28" t="s">
        <v>14</v>
      </c>
      <c r="G811" s="33">
        <v>3309.7926000000002</v>
      </c>
    </row>
    <row r="812" spans="1:7" x14ac:dyDescent="0.25">
      <c r="A812" s="25">
        <v>46</v>
      </c>
      <c r="B812" s="26" t="s">
        <v>7</v>
      </c>
      <c r="C812" s="26">
        <v>30.8</v>
      </c>
      <c r="D812" s="26">
        <v>3</v>
      </c>
      <c r="E812" s="26" t="s">
        <v>11</v>
      </c>
      <c r="F812" s="26" t="s">
        <v>9</v>
      </c>
      <c r="G812" s="32">
        <v>9414.92</v>
      </c>
    </row>
    <row r="813" spans="1:7" x14ac:dyDescent="0.25">
      <c r="A813" s="27">
        <v>33</v>
      </c>
      <c r="B813" s="28" t="s">
        <v>7</v>
      </c>
      <c r="C813" s="28">
        <v>42.94</v>
      </c>
      <c r="D813" s="28">
        <v>3</v>
      </c>
      <c r="E813" s="28" t="s">
        <v>11</v>
      </c>
      <c r="F813" s="28" t="s">
        <v>13</v>
      </c>
      <c r="G813" s="33">
        <v>6360.9935999999998</v>
      </c>
    </row>
    <row r="814" spans="1:7" x14ac:dyDescent="0.25">
      <c r="A814" s="25">
        <v>54</v>
      </c>
      <c r="B814" s="26" t="s">
        <v>10</v>
      </c>
      <c r="C814" s="26">
        <v>21.01</v>
      </c>
      <c r="D814" s="26">
        <v>2</v>
      </c>
      <c r="E814" s="26" t="s">
        <v>11</v>
      </c>
      <c r="F814" s="26" t="s">
        <v>12</v>
      </c>
      <c r="G814" s="32">
        <v>11013.7119</v>
      </c>
    </row>
    <row r="815" spans="1:7" x14ac:dyDescent="0.25">
      <c r="A815" s="27">
        <v>28</v>
      </c>
      <c r="B815" s="28" t="s">
        <v>10</v>
      </c>
      <c r="C815" s="28">
        <v>22.515000000000001</v>
      </c>
      <c r="D815" s="28">
        <v>2</v>
      </c>
      <c r="E815" s="28" t="s">
        <v>11</v>
      </c>
      <c r="F815" s="28" t="s">
        <v>14</v>
      </c>
      <c r="G815" s="33">
        <v>4428.8878500000001</v>
      </c>
    </row>
    <row r="816" spans="1:7" x14ac:dyDescent="0.25">
      <c r="A816" s="25">
        <v>36</v>
      </c>
      <c r="B816" s="26" t="s">
        <v>10</v>
      </c>
      <c r="C816" s="26">
        <v>34.43</v>
      </c>
      <c r="D816" s="26">
        <v>2</v>
      </c>
      <c r="E816" s="26" t="s">
        <v>11</v>
      </c>
      <c r="F816" s="26" t="s">
        <v>12</v>
      </c>
      <c r="G816" s="32">
        <v>5584.3056999999999</v>
      </c>
    </row>
    <row r="817" spans="1:7" x14ac:dyDescent="0.25">
      <c r="A817" s="27">
        <v>20</v>
      </c>
      <c r="B817" s="28" t="s">
        <v>7</v>
      </c>
      <c r="C817" s="28">
        <v>31.46</v>
      </c>
      <c r="D817" s="28">
        <v>0</v>
      </c>
      <c r="E817" s="28" t="s">
        <v>11</v>
      </c>
      <c r="F817" s="28" t="s">
        <v>12</v>
      </c>
      <c r="G817" s="33">
        <v>1877.9294</v>
      </c>
    </row>
    <row r="818" spans="1:7" x14ac:dyDescent="0.25">
      <c r="A818" s="25">
        <v>24</v>
      </c>
      <c r="B818" s="26" t="s">
        <v>7</v>
      </c>
      <c r="C818" s="26">
        <v>24.225000000000001</v>
      </c>
      <c r="D818" s="26">
        <v>0</v>
      </c>
      <c r="E818" s="26" t="s">
        <v>11</v>
      </c>
      <c r="F818" s="26" t="s">
        <v>13</v>
      </c>
      <c r="G818" s="32">
        <v>2842.7607499999999</v>
      </c>
    </row>
    <row r="819" spans="1:7" x14ac:dyDescent="0.25">
      <c r="A819" s="27">
        <v>23</v>
      </c>
      <c r="B819" s="28" t="s">
        <v>10</v>
      </c>
      <c r="C819" s="28">
        <v>37.1</v>
      </c>
      <c r="D819" s="28">
        <v>3</v>
      </c>
      <c r="E819" s="28" t="s">
        <v>11</v>
      </c>
      <c r="F819" s="28" t="s">
        <v>9</v>
      </c>
      <c r="G819" s="33">
        <v>3597.596</v>
      </c>
    </row>
    <row r="820" spans="1:7" x14ac:dyDescent="0.25">
      <c r="A820" s="25">
        <v>47</v>
      </c>
      <c r="B820" s="26" t="s">
        <v>7</v>
      </c>
      <c r="C820" s="26">
        <v>26.125</v>
      </c>
      <c r="D820" s="26">
        <v>1</v>
      </c>
      <c r="E820" s="26" t="s">
        <v>8</v>
      </c>
      <c r="F820" s="26" t="s">
        <v>14</v>
      </c>
      <c r="G820" s="32">
        <v>23401.30575</v>
      </c>
    </row>
    <row r="821" spans="1:7" x14ac:dyDescent="0.25">
      <c r="A821" s="27">
        <v>33</v>
      </c>
      <c r="B821" s="28" t="s">
        <v>7</v>
      </c>
      <c r="C821" s="28">
        <v>35.53</v>
      </c>
      <c r="D821" s="28">
        <v>0</v>
      </c>
      <c r="E821" s="28" t="s">
        <v>8</v>
      </c>
      <c r="F821" s="28" t="s">
        <v>13</v>
      </c>
      <c r="G821" s="33">
        <v>55135.402090000003</v>
      </c>
    </row>
    <row r="822" spans="1:7" x14ac:dyDescent="0.25">
      <c r="A822" s="25">
        <v>45</v>
      </c>
      <c r="B822" s="26" t="s">
        <v>10</v>
      </c>
      <c r="C822" s="26">
        <v>33.700000000000003</v>
      </c>
      <c r="D822" s="26">
        <v>1</v>
      </c>
      <c r="E822" s="26" t="s">
        <v>11</v>
      </c>
      <c r="F822" s="26" t="s">
        <v>9</v>
      </c>
      <c r="G822" s="32">
        <v>7445.9179999999997</v>
      </c>
    </row>
    <row r="823" spans="1:7" x14ac:dyDescent="0.25">
      <c r="A823" s="27">
        <v>26</v>
      </c>
      <c r="B823" s="28" t="s">
        <v>10</v>
      </c>
      <c r="C823" s="28">
        <v>17.670000000000002</v>
      </c>
      <c r="D823" s="28">
        <v>0</v>
      </c>
      <c r="E823" s="28" t="s">
        <v>11</v>
      </c>
      <c r="F823" s="28" t="s">
        <v>13</v>
      </c>
      <c r="G823" s="33">
        <v>2680.9493000000002</v>
      </c>
    </row>
    <row r="824" spans="1:7" x14ac:dyDescent="0.25">
      <c r="A824" s="25">
        <v>18</v>
      </c>
      <c r="B824" s="26" t="s">
        <v>7</v>
      </c>
      <c r="C824" s="26">
        <v>31.13</v>
      </c>
      <c r="D824" s="26">
        <v>0</v>
      </c>
      <c r="E824" s="26" t="s">
        <v>11</v>
      </c>
      <c r="F824" s="26" t="s">
        <v>12</v>
      </c>
      <c r="G824" s="32">
        <v>1621.8827000000001</v>
      </c>
    </row>
    <row r="825" spans="1:7" x14ac:dyDescent="0.25">
      <c r="A825" s="27">
        <v>44</v>
      </c>
      <c r="B825" s="28" t="s">
        <v>7</v>
      </c>
      <c r="C825" s="28">
        <v>29.81</v>
      </c>
      <c r="D825" s="28">
        <v>2</v>
      </c>
      <c r="E825" s="28" t="s">
        <v>11</v>
      </c>
      <c r="F825" s="28" t="s">
        <v>12</v>
      </c>
      <c r="G825" s="33">
        <v>8219.2039000000004</v>
      </c>
    </row>
    <row r="826" spans="1:7" x14ac:dyDescent="0.25">
      <c r="A826" s="25">
        <v>60</v>
      </c>
      <c r="B826" s="26" t="s">
        <v>10</v>
      </c>
      <c r="C826" s="26">
        <v>24.32</v>
      </c>
      <c r="D826" s="26">
        <v>0</v>
      </c>
      <c r="E826" s="26" t="s">
        <v>11</v>
      </c>
      <c r="F826" s="26" t="s">
        <v>13</v>
      </c>
      <c r="G826" s="32">
        <v>12523.604799999999</v>
      </c>
    </row>
    <row r="827" spans="1:7" x14ac:dyDescent="0.25">
      <c r="A827" s="27">
        <v>64</v>
      </c>
      <c r="B827" s="28" t="s">
        <v>7</v>
      </c>
      <c r="C827" s="28">
        <v>31.824999999999999</v>
      </c>
      <c r="D827" s="28">
        <v>2</v>
      </c>
      <c r="E827" s="28" t="s">
        <v>11</v>
      </c>
      <c r="F827" s="28" t="s">
        <v>14</v>
      </c>
      <c r="G827" s="33">
        <v>16069.08475</v>
      </c>
    </row>
    <row r="828" spans="1:7" x14ac:dyDescent="0.25">
      <c r="A828" s="25">
        <v>56</v>
      </c>
      <c r="B828" s="26" t="s">
        <v>10</v>
      </c>
      <c r="C828" s="26">
        <v>31.79</v>
      </c>
      <c r="D828" s="26">
        <v>2</v>
      </c>
      <c r="E828" s="26" t="s">
        <v>8</v>
      </c>
      <c r="F828" s="26" t="s">
        <v>12</v>
      </c>
      <c r="G828" s="32">
        <v>43813.866099999999</v>
      </c>
    </row>
    <row r="829" spans="1:7" x14ac:dyDescent="0.25">
      <c r="A829" s="27">
        <v>36</v>
      </c>
      <c r="B829" s="28" t="s">
        <v>10</v>
      </c>
      <c r="C829" s="28">
        <v>28.024999999999999</v>
      </c>
      <c r="D829" s="28">
        <v>1</v>
      </c>
      <c r="E829" s="28" t="s">
        <v>8</v>
      </c>
      <c r="F829" s="28" t="s">
        <v>14</v>
      </c>
      <c r="G829" s="33">
        <v>20773.62775</v>
      </c>
    </row>
    <row r="830" spans="1:7" x14ac:dyDescent="0.25">
      <c r="A830" s="25">
        <v>41</v>
      </c>
      <c r="B830" s="26" t="s">
        <v>10</v>
      </c>
      <c r="C830" s="26">
        <v>30.78</v>
      </c>
      <c r="D830" s="26">
        <v>3</v>
      </c>
      <c r="E830" s="26" t="s">
        <v>8</v>
      </c>
      <c r="F830" s="26" t="s">
        <v>14</v>
      </c>
      <c r="G830" s="32">
        <v>39597.407200000001</v>
      </c>
    </row>
    <row r="831" spans="1:7" x14ac:dyDescent="0.25">
      <c r="A831" s="27">
        <v>39</v>
      </c>
      <c r="B831" s="28" t="s">
        <v>10</v>
      </c>
      <c r="C831" s="28">
        <v>21.85</v>
      </c>
      <c r="D831" s="28">
        <v>1</v>
      </c>
      <c r="E831" s="28" t="s">
        <v>11</v>
      </c>
      <c r="F831" s="28" t="s">
        <v>13</v>
      </c>
      <c r="G831" s="33">
        <v>6117.4944999999998</v>
      </c>
    </row>
    <row r="832" spans="1:7" x14ac:dyDescent="0.25">
      <c r="A832" s="25">
        <v>63</v>
      </c>
      <c r="B832" s="26" t="s">
        <v>10</v>
      </c>
      <c r="C832" s="26">
        <v>33.1</v>
      </c>
      <c r="D832" s="26">
        <v>0</v>
      </c>
      <c r="E832" s="26" t="s">
        <v>11</v>
      </c>
      <c r="F832" s="26" t="s">
        <v>9</v>
      </c>
      <c r="G832" s="32">
        <v>13393.755999999999</v>
      </c>
    </row>
    <row r="833" spans="1:7" x14ac:dyDescent="0.25">
      <c r="A833" s="27">
        <v>36</v>
      </c>
      <c r="B833" s="28" t="s">
        <v>7</v>
      </c>
      <c r="C833" s="28">
        <v>25.84</v>
      </c>
      <c r="D833" s="28">
        <v>0</v>
      </c>
      <c r="E833" s="28" t="s">
        <v>11</v>
      </c>
      <c r="F833" s="28" t="s">
        <v>13</v>
      </c>
      <c r="G833" s="33">
        <v>5266.3656000000001</v>
      </c>
    </row>
    <row r="834" spans="1:7" x14ac:dyDescent="0.25">
      <c r="A834" s="25">
        <v>28</v>
      </c>
      <c r="B834" s="26" t="s">
        <v>7</v>
      </c>
      <c r="C834" s="26">
        <v>23.844999999999999</v>
      </c>
      <c r="D834" s="26">
        <v>2</v>
      </c>
      <c r="E834" s="26" t="s">
        <v>11</v>
      </c>
      <c r="F834" s="26" t="s">
        <v>13</v>
      </c>
      <c r="G834" s="32">
        <v>4719.7365499999996</v>
      </c>
    </row>
    <row r="835" spans="1:7" x14ac:dyDescent="0.25">
      <c r="A835" s="27">
        <v>58</v>
      </c>
      <c r="B835" s="28" t="s">
        <v>10</v>
      </c>
      <c r="C835" s="28">
        <v>34.39</v>
      </c>
      <c r="D835" s="28">
        <v>0</v>
      </c>
      <c r="E835" s="28" t="s">
        <v>11</v>
      </c>
      <c r="F835" s="28" t="s">
        <v>13</v>
      </c>
      <c r="G835" s="33">
        <v>11743.9341</v>
      </c>
    </row>
    <row r="836" spans="1:7" x14ac:dyDescent="0.25">
      <c r="A836" s="25">
        <v>36</v>
      </c>
      <c r="B836" s="26" t="s">
        <v>10</v>
      </c>
      <c r="C836" s="26">
        <v>33.82</v>
      </c>
      <c r="D836" s="26">
        <v>1</v>
      </c>
      <c r="E836" s="26" t="s">
        <v>11</v>
      </c>
      <c r="F836" s="26" t="s">
        <v>13</v>
      </c>
      <c r="G836" s="32">
        <v>5377.4578000000001</v>
      </c>
    </row>
    <row r="837" spans="1:7" x14ac:dyDescent="0.25">
      <c r="A837" s="27">
        <v>42</v>
      </c>
      <c r="B837" s="28" t="s">
        <v>10</v>
      </c>
      <c r="C837" s="28">
        <v>35.97</v>
      </c>
      <c r="D837" s="28">
        <v>2</v>
      </c>
      <c r="E837" s="28" t="s">
        <v>11</v>
      </c>
      <c r="F837" s="28" t="s">
        <v>12</v>
      </c>
      <c r="G837" s="33">
        <v>7160.3302999999996</v>
      </c>
    </row>
    <row r="838" spans="1:7" x14ac:dyDescent="0.25">
      <c r="A838" s="25">
        <v>36</v>
      </c>
      <c r="B838" s="26" t="s">
        <v>10</v>
      </c>
      <c r="C838" s="26">
        <v>31.5</v>
      </c>
      <c r="D838" s="26">
        <v>0</v>
      </c>
      <c r="E838" s="26" t="s">
        <v>11</v>
      </c>
      <c r="F838" s="26" t="s">
        <v>9</v>
      </c>
      <c r="G838" s="32">
        <v>4402.2330000000002</v>
      </c>
    </row>
    <row r="839" spans="1:7" x14ac:dyDescent="0.25">
      <c r="A839" s="27">
        <v>56</v>
      </c>
      <c r="B839" s="28" t="s">
        <v>7</v>
      </c>
      <c r="C839" s="28">
        <v>28.31</v>
      </c>
      <c r="D839" s="28">
        <v>0</v>
      </c>
      <c r="E839" s="28" t="s">
        <v>11</v>
      </c>
      <c r="F839" s="28" t="s">
        <v>14</v>
      </c>
      <c r="G839" s="33">
        <v>11657.7189</v>
      </c>
    </row>
    <row r="840" spans="1:7" x14ac:dyDescent="0.25">
      <c r="A840" s="25">
        <v>35</v>
      </c>
      <c r="B840" s="26" t="s">
        <v>7</v>
      </c>
      <c r="C840" s="26">
        <v>23.465</v>
      </c>
      <c r="D840" s="26">
        <v>2</v>
      </c>
      <c r="E840" s="26" t="s">
        <v>11</v>
      </c>
      <c r="F840" s="26" t="s">
        <v>14</v>
      </c>
      <c r="G840" s="32">
        <v>6402.2913500000004</v>
      </c>
    </row>
    <row r="841" spans="1:7" x14ac:dyDescent="0.25">
      <c r="A841" s="27">
        <v>59</v>
      </c>
      <c r="B841" s="28" t="s">
        <v>7</v>
      </c>
      <c r="C841" s="28">
        <v>31.35</v>
      </c>
      <c r="D841" s="28">
        <v>0</v>
      </c>
      <c r="E841" s="28" t="s">
        <v>11</v>
      </c>
      <c r="F841" s="28" t="s">
        <v>13</v>
      </c>
      <c r="G841" s="33">
        <v>12622.1795</v>
      </c>
    </row>
    <row r="842" spans="1:7" x14ac:dyDescent="0.25">
      <c r="A842" s="25">
        <v>21</v>
      </c>
      <c r="B842" s="26" t="s">
        <v>10</v>
      </c>
      <c r="C842" s="26">
        <v>31.1</v>
      </c>
      <c r="D842" s="26">
        <v>0</v>
      </c>
      <c r="E842" s="26" t="s">
        <v>11</v>
      </c>
      <c r="F842" s="26" t="s">
        <v>9</v>
      </c>
      <c r="G842" s="32">
        <v>1526.3119999999999</v>
      </c>
    </row>
    <row r="843" spans="1:7" x14ac:dyDescent="0.25">
      <c r="A843" s="27">
        <v>59</v>
      </c>
      <c r="B843" s="28" t="s">
        <v>10</v>
      </c>
      <c r="C843" s="28">
        <v>24.7</v>
      </c>
      <c r="D843" s="28">
        <v>0</v>
      </c>
      <c r="E843" s="28" t="s">
        <v>11</v>
      </c>
      <c r="F843" s="28" t="s">
        <v>14</v>
      </c>
      <c r="G843" s="33">
        <v>12323.936</v>
      </c>
    </row>
    <row r="844" spans="1:7" x14ac:dyDescent="0.25">
      <c r="A844" s="25">
        <v>23</v>
      </c>
      <c r="B844" s="26" t="s">
        <v>7</v>
      </c>
      <c r="C844" s="26">
        <v>32.78</v>
      </c>
      <c r="D844" s="26">
        <v>2</v>
      </c>
      <c r="E844" s="26" t="s">
        <v>8</v>
      </c>
      <c r="F844" s="26" t="s">
        <v>12</v>
      </c>
      <c r="G844" s="32">
        <v>36021.011200000001</v>
      </c>
    </row>
    <row r="845" spans="1:7" x14ac:dyDescent="0.25">
      <c r="A845" s="27">
        <v>57</v>
      </c>
      <c r="B845" s="28" t="s">
        <v>7</v>
      </c>
      <c r="C845" s="28">
        <v>29.81</v>
      </c>
      <c r="D845" s="28">
        <v>0</v>
      </c>
      <c r="E845" s="28" t="s">
        <v>8</v>
      </c>
      <c r="F845" s="28" t="s">
        <v>12</v>
      </c>
      <c r="G845" s="33">
        <v>27533.912899999999</v>
      </c>
    </row>
    <row r="846" spans="1:7" x14ac:dyDescent="0.25">
      <c r="A846" s="25">
        <v>53</v>
      </c>
      <c r="B846" s="26" t="s">
        <v>10</v>
      </c>
      <c r="C846" s="26">
        <v>30.495000000000001</v>
      </c>
      <c r="D846" s="26">
        <v>0</v>
      </c>
      <c r="E846" s="26" t="s">
        <v>11</v>
      </c>
      <c r="F846" s="26" t="s">
        <v>14</v>
      </c>
      <c r="G846" s="32">
        <v>10072.055050000001</v>
      </c>
    </row>
    <row r="847" spans="1:7" x14ac:dyDescent="0.25">
      <c r="A847" s="27">
        <v>60</v>
      </c>
      <c r="B847" s="28" t="s">
        <v>7</v>
      </c>
      <c r="C847" s="28">
        <v>32.450000000000003</v>
      </c>
      <c r="D847" s="28">
        <v>0</v>
      </c>
      <c r="E847" s="28" t="s">
        <v>8</v>
      </c>
      <c r="F847" s="28" t="s">
        <v>12</v>
      </c>
      <c r="G847" s="33">
        <v>45008.955499999996</v>
      </c>
    </row>
    <row r="848" spans="1:7" x14ac:dyDescent="0.25">
      <c r="A848" s="25">
        <v>51</v>
      </c>
      <c r="B848" s="26" t="s">
        <v>7</v>
      </c>
      <c r="C848" s="26">
        <v>34.200000000000003</v>
      </c>
      <c r="D848" s="26">
        <v>1</v>
      </c>
      <c r="E848" s="26" t="s">
        <v>11</v>
      </c>
      <c r="F848" s="26" t="s">
        <v>9</v>
      </c>
      <c r="G848" s="32">
        <v>9872.7009999999991</v>
      </c>
    </row>
    <row r="849" spans="1:7" x14ac:dyDescent="0.25">
      <c r="A849" s="27">
        <v>23</v>
      </c>
      <c r="B849" s="28" t="s">
        <v>10</v>
      </c>
      <c r="C849" s="28">
        <v>50.38</v>
      </c>
      <c r="D849" s="28">
        <v>1</v>
      </c>
      <c r="E849" s="28" t="s">
        <v>11</v>
      </c>
      <c r="F849" s="28" t="s">
        <v>12</v>
      </c>
      <c r="G849" s="33">
        <v>2438.0551999999998</v>
      </c>
    </row>
    <row r="850" spans="1:7" x14ac:dyDescent="0.25">
      <c r="A850" s="25">
        <v>27</v>
      </c>
      <c r="B850" s="26" t="s">
        <v>7</v>
      </c>
      <c r="C850" s="26">
        <v>24.1</v>
      </c>
      <c r="D850" s="26">
        <v>0</v>
      </c>
      <c r="E850" s="26" t="s">
        <v>11</v>
      </c>
      <c r="F850" s="26" t="s">
        <v>9</v>
      </c>
      <c r="G850" s="32">
        <v>2974.1260000000002</v>
      </c>
    </row>
    <row r="851" spans="1:7" x14ac:dyDescent="0.25">
      <c r="A851" s="27">
        <v>55</v>
      </c>
      <c r="B851" s="28" t="s">
        <v>10</v>
      </c>
      <c r="C851" s="28">
        <v>32.774999999999999</v>
      </c>
      <c r="D851" s="28">
        <v>0</v>
      </c>
      <c r="E851" s="28" t="s">
        <v>11</v>
      </c>
      <c r="F851" s="28" t="s">
        <v>13</v>
      </c>
      <c r="G851" s="33">
        <v>10601.632250000001</v>
      </c>
    </row>
    <row r="852" spans="1:7" x14ac:dyDescent="0.25">
      <c r="A852" s="25">
        <v>37</v>
      </c>
      <c r="B852" s="26" t="s">
        <v>7</v>
      </c>
      <c r="C852" s="26">
        <v>30.78</v>
      </c>
      <c r="D852" s="26">
        <v>0</v>
      </c>
      <c r="E852" s="26" t="s">
        <v>8</v>
      </c>
      <c r="F852" s="26" t="s">
        <v>14</v>
      </c>
      <c r="G852" s="32">
        <v>37270.1512</v>
      </c>
    </row>
    <row r="853" spans="1:7" x14ac:dyDescent="0.25">
      <c r="A853" s="27">
        <v>61</v>
      </c>
      <c r="B853" s="28" t="s">
        <v>10</v>
      </c>
      <c r="C853" s="28">
        <v>32.299999999999997</v>
      </c>
      <c r="D853" s="28">
        <v>2</v>
      </c>
      <c r="E853" s="28" t="s">
        <v>11</v>
      </c>
      <c r="F853" s="28" t="s">
        <v>13</v>
      </c>
      <c r="G853" s="33">
        <v>14119.62</v>
      </c>
    </row>
    <row r="854" spans="1:7" x14ac:dyDescent="0.25">
      <c r="A854" s="25">
        <v>46</v>
      </c>
      <c r="B854" s="26" t="s">
        <v>7</v>
      </c>
      <c r="C854" s="26">
        <v>35.53</v>
      </c>
      <c r="D854" s="26">
        <v>0</v>
      </c>
      <c r="E854" s="26" t="s">
        <v>8</v>
      </c>
      <c r="F854" s="26" t="s">
        <v>14</v>
      </c>
      <c r="G854" s="32">
        <v>42111.664700000001</v>
      </c>
    </row>
    <row r="855" spans="1:7" x14ac:dyDescent="0.25">
      <c r="A855" s="27">
        <v>53</v>
      </c>
      <c r="B855" s="28" t="s">
        <v>7</v>
      </c>
      <c r="C855" s="28">
        <v>23.75</v>
      </c>
      <c r="D855" s="28">
        <v>2</v>
      </c>
      <c r="E855" s="28" t="s">
        <v>11</v>
      </c>
      <c r="F855" s="28" t="s">
        <v>14</v>
      </c>
      <c r="G855" s="33">
        <v>11729.6795</v>
      </c>
    </row>
    <row r="856" spans="1:7" x14ac:dyDescent="0.25">
      <c r="A856" s="25">
        <v>49</v>
      </c>
      <c r="B856" s="26" t="s">
        <v>7</v>
      </c>
      <c r="C856" s="26">
        <v>23.844999999999999</v>
      </c>
      <c r="D856" s="26">
        <v>3</v>
      </c>
      <c r="E856" s="26" t="s">
        <v>8</v>
      </c>
      <c r="F856" s="26" t="s">
        <v>14</v>
      </c>
      <c r="G856" s="32">
        <v>24106.912550000001</v>
      </c>
    </row>
    <row r="857" spans="1:7" x14ac:dyDescent="0.25">
      <c r="A857" s="27">
        <v>20</v>
      </c>
      <c r="B857" s="28" t="s">
        <v>7</v>
      </c>
      <c r="C857" s="28">
        <v>29.6</v>
      </c>
      <c r="D857" s="28">
        <v>0</v>
      </c>
      <c r="E857" s="28" t="s">
        <v>11</v>
      </c>
      <c r="F857" s="28" t="s">
        <v>9</v>
      </c>
      <c r="G857" s="33">
        <v>1875.3440000000001</v>
      </c>
    </row>
    <row r="858" spans="1:7" x14ac:dyDescent="0.25">
      <c r="A858" s="25">
        <v>48</v>
      </c>
      <c r="B858" s="26" t="s">
        <v>7</v>
      </c>
      <c r="C858" s="26">
        <v>33.11</v>
      </c>
      <c r="D858" s="26">
        <v>0</v>
      </c>
      <c r="E858" s="26" t="s">
        <v>8</v>
      </c>
      <c r="F858" s="26" t="s">
        <v>12</v>
      </c>
      <c r="G858" s="32">
        <v>40974.164900000003</v>
      </c>
    </row>
    <row r="859" spans="1:7" x14ac:dyDescent="0.25">
      <c r="A859" s="27">
        <v>25</v>
      </c>
      <c r="B859" s="28" t="s">
        <v>10</v>
      </c>
      <c r="C859" s="28">
        <v>24.13</v>
      </c>
      <c r="D859" s="28">
        <v>0</v>
      </c>
      <c r="E859" s="28" t="s">
        <v>8</v>
      </c>
      <c r="F859" s="28" t="s">
        <v>13</v>
      </c>
      <c r="G859" s="33">
        <v>15817.985699999999</v>
      </c>
    </row>
    <row r="860" spans="1:7" x14ac:dyDescent="0.25">
      <c r="A860" s="25">
        <v>25</v>
      </c>
      <c r="B860" s="26" t="s">
        <v>7</v>
      </c>
      <c r="C860" s="26">
        <v>32.229999999999997</v>
      </c>
      <c r="D860" s="26">
        <v>1</v>
      </c>
      <c r="E860" s="26" t="s">
        <v>11</v>
      </c>
      <c r="F860" s="26" t="s">
        <v>12</v>
      </c>
      <c r="G860" s="32">
        <v>18218.161390000001</v>
      </c>
    </row>
    <row r="861" spans="1:7" x14ac:dyDescent="0.25">
      <c r="A861" s="27">
        <v>57</v>
      </c>
      <c r="B861" s="28" t="s">
        <v>10</v>
      </c>
      <c r="C861" s="28">
        <v>28.1</v>
      </c>
      <c r="D861" s="28">
        <v>0</v>
      </c>
      <c r="E861" s="28" t="s">
        <v>11</v>
      </c>
      <c r="F861" s="28" t="s">
        <v>9</v>
      </c>
      <c r="G861" s="33">
        <v>10965.446</v>
      </c>
    </row>
    <row r="862" spans="1:7" x14ac:dyDescent="0.25">
      <c r="A862" s="25">
        <v>37</v>
      </c>
      <c r="B862" s="26" t="s">
        <v>7</v>
      </c>
      <c r="C862" s="26">
        <v>47.6</v>
      </c>
      <c r="D862" s="26">
        <v>2</v>
      </c>
      <c r="E862" s="26" t="s">
        <v>8</v>
      </c>
      <c r="F862" s="26" t="s">
        <v>9</v>
      </c>
      <c r="G862" s="32">
        <v>46113.510999999999</v>
      </c>
    </row>
    <row r="863" spans="1:7" x14ac:dyDescent="0.25">
      <c r="A863" s="27">
        <v>38</v>
      </c>
      <c r="B863" s="28" t="s">
        <v>7</v>
      </c>
      <c r="C863" s="28">
        <v>28</v>
      </c>
      <c r="D863" s="28">
        <v>3</v>
      </c>
      <c r="E863" s="28" t="s">
        <v>11</v>
      </c>
      <c r="F863" s="28" t="s">
        <v>9</v>
      </c>
      <c r="G863" s="33">
        <v>7151.0919999999996</v>
      </c>
    </row>
    <row r="864" spans="1:7" x14ac:dyDescent="0.25">
      <c r="A864" s="25">
        <v>55</v>
      </c>
      <c r="B864" s="26" t="s">
        <v>7</v>
      </c>
      <c r="C864" s="26">
        <v>33.534999999999997</v>
      </c>
      <c r="D864" s="26">
        <v>2</v>
      </c>
      <c r="E864" s="26" t="s">
        <v>11</v>
      </c>
      <c r="F864" s="26" t="s">
        <v>13</v>
      </c>
      <c r="G864" s="32">
        <v>12269.68865</v>
      </c>
    </row>
    <row r="865" spans="1:7" x14ac:dyDescent="0.25">
      <c r="A865" s="27">
        <v>36</v>
      </c>
      <c r="B865" s="28" t="s">
        <v>7</v>
      </c>
      <c r="C865" s="28">
        <v>19.855</v>
      </c>
      <c r="D865" s="28">
        <v>0</v>
      </c>
      <c r="E865" s="28" t="s">
        <v>11</v>
      </c>
      <c r="F865" s="28" t="s">
        <v>14</v>
      </c>
      <c r="G865" s="33">
        <v>5458.0464499999998</v>
      </c>
    </row>
    <row r="866" spans="1:7" x14ac:dyDescent="0.25">
      <c r="A866" s="25">
        <v>51</v>
      </c>
      <c r="B866" s="26" t="s">
        <v>10</v>
      </c>
      <c r="C866" s="26">
        <v>25.4</v>
      </c>
      <c r="D866" s="26">
        <v>0</v>
      </c>
      <c r="E866" s="26" t="s">
        <v>11</v>
      </c>
      <c r="F866" s="26" t="s">
        <v>9</v>
      </c>
      <c r="G866" s="32">
        <v>8782.4689999999991</v>
      </c>
    </row>
    <row r="867" spans="1:7" x14ac:dyDescent="0.25">
      <c r="A867" s="27">
        <v>40</v>
      </c>
      <c r="B867" s="28" t="s">
        <v>10</v>
      </c>
      <c r="C867" s="28">
        <v>29.9</v>
      </c>
      <c r="D867" s="28">
        <v>2</v>
      </c>
      <c r="E867" s="28" t="s">
        <v>11</v>
      </c>
      <c r="F867" s="28" t="s">
        <v>9</v>
      </c>
      <c r="G867" s="33">
        <v>6600.3609999999999</v>
      </c>
    </row>
    <row r="868" spans="1:7" x14ac:dyDescent="0.25">
      <c r="A868" s="25">
        <v>18</v>
      </c>
      <c r="B868" s="26" t="s">
        <v>10</v>
      </c>
      <c r="C868" s="26">
        <v>37.29</v>
      </c>
      <c r="D868" s="26">
        <v>0</v>
      </c>
      <c r="E868" s="26" t="s">
        <v>11</v>
      </c>
      <c r="F868" s="26" t="s">
        <v>12</v>
      </c>
      <c r="G868" s="32">
        <v>1141.4450999999999</v>
      </c>
    </row>
    <row r="869" spans="1:7" x14ac:dyDescent="0.25">
      <c r="A869" s="27">
        <v>57</v>
      </c>
      <c r="B869" s="28" t="s">
        <v>10</v>
      </c>
      <c r="C869" s="28">
        <v>43.7</v>
      </c>
      <c r="D869" s="28">
        <v>1</v>
      </c>
      <c r="E869" s="28" t="s">
        <v>11</v>
      </c>
      <c r="F869" s="28" t="s">
        <v>9</v>
      </c>
      <c r="G869" s="33">
        <v>11576.13</v>
      </c>
    </row>
    <row r="870" spans="1:7" x14ac:dyDescent="0.25">
      <c r="A870" s="25">
        <v>61</v>
      </c>
      <c r="B870" s="26" t="s">
        <v>10</v>
      </c>
      <c r="C870" s="26">
        <v>23.655000000000001</v>
      </c>
      <c r="D870" s="26">
        <v>0</v>
      </c>
      <c r="E870" s="26" t="s">
        <v>11</v>
      </c>
      <c r="F870" s="26" t="s">
        <v>14</v>
      </c>
      <c r="G870" s="32">
        <v>13129.603450000001</v>
      </c>
    </row>
    <row r="871" spans="1:7" x14ac:dyDescent="0.25">
      <c r="A871" s="27">
        <v>25</v>
      </c>
      <c r="B871" s="28" t="s">
        <v>7</v>
      </c>
      <c r="C871" s="28">
        <v>24.3</v>
      </c>
      <c r="D871" s="28">
        <v>3</v>
      </c>
      <c r="E871" s="28" t="s">
        <v>11</v>
      </c>
      <c r="F871" s="28" t="s">
        <v>9</v>
      </c>
      <c r="G871" s="33">
        <v>4391.652</v>
      </c>
    </row>
    <row r="872" spans="1:7" x14ac:dyDescent="0.25">
      <c r="A872" s="25">
        <v>50</v>
      </c>
      <c r="B872" s="26" t="s">
        <v>10</v>
      </c>
      <c r="C872" s="26">
        <v>36.200000000000003</v>
      </c>
      <c r="D872" s="26">
        <v>0</v>
      </c>
      <c r="E872" s="26" t="s">
        <v>11</v>
      </c>
      <c r="F872" s="26" t="s">
        <v>9</v>
      </c>
      <c r="G872" s="32">
        <v>8457.8179999999993</v>
      </c>
    </row>
    <row r="873" spans="1:7" x14ac:dyDescent="0.25">
      <c r="A873" s="27">
        <v>26</v>
      </c>
      <c r="B873" s="28" t="s">
        <v>7</v>
      </c>
      <c r="C873" s="28">
        <v>29.48</v>
      </c>
      <c r="D873" s="28">
        <v>1</v>
      </c>
      <c r="E873" s="28" t="s">
        <v>11</v>
      </c>
      <c r="F873" s="28" t="s">
        <v>12</v>
      </c>
      <c r="G873" s="33">
        <v>3392.3652000000002</v>
      </c>
    </row>
    <row r="874" spans="1:7" x14ac:dyDescent="0.25">
      <c r="A874" s="25">
        <v>42</v>
      </c>
      <c r="B874" s="26" t="s">
        <v>10</v>
      </c>
      <c r="C874" s="26">
        <v>24.86</v>
      </c>
      <c r="D874" s="26">
        <v>0</v>
      </c>
      <c r="E874" s="26" t="s">
        <v>11</v>
      </c>
      <c r="F874" s="26" t="s">
        <v>12</v>
      </c>
      <c r="G874" s="32">
        <v>5966.8873999999996</v>
      </c>
    </row>
    <row r="875" spans="1:7" x14ac:dyDescent="0.25">
      <c r="A875" s="27">
        <v>43</v>
      </c>
      <c r="B875" s="28" t="s">
        <v>10</v>
      </c>
      <c r="C875" s="28">
        <v>30.1</v>
      </c>
      <c r="D875" s="28">
        <v>1</v>
      </c>
      <c r="E875" s="28" t="s">
        <v>11</v>
      </c>
      <c r="F875" s="28" t="s">
        <v>9</v>
      </c>
      <c r="G875" s="33">
        <v>6849.0259999999998</v>
      </c>
    </row>
    <row r="876" spans="1:7" x14ac:dyDescent="0.25">
      <c r="A876" s="25">
        <v>44</v>
      </c>
      <c r="B876" s="26" t="s">
        <v>10</v>
      </c>
      <c r="C876" s="26">
        <v>21.85</v>
      </c>
      <c r="D876" s="26">
        <v>3</v>
      </c>
      <c r="E876" s="26" t="s">
        <v>11</v>
      </c>
      <c r="F876" s="26" t="s">
        <v>14</v>
      </c>
      <c r="G876" s="32">
        <v>8891.1394999999993</v>
      </c>
    </row>
    <row r="877" spans="1:7" x14ac:dyDescent="0.25">
      <c r="A877" s="27">
        <v>23</v>
      </c>
      <c r="B877" s="28" t="s">
        <v>7</v>
      </c>
      <c r="C877" s="28">
        <v>28.12</v>
      </c>
      <c r="D877" s="28">
        <v>0</v>
      </c>
      <c r="E877" s="28" t="s">
        <v>11</v>
      </c>
      <c r="F877" s="28" t="s">
        <v>13</v>
      </c>
      <c r="G877" s="33">
        <v>2690.1138000000001</v>
      </c>
    </row>
    <row r="878" spans="1:7" x14ac:dyDescent="0.25">
      <c r="A878" s="25">
        <v>49</v>
      </c>
      <c r="B878" s="26" t="s">
        <v>7</v>
      </c>
      <c r="C878" s="26">
        <v>27.1</v>
      </c>
      <c r="D878" s="26">
        <v>1</v>
      </c>
      <c r="E878" s="26" t="s">
        <v>11</v>
      </c>
      <c r="F878" s="26" t="s">
        <v>9</v>
      </c>
      <c r="G878" s="32">
        <v>26140.3603</v>
      </c>
    </row>
    <row r="879" spans="1:7" x14ac:dyDescent="0.25">
      <c r="A879" s="27">
        <v>33</v>
      </c>
      <c r="B879" s="28" t="s">
        <v>10</v>
      </c>
      <c r="C879" s="28">
        <v>33.44</v>
      </c>
      <c r="D879" s="28">
        <v>5</v>
      </c>
      <c r="E879" s="28" t="s">
        <v>11</v>
      </c>
      <c r="F879" s="28" t="s">
        <v>12</v>
      </c>
      <c r="G879" s="33">
        <v>6653.7885999999999</v>
      </c>
    </row>
    <row r="880" spans="1:7" x14ac:dyDescent="0.25">
      <c r="A880" s="25">
        <v>41</v>
      </c>
      <c r="B880" s="26" t="s">
        <v>10</v>
      </c>
      <c r="C880" s="26">
        <v>28.8</v>
      </c>
      <c r="D880" s="26">
        <v>1</v>
      </c>
      <c r="E880" s="26" t="s">
        <v>11</v>
      </c>
      <c r="F880" s="26" t="s">
        <v>9</v>
      </c>
      <c r="G880" s="32">
        <v>6282.2349999999997</v>
      </c>
    </row>
    <row r="881" spans="1:7" x14ac:dyDescent="0.25">
      <c r="A881" s="27">
        <v>37</v>
      </c>
      <c r="B881" s="28" t="s">
        <v>7</v>
      </c>
      <c r="C881" s="28">
        <v>29.5</v>
      </c>
      <c r="D881" s="28">
        <v>2</v>
      </c>
      <c r="E881" s="28" t="s">
        <v>11</v>
      </c>
      <c r="F881" s="28" t="s">
        <v>9</v>
      </c>
      <c r="G881" s="33">
        <v>6311.9520000000002</v>
      </c>
    </row>
    <row r="882" spans="1:7" x14ac:dyDescent="0.25">
      <c r="A882" s="25">
        <v>22</v>
      </c>
      <c r="B882" s="26" t="s">
        <v>10</v>
      </c>
      <c r="C882" s="26">
        <v>34.799999999999997</v>
      </c>
      <c r="D882" s="26">
        <v>3</v>
      </c>
      <c r="E882" s="26" t="s">
        <v>11</v>
      </c>
      <c r="F882" s="26" t="s">
        <v>9</v>
      </c>
      <c r="G882" s="32">
        <v>3443.0639999999999</v>
      </c>
    </row>
    <row r="883" spans="1:7" x14ac:dyDescent="0.25">
      <c r="A883" s="27">
        <v>23</v>
      </c>
      <c r="B883" s="28" t="s">
        <v>10</v>
      </c>
      <c r="C883" s="28">
        <v>27.36</v>
      </c>
      <c r="D883" s="28">
        <v>1</v>
      </c>
      <c r="E883" s="28" t="s">
        <v>11</v>
      </c>
      <c r="F883" s="28" t="s">
        <v>13</v>
      </c>
      <c r="G883" s="33">
        <v>2789.0574000000001</v>
      </c>
    </row>
    <row r="884" spans="1:7" x14ac:dyDescent="0.25">
      <c r="A884" s="25">
        <v>21</v>
      </c>
      <c r="B884" s="26" t="s">
        <v>7</v>
      </c>
      <c r="C884" s="26">
        <v>22.135000000000002</v>
      </c>
      <c r="D884" s="26">
        <v>0</v>
      </c>
      <c r="E884" s="26" t="s">
        <v>11</v>
      </c>
      <c r="F884" s="26" t="s">
        <v>14</v>
      </c>
      <c r="G884" s="32">
        <v>2585.8506499999999</v>
      </c>
    </row>
    <row r="885" spans="1:7" x14ac:dyDescent="0.25">
      <c r="A885" s="27">
        <v>51</v>
      </c>
      <c r="B885" s="28" t="s">
        <v>7</v>
      </c>
      <c r="C885" s="28">
        <v>37.049999999999997</v>
      </c>
      <c r="D885" s="28">
        <v>3</v>
      </c>
      <c r="E885" s="28" t="s">
        <v>8</v>
      </c>
      <c r="F885" s="28" t="s">
        <v>14</v>
      </c>
      <c r="G885" s="33">
        <v>46255.112500000003</v>
      </c>
    </row>
    <row r="886" spans="1:7" x14ac:dyDescent="0.25">
      <c r="A886" s="25">
        <v>25</v>
      </c>
      <c r="B886" s="26" t="s">
        <v>10</v>
      </c>
      <c r="C886" s="26">
        <v>26.695</v>
      </c>
      <c r="D886" s="26">
        <v>4</v>
      </c>
      <c r="E886" s="26" t="s">
        <v>11</v>
      </c>
      <c r="F886" s="26" t="s">
        <v>13</v>
      </c>
      <c r="G886" s="32">
        <v>4877.9810500000003</v>
      </c>
    </row>
    <row r="887" spans="1:7" x14ac:dyDescent="0.25">
      <c r="A887" s="27">
        <v>32</v>
      </c>
      <c r="B887" s="28" t="s">
        <v>10</v>
      </c>
      <c r="C887" s="28">
        <v>28.93</v>
      </c>
      <c r="D887" s="28">
        <v>1</v>
      </c>
      <c r="E887" s="28" t="s">
        <v>8</v>
      </c>
      <c r="F887" s="28" t="s">
        <v>12</v>
      </c>
      <c r="G887" s="33">
        <v>19719.6947</v>
      </c>
    </row>
    <row r="888" spans="1:7" x14ac:dyDescent="0.25">
      <c r="A888" s="25">
        <v>57</v>
      </c>
      <c r="B888" s="26" t="s">
        <v>10</v>
      </c>
      <c r="C888" s="26">
        <v>28.975000000000001</v>
      </c>
      <c r="D888" s="26">
        <v>0</v>
      </c>
      <c r="E888" s="26" t="s">
        <v>8</v>
      </c>
      <c r="F888" s="26" t="s">
        <v>14</v>
      </c>
      <c r="G888" s="32">
        <v>27218.437249999999</v>
      </c>
    </row>
    <row r="889" spans="1:7" x14ac:dyDescent="0.25">
      <c r="A889" s="27">
        <v>36</v>
      </c>
      <c r="B889" s="28" t="s">
        <v>7</v>
      </c>
      <c r="C889" s="28">
        <v>30.02</v>
      </c>
      <c r="D889" s="28">
        <v>0</v>
      </c>
      <c r="E889" s="28" t="s">
        <v>11</v>
      </c>
      <c r="F889" s="28" t="s">
        <v>13</v>
      </c>
      <c r="G889" s="33">
        <v>5272.1758</v>
      </c>
    </row>
    <row r="890" spans="1:7" x14ac:dyDescent="0.25">
      <c r="A890" s="25">
        <v>22</v>
      </c>
      <c r="B890" s="26" t="s">
        <v>10</v>
      </c>
      <c r="C890" s="26">
        <v>39.5</v>
      </c>
      <c r="D890" s="26">
        <v>0</v>
      </c>
      <c r="E890" s="26" t="s">
        <v>11</v>
      </c>
      <c r="F890" s="26" t="s">
        <v>9</v>
      </c>
      <c r="G890" s="32">
        <v>1682.597</v>
      </c>
    </row>
    <row r="891" spans="1:7" x14ac:dyDescent="0.25">
      <c r="A891" s="27">
        <v>57</v>
      </c>
      <c r="B891" s="28" t="s">
        <v>10</v>
      </c>
      <c r="C891" s="28">
        <v>33.630000000000003</v>
      </c>
      <c r="D891" s="28">
        <v>1</v>
      </c>
      <c r="E891" s="28" t="s">
        <v>11</v>
      </c>
      <c r="F891" s="28" t="s">
        <v>13</v>
      </c>
      <c r="G891" s="33">
        <v>11945.1327</v>
      </c>
    </row>
    <row r="892" spans="1:7" x14ac:dyDescent="0.25">
      <c r="A892" s="25">
        <v>64</v>
      </c>
      <c r="B892" s="26" t="s">
        <v>7</v>
      </c>
      <c r="C892" s="26">
        <v>26.885000000000002</v>
      </c>
      <c r="D892" s="26">
        <v>0</v>
      </c>
      <c r="E892" s="26" t="s">
        <v>8</v>
      </c>
      <c r="F892" s="26" t="s">
        <v>13</v>
      </c>
      <c r="G892" s="32">
        <v>29330.98315</v>
      </c>
    </row>
    <row r="893" spans="1:7" x14ac:dyDescent="0.25">
      <c r="A893" s="27">
        <v>36</v>
      </c>
      <c r="B893" s="28" t="s">
        <v>7</v>
      </c>
      <c r="C893" s="28">
        <v>29.04</v>
      </c>
      <c r="D893" s="28">
        <v>4</v>
      </c>
      <c r="E893" s="28" t="s">
        <v>11</v>
      </c>
      <c r="F893" s="28" t="s">
        <v>12</v>
      </c>
      <c r="G893" s="33">
        <v>7243.8136000000004</v>
      </c>
    </row>
    <row r="894" spans="1:7" x14ac:dyDescent="0.25">
      <c r="A894" s="25">
        <v>54</v>
      </c>
      <c r="B894" s="26" t="s">
        <v>10</v>
      </c>
      <c r="C894" s="26">
        <v>24.035</v>
      </c>
      <c r="D894" s="26">
        <v>0</v>
      </c>
      <c r="E894" s="26" t="s">
        <v>11</v>
      </c>
      <c r="F894" s="26" t="s">
        <v>14</v>
      </c>
      <c r="G894" s="32">
        <v>10422.916649999999</v>
      </c>
    </row>
    <row r="895" spans="1:7" x14ac:dyDescent="0.25">
      <c r="A895" s="27">
        <v>47</v>
      </c>
      <c r="B895" s="28" t="s">
        <v>10</v>
      </c>
      <c r="C895" s="28">
        <v>38.94</v>
      </c>
      <c r="D895" s="28">
        <v>2</v>
      </c>
      <c r="E895" s="28" t="s">
        <v>8</v>
      </c>
      <c r="F895" s="28" t="s">
        <v>12</v>
      </c>
      <c r="G895" s="33">
        <v>44202.653599999998</v>
      </c>
    </row>
    <row r="896" spans="1:7" x14ac:dyDescent="0.25">
      <c r="A896" s="25">
        <v>62</v>
      </c>
      <c r="B896" s="26" t="s">
        <v>10</v>
      </c>
      <c r="C896" s="26">
        <v>32.11</v>
      </c>
      <c r="D896" s="26">
        <v>0</v>
      </c>
      <c r="E896" s="26" t="s">
        <v>11</v>
      </c>
      <c r="F896" s="26" t="s">
        <v>14</v>
      </c>
      <c r="G896" s="32">
        <v>13555.0049</v>
      </c>
    </row>
    <row r="897" spans="1:7" x14ac:dyDescent="0.25">
      <c r="A897" s="27">
        <v>61</v>
      </c>
      <c r="B897" s="28" t="s">
        <v>7</v>
      </c>
      <c r="C897" s="28">
        <v>44</v>
      </c>
      <c r="D897" s="28">
        <v>0</v>
      </c>
      <c r="E897" s="28" t="s">
        <v>11</v>
      </c>
      <c r="F897" s="28" t="s">
        <v>9</v>
      </c>
      <c r="G897" s="33">
        <v>13063.883</v>
      </c>
    </row>
    <row r="898" spans="1:7" x14ac:dyDescent="0.25">
      <c r="A898" s="25">
        <v>43</v>
      </c>
      <c r="B898" s="26" t="s">
        <v>7</v>
      </c>
      <c r="C898" s="26">
        <v>20.045000000000002</v>
      </c>
      <c r="D898" s="26">
        <v>2</v>
      </c>
      <c r="E898" s="26" t="s">
        <v>8</v>
      </c>
      <c r="F898" s="26" t="s">
        <v>14</v>
      </c>
      <c r="G898" s="32">
        <v>19798.054550000001</v>
      </c>
    </row>
    <row r="899" spans="1:7" x14ac:dyDescent="0.25">
      <c r="A899" s="27">
        <v>19</v>
      </c>
      <c r="B899" s="28" t="s">
        <v>10</v>
      </c>
      <c r="C899" s="28">
        <v>25.555</v>
      </c>
      <c r="D899" s="28">
        <v>1</v>
      </c>
      <c r="E899" s="28" t="s">
        <v>11</v>
      </c>
      <c r="F899" s="28" t="s">
        <v>13</v>
      </c>
      <c r="G899" s="33">
        <v>2221.5644499999999</v>
      </c>
    </row>
    <row r="900" spans="1:7" x14ac:dyDescent="0.25">
      <c r="A900" s="25">
        <v>18</v>
      </c>
      <c r="B900" s="26" t="s">
        <v>7</v>
      </c>
      <c r="C900" s="26">
        <v>40.26</v>
      </c>
      <c r="D900" s="26">
        <v>0</v>
      </c>
      <c r="E900" s="26" t="s">
        <v>11</v>
      </c>
      <c r="F900" s="26" t="s">
        <v>12</v>
      </c>
      <c r="G900" s="32">
        <v>1634.5734</v>
      </c>
    </row>
    <row r="901" spans="1:7" x14ac:dyDescent="0.25">
      <c r="A901" s="27">
        <v>19</v>
      </c>
      <c r="B901" s="28" t="s">
        <v>7</v>
      </c>
      <c r="C901" s="28">
        <v>22.515000000000001</v>
      </c>
      <c r="D901" s="28">
        <v>0</v>
      </c>
      <c r="E901" s="28" t="s">
        <v>11</v>
      </c>
      <c r="F901" s="28" t="s">
        <v>13</v>
      </c>
      <c r="G901" s="33">
        <v>2117.3388500000001</v>
      </c>
    </row>
    <row r="902" spans="1:7" x14ac:dyDescent="0.25">
      <c r="A902" s="25">
        <v>49</v>
      </c>
      <c r="B902" s="26" t="s">
        <v>10</v>
      </c>
      <c r="C902" s="26">
        <v>22.515000000000001</v>
      </c>
      <c r="D902" s="26">
        <v>0</v>
      </c>
      <c r="E902" s="26" t="s">
        <v>11</v>
      </c>
      <c r="F902" s="26" t="s">
        <v>14</v>
      </c>
      <c r="G902" s="32">
        <v>8688.8588500000005</v>
      </c>
    </row>
    <row r="903" spans="1:7" x14ac:dyDescent="0.25">
      <c r="A903" s="27">
        <v>60</v>
      </c>
      <c r="B903" s="28" t="s">
        <v>10</v>
      </c>
      <c r="C903" s="28">
        <v>40.92</v>
      </c>
      <c r="D903" s="28">
        <v>0</v>
      </c>
      <c r="E903" s="28" t="s">
        <v>8</v>
      </c>
      <c r="F903" s="28" t="s">
        <v>12</v>
      </c>
      <c r="G903" s="33">
        <v>48673.558799999999</v>
      </c>
    </row>
    <row r="904" spans="1:7" x14ac:dyDescent="0.25">
      <c r="A904" s="25">
        <v>26</v>
      </c>
      <c r="B904" s="26" t="s">
        <v>10</v>
      </c>
      <c r="C904" s="26">
        <v>27.265000000000001</v>
      </c>
      <c r="D904" s="26">
        <v>3</v>
      </c>
      <c r="E904" s="26" t="s">
        <v>11</v>
      </c>
      <c r="F904" s="26" t="s">
        <v>14</v>
      </c>
      <c r="G904" s="32">
        <v>4661.2863500000003</v>
      </c>
    </row>
    <row r="905" spans="1:7" x14ac:dyDescent="0.25">
      <c r="A905" s="27">
        <v>49</v>
      </c>
      <c r="B905" s="28" t="s">
        <v>10</v>
      </c>
      <c r="C905" s="28">
        <v>36.85</v>
      </c>
      <c r="D905" s="28">
        <v>0</v>
      </c>
      <c r="E905" s="28" t="s">
        <v>11</v>
      </c>
      <c r="F905" s="28" t="s">
        <v>12</v>
      </c>
      <c r="G905" s="33">
        <v>8125.7844999999998</v>
      </c>
    </row>
    <row r="906" spans="1:7" x14ac:dyDescent="0.25">
      <c r="A906" s="25">
        <v>60</v>
      </c>
      <c r="B906" s="26" t="s">
        <v>7</v>
      </c>
      <c r="C906" s="26">
        <v>35.1</v>
      </c>
      <c r="D906" s="26">
        <v>0</v>
      </c>
      <c r="E906" s="26" t="s">
        <v>11</v>
      </c>
      <c r="F906" s="26" t="s">
        <v>9</v>
      </c>
      <c r="G906" s="32">
        <v>12644.589</v>
      </c>
    </row>
    <row r="907" spans="1:7" x14ac:dyDescent="0.25">
      <c r="A907" s="27">
        <v>26</v>
      </c>
      <c r="B907" s="28" t="s">
        <v>7</v>
      </c>
      <c r="C907" s="28">
        <v>29.355</v>
      </c>
      <c r="D907" s="28">
        <v>2</v>
      </c>
      <c r="E907" s="28" t="s">
        <v>11</v>
      </c>
      <c r="F907" s="28" t="s">
        <v>14</v>
      </c>
      <c r="G907" s="33">
        <v>4564.1914500000003</v>
      </c>
    </row>
    <row r="908" spans="1:7" x14ac:dyDescent="0.25">
      <c r="A908" s="25">
        <v>27</v>
      </c>
      <c r="B908" s="26" t="s">
        <v>10</v>
      </c>
      <c r="C908" s="26">
        <v>32.585000000000001</v>
      </c>
      <c r="D908" s="26">
        <v>3</v>
      </c>
      <c r="E908" s="26" t="s">
        <v>11</v>
      </c>
      <c r="F908" s="26" t="s">
        <v>14</v>
      </c>
      <c r="G908" s="32">
        <v>4846.9201499999999</v>
      </c>
    </row>
    <row r="909" spans="1:7" x14ac:dyDescent="0.25">
      <c r="A909" s="27">
        <v>44</v>
      </c>
      <c r="B909" s="28" t="s">
        <v>7</v>
      </c>
      <c r="C909" s="28">
        <v>32.340000000000003</v>
      </c>
      <c r="D909" s="28">
        <v>1</v>
      </c>
      <c r="E909" s="28" t="s">
        <v>11</v>
      </c>
      <c r="F909" s="28" t="s">
        <v>12</v>
      </c>
      <c r="G909" s="33">
        <v>7633.7205999999996</v>
      </c>
    </row>
    <row r="910" spans="1:7" x14ac:dyDescent="0.25">
      <c r="A910" s="25">
        <v>63</v>
      </c>
      <c r="B910" s="26" t="s">
        <v>10</v>
      </c>
      <c r="C910" s="26">
        <v>39.799999999999997</v>
      </c>
      <c r="D910" s="26">
        <v>3</v>
      </c>
      <c r="E910" s="26" t="s">
        <v>11</v>
      </c>
      <c r="F910" s="26" t="s">
        <v>9</v>
      </c>
      <c r="G910" s="32">
        <v>15170.069</v>
      </c>
    </row>
    <row r="911" spans="1:7" x14ac:dyDescent="0.25">
      <c r="A911" s="27">
        <v>32</v>
      </c>
      <c r="B911" s="28" t="s">
        <v>7</v>
      </c>
      <c r="C911" s="28">
        <v>24.6</v>
      </c>
      <c r="D911" s="28">
        <v>0</v>
      </c>
      <c r="E911" s="28" t="s">
        <v>8</v>
      </c>
      <c r="F911" s="28" t="s">
        <v>9</v>
      </c>
      <c r="G911" s="33">
        <v>17496.306</v>
      </c>
    </row>
    <row r="912" spans="1:7" x14ac:dyDescent="0.25">
      <c r="A912" s="25">
        <v>22</v>
      </c>
      <c r="B912" s="26" t="s">
        <v>10</v>
      </c>
      <c r="C912" s="26">
        <v>28.31</v>
      </c>
      <c r="D912" s="26">
        <v>1</v>
      </c>
      <c r="E912" s="26" t="s">
        <v>11</v>
      </c>
      <c r="F912" s="26" t="s">
        <v>13</v>
      </c>
      <c r="G912" s="32">
        <v>2639.0428999999999</v>
      </c>
    </row>
    <row r="913" spans="1:7" x14ac:dyDescent="0.25">
      <c r="A913" s="27">
        <v>18</v>
      </c>
      <c r="B913" s="28" t="s">
        <v>10</v>
      </c>
      <c r="C913" s="28">
        <v>31.73</v>
      </c>
      <c r="D913" s="28">
        <v>0</v>
      </c>
      <c r="E913" s="28" t="s">
        <v>8</v>
      </c>
      <c r="F913" s="28" t="s">
        <v>14</v>
      </c>
      <c r="G913" s="33">
        <v>33732.686699999998</v>
      </c>
    </row>
    <row r="914" spans="1:7" x14ac:dyDescent="0.25">
      <c r="A914" s="25">
        <v>59</v>
      </c>
      <c r="B914" s="26" t="s">
        <v>7</v>
      </c>
      <c r="C914" s="26">
        <v>26.695</v>
      </c>
      <c r="D914" s="26">
        <v>3</v>
      </c>
      <c r="E914" s="26" t="s">
        <v>11</v>
      </c>
      <c r="F914" s="26" t="s">
        <v>13</v>
      </c>
      <c r="G914" s="32">
        <v>14382.709049999999</v>
      </c>
    </row>
    <row r="915" spans="1:7" x14ac:dyDescent="0.25">
      <c r="A915" s="27">
        <v>44</v>
      </c>
      <c r="B915" s="28" t="s">
        <v>7</v>
      </c>
      <c r="C915" s="28">
        <v>27.5</v>
      </c>
      <c r="D915" s="28">
        <v>1</v>
      </c>
      <c r="E915" s="28" t="s">
        <v>11</v>
      </c>
      <c r="F915" s="28" t="s">
        <v>9</v>
      </c>
      <c r="G915" s="33">
        <v>7626.9930000000004</v>
      </c>
    </row>
    <row r="916" spans="1:7" x14ac:dyDescent="0.25">
      <c r="A916" s="25">
        <v>33</v>
      </c>
      <c r="B916" s="26" t="s">
        <v>10</v>
      </c>
      <c r="C916" s="26">
        <v>24.605</v>
      </c>
      <c r="D916" s="26">
        <v>2</v>
      </c>
      <c r="E916" s="26" t="s">
        <v>11</v>
      </c>
      <c r="F916" s="26" t="s">
        <v>13</v>
      </c>
      <c r="G916" s="32">
        <v>5257.5079500000002</v>
      </c>
    </row>
    <row r="917" spans="1:7" x14ac:dyDescent="0.25">
      <c r="A917" s="27">
        <v>24</v>
      </c>
      <c r="B917" s="28" t="s">
        <v>7</v>
      </c>
      <c r="C917" s="28">
        <v>33.99</v>
      </c>
      <c r="D917" s="28">
        <v>0</v>
      </c>
      <c r="E917" s="28" t="s">
        <v>11</v>
      </c>
      <c r="F917" s="28" t="s">
        <v>12</v>
      </c>
      <c r="G917" s="33">
        <v>2473.3341</v>
      </c>
    </row>
    <row r="918" spans="1:7" x14ac:dyDescent="0.25">
      <c r="A918" s="25">
        <v>43</v>
      </c>
      <c r="B918" s="26" t="s">
        <v>7</v>
      </c>
      <c r="C918" s="26">
        <v>26.885000000000002</v>
      </c>
      <c r="D918" s="26">
        <v>0</v>
      </c>
      <c r="E918" s="26" t="s">
        <v>8</v>
      </c>
      <c r="F918" s="26" t="s">
        <v>13</v>
      </c>
      <c r="G918" s="32">
        <v>21774.32215</v>
      </c>
    </row>
    <row r="919" spans="1:7" x14ac:dyDescent="0.25">
      <c r="A919" s="27">
        <v>45</v>
      </c>
      <c r="B919" s="28" t="s">
        <v>10</v>
      </c>
      <c r="C919" s="28">
        <v>22.895</v>
      </c>
      <c r="D919" s="28">
        <v>0</v>
      </c>
      <c r="E919" s="28" t="s">
        <v>8</v>
      </c>
      <c r="F919" s="28" t="s">
        <v>14</v>
      </c>
      <c r="G919" s="33">
        <v>35069.374519999998</v>
      </c>
    </row>
    <row r="920" spans="1:7" x14ac:dyDescent="0.25">
      <c r="A920" s="25">
        <v>61</v>
      </c>
      <c r="B920" s="26" t="s">
        <v>7</v>
      </c>
      <c r="C920" s="26">
        <v>28.2</v>
      </c>
      <c r="D920" s="26">
        <v>0</v>
      </c>
      <c r="E920" s="26" t="s">
        <v>11</v>
      </c>
      <c r="F920" s="26" t="s">
        <v>9</v>
      </c>
      <c r="G920" s="32">
        <v>13041.921</v>
      </c>
    </row>
    <row r="921" spans="1:7" x14ac:dyDescent="0.25">
      <c r="A921" s="27">
        <v>35</v>
      </c>
      <c r="B921" s="28" t="s">
        <v>7</v>
      </c>
      <c r="C921" s="28">
        <v>34.21</v>
      </c>
      <c r="D921" s="28">
        <v>1</v>
      </c>
      <c r="E921" s="28" t="s">
        <v>11</v>
      </c>
      <c r="F921" s="28" t="s">
        <v>12</v>
      </c>
      <c r="G921" s="33">
        <v>5245.2268999999997</v>
      </c>
    </row>
    <row r="922" spans="1:7" x14ac:dyDescent="0.25">
      <c r="A922" s="25">
        <v>62</v>
      </c>
      <c r="B922" s="26" t="s">
        <v>7</v>
      </c>
      <c r="C922" s="26">
        <v>25</v>
      </c>
      <c r="D922" s="26">
        <v>0</v>
      </c>
      <c r="E922" s="26" t="s">
        <v>11</v>
      </c>
      <c r="F922" s="26" t="s">
        <v>9</v>
      </c>
      <c r="G922" s="32">
        <v>13451.121999999999</v>
      </c>
    </row>
    <row r="923" spans="1:7" x14ac:dyDescent="0.25">
      <c r="A923" s="27">
        <v>62</v>
      </c>
      <c r="B923" s="28" t="s">
        <v>7</v>
      </c>
      <c r="C923" s="28">
        <v>33.200000000000003</v>
      </c>
      <c r="D923" s="28">
        <v>0</v>
      </c>
      <c r="E923" s="28" t="s">
        <v>11</v>
      </c>
      <c r="F923" s="28" t="s">
        <v>9</v>
      </c>
      <c r="G923" s="33">
        <v>13462.52</v>
      </c>
    </row>
    <row r="924" spans="1:7" x14ac:dyDescent="0.25">
      <c r="A924" s="25">
        <v>38</v>
      </c>
      <c r="B924" s="26" t="s">
        <v>10</v>
      </c>
      <c r="C924" s="26">
        <v>31</v>
      </c>
      <c r="D924" s="26">
        <v>1</v>
      </c>
      <c r="E924" s="26" t="s">
        <v>11</v>
      </c>
      <c r="F924" s="26" t="s">
        <v>9</v>
      </c>
      <c r="G924" s="32">
        <v>5488.2619999999997</v>
      </c>
    </row>
    <row r="925" spans="1:7" x14ac:dyDescent="0.25">
      <c r="A925" s="27">
        <v>34</v>
      </c>
      <c r="B925" s="28" t="s">
        <v>10</v>
      </c>
      <c r="C925" s="28">
        <v>35.814999999999998</v>
      </c>
      <c r="D925" s="28">
        <v>0</v>
      </c>
      <c r="E925" s="28" t="s">
        <v>11</v>
      </c>
      <c r="F925" s="28" t="s">
        <v>13</v>
      </c>
      <c r="G925" s="33">
        <v>4320.4108500000002</v>
      </c>
    </row>
    <row r="926" spans="1:7" x14ac:dyDescent="0.25">
      <c r="A926" s="25">
        <v>43</v>
      </c>
      <c r="B926" s="26" t="s">
        <v>10</v>
      </c>
      <c r="C926" s="26">
        <v>23.2</v>
      </c>
      <c r="D926" s="26">
        <v>0</v>
      </c>
      <c r="E926" s="26" t="s">
        <v>11</v>
      </c>
      <c r="F926" s="26" t="s">
        <v>9</v>
      </c>
      <c r="G926" s="32">
        <v>6250.4350000000004</v>
      </c>
    </row>
    <row r="927" spans="1:7" x14ac:dyDescent="0.25">
      <c r="A927" s="27">
        <v>50</v>
      </c>
      <c r="B927" s="28" t="s">
        <v>10</v>
      </c>
      <c r="C927" s="28">
        <v>32.11</v>
      </c>
      <c r="D927" s="28">
        <v>2</v>
      </c>
      <c r="E927" s="28" t="s">
        <v>11</v>
      </c>
      <c r="F927" s="28" t="s">
        <v>14</v>
      </c>
      <c r="G927" s="33">
        <v>25333.332839999999</v>
      </c>
    </row>
    <row r="928" spans="1:7" x14ac:dyDescent="0.25">
      <c r="A928" s="25">
        <v>19</v>
      </c>
      <c r="B928" s="26" t="s">
        <v>7</v>
      </c>
      <c r="C928" s="26">
        <v>23.4</v>
      </c>
      <c r="D928" s="26">
        <v>2</v>
      </c>
      <c r="E928" s="26" t="s">
        <v>11</v>
      </c>
      <c r="F928" s="26" t="s">
        <v>9</v>
      </c>
      <c r="G928" s="32">
        <v>2913.569</v>
      </c>
    </row>
    <row r="929" spans="1:7" x14ac:dyDescent="0.25">
      <c r="A929" s="27">
        <v>57</v>
      </c>
      <c r="B929" s="28" t="s">
        <v>7</v>
      </c>
      <c r="C929" s="28">
        <v>20.100000000000001</v>
      </c>
      <c r="D929" s="28">
        <v>1</v>
      </c>
      <c r="E929" s="28" t="s">
        <v>11</v>
      </c>
      <c r="F929" s="28" t="s">
        <v>9</v>
      </c>
      <c r="G929" s="33">
        <v>12032.325999999999</v>
      </c>
    </row>
    <row r="930" spans="1:7" x14ac:dyDescent="0.25">
      <c r="A930" s="25">
        <v>62</v>
      </c>
      <c r="B930" s="26" t="s">
        <v>7</v>
      </c>
      <c r="C930" s="26">
        <v>39.159999999999997</v>
      </c>
      <c r="D930" s="26">
        <v>0</v>
      </c>
      <c r="E930" s="26" t="s">
        <v>11</v>
      </c>
      <c r="F930" s="26" t="s">
        <v>12</v>
      </c>
      <c r="G930" s="32">
        <v>13470.804400000001</v>
      </c>
    </row>
    <row r="931" spans="1:7" x14ac:dyDescent="0.25">
      <c r="A931" s="27">
        <v>41</v>
      </c>
      <c r="B931" s="28" t="s">
        <v>10</v>
      </c>
      <c r="C931" s="28">
        <v>34.21</v>
      </c>
      <c r="D931" s="28">
        <v>1</v>
      </c>
      <c r="E931" s="28" t="s">
        <v>11</v>
      </c>
      <c r="F931" s="28" t="s">
        <v>12</v>
      </c>
      <c r="G931" s="33">
        <v>6289.7548999999999</v>
      </c>
    </row>
    <row r="932" spans="1:7" x14ac:dyDescent="0.25">
      <c r="A932" s="25">
        <v>26</v>
      </c>
      <c r="B932" s="26" t="s">
        <v>10</v>
      </c>
      <c r="C932" s="26">
        <v>46.53</v>
      </c>
      <c r="D932" s="26">
        <v>1</v>
      </c>
      <c r="E932" s="26" t="s">
        <v>11</v>
      </c>
      <c r="F932" s="26" t="s">
        <v>12</v>
      </c>
      <c r="G932" s="32">
        <v>2927.0646999999999</v>
      </c>
    </row>
    <row r="933" spans="1:7" x14ac:dyDescent="0.25">
      <c r="A933" s="27">
        <v>39</v>
      </c>
      <c r="B933" s="28" t="s">
        <v>7</v>
      </c>
      <c r="C933" s="28">
        <v>32.5</v>
      </c>
      <c r="D933" s="28">
        <v>1</v>
      </c>
      <c r="E933" s="28" t="s">
        <v>11</v>
      </c>
      <c r="F933" s="28" t="s">
        <v>9</v>
      </c>
      <c r="G933" s="33">
        <v>6238.2979999999998</v>
      </c>
    </row>
    <row r="934" spans="1:7" x14ac:dyDescent="0.25">
      <c r="A934" s="25">
        <v>46</v>
      </c>
      <c r="B934" s="26" t="s">
        <v>10</v>
      </c>
      <c r="C934" s="26">
        <v>25.8</v>
      </c>
      <c r="D934" s="26">
        <v>5</v>
      </c>
      <c r="E934" s="26" t="s">
        <v>11</v>
      </c>
      <c r="F934" s="26" t="s">
        <v>9</v>
      </c>
      <c r="G934" s="32">
        <v>10096.969999999999</v>
      </c>
    </row>
    <row r="935" spans="1:7" x14ac:dyDescent="0.25">
      <c r="A935" s="27">
        <v>45</v>
      </c>
      <c r="B935" s="28" t="s">
        <v>7</v>
      </c>
      <c r="C935" s="28">
        <v>35.299999999999997</v>
      </c>
      <c r="D935" s="28">
        <v>0</v>
      </c>
      <c r="E935" s="28" t="s">
        <v>11</v>
      </c>
      <c r="F935" s="28" t="s">
        <v>9</v>
      </c>
      <c r="G935" s="33">
        <v>7348.1419999999998</v>
      </c>
    </row>
    <row r="936" spans="1:7" x14ac:dyDescent="0.25">
      <c r="A936" s="25">
        <v>32</v>
      </c>
      <c r="B936" s="26" t="s">
        <v>10</v>
      </c>
      <c r="C936" s="26">
        <v>37.18</v>
      </c>
      <c r="D936" s="26">
        <v>2</v>
      </c>
      <c r="E936" s="26" t="s">
        <v>11</v>
      </c>
      <c r="F936" s="26" t="s">
        <v>12</v>
      </c>
      <c r="G936" s="32">
        <v>4673.3922000000002</v>
      </c>
    </row>
    <row r="937" spans="1:7" x14ac:dyDescent="0.25">
      <c r="A937" s="27">
        <v>59</v>
      </c>
      <c r="B937" s="28" t="s">
        <v>7</v>
      </c>
      <c r="C937" s="28">
        <v>27.5</v>
      </c>
      <c r="D937" s="28">
        <v>0</v>
      </c>
      <c r="E937" s="28" t="s">
        <v>11</v>
      </c>
      <c r="F937" s="28" t="s">
        <v>9</v>
      </c>
      <c r="G937" s="33">
        <v>12233.828</v>
      </c>
    </row>
    <row r="938" spans="1:7" x14ac:dyDescent="0.25">
      <c r="A938" s="25">
        <v>44</v>
      </c>
      <c r="B938" s="26" t="s">
        <v>10</v>
      </c>
      <c r="C938" s="26">
        <v>29.734999999999999</v>
      </c>
      <c r="D938" s="26">
        <v>2</v>
      </c>
      <c r="E938" s="26" t="s">
        <v>11</v>
      </c>
      <c r="F938" s="26" t="s">
        <v>14</v>
      </c>
      <c r="G938" s="32">
        <v>32108.662820000001</v>
      </c>
    </row>
    <row r="939" spans="1:7" x14ac:dyDescent="0.25">
      <c r="A939" s="27">
        <v>39</v>
      </c>
      <c r="B939" s="28" t="s">
        <v>7</v>
      </c>
      <c r="C939" s="28">
        <v>24.225000000000001</v>
      </c>
      <c r="D939" s="28">
        <v>5</v>
      </c>
      <c r="E939" s="28" t="s">
        <v>11</v>
      </c>
      <c r="F939" s="28" t="s">
        <v>13</v>
      </c>
      <c r="G939" s="33">
        <v>8965.7957499999993</v>
      </c>
    </row>
    <row r="940" spans="1:7" x14ac:dyDescent="0.25">
      <c r="A940" s="25">
        <v>18</v>
      </c>
      <c r="B940" s="26" t="s">
        <v>10</v>
      </c>
      <c r="C940" s="26">
        <v>26.18</v>
      </c>
      <c r="D940" s="26">
        <v>2</v>
      </c>
      <c r="E940" s="26" t="s">
        <v>11</v>
      </c>
      <c r="F940" s="26" t="s">
        <v>12</v>
      </c>
      <c r="G940" s="32">
        <v>2304.0021999999999</v>
      </c>
    </row>
    <row r="941" spans="1:7" x14ac:dyDescent="0.25">
      <c r="A941" s="27">
        <v>53</v>
      </c>
      <c r="B941" s="28" t="s">
        <v>10</v>
      </c>
      <c r="C941" s="28">
        <v>29.48</v>
      </c>
      <c r="D941" s="28">
        <v>0</v>
      </c>
      <c r="E941" s="28" t="s">
        <v>11</v>
      </c>
      <c r="F941" s="28" t="s">
        <v>12</v>
      </c>
      <c r="G941" s="33">
        <v>9487.6442000000006</v>
      </c>
    </row>
    <row r="942" spans="1:7" x14ac:dyDescent="0.25">
      <c r="A942" s="25">
        <v>18</v>
      </c>
      <c r="B942" s="26" t="s">
        <v>10</v>
      </c>
      <c r="C942" s="26">
        <v>23.21</v>
      </c>
      <c r="D942" s="26">
        <v>0</v>
      </c>
      <c r="E942" s="26" t="s">
        <v>11</v>
      </c>
      <c r="F942" s="26" t="s">
        <v>12</v>
      </c>
      <c r="G942" s="32">
        <v>1121.8739</v>
      </c>
    </row>
    <row r="943" spans="1:7" x14ac:dyDescent="0.25">
      <c r="A943" s="27">
        <v>50</v>
      </c>
      <c r="B943" s="28" t="s">
        <v>7</v>
      </c>
      <c r="C943" s="28">
        <v>46.09</v>
      </c>
      <c r="D943" s="28">
        <v>1</v>
      </c>
      <c r="E943" s="28" t="s">
        <v>11</v>
      </c>
      <c r="F943" s="28" t="s">
        <v>12</v>
      </c>
      <c r="G943" s="33">
        <v>9549.5650999999998</v>
      </c>
    </row>
    <row r="944" spans="1:7" x14ac:dyDescent="0.25">
      <c r="A944" s="25">
        <v>18</v>
      </c>
      <c r="B944" s="26" t="s">
        <v>7</v>
      </c>
      <c r="C944" s="26">
        <v>40.185000000000002</v>
      </c>
      <c r="D944" s="26">
        <v>0</v>
      </c>
      <c r="E944" s="26" t="s">
        <v>11</v>
      </c>
      <c r="F944" s="26" t="s">
        <v>14</v>
      </c>
      <c r="G944" s="32">
        <v>2217.4691499999999</v>
      </c>
    </row>
    <row r="945" spans="1:7" x14ac:dyDescent="0.25">
      <c r="A945" s="27">
        <v>19</v>
      </c>
      <c r="B945" s="28" t="s">
        <v>10</v>
      </c>
      <c r="C945" s="28">
        <v>22.61</v>
      </c>
      <c r="D945" s="28">
        <v>0</v>
      </c>
      <c r="E945" s="28" t="s">
        <v>11</v>
      </c>
      <c r="F945" s="28" t="s">
        <v>13</v>
      </c>
      <c r="G945" s="33">
        <v>1628.4709</v>
      </c>
    </row>
    <row r="946" spans="1:7" x14ac:dyDescent="0.25">
      <c r="A946" s="25">
        <v>62</v>
      </c>
      <c r="B946" s="26" t="s">
        <v>10</v>
      </c>
      <c r="C946" s="26">
        <v>39.93</v>
      </c>
      <c r="D946" s="26">
        <v>0</v>
      </c>
      <c r="E946" s="26" t="s">
        <v>11</v>
      </c>
      <c r="F946" s="26" t="s">
        <v>12</v>
      </c>
      <c r="G946" s="32">
        <v>12982.8747</v>
      </c>
    </row>
    <row r="947" spans="1:7" x14ac:dyDescent="0.25">
      <c r="A947" s="27">
        <v>56</v>
      </c>
      <c r="B947" s="28" t="s">
        <v>7</v>
      </c>
      <c r="C947" s="28">
        <v>35.799999999999997</v>
      </c>
      <c r="D947" s="28">
        <v>1</v>
      </c>
      <c r="E947" s="28" t="s">
        <v>11</v>
      </c>
      <c r="F947" s="28" t="s">
        <v>9</v>
      </c>
      <c r="G947" s="33">
        <v>11674.13</v>
      </c>
    </row>
    <row r="948" spans="1:7" x14ac:dyDescent="0.25">
      <c r="A948" s="25">
        <v>42</v>
      </c>
      <c r="B948" s="26" t="s">
        <v>10</v>
      </c>
      <c r="C948" s="26">
        <v>35.799999999999997</v>
      </c>
      <c r="D948" s="26">
        <v>2</v>
      </c>
      <c r="E948" s="26" t="s">
        <v>11</v>
      </c>
      <c r="F948" s="26" t="s">
        <v>9</v>
      </c>
      <c r="G948" s="32">
        <v>7160.0940000000001</v>
      </c>
    </row>
    <row r="949" spans="1:7" x14ac:dyDescent="0.25">
      <c r="A949" s="27">
        <v>37</v>
      </c>
      <c r="B949" s="28" t="s">
        <v>10</v>
      </c>
      <c r="C949" s="28">
        <v>34.200000000000003</v>
      </c>
      <c r="D949" s="28">
        <v>1</v>
      </c>
      <c r="E949" s="28" t="s">
        <v>8</v>
      </c>
      <c r="F949" s="28" t="s">
        <v>14</v>
      </c>
      <c r="G949" s="33">
        <v>39047.285000000003</v>
      </c>
    </row>
    <row r="950" spans="1:7" x14ac:dyDescent="0.25">
      <c r="A950" s="25">
        <v>42</v>
      </c>
      <c r="B950" s="26" t="s">
        <v>10</v>
      </c>
      <c r="C950" s="26">
        <v>31.254999999999999</v>
      </c>
      <c r="D950" s="26">
        <v>0</v>
      </c>
      <c r="E950" s="26" t="s">
        <v>11</v>
      </c>
      <c r="F950" s="26" t="s">
        <v>13</v>
      </c>
      <c r="G950" s="32">
        <v>6358.7764500000003</v>
      </c>
    </row>
    <row r="951" spans="1:7" x14ac:dyDescent="0.25">
      <c r="A951" s="27">
        <v>25</v>
      </c>
      <c r="B951" s="28" t="s">
        <v>10</v>
      </c>
      <c r="C951" s="28">
        <v>29.7</v>
      </c>
      <c r="D951" s="28">
        <v>3</v>
      </c>
      <c r="E951" s="28" t="s">
        <v>8</v>
      </c>
      <c r="F951" s="28" t="s">
        <v>9</v>
      </c>
      <c r="G951" s="33">
        <v>19933.457999999999</v>
      </c>
    </row>
    <row r="952" spans="1:7" x14ac:dyDescent="0.25">
      <c r="A952" s="25">
        <v>57</v>
      </c>
      <c r="B952" s="26" t="s">
        <v>10</v>
      </c>
      <c r="C952" s="26">
        <v>18.335000000000001</v>
      </c>
      <c r="D952" s="26">
        <v>0</v>
      </c>
      <c r="E952" s="26" t="s">
        <v>11</v>
      </c>
      <c r="F952" s="26" t="s">
        <v>14</v>
      </c>
      <c r="G952" s="32">
        <v>11534.872649999999</v>
      </c>
    </row>
    <row r="953" spans="1:7" x14ac:dyDescent="0.25">
      <c r="A953" s="27">
        <v>51</v>
      </c>
      <c r="B953" s="28" t="s">
        <v>10</v>
      </c>
      <c r="C953" s="28">
        <v>42.9</v>
      </c>
      <c r="D953" s="28">
        <v>2</v>
      </c>
      <c r="E953" s="28" t="s">
        <v>8</v>
      </c>
      <c r="F953" s="28" t="s">
        <v>12</v>
      </c>
      <c r="G953" s="33">
        <v>47462.894</v>
      </c>
    </row>
    <row r="954" spans="1:7" x14ac:dyDescent="0.25">
      <c r="A954" s="25">
        <v>30</v>
      </c>
      <c r="B954" s="26" t="s">
        <v>7</v>
      </c>
      <c r="C954" s="26">
        <v>28.405000000000001</v>
      </c>
      <c r="D954" s="26">
        <v>1</v>
      </c>
      <c r="E954" s="26" t="s">
        <v>11</v>
      </c>
      <c r="F954" s="26" t="s">
        <v>13</v>
      </c>
      <c r="G954" s="32">
        <v>4527.1829500000003</v>
      </c>
    </row>
    <row r="955" spans="1:7" x14ac:dyDescent="0.25">
      <c r="A955" s="27">
        <v>44</v>
      </c>
      <c r="B955" s="28" t="s">
        <v>10</v>
      </c>
      <c r="C955" s="28">
        <v>30.2</v>
      </c>
      <c r="D955" s="28">
        <v>2</v>
      </c>
      <c r="E955" s="28" t="s">
        <v>8</v>
      </c>
      <c r="F955" s="28" t="s">
        <v>9</v>
      </c>
      <c r="G955" s="33">
        <v>38998.546000000002</v>
      </c>
    </row>
    <row r="956" spans="1:7" x14ac:dyDescent="0.25">
      <c r="A956" s="25">
        <v>34</v>
      </c>
      <c r="B956" s="26" t="s">
        <v>10</v>
      </c>
      <c r="C956" s="26">
        <v>27.835000000000001</v>
      </c>
      <c r="D956" s="26">
        <v>1</v>
      </c>
      <c r="E956" s="26" t="s">
        <v>8</v>
      </c>
      <c r="F956" s="26" t="s">
        <v>13</v>
      </c>
      <c r="G956" s="32">
        <v>20009.63365</v>
      </c>
    </row>
    <row r="957" spans="1:7" x14ac:dyDescent="0.25">
      <c r="A957" s="27">
        <v>31</v>
      </c>
      <c r="B957" s="28" t="s">
        <v>10</v>
      </c>
      <c r="C957" s="28">
        <v>39.49</v>
      </c>
      <c r="D957" s="28">
        <v>1</v>
      </c>
      <c r="E957" s="28" t="s">
        <v>11</v>
      </c>
      <c r="F957" s="28" t="s">
        <v>12</v>
      </c>
      <c r="G957" s="33">
        <v>3875.7341000000001</v>
      </c>
    </row>
    <row r="958" spans="1:7" x14ac:dyDescent="0.25">
      <c r="A958" s="25">
        <v>54</v>
      </c>
      <c r="B958" s="26" t="s">
        <v>10</v>
      </c>
      <c r="C958" s="26">
        <v>30.8</v>
      </c>
      <c r="D958" s="26">
        <v>1</v>
      </c>
      <c r="E958" s="26" t="s">
        <v>8</v>
      </c>
      <c r="F958" s="26" t="s">
        <v>12</v>
      </c>
      <c r="G958" s="32">
        <v>41999.519999999997</v>
      </c>
    </row>
    <row r="959" spans="1:7" x14ac:dyDescent="0.25">
      <c r="A959" s="27">
        <v>24</v>
      </c>
      <c r="B959" s="28" t="s">
        <v>10</v>
      </c>
      <c r="C959" s="28">
        <v>26.79</v>
      </c>
      <c r="D959" s="28">
        <v>1</v>
      </c>
      <c r="E959" s="28" t="s">
        <v>11</v>
      </c>
      <c r="F959" s="28" t="s">
        <v>13</v>
      </c>
      <c r="G959" s="33">
        <v>12609.88702</v>
      </c>
    </row>
    <row r="960" spans="1:7" x14ac:dyDescent="0.25">
      <c r="A960" s="25">
        <v>43</v>
      </c>
      <c r="B960" s="26" t="s">
        <v>10</v>
      </c>
      <c r="C960" s="26">
        <v>34.96</v>
      </c>
      <c r="D960" s="26">
        <v>1</v>
      </c>
      <c r="E960" s="26" t="s">
        <v>8</v>
      </c>
      <c r="F960" s="26" t="s">
        <v>14</v>
      </c>
      <c r="G960" s="32">
        <v>41034.221400000002</v>
      </c>
    </row>
    <row r="961" spans="1:7" x14ac:dyDescent="0.25">
      <c r="A961" s="27">
        <v>48</v>
      </c>
      <c r="B961" s="28" t="s">
        <v>10</v>
      </c>
      <c r="C961" s="28">
        <v>36.67</v>
      </c>
      <c r="D961" s="28">
        <v>1</v>
      </c>
      <c r="E961" s="28" t="s">
        <v>11</v>
      </c>
      <c r="F961" s="28" t="s">
        <v>13</v>
      </c>
      <c r="G961" s="33">
        <v>28468.919010000001</v>
      </c>
    </row>
    <row r="962" spans="1:7" x14ac:dyDescent="0.25">
      <c r="A962" s="25">
        <v>19</v>
      </c>
      <c r="B962" s="26" t="s">
        <v>7</v>
      </c>
      <c r="C962" s="26">
        <v>39.615000000000002</v>
      </c>
      <c r="D962" s="26">
        <v>1</v>
      </c>
      <c r="E962" s="26" t="s">
        <v>11</v>
      </c>
      <c r="F962" s="26" t="s">
        <v>13</v>
      </c>
      <c r="G962" s="32">
        <v>2730.1078499999999</v>
      </c>
    </row>
    <row r="963" spans="1:7" x14ac:dyDescent="0.25">
      <c r="A963" s="27">
        <v>29</v>
      </c>
      <c r="B963" s="28" t="s">
        <v>7</v>
      </c>
      <c r="C963" s="28">
        <v>25.9</v>
      </c>
      <c r="D963" s="28">
        <v>0</v>
      </c>
      <c r="E963" s="28" t="s">
        <v>11</v>
      </c>
      <c r="F963" s="28" t="s">
        <v>9</v>
      </c>
      <c r="G963" s="33">
        <v>3353.2840000000001</v>
      </c>
    </row>
    <row r="964" spans="1:7" x14ac:dyDescent="0.25">
      <c r="A964" s="25">
        <v>63</v>
      </c>
      <c r="B964" s="26" t="s">
        <v>7</v>
      </c>
      <c r="C964" s="26">
        <v>35.200000000000003</v>
      </c>
      <c r="D964" s="26">
        <v>1</v>
      </c>
      <c r="E964" s="26" t="s">
        <v>11</v>
      </c>
      <c r="F964" s="26" t="s">
        <v>12</v>
      </c>
      <c r="G964" s="32">
        <v>14474.674999999999</v>
      </c>
    </row>
    <row r="965" spans="1:7" x14ac:dyDescent="0.25">
      <c r="A965" s="27">
        <v>46</v>
      </c>
      <c r="B965" s="28" t="s">
        <v>10</v>
      </c>
      <c r="C965" s="28">
        <v>24.795000000000002</v>
      </c>
      <c r="D965" s="28">
        <v>3</v>
      </c>
      <c r="E965" s="28" t="s">
        <v>11</v>
      </c>
      <c r="F965" s="28" t="s">
        <v>14</v>
      </c>
      <c r="G965" s="33">
        <v>9500.5730500000009</v>
      </c>
    </row>
    <row r="966" spans="1:7" x14ac:dyDescent="0.25">
      <c r="A966" s="25">
        <v>52</v>
      </c>
      <c r="B966" s="26" t="s">
        <v>10</v>
      </c>
      <c r="C966" s="26">
        <v>36.765000000000001</v>
      </c>
      <c r="D966" s="26">
        <v>2</v>
      </c>
      <c r="E966" s="26" t="s">
        <v>11</v>
      </c>
      <c r="F966" s="26" t="s">
        <v>13</v>
      </c>
      <c r="G966" s="32">
        <v>26467.09737</v>
      </c>
    </row>
    <row r="967" spans="1:7" x14ac:dyDescent="0.25">
      <c r="A967" s="27">
        <v>35</v>
      </c>
      <c r="B967" s="28" t="s">
        <v>10</v>
      </c>
      <c r="C967" s="28">
        <v>27.1</v>
      </c>
      <c r="D967" s="28">
        <v>1</v>
      </c>
      <c r="E967" s="28" t="s">
        <v>11</v>
      </c>
      <c r="F967" s="28" t="s">
        <v>9</v>
      </c>
      <c r="G967" s="33">
        <v>4746.3440000000001</v>
      </c>
    </row>
    <row r="968" spans="1:7" x14ac:dyDescent="0.25">
      <c r="A968" s="25">
        <v>51</v>
      </c>
      <c r="B968" s="26" t="s">
        <v>10</v>
      </c>
      <c r="C968" s="26">
        <v>24.795000000000002</v>
      </c>
      <c r="D968" s="26">
        <v>2</v>
      </c>
      <c r="E968" s="26" t="s">
        <v>8</v>
      </c>
      <c r="F968" s="26" t="s">
        <v>13</v>
      </c>
      <c r="G968" s="32">
        <v>23967.38305</v>
      </c>
    </row>
    <row r="969" spans="1:7" x14ac:dyDescent="0.25">
      <c r="A969" s="27">
        <v>44</v>
      </c>
      <c r="B969" s="28" t="s">
        <v>10</v>
      </c>
      <c r="C969" s="28">
        <v>25.364999999999998</v>
      </c>
      <c r="D969" s="28">
        <v>1</v>
      </c>
      <c r="E969" s="28" t="s">
        <v>11</v>
      </c>
      <c r="F969" s="28" t="s">
        <v>13</v>
      </c>
      <c r="G969" s="33">
        <v>7518.0253499999999</v>
      </c>
    </row>
    <row r="970" spans="1:7" x14ac:dyDescent="0.25">
      <c r="A970" s="25">
        <v>21</v>
      </c>
      <c r="B970" s="26" t="s">
        <v>10</v>
      </c>
      <c r="C970" s="26">
        <v>25.745000000000001</v>
      </c>
      <c r="D970" s="26">
        <v>2</v>
      </c>
      <c r="E970" s="26" t="s">
        <v>11</v>
      </c>
      <c r="F970" s="26" t="s">
        <v>14</v>
      </c>
      <c r="G970" s="32">
        <v>3279.8685500000001</v>
      </c>
    </row>
    <row r="971" spans="1:7" x14ac:dyDescent="0.25">
      <c r="A971" s="27">
        <v>39</v>
      </c>
      <c r="B971" s="28" t="s">
        <v>7</v>
      </c>
      <c r="C971" s="28">
        <v>34.32</v>
      </c>
      <c r="D971" s="28">
        <v>5</v>
      </c>
      <c r="E971" s="28" t="s">
        <v>11</v>
      </c>
      <c r="F971" s="28" t="s">
        <v>12</v>
      </c>
      <c r="G971" s="33">
        <v>8596.8277999999991</v>
      </c>
    </row>
    <row r="972" spans="1:7" x14ac:dyDescent="0.25">
      <c r="A972" s="25">
        <v>50</v>
      </c>
      <c r="B972" s="26" t="s">
        <v>7</v>
      </c>
      <c r="C972" s="26">
        <v>28.16</v>
      </c>
      <c r="D972" s="26">
        <v>3</v>
      </c>
      <c r="E972" s="26" t="s">
        <v>11</v>
      </c>
      <c r="F972" s="26" t="s">
        <v>12</v>
      </c>
      <c r="G972" s="32">
        <v>10702.642400000001</v>
      </c>
    </row>
    <row r="973" spans="1:7" x14ac:dyDescent="0.25">
      <c r="A973" s="27">
        <v>34</v>
      </c>
      <c r="B973" s="28" t="s">
        <v>7</v>
      </c>
      <c r="C973" s="28">
        <v>23.56</v>
      </c>
      <c r="D973" s="28">
        <v>0</v>
      </c>
      <c r="E973" s="28" t="s">
        <v>11</v>
      </c>
      <c r="F973" s="28" t="s">
        <v>14</v>
      </c>
      <c r="G973" s="33">
        <v>4992.3764000000001</v>
      </c>
    </row>
    <row r="974" spans="1:7" x14ac:dyDescent="0.25">
      <c r="A974" s="25">
        <v>22</v>
      </c>
      <c r="B974" s="26" t="s">
        <v>7</v>
      </c>
      <c r="C974" s="26">
        <v>20.234999999999999</v>
      </c>
      <c r="D974" s="26">
        <v>0</v>
      </c>
      <c r="E974" s="26" t="s">
        <v>11</v>
      </c>
      <c r="F974" s="26" t="s">
        <v>13</v>
      </c>
      <c r="G974" s="32">
        <v>2527.8186500000002</v>
      </c>
    </row>
    <row r="975" spans="1:7" x14ac:dyDescent="0.25">
      <c r="A975" s="27">
        <v>19</v>
      </c>
      <c r="B975" s="28" t="s">
        <v>7</v>
      </c>
      <c r="C975" s="28">
        <v>40.5</v>
      </c>
      <c r="D975" s="28">
        <v>0</v>
      </c>
      <c r="E975" s="28" t="s">
        <v>11</v>
      </c>
      <c r="F975" s="28" t="s">
        <v>9</v>
      </c>
      <c r="G975" s="33">
        <v>1759.338</v>
      </c>
    </row>
    <row r="976" spans="1:7" x14ac:dyDescent="0.25">
      <c r="A976" s="25">
        <v>26</v>
      </c>
      <c r="B976" s="26" t="s">
        <v>10</v>
      </c>
      <c r="C976" s="26">
        <v>35.42</v>
      </c>
      <c r="D976" s="26">
        <v>0</v>
      </c>
      <c r="E976" s="26" t="s">
        <v>11</v>
      </c>
      <c r="F976" s="26" t="s">
        <v>12</v>
      </c>
      <c r="G976" s="32">
        <v>2322.6217999999999</v>
      </c>
    </row>
    <row r="977" spans="1:7" x14ac:dyDescent="0.25">
      <c r="A977" s="27">
        <v>29</v>
      </c>
      <c r="B977" s="28" t="s">
        <v>10</v>
      </c>
      <c r="C977" s="28">
        <v>22.895</v>
      </c>
      <c r="D977" s="28">
        <v>0</v>
      </c>
      <c r="E977" s="28" t="s">
        <v>8</v>
      </c>
      <c r="F977" s="28" t="s">
        <v>14</v>
      </c>
      <c r="G977" s="33">
        <v>16138.762049999999</v>
      </c>
    </row>
    <row r="978" spans="1:7" x14ac:dyDescent="0.25">
      <c r="A978" s="25">
        <v>48</v>
      </c>
      <c r="B978" s="26" t="s">
        <v>10</v>
      </c>
      <c r="C978" s="26">
        <v>40.15</v>
      </c>
      <c r="D978" s="26">
        <v>0</v>
      </c>
      <c r="E978" s="26" t="s">
        <v>11</v>
      </c>
      <c r="F978" s="26" t="s">
        <v>12</v>
      </c>
      <c r="G978" s="32">
        <v>7804.1605</v>
      </c>
    </row>
    <row r="979" spans="1:7" x14ac:dyDescent="0.25">
      <c r="A979" s="27">
        <v>26</v>
      </c>
      <c r="B979" s="28" t="s">
        <v>10</v>
      </c>
      <c r="C979" s="28">
        <v>29.15</v>
      </c>
      <c r="D979" s="28">
        <v>1</v>
      </c>
      <c r="E979" s="28" t="s">
        <v>11</v>
      </c>
      <c r="F979" s="28" t="s">
        <v>12</v>
      </c>
      <c r="G979" s="33">
        <v>2902.9065000000001</v>
      </c>
    </row>
    <row r="980" spans="1:7" x14ac:dyDescent="0.25">
      <c r="A980" s="25">
        <v>45</v>
      </c>
      <c r="B980" s="26" t="s">
        <v>7</v>
      </c>
      <c r="C980" s="26">
        <v>39.994999999999997</v>
      </c>
      <c r="D980" s="26">
        <v>3</v>
      </c>
      <c r="E980" s="26" t="s">
        <v>11</v>
      </c>
      <c r="F980" s="26" t="s">
        <v>14</v>
      </c>
      <c r="G980" s="32">
        <v>9704.6680500000002</v>
      </c>
    </row>
    <row r="981" spans="1:7" x14ac:dyDescent="0.25">
      <c r="A981" s="27">
        <v>36</v>
      </c>
      <c r="B981" s="28" t="s">
        <v>7</v>
      </c>
      <c r="C981" s="28">
        <v>29.92</v>
      </c>
      <c r="D981" s="28">
        <v>0</v>
      </c>
      <c r="E981" s="28" t="s">
        <v>11</v>
      </c>
      <c r="F981" s="28" t="s">
        <v>12</v>
      </c>
      <c r="G981" s="33">
        <v>4889.0367999999999</v>
      </c>
    </row>
    <row r="982" spans="1:7" x14ac:dyDescent="0.25">
      <c r="A982" s="25">
        <v>54</v>
      </c>
      <c r="B982" s="26" t="s">
        <v>10</v>
      </c>
      <c r="C982" s="26">
        <v>25.46</v>
      </c>
      <c r="D982" s="26">
        <v>1</v>
      </c>
      <c r="E982" s="26" t="s">
        <v>11</v>
      </c>
      <c r="F982" s="26" t="s">
        <v>14</v>
      </c>
      <c r="G982" s="32">
        <v>25517.11363</v>
      </c>
    </row>
    <row r="983" spans="1:7" x14ac:dyDescent="0.25">
      <c r="A983" s="27">
        <v>34</v>
      </c>
      <c r="B983" s="28" t="s">
        <v>10</v>
      </c>
      <c r="C983" s="28">
        <v>21.375</v>
      </c>
      <c r="D983" s="28">
        <v>0</v>
      </c>
      <c r="E983" s="28" t="s">
        <v>11</v>
      </c>
      <c r="F983" s="28" t="s">
        <v>14</v>
      </c>
      <c r="G983" s="33">
        <v>4500.33925</v>
      </c>
    </row>
    <row r="984" spans="1:7" x14ac:dyDescent="0.25">
      <c r="A984" s="25">
        <v>31</v>
      </c>
      <c r="B984" s="26" t="s">
        <v>10</v>
      </c>
      <c r="C984" s="26">
        <v>25.9</v>
      </c>
      <c r="D984" s="26">
        <v>3</v>
      </c>
      <c r="E984" s="26" t="s">
        <v>8</v>
      </c>
      <c r="F984" s="26" t="s">
        <v>9</v>
      </c>
      <c r="G984" s="32">
        <v>19199.944</v>
      </c>
    </row>
    <row r="985" spans="1:7" x14ac:dyDescent="0.25">
      <c r="A985" s="27">
        <v>27</v>
      </c>
      <c r="B985" s="28" t="s">
        <v>7</v>
      </c>
      <c r="C985" s="28">
        <v>30.59</v>
      </c>
      <c r="D985" s="28">
        <v>1</v>
      </c>
      <c r="E985" s="28" t="s">
        <v>11</v>
      </c>
      <c r="F985" s="28" t="s">
        <v>14</v>
      </c>
      <c r="G985" s="33">
        <v>16796.411940000002</v>
      </c>
    </row>
    <row r="986" spans="1:7" x14ac:dyDescent="0.25">
      <c r="A986" s="25">
        <v>20</v>
      </c>
      <c r="B986" s="26" t="s">
        <v>10</v>
      </c>
      <c r="C986" s="26">
        <v>30.114999999999998</v>
      </c>
      <c r="D986" s="26">
        <v>5</v>
      </c>
      <c r="E986" s="26" t="s">
        <v>11</v>
      </c>
      <c r="F986" s="26" t="s">
        <v>14</v>
      </c>
      <c r="G986" s="32">
        <v>4915.0598499999996</v>
      </c>
    </row>
    <row r="987" spans="1:7" x14ac:dyDescent="0.25">
      <c r="A987" s="27">
        <v>44</v>
      </c>
      <c r="B987" s="28" t="s">
        <v>7</v>
      </c>
      <c r="C987" s="28">
        <v>25.8</v>
      </c>
      <c r="D987" s="28">
        <v>1</v>
      </c>
      <c r="E987" s="28" t="s">
        <v>11</v>
      </c>
      <c r="F987" s="28" t="s">
        <v>9</v>
      </c>
      <c r="G987" s="33">
        <v>7624.63</v>
      </c>
    </row>
    <row r="988" spans="1:7" x14ac:dyDescent="0.25">
      <c r="A988" s="25">
        <v>43</v>
      </c>
      <c r="B988" s="26" t="s">
        <v>10</v>
      </c>
      <c r="C988" s="26">
        <v>30.114999999999998</v>
      </c>
      <c r="D988" s="26">
        <v>3</v>
      </c>
      <c r="E988" s="26" t="s">
        <v>11</v>
      </c>
      <c r="F988" s="26" t="s">
        <v>13</v>
      </c>
      <c r="G988" s="32">
        <v>8410.0468500000006</v>
      </c>
    </row>
    <row r="989" spans="1:7" x14ac:dyDescent="0.25">
      <c r="A989" s="27">
        <v>45</v>
      </c>
      <c r="B989" s="28" t="s">
        <v>7</v>
      </c>
      <c r="C989" s="28">
        <v>27.645</v>
      </c>
      <c r="D989" s="28">
        <v>1</v>
      </c>
      <c r="E989" s="28" t="s">
        <v>11</v>
      </c>
      <c r="F989" s="28" t="s">
        <v>13</v>
      </c>
      <c r="G989" s="33">
        <v>28340.188849999999</v>
      </c>
    </row>
    <row r="990" spans="1:7" x14ac:dyDescent="0.25">
      <c r="A990" s="25">
        <v>34</v>
      </c>
      <c r="B990" s="26" t="s">
        <v>10</v>
      </c>
      <c r="C990" s="26">
        <v>34.674999999999997</v>
      </c>
      <c r="D990" s="26">
        <v>0</v>
      </c>
      <c r="E990" s="26" t="s">
        <v>11</v>
      </c>
      <c r="F990" s="26" t="s">
        <v>14</v>
      </c>
      <c r="G990" s="32">
        <v>4518.8262500000001</v>
      </c>
    </row>
    <row r="991" spans="1:7" x14ac:dyDescent="0.25">
      <c r="A991" s="27">
        <v>24</v>
      </c>
      <c r="B991" s="28" t="s">
        <v>7</v>
      </c>
      <c r="C991" s="28">
        <v>20.52</v>
      </c>
      <c r="D991" s="28">
        <v>0</v>
      </c>
      <c r="E991" s="28" t="s">
        <v>8</v>
      </c>
      <c r="F991" s="28" t="s">
        <v>14</v>
      </c>
      <c r="G991" s="33">
        <v>14571.890799999999</v>
      </c>
    </row>
    <row r="992" spans="1:7" x14ac:dyDescent="0.25">
      <c r="A992" s="25">
        <v>26</v>
      </c>
      <c r="B992" s="26" t="s">
        <v>7</v>
      </c>
      <c r="C992" s="26">
        <v>19.8</v>
      </c>
      <c r="D992" s="26">
        <v>1</v>
      </c>
      <c r="E992" s="26" t="s">
        <v>11</v>
      </c>
      <c r="F992" s="26" t="s">
        <v>9</v>
      </c>
      <c r="G992" s="32">
        <v>3378.91</v>
      </c>
    </row>
    <row r="993" spans="1:7" x14ac:dyDescent="0.25">
      <c r="A993" s="27">
        <v>38</v>
      </c>
      <c r="B993" s="28" t="s">
        <v>7</v>
      </c>
      <c r="C993" s="28">
        <v>27.835000000000001</v>
      </c>
      <c r="D993" s="28">
        <v>2</v>
      </c>
      <c r="E993" s="28" t="s">
        <v>11</v>
      </c>
      <c r="F993" s="28" t="s">
        <v>14</v>
      </c>
      <c r="G993" s="33">
        <v>7144.86265</v>
      </c>
    </row>
    <row r="994" spans="1:7" x14ac:dyDescent="0.25">
      <c r="A994" s="25">
        <v>50</v>
      </c>
      <c r="B994" s="26" t="s">
        <v>7</v>
      </c>
      <c r="C994" s="26">
        <v>31.6</v>
      </c>
      <c r="D994" s="26">
        <v>2</v>
      </c>
      <c r="E994" s="26" t="s">
        <v>11</v>
      </c>
      <c r="F994" s="26" t="s">
        <v>9</v>
      </c>
      <c r="G994" s="32">
        <v>10118.424000000001</v>
      </c>
    </row>
    <row r="995" spans="1:7" x14ac:dyDescent="0.25">
      <c r="A995" s="27">
        <v>38</v>
      </c>
      <c r="B995" s="28" t="s">
        <v>10</v>
      </c>
      <c r="C995" s="28">
        <v>28.27</v>
      </c>
      <c r="D995" s="28">
        <v>1</v>
      </c>
      <c r="E995" s="28" t="s">
        <v>11</v>
      </c>
      <c r="F995" s="28" t="s">
        <v>12</v>
      </c>
      <c r="G995" s="33">
        <v>5484.4673000000003</v>
      </c>
    </row>
    <row r="996" spans="1:7" x14ac:dyDescent="0.25">
      <c r="A996" s="25">
        <v>27</v>
      </c>
      <c r="B996" s="26" t="s">
        <v>7</v>
      </c>
      <c r="C996" s="26">
        <v>20.045000000000002</v>
      </c>
      <c r="D996" s="26">
        <v>3</v>
      </c>
      <c r="E996" s="26" t="s">
        <v>8</v>
      </c>
      <c r="F996" s="26" t="s">
        <v>13</v>
      </c>
      <c r="G996" s="32">
        <v>16420.494549999999</v>
      </c>
    </row>
    <row r="997" spans="1:7" x14ac:dyDescent="0.25">
      <c r="A997" s="27">
        <v>39</v>
      </c>
      <c r="B997" s="28" t="s">
        <v>7</v>
      </c>
      <c r="C997" s="28">
        <v>23.274999999999999</v>
      </c>
      <c r="D997" s="28">
        <v>3</v>
      </c>
      <c r="E997" s="28" t="s">
        <v>11</v>
      </c>
      <c r="F997" s="28" t="s">
        <v>14</v>
      </c>
      <c r="G997" s="33">
        <v>7986.4752500000004</v>
      </c>
    </row>
    <row r="998" spans="1:7" x14ac:dyDescent="0.25">
      <c r="A998" s="25">
        <v>39</v>
      </c>
      <c r="B998" s="26" t="s">
        <v>7</v>
      </c>
      <c r="C998" s="26">
        <v>34.1</v>
      </c>
      <c r="D998" s="26">
        <v>3</v>
      </c>
      <c r="E998" s="26" t="s">
        <v>11</v>
      </c>
      <c r="F998" s="26" t="s">
        <v>9</v>
      </c>
      <c r="G998" s="32">
        <v>7418.5219999999999</v>
      </c>
    </row>
    <row r="999" spans="1:7" x14ac:dyDescent="0.25">
      <c r="A999" s="27">
        <v>63</v>
      </c>
      <c r="B999" s="28" t="s">
        <v>7</v>
      </c>
      <c r="C999" s="28">
        <v>36.85</v>
      </c>
      <c r="D999" s="28">
        <v>0</v>
      </c>
      <c r="E999" s="28" t="s">
        <v>11</v>
      </c>
      <c r="F999" s="28" t="s">
        <v>12</v>
      </c>
      <c r="G999" s="33">
        <v>13887.968500000001</v>
      </c>
    </row>
    <row r="1000" spans="1:7" x14ac:dyDescent="0.25">
      <c r="A1000" s="25">
        <v>33</v>
      </c>
      <c r="B1000" s="26" t="s">
        <v>7</v>
      </c>
      <c r="C1000" s="26">
        <v>36.29</v>
      </c>
      <c r="D1000" s="26">
        <v>3</v>
      </c>
      <c r="E1000" s="26" t="s">
        <v>11</v>
      </c>
      <c r="F1000" s="26" t="s">
        <v>14</v>
      </c>
      <c r="G1000" s="32">
        <v>6551.7501000000002</v>
      </c>
    </row>
    <row r="1001" spans="1:7" x14ac:dyDescent="0.25">
      <c r="A1001" s="27">
        <v>36</v>
      </c>
      <c r="B1001" s="28" t="s">
        <v>7</v>
      </c>
      <c r="C1001" s="28">
        <v>26.885000000000002</v>
      </c>
      <c r="D1001" s="28">
        <v>0</v>
      </c>
      <c r="E1001" s="28" t="s">
        <v>11</v>
      </c>
      <c r="F1001" s="28" t="s">
        <v>13</v>
      </c>
      <c r="G1001" s="33">
        <v>5267.8181500000001</v>
      </c>
    </row>
    <row r="1002" spans="1:7" x14ac:dyDescent="0.25">
      <c r="A1002" s="25">
        <v>30</v>
      </c>
      <c r="B1002" s="26" t="s">
        <v>10</v>
      </c>
      <c r="C1002" s="26">
        <v>22.99</v>
      </c>
      <c r="D1002" s="26">
        <v>2</v>
      </c>
      <c r="E1002" s="26" t="s">
        <v>8</v>
      </c>
      <c r="F1002" s="26" t="s">
        <v>13</v>
      </c>
      <c r="G1002" s="32">
        <v>17361.766100000001</v>
      </c>
    </row>
    <row r="1003" spans="1:7" x14ac:dyDescent="0.25">
      <c r="A1003" s="27">
        <v>24</v>
      </c>
      <c r="B1003" s="28" t="s">
        <v>10</v>
      </c>
      <c r="C1003" s="28">
        <v>32.700000000000003</v>
      </c>
      <c r="D1003" s="28">
        <v>0</v>
      </c>
      <c r="E1003" s="28" t="s">
        <v>8</v>
      </c>
      <c r="F1003" s="28" t="s">
        <v>9</v>
      </c>
      <c r="G1003" s="33">
        <v>34472.841</v>
      </c>
    </row>
    <row r="1004" spans="1:7" x14ac:dyDescent="0.25">
      <c r="A1004" s="25">
        <v>24</v>
      </c>
      <c r="B1004" s="26" t="s">
        <v>10</v>
      </c>
      <c r="C1004" s="26">
        <v>25.8</v>
      </c>
      <c r="D1004" s="26">
        <v>0</v>
      </c>
      <c r="E1004" s="26" t="s">
        <v>11</v>
      </c>
      <c r="F1004" s="26" t="s">
        <v>9</v>
      </c>
      <c r="G1004" s="32">
        <v>1972.95</v>
      </c>
    </row>
    <row r="1005" spans="1:7" x14ac:dyDescent="0.25">
      <c r="A1005" s="27">
        <v>48</v>
      </c>
      <c r="B1005" s="28" t="s">
        <v>10</v>
      </c>
      <c r="C1005" s="28">
        <v>29.6</v>
      </c>
      <c r="D1005" s="28">
        <v>0</v>
      </c>
      <c r="E1005" s="28" t="s">
        <v>11</v>
      </c>
      <c r="F1005" s="28" t="s">
        <v>9</v>
      </c>
      <c r="G1005" s="33">
        <v>21232.182260000001</v>
      </c>
    </row>
    <row r="1006" spans="1:7" x14ac:dyDescent="0.25">
      <c r="A1006" s="25">
        <v>47</v>
      </c>
      <c r="B1006" s="26" t="s">
        <v>10</v>
      </c>
      <c r="C1006" s="26">
        <v>19.190000000000001</v>
      </c>
      <c r="D1006" s="26">
        <v>1</v>
      </c>
      <c r="E1006" s="26" t="s">
        <v>11</v>
      </c>
      <c r="F1006" s="26" t="s">
        <v>14</v>
      </c>
      <c r="G1006" s="32">
        <v>8627.5411000000004</v>
      </c>
    </row>
    <row r="1007" spans="1:7" x14ac:dyDescent="0.25">
      <c r="A1007" s="27">
        <v>29</v>
      </c>
      <c r="B1007" s="28" t="s">
        <v>10</v>
      </c>
      <c r="C1007" s="28">
        <v>31.73</v>
      </c>
      <c r="D1007" s="28">
        <v>2</v>
      </c>
      <c r="E1007" s="28" t="s">
        <v>11</v>
      </c>
      <c r="F1007" s="28" t="s">
        <v>13</v>
      </c>
      <c r="G1007" s="33">
        <v>4433.3877000000002</v>
      </c>
    </row>
    <row r="1008" spans="1:7" x14ac:dyDescent="0.25">
      <c r="A1008" s="25">
        <v>28</v>
      </c>
      <c r="B1008" s="26" t="s">
        <v>10</v>
      </c>
      <c r="C1008" s="26">
        <v>29.26</v>
      </c>
      <c r="D1008" s="26">
        <v>2</v>
      </c>
      <c r="E1008" s="26" t="s">
        <v>11</v>
      </c>
      <c r="F1008" s="26" t="s">
        <v>14</v>
      </c>
      <c r="G1008" s="32">
        <v>4438.2633999999998</v>
      </c>
    </row>
    <row r="1009" spans="1:7" x14ac:dyDescent="0.25">
      <c r="A1009" s="27">
        <v>47</v>
      </c>
      <c r="B1009" s="28" t="s">
        <v>10</v>
      </c>
      <c r="C1009" s="28">
        <v>28.215</v>
      </c>
      <c r="D1009" s="28">
        <v>3</v>
      </c>
      <c r="E1009" s="28" t="s">
        <v>8</v>
      </c>
      <c r="F1009" s="28" t="s">
        <v>13</v>
      </c>
      <c r="G1009" s="33">
        <v>24915.220850000002</v>
      </c>
    </row>
    <row r="1010" spans="1:7" x14ac:dyDescent="0.25">
      <c r="A1010" s="25">
        <v>25</v>
      </c>
      <c r="B1010" s="26" t="s">
        <v>10</v>
      </c>
      <c r="C1010" s="26">
        <v>24.984999999999999</v>
      </c>
      <c r="D1010" s="26">
        <v>2</v>
      </c>
      <c r="E1010" s="26" t="s">
        <v>11</v>
      </c>
      <c r="F1010" s="26" t="s">
        <v>14</v>
      </c>
      <c r="G1010" s="32">
        <v>23241.47453</v>
      </c>
    </row>
    <row r="1011" spans="1:7" x14ac:dyDescent="0.25">
      <c r="A1011" s="27">
        <v>51</v>
      </c>
      <c r="B1011" s="28" t="s">
        <v>10</v>
      </c>
      <c r="C1011" s="28">
        <v>27.74</v>
      </c>
      <c r="D1011" s="28">
        <v>1</v>
      </c>
      <c r="E1011" s="28" t="s">
        <v>11</v>
      </c>
      <c r="F1011" s="28" t="s">
        <v>14</v>
      </c>
      <c r="G1011" s="33">
        <v>9957.7216000000008</v>
      </c>
    </row>
    <row r="1012" spans="1:7" x14ac:dyDescent="0.25">
      <c r="A1012" s="25">
        <v>48</v>
      </c>
      <c r="B1012" s="26" t="s">
        <v>7</v>
      </c>
      <c r="C1012" s="26">
        <v>22.8</v>
      </c>
      <c r="D1012" s="26">
        <v>0</v>
      </c>
      <c r="E1012" s="26" t="s">
        <v>11</v>
      </c>
      <c r="F1012" s="26" t="s">
        <v>9</v>
      </c>
      <c r="G1012" s="32">
        <v>8269.0439999999999</v>
      </c>
    </row>
    <row r="1013" spans="1:7" x14ac:dyDescent="0.25">
      <c r="A1013" s="27">
        <v>43</v>
      </c>
      <c r="B1013" s="28" t="s">
        <v>10</v>
      </c>
      <c r="C1013" s="28">
        <v>20.13</v>
      </c>
      <c r="D1013" s="28">
        <v>2</v>
      </c>
      <c r="E1013" s="28" t="s">
        <v>8</v>
      </c>
      <c r="F1013" s="28" t="s">
        <v>12</v>
      </c>
      <c r="G1013" s="33">
        <v>18767.737700000001</v>
      </c>
    </row>
    <row r="1014" spans="1:7" x14ac:dyDescent="0.25">
      <c r="A1014" s="25">
        <v>61</v>
      </c>
      <c r="B1014" s="26" t="s">
        <v>7</v>
      </c>
      <c r="C1014" s="26">
        <v>33.33</v>
      </c>
      <c r="D1014" s="26">
        <v>4</v>
      </c>
      <c r="E1014" s="26" t="s">
        <v>11</v>
      </c>
      <c r="F1014" s="26" t="s">
        <v>12</v>
      </c>
      <c r="G1014" s="32">
        <v>36580.282160000002</v>
      </c>
    </row>
    <row r="1015" spans="1:7" x14ac:dyDescent="0.25">
      <c r="A1015" s="27">
        <v>48</v>
      </c>
      <c r="B1015" s="28" t="s">
        <v>10</v>
      </c>
      <c r="C1015" s="28">
        <v>32.299999999999997</v>
      </c>
      <c r="D1015" s="28">
        <v>1</v>
      </c>
      <c r="E1015" s="28" t="s">
        <v>11</v>
      </c>
      <c r="F1015" s="28" t="s">
        <v>13</v>
      </c>
      <c r="G1015" s="33">
        <v>8765.2489999999998</v>
      </c>
    </row>
    <row r="1016" spans="1:7" x14ac:dyDescent="0.25">
      <c r="A1016" s="25">
        <v>38</v>
      </c>
      <c r="B1016" s="26" t="s">
        <v>7</v>
      </c>
      <c r="C1016" s="26">
        <v>27.6</v>
      </c>
      <c r="D1016" s="26">
        <v>0</v>
      </c>
      <c r="E1016" s="26" t="s">
        <v>11</v>
      </c>
      <c r="F1016" s="26" t="s">
        <v>9</v>
      </c>
      <c r="G1016" s="32">
        <v>5383.5360000000001</v>
      </c>
    </row>
    <row r="1017" spans="1:7" x14ac:dyDescent="0.25">
      <c r="A1017" s="27">
        <v>59</v>
      </c>
      <c r="B1017" s="28" t="s">
        <v>10</v>
      </c>
      <c r="C1017" s="28">
        <v>25.46</v>
      </c>
      <c r="D1017" s="28">
        <v>0</v>
      </c>
      <c r="E1017" s="28" t="s">
        <v>11</v>
      </c>
      <c r="F1017" s="28" t="s">
        <v>13</v>
      </c>
      <c r="G1017" s="33">
        <v>12124.992399999999</v>
      </c>
    </row>
    <row r="1018" spans="1:7" x14ac:dyDescent="0.25">
      <c r="A1018" s="25">
        <v>19</v>
      </c>
      <c r="B1018" s="26" t="s">
        <v>7</v>
      </c>
      <c r="C1018" s="26">
        <v>24.605</v>
      </c>
      <c r="D1018" s="26">
        <v>1</v>
      </c>
      <c r="E1018" s="26" t="s">
        <v>11</v>
      </c>
      <c r="F1018" s="26" t="s">
        <v>13</v>
      </c>
      <c r="G1018" s="32">
        <v>2709.24395</v>
      </c>
    </row>
    <row r="1019" spans="1:7" x14ac:dyDescent="0.25">
      <c r="A1019" s="27">
        <v>26</v>
      </c>
      <c r="B1019" s="28" t="s">
        <v>7</v>
      </c>
      <c r="C1019" s="28">
        <v>34.200000000000003</v>
      </c>
      <c r="D1019" s="28">
        <v>2</v>
      </c>
      <c r="E1019" s="28" t="s">
        <v>11</v>
      </c>
      <c r="F1019" s="28" t="s">
        <v>9</v>
      </c>
      <c r="G1019" s="33">
        <v>3987.9259999999999</v>
      </c>
    </row>
    <row r="1020" spans="1:7" x14ac:dyDescent="0.25">
      <c r="A1020" s="25">
        <v>54</v>
      </c>
      <c r="B1020" s="26" t="s">
        <v>7</v>
      </c>
      <c r="C1020" s="26">
        <v>35.814999999999998</v>
      </c>
      <c r="D1020" s="26">
        <v>3</v>
      </c>
      <c r="E1020" s="26" t="s">
        <v>11</v>
      </c>
      <c r="F1020" s="26" t="s">
        <v>13</v>
      </c>
      <c r="G1020" s="32">
        <v>12495.290849999999</v>
      </c>
    </row>
    <row r="1021" spans="1:7" x14ac:dyDescent="0.25">
      <c r="A1021" s="27">
        <v>21</v>
      </c>
      <c r="B1021" s="28" t="s">
        <v>7</v>
      </c>
      <c r="C1021" s="28">
        <v>32.68</v>
      </c>
      <c r="D1021" s="28">
        <v>2</v>
      </c>
      <c r="E1021" s="28" t="s">
        <v>11</v>
      </c>
      <c r="F1021" s="28" t="s">
        <v>13</v>
      </c>
      <c r="G1021" s="33">
        <v>26018.950519999999</v>
      </c>
    </row>
    <row r="1022" spans="1:7" x14ac:dyDescent="0.25">
      <c r="A1022" s="25">
        <v>51</v>
      </c>
      <c r="B1022" s="26" t="s">
        <v>10</v>
      </c>
      <c r="C1022" s="26">
        <v>37</v>
      </c>
      <c r="D1022" s="26">
        <v>0</v>
      </c>
      <c r="E1022" s="26" t="s">
        <v>11</v>
      </c>
      <c r="F1022" s="26" t="s">
        <v>9</v>
      </c>
      <c r="G1022" s="32">
        <v>8798.5930000000008</v>
      </c>
    </row>
    <row r="1023" spans="1:7" x14ac:dyDescent="0.25">
      <c r="A1023" s="27">
        <v>22</v>
      </c>
      <c r="B1023" s="28" t="s">
        <v>7</v>
      </c>
      <c r="C1023" s="28">
        <v>31.02</v>
      </c>
      <c r="D1023" s="28">
        <v>3</v>
      </c>
      <c r="E1023" s="28" t="s">
        <v>8</v>
      </c>
      <c r="F1023" s="28" t="s">
        <v>12</v>
      </c>
      <c r="G1023" s="33">
        <v>35595.589800000002</v>
      </c>
    </row>
    <row r="1024" spans="1:7" x14ac:dyDescent="0.25">
      <c r="A1024" s="25">
        <v>47</v>
      </c>
      <c r="B1024" s="26" t="s">
        <v>10</v>
      </c>
      <c r="C1024" s="26">
        <v>36.08</v>
      </c>
      <c r="D1024" s="26">
        <v>1</v>
      </c>
      <c r="E1024" s="26" t="s">
        <v>8</v>
      </c>
      <c r="F1024" s="26" t="s">
        <v>12</v>
      </c>
      <c r="G1024" s="32">
        <v>42211.138200000001</v>
      </c>
    </row>
    <row r="1025" spans="1:7" x14ac:dyDescent="0.25">
      <c r="A1025" s="27">
        <v>18</v>
      </c>
      <c r="B1025" s="28" t="s">
        <v>10</v>
      </c>
      <c r="C1025" s="28">
        <v>23.32</v>
      </c>
      <c r="D1025" s="28">
        <v>1</v>
      </c>
      <c r="E1025" s="28" t="s">
        <v>11</v>
      </c>
      <c r="F1025" s="28" t="s">
        <v>12</v>
      </c>
      <c r="G1025" s="33">
        <v>1711.0268000000001</v>
      </c>
    </row>
    <row r="1026" spans="1:7" x14ac:dyDescent="0.25">
      <c r="A1026" s="25">
        <v>47</v>
      </c>
      <c r="B1026" s="26" t="s">
        <v>7</v>
      </c>
      <c r="C1026" s="26">
        <v>45.32</v>
      </c>
      <c r="D1026" s="26">
        <v>1</v>
      </c>
      <c r="E1026" s="26" t="s">
        <v>11</v>
      </c>
      <c r="F1026" s="26" t="s">
        <v>12</v>
      </c>
      <c r="G1026" s="32">
        <v>8569.8618000000006</v>
      </c>
    </row>
    <row r="1027" spans="1:7" x14ac:dyDescent="0.25">
      <c r="A1027" s="27">
        <v>21</v>
      </c>
      <c r="B1027" s="28" t="s">
        <v>7</v>
      </c>
      <c r="C1027" s="28">
        <v>34.6</v>
      </c>
      <c r="D1027" s="28">
        <v>0</v>
      </c>
      <c r="E1027" s="28" t="s">
        <v>11</v>
      </c>
      <c r="F1027" s="28" t="s">
        <v>9</v>
      </c>
      <c r="G1027" s="33">
        <v>2020.1769999999999</v>
      </c>
    </row>
    <row r="1028" spans="1:7" x14ac:dyDescent="0.25">
      <c r="A1028" s="25">
        <v>19</v>
      </c>
      <c r="B1028" s="26" t="s">
        <v>10</v>
      </c>
      <c r="C1028" s="26">
        <v>26.03</v>
      </c>
      <c r="D1028" s="26">
        <v>1</v>
      </c>
      <c r="E1028" s="26" t="s">
        <v>8</v>
      </c>
      <c r="F1028" s="26" t="s">
        <v>13</v>
      </c>
      <c r="G1028" s="32">
        <v>16450.894700000001</v>
      </c>
    </row>
    <row r="1029" spans="1:7" x14ac:dyDescent="0.25">
      <c r="A1029" s="27">
        <v>23</v>
      </c>
      <c r="B1029" s="28" t="s">
        <v>10</v>
      </c>
      <c r="C1029" s="28">
        <v>18.715</v>
      </c>
      <c r="D1029" s="28">
        <v>0</v>
      </c>
      <c r="E1029" s="28" t="s">
        <v>11</v>
      </c>
      <c r="F1029" s="28" t="s">
        <v>13</v>
      </c>
      <c r="G1029" s="33">
        <v>21595.382290000001</v>
      </c>
    </row>
    <row r="1030" spans="1:7" x14ac:dyDescent="0.25">
      <c r="A1030" s="25">
        <v>54</v>
      </c>
      <c r="B1030" s="26" t="s">
        <v>10</v>
      </c>
      <c r="C1030" s="26">
        <v>31.6</v>
      </c>
      <c r="D1030" s="26">
        <v>0</v>
      </c>
      <c r="E1030" s="26" t="s">
        <v>11</v>
      </c>
      <c r="F1030" s="26" t="s">
        <v>9</v>
      </c>
      <c r="G1030" s="32">
        <v>9850.4320000000007</v>
      </c>
    </row>
    <row r="1031" spans="1:7" x14ac:dyDescent="0.25">
      <c r="A1031" s="27">
        <v>37</v>
      </c>
      <c r="B1031" s="28" t="s">
        <v>7</v>
      </c>
      <c r="C1031" s="28">
        <v>17.29</v>
      </c>
      <c r="D1031" s="28">
        <v>2</v>
      </c>
      <c r="E1031" s="28" t="s">
        <v>11</v>
      </c>
      <c r="F1031" s="28" t="s">
        <v>14</v>
      </c>
      <c r="G1031" s="33">
        <v>6877.9800999999998</v>
      </c>
    </row>
    <row r="1032" spans="1:7" x14ac:dyDescent="0.25">
      <c r="A1032" s="25">
        <v>46</v>
      </c>
      <c r="B1032" s="26" t="s">
        <v>7</v>
      </c>
      <c r="C1032" s="26">
        <v>23.655000000000001</v>
      </c>
      <c r="D1032" s="26">
        <v>1</v>
      </c>
      <c r="E1032" s="26" t="s">
        <v>8</v>
      </c>
      <c r="F1032" s="26" t="s">
        <v>13</v>
      </c>
      <c r="G1032" s="32">
        <v>21677.283449999999</v>
      </c>
    </row>
    <row r="1033" spans="1:7" x14ac:dyDescent="0.25">
      <c r="A1033" s="27">
        <v>55</v>
      </c>
      <c r="B1033" s="28" t="s">
        <v>7</v>
      </c>
      <c r="C1033" s="28">
        <v>35.200000000000003</v>
      </c>
      <c r="D1033" s="28">
        <v>0</v>
      </c>
      <c r="E1033" s="28" t="s">
        <v>8</v>
      </c>
      <c r="F1033" s="28" t="s">
        <v>12</v>
      </c>
      <c r="G1033" s="33">
        <v>44423.803</v>
      </c>
    </row>
    <row r="1034" spans="1:7" x14ac:dyDescent="0.25">
      <c r="A1034" s="25">
        <v>30</v>
      </c>
      <c r="B1034" s="26" t="s">
        <v>7</v>
      </c>
      <c r="C1034" s="26">
        <v>27.93</v>
      </c>
      <c r="D1034" s="26">
        <v>0</v>
      </c>
      <c r="E1034" s="26" t="s">
        <v>11</v>
      </c>
      <c r="F1034" s="26" t="s">
        <v>14</v>
      </c>
      <c r="G1034" s="32">
        <v>4137.5227000000004</v>
      </c>
    </row>
    <row r="1035" spans="1:7" x14ac:dyDescent="0.25">
      <c r="A1035" s="27">
        <v>18</v>
      </c>
      <c r="B1035" s="28" t="s">
        <v>10</v>
      </c>
      <c r="C1035" s="28">
        <v>21.565000000000001</v>
      </c>
      <c r="D1035" s="28">
        <v>0</v>
      </c>
      <c r="E1035" s="28" t="s">
        <v>8</v>
      </c>
      <c r="F1035" s="28" t="s">
        <v>14</v>
      </c>
      <c r="G1035" s="33">
        <v>13747.87235</v>
      </c>
    </row>
    <row r="1036" spans="1:7" x14ac:dyDescent="0.25">
      <c r="A1036" s="25">
        <v>61</v>
      </c>
      <c r="B1036" s="26" t="s">
        <v>10</v>
      </c>
      <c r="C1036" s="26">
        <v>38.380000000000003</v>
      </c>
      <c r="D1036" s="26">
        <v>0</v>
      </c>
      <c r="E1036" s="26" t="s">
        <v>11</v>
      </c>
      <c r="F1036" s="26" t="s">
        <v>13</v>
      </c>
      <c r="G1036" s="32">
        <v>12950.0712</v>
      </c>
    </row>
    <row r="1037" spans="1:7" x14ac:dyDescent="0.25">
      <c r="A1037" s="27">
        <v>54</v>
      </c>
      <c r="B1037" s="28" t="s">
        <v>7</v>
      </c>
      <c r="C1037" s="28">
        <v>23</v>
      </c>
      <c r="D1037" s="28">
        <v>3</v>
      </c>
      <c r="E1037" s="28" t="s">
        <v>11</v>
      </c>
      <c r="F1037" s="28" t="s">
        <v>9</v>
      </c>
      <c r="G1037" s="33">
        <v>12094.477999999999</v>
      </c>
    </row>
    <row r="1038" spans="1:7" x14ac:dyDescent="0.25">
      <c r="A1038" s="25">
        <v>22</v>
      </c>
      <c r="B1038" s="26" t="s">
        <v>10</v>
      </c>
      <c r="C1038" s="26">
        <v>37.07</v>
      </c>
      <c r="D1038" s="26">
        <v>2</v>
      </c>
      <c r="E1038" s="26" t="s">
        <v>8</v>
      </c>
      <c r="F1038" s="26" t="s">
        <v>12</v>
      </c>
      <c r="G1038" s="32">
        <v>37484.4493</v>
      </c>
    </row>
    <row r="1039" spans="1:7" x14ac:dyDescent="0.25">
      <c r="A1039" s="27">
        <v>45</v>
      </c>
      <c r="B1039" s="28" t="s">
        <v>7</v>
      </c>
      <c r="C1039" s="28">
        <v>30.495000000000001</v>
      </c>
      <c r="D1039" s="28">
        <v>1</v>
      </c>
      <c r="E1039" s="28" t="s">
        <v>8</v>
      </c>
      <c r="F1039" s="28" t="s">
        <v>13</v>
      </c>
      <c r="G1039" s="33">
        <v>39725.518049999999</v>
      </c>
    </row>
    <row r="1040" spans="1:7" x14ac:dyDescent="0.25">
      <c r="A1040" s="25">
        <v>22</v>
      </c>
      <c r="B1040" s="26" t="s">
        <v>10</v>
      </c>
      <c r="C1040" s="26">
        <v>28.88</v>
      </c>
      <c r="D1040" s="26">
        <v>0</v>
      </c>
      <c r="E1040" s="26" t="s">
        <v>11</v>
      </c>
      <c r="F1040" s="26" t="s">
        <v>14</v>
      </c>
      <c r="G1040" s="32">
        <v>2250.8352</v>
      </c>
    </row>
    <row r="1041" spans="1:7" x14ac:dyDescent="0.25">
      <c r="A1041" s="27">
        <v>19</v>
      </c>
      <c r="B1041" s="28" t="s">
        <v>10</v>
      </c>
      <c r="C1041" s="28">
        <v>27.265000000000001</v>
      </c>
      <c r="D1041" s="28">
        <v>2</v>
      </c>
      <c r="E1041" s="28" t="s">
        <v>11</v>
      </c>
      <c r="F1041" s="28" t="s">
        <v>13</v>
      </c>
      <c r="G1041" s="33">
        <v>22493.659640000002</v>
      </c>
    </row>
    <row r="1042" spans="1:7" x14ac:dyDescent="0.25">
      <c r="A1042" s="25">
        <v>35</v>
      </c>
      <c r="B1042" s="26" t="s">
        <v>7</v>
      </c>
      <c r="C1042" s="26">
        <v>28.024999999999999</v>
      </c>
      <c r="D1042" s="26">
        <v>0</v>
      </c>
      <c r="E1042" s="26" t="s">
        <v>8</v>
      </c>
      <c r="F1042" s="26" t="s">
        <v>13</v>
      </c>
      <c r="G1042" s="32">
        <v>20234.854749999999</v>
      </c>
    </row>
    <row r="1043" spans="1:7" x14ac:dyDescent="0.25">
      <c r="A1043" s="27">
        <v>18</v>
      </c>
      <c r="B1043" s="28" t="s">
        <v>10</v>
      </c>
      <c r="C1043" s="28">
        <v>23.085000000000001</v>
      </c>
      <c r="D1043" s="28">
        <v>0</v>
      </c>
      <c r="E1043" s="28" t="s">
        <v>11</v>
      </c>
      <c r="F1043" s="28" t="s">
        <v>14</v>
      </c>
      <c r="G1043" s="33">
        <v>1704.7001499999999</v>
      </c>
    </row>
    <row r="1044" spans="1:7" x14ac:dyDescent="0.25">
      <c r="A1044" s="25">
        <v>20</v>
      </c>
      <c r="B1044" s="26" t="s">
        <v>10</v>
      </c>
      <c r="C1044" s="26">
        <v>30.684999999999999</v>
      </c>
      <c r="D1044" s="26">
        <v>0</v>
      </c>
      <c r="E1044" s="26" t="s">
        <v>8</v>
      </c>
      <c r="F1044" s="26" t="s">
        <v>14</v>
      </c>
      <c r="G1044" s="32">
        <v>33475.817150000003</v>
      </c>
    </row>
    <row r="1045" spans="1:7" x14ac:dyDescent="0.25">
      <c r="A1045" s="27">
        <v>28</v>
      </c>
      <c r="B1045" s="28" t="s">
        <v>7</v>
      </c>
      <c r="C1045" s="28">
        <v>25.8</v>
      </c>
      <c r="D1045" s="28">
        <v>0</v>
      </c>
      <c r="E1045" s="28" t="s">
        <v>11</v>
      </c>
      <c r="F1045" s="28" t="s">
        <v>9</v>
      </c>
      <c r="G1045" s="33">
        <v>3161.4540000000002</v>
      </c>
    </row>
    <row r="1046" spans="1:7" x14ac:dyDescent="0.25">
      <c r="A1046" s="25">
        <v>55</v>
      </c>
      <c r="B1046" s="26" t="s">
        <v>10</v>
      </c>
      <c r="C1046" s="26">
        <v>35.244999999999997</v>
      </c>
      <c r="D1046" s="26">
        <v>1</v>
      </c>
      <c r="E1046" s="26" t="s">
        <v>11</v>
      </c>
      <c r="F1046" s="26" t="s">
        <v>14</v>
      </c>
      <c r="G1046" s="32">
        <v>11394.065549999999</v>
      </c>
    </row>
    <row r="1047" spans="1:7" x14ac:dyDescent="0.25">
      <c r="A1047" s="27">
        <v>43</v>
      </c>
      <c r="B1047" s="28" t="s">
        <v>7</v>
      </c>
      <c r="C1047" s="28">
        <v>24.7</v>
      </c>
      <c r="D1047" s="28">
        <v>2</v>
      </c>
      <c r="E1047" s="28" t="s">
        <v>8</v>
      </c>
      <c r="F1047" s="28" t="s">
        <v>13</v>
      </c>
      <c r="G1047" s="33">
        <v>21880.82</v>
      </c>
    </row>
    <row r="1048" spans="1:7" x14ac:dyDescent="0.25">
      <c r="A1048" s="25">
        <v>43</v>
      </c>
      <c r="B1048" s="26" t="s">
        <v>7</v>
      </c>
      <c r="C1048" s="26">
        <v>25.08</v>
      </c>
      <c r="D1048" s="26">
        <v>0</v>
      </c>
      <c r="E1048" s="26" t="s">
        <v>11</v>
      </c>
      <c r="F1048" s="26" t="s">
        <v>14</v>
      </c>
      <c r="G1048" s="32">
        <v>7325.0482000000002</v>
      </c>
    </row>
    <row r="1049" spans="1:7" x14ac:dyDescent="0.25">
      <c r="A1049" s="27">
        <v>22</v>
      </c>
      <c r="B1049" s="28" t="s">
        <v>10</v>
      </c>
      <c r="C1049" s="28">
        <v>52.58</v>
      </c>
      <c r="D1049" s="28">
        <v>1</v>
      </c>
      <c r="E1049" s="28" t="s">
        <v>8</v>
      </c>
      <c r="F1049" s="28" t="s">
        <v>12</v>
      </c>
      <c r="G1049" s="33">
        <v>44501.398200000003</v>
      </c>
    </row>
    <row r="1050" spans="1:7" x14ac:dyDescent="0.25">
      <c r="A1050" s="25">
        <v>25</v>
      </c>
      <c r="B1050" s="26" t="s">
        <v>7</v>
      </c>
      <c r="C1050" s="26">
        <v>22.515000000000001</v>
      </c>
      <c r="D1050" s="26">
        <v>1</v>
      </c>
      <c r="E1050" s="26" t="s">
        <v>11</v>
      </c>
      <c r="F1050" s="26" t="s">
        <v>13</v>
      </c>
      <c r="G1050" s="32">
        <v>3594.17085</v>
      </c>
    </row>
    <row r="1051" spans="1:7" x14ac:dyDescent="0.25">
      <c r="A1051" s="27">
        <v>49</v>
      </c>
      <c r="B1051" s="28" t="s">
        <v>10</v>
      </c>
      <c r="C1051" s="28">
        <v>30.9</v>
      </c>
      <c r="D1051" s="28">
        <v>0</v>
      </c>
      <c r="E1051" s="28" t="s">
        <v>8</v>
      </c>
      <c r="F1051" s="28" t="s">
        <v>9</v>
      </c>
      <c r="G1051" s="33">
        <v>39727.614000000001</v>
      </c>
    </row>
    <row r="1052" spans="1:7" x14ac:dyDescent="0.25">
      <c r="A1052" s="25">
        <v>44</v>
      </c>
      <c r="B1052" s="26" t="s">
        <v>7</v>
      </c>
      <c r="C1052" s="26">
        <v>36.954999999999998</v>
      </c>
      <c r="D1052" s="26">
        <v>1</v>
      </c>
      <c r="E1052" s="26" t="s">
        <v>11</v>
      </c>
      <c r="F1052" s="26" t="s">
        <v>13</v>
      </c>
      <c r="G1052" s="32">
        <v>8023.1354499999998</v>
      </c>
    </row>
    <row r="1053" spans="1:7" x14ac:dyDescent="0.25">
      <c r="A1053" s="27">
        <v>64</v>
      </c>
      <c r="B1053" s="28" t="s">
        <v>10</v>
      </c>
      <c r="C1053" s="28">
        <v>26.41</v>
      </c>
      <c r="D1053" s="28">
        <v>0</v>
      </c>
      <c r="E1053" s="28" t="s">
        <v>11</v>
      </c>
      <c r="F1053" s="28" t="s">
        <v>14</v>
      </c>
      <c r="G1053" s="33">
        <v>14394.5579</v>
      </c>
    </row>
    <row r="1054" spans="1:7" x14ac:dyDescent="0.25">
      <c r="A1054" s="25">
        <v>49</v>
      </c>
      <c r="B1054" s="26" t="s">
        <v>10</v>
      </c>
      <c r="C1054" s="26">
        <v>29.83</v>
      </c>
      <c r="D1054" s="26">
        <v>1</v>
      </c>
      <c r="E1054" s="26" t="s">
        <v>11</v>
      </c>
      <c r="F1054" s="26" t="s">
        <v>14</v>
      </c>
      <c r="G1054" s="32">
        <v>9288.0267000000003</v>
      </c>
    </row>
    <row r="1055" spans="1:7" x14ac:dyDescent="0.25">
      <c r="A1055" s="27">
        <v>47</v>
      </c>
      <c r="B1055" s="28" t="s">
        <v>10</v>
      </c>
      <c r="C1055" s="28">
        <v>29.8</v>
      </c>
      <c r="D1055" s="28">
        <v>3</v>
      </c>
      <c r="E1055" s="28" t="s">
        <v>8</v>
      </c>
      <c r="F1055" s="28" t="s">
        <v>9</v>
      </c>
      <c r="G1055" s="33">
        <v>25309.489000000001</v>
      </c>
    </row>
    <row r="1056" spans="1:7" x14ac:dyDescent="0.25">
      <c r="A1056" s="25">
        <v>27</v>
      </c>
      <c r="B1056" s="26" t="s">
        <v>7</v>
      </c>
      <c r="C1056" s="26">
        <v>21.47</v>
      </c>
      <c r="D1056" s="26">
        <v>0</v>
      </c>
      <c r="E1056" s="26" t="s">
        <v>11</v>
      </c>
      <c r="F1056" s="26" t="s">
        <v>13</v>
      </c>
      <c r="G1056" s="32">
        <v>3353.4703</v>
      </c>
    </row>
    <row r="1057" spans="1:7" x14ac:dyDescent="0.25">
      <c r="A1057" s="27">
        <v>55</v>
      </c>
      <c r="B1057" s="28" t="s">
        <v>10</v>
      </c>
      <c r="C1057" s="28">
        <v>27.645</v>
      </c>
      <c r="D1057" s="28">
        <v>0</v>
      </c>
      <c r="E1057" s="28" t="s">
        <v>11</v>
      </c>
      <c r="F1057" s="28" t="s">
        <v>13</v>
      </c>
      <c r="G1057" s="33">
        <v>10594.501550000001</v>
      </c>
    </row>
    <row r="1058" spans="1:7" x14ac:dyDescent="0.25">
      <c r="A1058" s="25">
        <v>48</v>
      </c>
      <c r="B1058" s="26" t="s">
        <v>7</v>
      </c>
      <c r="C1058" s="26">
        <v>28.9</v>
      </c>
      <c r="D1058" s="26">
        <v>0</v>
      </c>
      <c r="E1058" s="26" t="s">
        <v>11</v>
      </c>
      <c r="F1058" s="26" t="s">
        <v>9</v>
      </c>
      <c r="G1058" s="32">
        <v>8277.5229999999992</v>
      </c>
    </row>
    <row r="1059" spans="1:7" x14ac:dyDescent="0.25">
      <c r="A1059" s="27">
        <v>45</v>
      </c>
      <c r="B1059" s="28" t="s">
        <v>7</v>
      </c>
      <c r="C1059" s="28">
        <v>31.79</v>
      </c>
      <c r="D1059" s="28">
        <v>0</v>
      </c>
      <c r="E1059" s="28" t="s">
        <v>11</v>
      </c>
      <c r="F1059" s="28" t="s">
        <v>12</v>
      </c>
      <c r="G1059" s="33">
        <v>17929.303370000001</v>
      </c>
    </row>
    <row r="1060" spans="1:7" x14ac:dyDescent="0.25">
      <c r="A1060" s="25">
        <v>24</v>
      </c>
      <c r="B1060" s="26" t="s">
        <v>7</v>
      </c>
      <c r="C1060" s="26">
        <v>39.49</v>
      </c>
      <c r="D1060" s="26">
        <v>0</v>
      </c>
      <c r="E1060" s="26" t="s">
        <v>11</v>
      </c>
      <c r="F1060" s="26" t="s">
        <v>12</v>
      </c>
      <c r="G1060" s="32">
        <v>2480.9791</v>
      </c>
    </row>
    <row r="1061" spans="1:7" x14ac:dyDescent="0.25">
      <c r="A1061" s="27">
        <v>32</v>
      </c>
      <c r="B1061" s="28" t="s">
        <v>10</v>
      </c>
      <c r="C1061" s="28">
        <v>33.82</v>
      </c>
      <c r="D1061" s="28">
        <v>1</v>
      </c>
      <c r="E1061" s="28" t="s">
        <v>11</v>
      </c>
      <c r="F1061" s="28" t="s">
        <v>13</v>
      </c>
      <c r="G1061" s="33">
        <v>4462.7218000000003</v>
      </c>
    </row>
    <row r="1062" spans="1:7" x14ac:dyDescent="0.25">
      <c r="A1062" s="25">
        <v>24</v>
      </c>
      <c r="B1062" s="26" t="s">
        <v>10</v>
      </c>
      <c r="C1062" s="26">
        <v>32.01</v>
      </c>
      <c r="D1062" s="26">
        <v>0</v>
      </c>
      <c r="E1062" s="26" t="s">
        <v>11</v>
      </c>
      <c r="F1062" s="26" t="s">
        <v>12</v>
      </c>
      <c r="G1062" s="32">
        <v>1981.5818999999999</v>
      </c>
    </row>
    <row r="1063" spans="1:7" x14ac:dyDescent="0.25">
      <c r="A1063" s="27">
        <v>57</v>
      </c>
      <c r="B1063" s="28" t="s">
        <v>10</v>
      </c>
      <c r="C1063" s="28">
        <v>27.94</v>
      </c>
      <c r="D1063" s="28">
        <v>1</v>
      </c>
      <c r="E1063" s="28" t="s">
        <v>11</v>
      </c>
      <c r="F1063" s="28" t="s">
        <v>12</v>
      </c>
      <c r="G1063" s="33">
        <v>11554.223599999999</v>
      </c>
    </row>
    <row r="1064" spans="1:7" x14ac:dyDescent="0.25">
      <c r="A1064" s="25">
        <v>59</v>
      </c>
      <c r="B1064" s="26" t="s">
        <v>10</v>
      </c>
      <c r="C1064" s="26">
        <v>41.14</v>
      </c>
      <c r="D1064" s="26">
        <v>1</v>
      </c>
      <c r="E1064" s="26" t="s">
        <v>8</v>
      </c>
      <c r="F1064" s="26" t="s">
        <v>12</v>
      </c>
      <c r="G1064" s="32">
        <v>48970.247600000002</v>
      </c>
    </row>
    <row r="1065" spans="1:7" x14ac:dyDescent="0.25">
      <c r="A1065" s="27">
        <v>36</v>
      </c>
      <c r="B1065" s="28" t="s">
        <v>10</v>
      </c>
      <c r="C1065" s="28">
        <v>28.594999999999999</v>
      </c>
      <c r="D1065" s="28">
        <v>3</v>
      </c>
      <c r="E1065" s="28" t="s">
        <v>11</v>
      </c>
      <c r="F1065" s="28" t="s">
        <v>13</v>
      </c>
      <c r="G1065" s="33">
        <v>6548.1950500000003</v>
      </c>
    </row>
    <row r="1066" spans="1:7" x14ac:dyDescent="0.25">
      <c r="A1066" s="25">
        <v>29</v>
      </c>
      <c r="B1066" s="26" t="s">
        <v>7</v>
      </c>
      <c r="C1066" s="26">
        <v>25.6</v>
      </c>
      <c r="D1066" s="26">
        <v>4</v>
      </c>
      <c r="E1066" s="26" t="s">
        <v>11</v>
      </c>
      <c r="F1066" s="26" t="s">
        <v>9</v>
      </c>
      <c r="G1066" s="32">
        <v>5708.8670000000002</v>
      </c>
    </row>
    <row r="1067" spans="1:7" x14ac:dyDescent="0.25">
      <c r="A1067" s="27">
        <v>42</v>
      </c>
      <c r="B1067" s="28" t="s">
        <v>7</v>
      </c>
      <c r="C1067" s="28">
        <v>25.3</v>
      </c>
      <c r="D1067" s="28">
        <v>1</v>
      </c>
      <c r="E1067" s="28" t="s">
        <v>11</v>
      </c>
      <c r="F1067" s="28" t="s">
        <v>9</v>
      </c>
      <c r="G1067" s="33">
        <v>7045.4989999999998</v>
      </c>
    </row>
    <row r="1068" spans="1:7" x14ac:dyDescent="0.25">
      <c r="A1068" s="25">
        <v>48</v>
      </c>
      <c r="B1068" s="26" t="s">
        <v>10</v>
      </c>
      <c r="C1068" s="26">
        <v>37.29</v>
      </c>
      <c r="D1068" s="26">
        <v>2</v>
      </c>
      <c r="E1068" s="26" t="s">
        <v>11</v>
      </c>
      <c r="F1068" s="26" t="s">
        <v>12</v>
      </c>
      <c r="G1068" s="32">
        <v>8978.1851000000006</v>
      </c>
    </row>
    <row r="1069" spans="1:7" x14ac:dyDescent="0.25">
      <c r="A1069" s="27">
        <v>39</v>
      </c>
      <c r="B1069" s="28" t="s">
        <v>10</v>
      </c>
      <c r="C1069" s="28">
        <v>42.655000000000001</v>
      </c>
      <c r="D1069" s="28">
        <v>0</v>
      </c>
      <c r="E1069" s="28" t="s">
        <v>11</v>
      </c>
      <c r="F1069" s="28" t="s">
        <v>14</v>
      </c>
      <c r="G1069" s="33">
        <v>5757.41345</v>
      </c>
    </row>
    <row r="1070" spans="1:7" x14ac:dyDescent="0.25">
      <c r="A1070" s="25">
        <v>63</v>
      </c>
      <c r="B1070" s="26" t="s">
        <v>10</v>
      </c>
      <c r="C1070" s="26">
        <v>21.66</v>
      </c>
      <c r="D1070" s="26">
        <v>1</v>
      </c>
      <c r="E1070" s="26" t="s">
        <v>11</v>
      </c>
      <c r="F1070" s="26" t="s">
        <v>13</v>
      </c>
      <c r="G1070" s="32">
        <v>14349.8544</v>
      </c>
    </row>
    <row r="1071" spans="1:7" x14ac:dyDescent="0.25">
      <c r="A1071" s="27">
        <v>54</v>
      </c>
      <c r="B1071" s="28" t="s">
        <v>7</v>
      </c>
      <c r="C1071" s="28">
        <v>31.9</v>
      </c>
      <c r="D1071" s="28">
        <v>1</v>
      </c>
      <c r="E1071" s="28" t="s">
        <v>11</v>
      </c>
      <c r="F1071" s="28" t="s">
        <v>12</v>
      </c>
      <c r="G1071" s="33">
        <v>10928.849</v>
      </c>
    </row>
    <row r="1072" spans="1:7" x14ac:dyDescent="0.25">
      <c r="A1072" s="25">
        <v>37</v>
      </c>
      <c r="B1072" s="26" t="s">
        <v>10</v>
      </c>
      <c r="C1072" s="26">
        <v>37.07</v>
      </c>
      <c r="D1072" s="26">
        <v>1</v>
      </c>
      <c r="E1072" s="26" t="s">
        <v>8</v>
      </c>
      <c r="F1072" s="26" t="s">
        <v>12</v>
      </c>
      <c r="G1072" s="32">
        <v>39871.704299999998</v>
      </c>
    </row>
    <row r="1073" spans="1:7" x14ac:dyDescent="0.25">
      <c r="A1073" s="27">
        <v>63</v>
      </c>
      <c r="B1073" s="28" t="s">
        <v>10</v>
      </c>
      <c r="C1073" s="28">
        <v>31.445</v>
      </c>
      <c r="D1073" s="28">
        <v>0</v>
      </c>
      <c r="E1073" s="28" t="s">
        <v>11</v>
      </c>
      <c r="F1073" s="28" t="s">
        <v>14</v>
      </c>
      <c r="G1073" s="33">
        <v>13974.455550000001</v>
      </c>
    </row>
    <row r="1074" spans="1:7" x14ac:dyDescent="0.25">
      <c r="A1074" s="25">
        <v>21</v>
      </c>
      <c r="B1074" s="26" t="s">
        <v>10</v>
      </c>
      <c r="C1074" s="26">
        <v>31.254999999999999</v>
      </c>
      <c r="D1074" s="26">
        <v>0</v>
      </c>
      <c r="E1074" s="26" t="s">
        <v>11</v>
      </c>
      <c r="F1074" s="26" t="s">
        <v>13</v>
      </c>
      <c r="G1074" s="32">
        <v>1909.52745</v>
      </c>
    </row>
    <row r="1075" spans="1:7" x14ac:dyDescent="0.25">
      <c r="A1075" s="27">
        <v>54</v>
      </c>
      <c r="B1075" s="28" t="s">
        <v>7</v>
      </c>
      <c r="C1075" s="28">
        <v>28.88</v>
      </c>
      <c r="D1075" s="28">
        <v>2</v>
      </c>
      <c r="E1075" s="28" t="s">
        <v>11</v>
      </c>
      <c r="F1075" s="28" t="s">
        <v>14</v>
      </c>
      <c r="G1075" s="33">
        <v>12096.6512</v>
      </c>
    </row>
    <row r="1076" spans="1:7" x14ac:dyDescent="0.25">
      <c r="A1076" s="25">
        <v>60</v>
      </c>
      <c r="B1076" s="26" t="s">
        <v>7</v>
      </c>
      <c r="C1076" s="26">
        <v>18.335000000000001</v>
      </c>
      <c r="D1076" s="26">
        <v>0</v>
      </c>
      <c r="E1076" s="26" t="s">
        <v>11</v>
      </c>
      <c r="F1076" s="26" t="s">
        <v>14</v>
      </c>
      <c r="G1076" s="32">
        <v>13204.28565</v>
      </c>
    </row>
    <row r="1077" spans="1:7" x14ac:dyDescent="0.25">
      <c r="A1077" s="27">
        <v>32</v>
      </c>
      <c r="B1077" s="28" t="s">
        <v>7</v>
      </c>
      <c r="C1077" s="28">
        <v>29.59</v>
      </c>
      <c r="D1077" s="28">
        <v>1</v>
      </c>
      <c r="E1077" s="28" t="s">
        <v>11</v>
      </c>
      <c r="F1077" s="28" t="s">
        <v>12</v>
      </c>
      <c r="G1077" s="33">
        <v>4562.8420999999998</v>
      </c>
    </row>
    <row r="1078" spans="1:7" x14ac:dyDescent="0.25">
      <c r="A1078" s="25">
        <v>47</v>
      </c>
      <c r="B1078" s="26" t="s">
        <v>7</v>
      </c>
      <c r="C1078" s="26">
        <v>32</v>
      </c>
      <c r="D1078" s="26">
        <v>1</v>
      </c>
      <c r="E1078" s="26" t="s">
        <v>11</v>
      </c>
      <c r="F1078" s="26" t="s">
        <v>9</v>
      </c>
      <c r="G1078" s="32">
        <v>8551.3469999999998</v>
      </c>
    </row>
    <row r="1079" spans="1:7" x14ac:dyDescent="0.25">
      <c r="A1079" s="27">
        <v>21</v>
      </c>
      <c r="B1079" s="28" t="s">
        <v>10</v>
      </c>
      <c r="C1079" s="28">
        <v>26.03</v>
      </c>
      <c r="D1079" s="28">
        <v>0</v>
      </c>
      <c r="E1079" s="28" t="s">
        <v>11</v>
      </c>
      <c r="F1079" s="28" t="s">
        <v>14</v>
      </c>
      <c r="G1079" s="33">
        <v>2102.2647000000002</v>
      </c>
    </row>
    <row r="1080" spans="1:7" x14ac:dyDescent="0.25">
      <c r="A1080" s="25">
        <v>28</v>
      </c>
      <c r="B1080" s="26" t="s">
        <v>10</v>
      </c>
      <c r="C1080" s="26">
        <v>31.68</v>
      </c>
      <c r="D1080" s="26">
        <v>0</v>
      </c>
      <c r="E1080" s="26" t="s">
        <v>8</v>
      </c>
      <c r="F1080" s="26" t="s">
        <v>12</v>
      </c>
      <c r="G1080" s="32">
        <v>34672.147199999999</v>
      </c>
    </row>
    <row r="1081" spans="1:7" x14ac:dyDescent="0.25">
      <c r="A1081" s="27">
        <v>63</v>
      </c>
      <c r="B1081" s="28" t="s">
        <v>10</v>
      </c>
      <c r="C1081" s="28">
        <v>33.659999999999997</v>
      </c>
      <c r="D1081" s="28">
        <v>3</v>
      </c>
      <c r="E1081" s="28" t="s">
        <v>11</v>
      </c>
      <c r="F1081" s="28" t="s">
        <v>12</v>
      </c>
      <c r="G1081" s="33">
        <v>15161.5344</v>
      </c>
    </row>
    <row r="1082" spans="1:7" x14ac:dyDescent="0.25">
      <c r="A1082" s="25">
        <v>18</v>
      </c>
      <c r="B1082" s="26" t="s">
        <v>10</v>
      </c>
      <c r="C1082" s="26">
        <v>21.78</v>
      </c>
      <c r="D1082" s="26">
        <v>2</v>
      </c>
      <c r="E1082" s="26" t="s">
        <v>11</v>
      </c>
      <c r="F1082" s="26" t="s">
        <v>12</v>
      </c>
      <c r="G1082" s="32">
        <v>11884.048580000001</v>
      </c>
    </row>
    <row r="1083" spans="1:7" x14ac:dyDescent="0.25">
      <c r="A1083" s="27">
        <v>32</v>
      </c>
      <c r="B1083" s="28" t="s">
        <v>10</v>
      </c>
      <c r="C1083" s="28">
        <v>27.835000000000001</v>
      </c>
      <c r="D1083" s="28">
        <v>1</v>
      </c>
      <c r="E1083" s="28" t="s">
        <v>11</v>
      </c>
      <c r="F1083" s="28" t="s">
        <v>13</v>
      </c>
      <c r="G1083" s="33">
        <v>4454.40265</v>
      </c>
    </row>
    <row r="1084" spans="1:7" x14ac:dyDescent="0.25">
      <c r="A1084" s="25">
        <v>38</v>
      </c>
      <c r="B1084" s="26" t="s">
        <v>10</v>
      </c>
      <c r="C1084" s="26">
        <v>19.95</v>
      </c>
      <c r="D1084" s="26">
        <v>1</v>
      </c>
      <c r="E1084" s="26" t="s">
        <v>11</v>
      </c>
      <c r="F1084" s="26" t="s">
        <v>13</v>
      </c>
      <c r="G1084" s="32">
        <v>5855.9025000000001</v>
      </c>
    </row>
    <row r="1085" spans="1:7" x14ac:dyDescent="0.25">
      <c r="A1085" s="27">
        <v>32</v>
      </c>
      <c r="B1085" s="28" t="s">
        <v>10</v>
      </c>
      <c r="C1085" s="28">
        <v>31.5</v>
      </c>
      <c r="D1085" s="28">
        <v>1</v>
      </c>
      <c r="E1085" s="28" t="s">
        <v>11</v>
      </c>
      <c r="F1085" s="28" t="s">
        <v>9</v>
      </c>
      <c r="G1085" s="33">
        <v>4076.4969999999998</v>
      </c>
    </row>
    <row r="1086" spans="1:7" x14ac:dyDescent="0.25">
      <c r="A1086" s="25">
        <v>62</v>
      </c>
      <c r="B1086" s="26" t="s">
        <v>7</v>
      </c>
      <c r="C1086" s="26">
        <v>30.495000000000001</v>
      </c>
      <c r="D1086" s="26">
        <v>2</v>
      </c>
      <c r="E1086" s="26" t="s">
        <v>11</v>
      </c>
      <c r="F1086" s="26" t="s">
        <v>13</v>
      </c>
      <c r="G1086" s="32">
        <v>15019.760050000001</v>
      </c>
    </row>
    <row r="1087" spans="1:7" x14ac:dyDescent="0.25">
      <c r="A1087" s="27">
        <v>39</v>
      </c>
      <c r="B1087" s="28" t="s">
        <v>7</v>
      </c>
      <c r="C1087" s="28">
        <v>18.3</v>
      </c>
      <c r="D1087" s="28">
        <v>5</v>
      </c>
      <c r="E1087" s="28" t="s">
        <v>8</v>
      </c>
      <c r="F1087" s="28" t="s">
        <v>9</v>
      </c>
      <c r="G1087" s="33">
        <v>19023.259999999998</v>
      </c>
    </row>
    <row r="1088" spans="1:7" x14ac:dyDescent="0.25">
      <c r="A1088" s="25">
        <v>55</v>
      </c>
      <c r="B1088" s="26" t="s">
        <v>10</v>
      </c>
      <c r="C1088" s="26">
        <v>28.975000000000001</v>
      </c>
      <c r="D1088" s="26">
        <v>0</v>
      </c>
      <c r="E1088" s="26" t="s">
        <v>11</v>
      </c>
      <c r="F1088" s="26" t="s">
        <v>14</v>
      </c>
      <c r="G1088" s="32">
        <v>10796.35025</v>
      </c>
    </row>
    <row r="1089" spans="1:7" x14ac:dyDescent="0.25">
      <c r="A1089" s="27">
        <v>57</v>
      </c>
      <c r="B1089" s="28" t="s">
        <v>10</v>
      </c>
      <c r="C1089" s="28">
        <v>31.54</v>
      </c>
      <c r="D1089" s="28">
        <v>0</v>
      </c>
      <c r="E1089" s="28" t="s">
        <v>11</v>
      </c>
      <c r="F1089" s="28" t="s">
        <v>13</v>
      </c>
      <c r="G1089" s="33">
        <v>11353.2276</v>
      </c>
    </row>
    <row r="1090" spans="1:7" x14ac:dyDescent="0.25">
      <c r="A1090" s="25">
        <v>52</v>
      </c>
      <c r="B1090" s="26" t="s">
        <v>10</v>
      </c>
      <c r="C1090" s="26">
        <v>47.74</v>
      </c>
      <c r="D1090" s="26">
        <v>1</v>
      </c>
      <c r="E1090" s="26" t="s">
        <v>11</v>
      </c>
      <c r="F1090" s="26" t="s">
        <v>12</v>
      </c>
      <c r="G1090" s="32">
        <v>9748.9105999999992</v>
      </c>
    </row>
    <row r="1091" spans="1:7" x14ac:dyDescent="0.25">
      <c r="A1091" s="27">
        <v>56</v>
      </c>
      <c r="B1091" s="28" t="s">
        <v>10</v>
      </c>
      <c r="C1091" s="28">
        <v>22.1</v>
      </c>
      <c r="D1091" s="28">
        <v>0</v>
      </c>
      <c r="E1091" s="28" t="s">
        <v>11</v>
      </c>
      <c r="F1091" s="28" t="s">
        <v>9</v>
      </c>
      <c r="G1091" s="33">
        <v>10577.087</v>
      </c>
    </row>
    <row r="1092" spans="1:7" x14ac:dyDescent="0.25">
      <c r="A1092" s="25">
        <v>47</v>
      </c>
      <c r="B1092" s="26" t="s">
        <v>10</v>
      </c>
      <c r="C1092" s="26">
        <v>36.19</v>
      </c>
      <c r="D1092" s="26">
        <v>0</v>
      </c>
      <c r="E1092" s="26" t="s">
        <v>8</v>
      </c>
      <c r="F1092" s="26" t="s">
        <v>12</v>
      </c>
      <c r="G1092" s="32">
        <v>41676.081100000003</v>
      </c>
    </row>
    <row r="1093" spans="1:7" x14ac:dyDescent="0.25">
      <c r="A1093" s="27">
        <v>55</v>
      </c>
      <c r="B1093" s="28" t="s">
        <v>7</v>
      </c>
      <c r="C1093" s="28">
        <v>29.83</v>
      </c>
      <c r="D1093" s="28">
        <v>0</v>
      </c>
      <c r="E1093" s="28" t="s">
        <v>11</v>
      </c>
      <c r="F1093" s="28" t="s">
        <v>14</v>
      </c>
      <c r="G1093" s="33">
        <v>11286.538699999999</v>
      </c>
    </row>
    <row r="1094" spans="1:7" x14ac:dyDescent="0.25">
      <c r="A1094" s="25">
        <v>23</v>
      </c>
      <c r="B1094" s="26" t="s">
        <v>10</v>
      </c>
      <c r="C1094" s="26">
        <v>32.700000000000003</v>
      </c>
      <c r="D1094" s="26">
        <v>3</v>
      </c>
      <c r="E1094" s="26" t="s">
        <v>11</v>
      </c>
      <c r="F1094" s="26" t="s">
        <v>9</v>
      </c>
      <c r="G1094" s="32">
        <v>3591.48</v>
      </c>
    </row>
    <row r="1095" spans="1:7" x14ac:dyDescent="0.25">
      <c r="A1095" s="27">
        <v>22</v>
      </c>
      <c r="B1095" s="28" t="s">
        <v>7</v>
      </c>
      <c r="C1095" s="28">
        <v>30.4</v>
      </c>
      <c r="D1095" s="28">
        <v>0</v>
      </c>
      <c r="E1095" s="28" t="s">
        <v>8</v>
      </c>
      <c r="F1095" s="28" t="s">
        <v>13</v>
      </c>
      <c r="G1095" s="33">
        <v>33907.548000000003</v>
      </c>
    </row>
    <row r="1096" spans="1:7" x14ac:dyDescent="0.25">
      <c r="A1096" s="25">
        <v>50</v>
      </c>
      <c r="B1096" s="26" t="s">
        <v>7</v>
      </c>
      <c r="C1096" s="26">
        <v>33.700000000000003</v>
      </c>
      <c r="D1096" s="26">
        <v>4</v>
      </c>
      <c r="E1096" s="26" t="s">
        <v>11</v>
      </c>
      <c r="F1096" s="26" t="s">
        <v>9</v>
      </c>
      <c r="G1096" s="32">
        <v>11299.343000000001</v>
      </c>
    </row>
    <row r="1097" spans="1:7" x14ac:dyDescent="0.25">
      <c r="A1097" s="27">
        <v>18</v>
      </c>
      <c r="B1097" s="28" t="s">
        <v>7</v>
      </c>
      <c r="C1097" s="28">
        <v>31.35</v>
      </c>
      <c r="D1097" s="28">
        <v>4</v>
      </c>
      <c r="E1097" s="28" t="s">
        <v>11</v>
      </c>
      <c r="F1097" s="28" t="s">
        <v>14</v>
      </c>
      <c r="G1097" s="33">
        <v>4561.1885000000002</v>
      </c>
    </row>
    <row r="1098" spans="1:7" x14ac:dyDescent="0.25">
      <c r="A1098" s="25">
        <v>51</v>
      </c>
      <c r="B1098" s="26" t="s">
        <v>7</v>
      </c>
      <c r="C1098" s="26">
        <v>34.96</v>
      </c>
      <c r="D1098" s="26">
        <v>2</v>
      </c>
      <c r="E1098" s="26" t="s">
        <v>8</v>
      </c>
      <c r="F1098" s="26" t="s">
        <v>14</v>
      </c>
      <c r="G1098" s="32">
        <v>44641.197399999997</v>
      </c>
    </row>
    <row r="1099" spans="1:7" x14ac:dyDescent="0.25">
      <c r="A1099" s="27">
        <v>22</v>
      </c>
      <c r="B1099" s="28" t="s">
        <v>10</v>
      </c>
      <c r="C1099" s="28">
        <v>33.770000000000003</v>
      </c>
      <c r="D1099" s="28">
        <v>0</v>
      </c>
      <c r="E1099" s="28" t="s">
        <v>11</v>
      </c>
      <c r="F1099" s="28" t="s">
        <v>12</v>
      </c>
      <c r="G1099" s="33">
        <v>1674.6323</v>
      </c>
    </row>
    <row r="1100" spans="1:7" x14ac:dyDescent="0.25">
      <c r="A1100" s="25">
        <v>52</v>
      </c>
      <c r="B1100" s="26" t="s">
        <v>7</v>
      </c>
      <c r="C1100" s="26">
        <v>30.875</v>
      </c>
      <c r="D1100" s="26">
        <v>0</v>
      </c>
      <c r="E1100" s="26" t="s">
        <v>11</v>
      </c>
      <c r="F1100" s="26" t="s">
        <v>14</v>
      </c>
      <c r="G1100" s="32">
        <v>23045.566159999998</v>
      </c>
    </row>
    <row r="1101" spans="1:7" x14ac:dyDescent="0.25">
      <c r="A1101" s="27">
        <v>25</v>
      </c>
      <c r="B1101" s="28" t="s">
        <v>7</v>
      </c>
      <c r="C1101" s="28">
        <v>33.99</v>
      </c>
      <c r="D1101" s="28">
        <v>1</v>
      </c>
      <c r="E1101" s="28" t="s">
        <v>11</v>
      </c>
      <c r="F1101" s="28" t="s">
        <v>12</v>
      </c>
      <c r="G1101" s="33">
        <v>3227.1210999999998</v>
      </c>
    </row>
    <row r="1102" spans="1:7" x14ac:dyDescent="0.25">
      <c r="A1102" s="25">
        <v>33</v>
      </c>
      <c r="B1102" s="26" t="s">
        <v>7</v>
      </c>
      <c r="C1102" s="26">
        <v>19.094999999999999</v>
      </c>
      <c r="D1102" s="26">
        <v>2</v>
      </c>
      <c r="E1102" s="26" t="s">
        <v>8</v>
      </c>
      <c r="F1102" s="26" t="s">
        <v>14</v>
      </c>
      <c r="G1102" s="32">
        <v>16776.304049999999</v>
      </c>
    </row>
    <row r="1103" spans="1:7" x14ac:dyDescent="0.25">
      <c r="A1103" s="27">
        <v>53</v>
      </c>
      <c r="B1103" s="28" t="s">
        <v>10</v>
      </c>
      <c r="C1103" s="28">
        <v>28.6</v>
      </c>
      <c r="D1103" s="28">
        <v>3</v>
      </c>
      <c r="E1103" s="28" t="s">
        <v>11</v>
      </c>
      <c r="F1103" s="28" t="s">
        <v>9</v>
      </c>
      <c r="G1103" s="33">
        <v>11253.421</v>
      </c>
    </row>
    <row r="1104" spans="1:7" x14ac:dyDescent="0.25">
      <c r="A1104" s="25">
        <v>29</v>
      </c>
      <c r="B1104" s="26" t="s">
        <v>10</v>
      </c>
      <c r="C1104" s="26">
        <v>38.94</v>
      </c>
      <c r="D1104" s="26">
        <v>1</v>
      </c>
      <c r="E1104" s="26" t="s">
        <v>11</v>
      </c>
      <c r="F1104" s="26" t="s">
        <v>12</v>
      </c>
      <c r="G1104" s="32">
        <v>3471.4096</v>
      </c>
    </row>
    <row r="1105" spans="1:7" x14ac:dyDescent="0.25">
      <c r="A1105" s="27">
        <v>58</v>
      </c>
      <c r="B1105" s="28" t="s">
        <v>10</v>
      </c>
      <c r="C1105" s="28">
        <v>36.08</v>
      </c>
      <c r="D1105" s="28">
        <v>0</v>
      </c>
      <c r="E1105" s="28" t="s">
        <v>11</v>
      </c>
      <c r="F1105" s="28" t="s">
        <v>12</v>
      </c>
      <c r="G1105" s="33">
        <v>11363.2832</v>
      </c>
    </row>
    <row r="1106" spans="1:7" x14ac:dyDescent="0.25">
      <c r="A1106" s="25">
        <v>37</v>
      </c>
      <c r="B1106" s="26" t="s">
        <v>10</v>
      </c>
      <c r="C1106" s="26">
        <v>29.8</v>
      </c>
      <c r="D1106" s="26">
        <v>0</v>
      </c>
      <c r="E1106" s="26" t="s">
        <v>11</v>
      </c>
      <c r="F1106" s="26" t="s">
        <v>9</v>
      </c>
      <c r="G1106" s="32">
        <v>20420.604650000001</v>
      </c>
    </row>
    <row r="1107" spans="1:7" x14ac:dyDescent="0.25">
      <c r="A1107" s="27">
        <v>54</v>
      </c>
      <c r="B1107" s="28" t="s">
        <v>7</v>
      </c>
      <c r="C1107" s="28">
        <v>31.24</v>
      </c>
      <c r="D1107" s="28">
        <v>0</v>
      </c>
      <c r="E1107" s="28" t="s">
        <v>11</v>
      </c>
      <c r="F1107" s="28" t="s">
        <v>12</v>
      </c>
      <c r="G1107" s="33">
        <v>10338.9316</v>
      </c>
    </row>
    <row r="1108" spans="1:7" x14ac:dyDescent="0.25">
      <c r="A1108" s="25">
        <v>49</v>
      </c>
      <c r="B1108" s="26" t="s">
        <v>7</v>
      </c>
      <c r="C1108" s="26">
        <v>29.925000000000001</v>
      </c>
      <c r="D1108" s="26">
        <v>0</v>
      </c>
      <c r="E1108" s="26" t="s">
        <v>11</v>
      </c>
      <c r="F1108" s="26" t="s">
        <v>13</v>
      </c>
      <c r="G1108" s="32">
        <v>8988.1587500000005</v>
      </c>
    </row>
    <row r="1109" spans="1:7" x14ac:dyDescent="0.25">
      <c r="A1109" s="27">
        <v>50</v>
      </c>
      <c r="B1109" s="28" t="s">
        <v>7</v>
      </c>
      <c r="C1109" s="28">
        <v>26.22</v>
      </c>
      <c r="D1109" s="28">
        <v>2</v>
      </c>
      <c r="E1109" s="28" t="s">
        <v>11</v>
      </c>
      <c r="F1109" s="28" t="s">
        <v>13</v>
      </c>
      <c r="G1109" s="33">
        <v>10493.9458</v>
      </c>
    </row>
    <row r="1110" spans="1:7" x14ac:dyDescent="0.25">
      <c r="A1110" s="25">
        <v>26</v>
      </c>
      <c r="B1110" s="26" t="s">
        <v>10</v>
      </c>
      <c r="C1110" s="26">
        <v>30</v>
      </c>
      <c r="D1110" s="26">
        <v>1</v>
      </c>
      <c r="E1110" s="26" t="s">
        <v>11</v>
      </c>
      <c r="F1110" s="26" t="s">
        <v>9</v>
      </c>
      <c r="G1110" s="32">
        <v>2904.0880000000002</v>
      </c>
    </row>
    <row r="1111" spans="1:7" x14ac:dyDescent="0.25">
      <c r="A1111" s="27">
        <v>45</v>
      </c>
      <c r="B1111" s="28" t="s">
        <v>10</v>
      </c>
      <c r="C1111" s="28">
        <v>20.350000000000001</v>
      </c>
      <c r="D1111" s="28">
        <v>3</v>
      </c>
      <c r="E1111" s="28" t="s">
        <v>11</v>
      </c>
      <c r="F1111" s="28" t="s">
        <v>12</v>
      </c>
      <c r="G1111" s="33">
        <v>8605.3615000000009</v>
      </c>
    </row>
    <row r="1112" spans="1:7" x14ac:dyDescent="0.25">
      <c r="A1112" s="25">
        <v>54</v>
      </c>
      <c r="B1112" s="26" t="s">
        <v>7</v>
      </c>
      <c r="C1112" s="26">
        <v>32.299999999999997</v>
      </c>
      <c r="D1112" s="26">
        <v>1</v>
      </c>
      <c r="E1112" s="26" t="s">
        <v>11</v>
      </c>
      <c r="F1112" s="26" t="s">
        <v>14</v>
      </c>
      <c r="G1112" s="32">
        <v>11512.405000000001</v>
      </c>
    </row>
    <row r="1113" spans="1:7" x14ac:dyDescent="0.25">
      <c r="A1113" s="27">
        <v>38</v>
      </c>
      <c r="B1113" s="28" t="s">
        <v>10</v>
      </c>
      <c r="C1113" s="28">
        <v>38.39</v>
      </c>
      <c r="D1113" s="28">
        <v>3</v>
      </c>
      <c r="E1113" s="28" t="s">
        <v>8</v>
      </c>
      <c r="F1113" s="28" t="s">
        <v>12</v>
      </c>
      <c r="G1113" s="33">
        <v>41949.244100000004</v>
      </c>
    </row>
    <row r="1114" spans="1:7" x14ac:dyDescent="0.25">
      <c r="A1114" s="25">
        <v>48</v>
      </c>
      <c r="B1114" s="26" t="s">
        <v>7</v>
      </c>
      <c r="C1114" s="26">
        <v>25.85</v>
      </c>
      <c r="D1114" s="26">
        <v>3</v>
      </c>
      <c r="E1114" s="26" t="s">
        <v>8</v>
      </c>
      <c r="F1114" s="26" t="s">
        <v>12</v>
      </c>
      <c r="G1114" s="32">
        <v>24180.933499999999</v>
      </c>
    </row>
    <row r="1115" spans="1:7" x14ac:dyDescent="0.25">
      <c r="A1115" s="27">
        <v>28</v>
      </c>
      <c r="B1115" s="28" t="s">
        <v>7</v>
      </c>
      <c r="C1115" s="28">
        <v>26.315000000000001</v>
      </c>
      <c r="D1115" s="28">
        <v>3</v>
      </c>
      <c r="E1115" s="28" t="s">
        <v>11</v>
      </c>
      <c r="F1115" s="28" t="s">
        <v>13</v>
      </c>
      <c r="G1115" s="33">
        <v>5312.1698500000002</v>
      </c>
    </row>
    <row r="1116" spans="1:7" x14ac:dyDescent="0.25">
      <c r="A1116" s="25">
        <v>23</v>
      </c>
      <c r="B1116" s="26" t="s">
        <v>10</v>
      </c>
      <c r="C1116" s="26">
        <v>24.51</v>
      </c>
      <c r="D1116" s="26">
        <v>0</v>
      </c>
      <c r="E1116" s="26" t="s">
        <v>11</v>
      </c>
      <c r="F1116" s="26" t="s">
        <v>14</v>
      </c>
      <c r="G1116" s="32">
        <v>2396.0958999999998</v>
      </c>
    </row>
    <row r="1117" spans="1:7" x14ac:dyDescent="0.25">
      <c r="A1117" s="27">
        <v>55</v>
      </c>
      <c r="B1117" s="28" t="s">
        <v>10</v>
      </c>
      <c r="C1117" s="28">
        <v>32.67</v>
      </c>
      <c r="D1117" s="28">
        <v>1</v>
      </c>
      <c r="E1117" s="28" t="s">
        <v>11</v>
      </c>
      <c r="F1117" s="28" t="s">
        <v>12</v>
      </c>
      <c r="G1117" s="33">
        <v>10807.4863</v>
      </c>
    </row>
    <row r="1118" spans="1:7" x14ac:dyDescent="0.25">
      <c r="A1118" s="25">
        <v>41</v>
      </c>
      <c r="B1118" s="26" t="s">
        <v>10</v>
      </c>
      <c r="C1118" s="26">
        <v>29.64</v>
      </c>
      <c r="D1118" s="26">
        <v>5</v>
      </c>
      <c r="E1118" s="26" t="s">
        <v>11</v>
      </c>
      <c r="F1118" s="26" t="s">
        <v>14</v>
      </c>
      <c r="G1118" s="32">
        <v>9222.4025999999994</v>
      </c>
    </row>
    <row r="1119" spans="1:7" x14ac:dyDescent="0.25">
      <c r="A1119" s="27">
        <v>25</v>
      </c>
      <c r="B1119" s="28" t="s">
        <v>10</v>
      </c>
      <c r="C1119" s="28">
        <v>33.33</v>
      </c>
      <c r="D1119" s="28">
        <v>2</v>
      </c>
      <c r="E1119" s="28" t="s">
        <v>8</v>
      </c>
      <c r="F1119" s="28" t="s">
        <v>12</v>
      </c>
      <c r="G1119" s="33">
        <v>36124.573700000001</v>
      </c>
    </row>
    <row r="1120" spans="1:7" x14ac:dyDescent="0.25">
      <c r="A1120" s="25">
        <v>33</v>
      </c>
      <c r="B1120" s="26" t="s">
        <v>10</v>
      </c>
      <c r="C1120" s="26">
        <v>35.75</v>
      </c>
      <c r="D1120" s="26">
        <v>1</v>
      </c>
      <c r="E1120" s="26" t="s">
        <v>8</v>
      </c>
      <c r="F1120" s="26" t="s">
        <v>12</v>
      </c>
      <c r="G1120" s="32">
        <v>38282.749499999998</v>
      </c>
    </row>
    <row r="1121" spans="1:7" x14ac:dyDescent="0.25">
      <c r="A1121" s="27">
        <v>30</v>
      </c>
      <c r="B1121" s="28" t="s">
        <v>7</v>
      </c>
      <c r="C1121" s="28">
        <v>19.95</v>
      </c>
      <c r="D1121" s="28">
        <v>3</v>
      </c>
      <c r="E1121" s="28" t="s">
        <v>11</v>
      </c>
      <c r="F1121" s="28" t="s">
        <v>13</v>
      </c>
      <c r="G1121" s="33">
        <v>5693.4305000000004</v>
      </c>
    </row>
    <row r="1122" spans="1:7" x14ac:dyDescent="0.25">
      <c r="A1122" s="25">
        <v>23</v>
      </c>
      <c r="B1122" s="26" t="s">
        <v>7</v>
      </c>
      <c r="C1122" s="26">
        <v>31.4</v>
      </c>
      <c r="D1122" s="26">
        <v>0</v>
      </c>
      <c r="E1122" s="26" t="s">
        <v>8</v>
      </c>
      <c r="F1122" s="26" t="s">
        <v>9</v>
      </c>
      <c r="G1122" s="32">
        <v>34166.273000000001</v>
      </c>
    </row>
    <row r="1123" spans="1:7" x14ac:dyDescent="0.25">
      <c r="A1123" s="27">
        <v>46</v>
      </c>
      <c r="B1123" s="28" t="s">
        <v>10</v>
      </c>
      <c r="C1123" s="28">
        <v>38.17</v>
      </c>
      <c r="D1123" s="28">
        <v>2</v>
      </c>
      <c r="E1123" s="28" t="s">
        <v>11</v>
      </c>
      <c r="F1123" s="28" t="s">
        <v>12</v>
      </c>
      <c r="G1123" s="33">
        <v>8347.1643000000004</v>
      </c>
    </row>
    <row r="1124" spans="1:7" x14ac:dyDescent="0.25">
      <c r="A1124" s="25">
        <v>53</v>
      </c>
      <c r="B1124" s="26" t="s">
        <v>7</v>
      </c>
      <c r="C1124" s="26">
        <v>36.86</v>
      </c>
      <c r="D1124" s="26">
        <v>3</v>
      </c>
      <c r="E1124" s="26" t="s">
        <v>8</v>
      </c>
      <c r="F1124" s="26" t="s">
        <v>13</v>
      </c>
      <c r="G1124" s="32">
        <v>46661.4424</v>
      </c>
    </row>
    <row r="1125" spans="1:7" x14ac:dyDescent="0.25">
      <c r="A1125" s="27">
        <v>27</v>
      </c>
      <c r="B1125" s="28" t="s">
        <v>7</v>
      </c>
      <c r="C1125" s="28">
        <v>32.395000000000003</v>
      </c>
      <c r="D1125" s="28">
        <v>1</v>
      </c>
      <c r="E1125" s="28" t="s">
        <v>11</v>
      </c>
      <c r="F1125" s="28" t="s">
        <v>14</v>
      </c>
      <c r="G1125" s="33">
        <v>18903.491409999999</v>
      </c>
    </row>
    <row r="1126" spans="1:7" x14ac:dyDescent="0.25">
      <c r="A1126" s="25">
        <v>23</v>
      </c>
      <c r="B1126" s="26" t="s">
        <v>7</v>
      </c>
      <c r="C1126" s="26">
        <v>42.75</v>
      </c>
      <c r="D1126" s="26">
        <v>1</v>
      </c>
      <c r="E1126" s="26" t="s">
        <v>8</v>
      </c>
      <c r="F1126" s="26" t="s">
        <v>14</v>
      </c>
      <c r="G1126" s="32">
        <v>40904.199500000002</v>
      </c>
    </row>
    <row r="1127" spans="1:7" x14ac:dyDescent="0.25">
      <c r="A1127" s="27">
        <v>63</v>
      </c>
      <c r="B1127" s="28" t="s">
        <v>7</v>
      </c>
      <c r="C1127" s="28">
        <v>25.08</v>
      </c>
      <c r="D1127" s="28">
        <v>0</v>
      </c>
      <c r="E1127" s="28" t="s">
        <v>11</v>
      </c>
      <c r="F1127" s="28" t="s">
        <v>13</v>
      </c>
      <c r="G1127" s="33">
        <v>14254.608200000001</v>
      </c>
    </row>
    <row r="1128" spans="1:7" x14ac:dyDescent="0.25">
      <c r="A1128" s="25">
        <v>55</v>
      </c>
      <c r="B1128" s="26" t="s">
        <v>10</v>
      </c>
      <c r="C1128" s="26">
        <v>29.9</v>
      </c>
      <c r="D1128" s="26">
        <v>0</v>
      </c>
      <c r="E1128" s="26" t="s">
        <v>11</v>
      </c>
      <c r="F1128" s="26" t="s">
        <v>9</v>
      </c>
      <c r="G1128" s="32">
        <v>10214.636</v>
      </c>
    </row>
    <row r="1129" spans="1:7" x14ac:dyDescent="0.25">
      <c r="A1129" s="27">
        <v>35</v>
      </c>
      <c r="B1129" s="28" t="s">
        <v>7</v>
      </c>
      <c r="C1129" s="28">
        <v>35.86</v>
      </c>
      <c r="D1129" s="28">
        <v>2</v>
      </c>
      <c r="E1129" s="28" t="s">
        <v>11</v>
      </c>
      <c r="F1129" s="28" t="s">
        <v>12</v>
      </c>
      <c r="G1129" s="33">
        <v>5836.5204000000003</v>
      </c>
    </row>
    <row r="1130" spans="1:7" x14ac:dyDescent="0.25">
      <c r="A1130" s="25">
        <v>34</v>
      </c>
      <c r="B1130" s="26" t="s">
        <v>10</v>
      </c>
      <c r="C1130" s="26">
        <v>32.799999999999997</v>
      </c>
      <c r="D1130" s="26">
        <v>1</v>
      </c>
      <c r="E1130" s="26" t="s">
        <v>11</v>
      </c>
      <c r="F1130" s="26" t="s">
        <v>9</v>
      </c>
      <c r="G1130" s="32">
        <v>14358.364369999999</v>
      </c>
    </row>
    <row r="1131" spans="1:7" x14ac:dyDescent="0.25">
      <c r="A1131" s="27">
        <v>19</v>
      </c>
      <c r="B1131" s="28" t="s">
        <v>7</v>
      </c>
      <c r="C1131" s="28">
        <v>18.600000000000001</v>
      </c>
      <c r="D1131" s="28">
        <v>0</v>
      </c>
      <c r="E1131" s="28" t="s">
        <v>11</v>
      </c>
      <c r="F1131" s="28" t="s">
        <v>9</v>
      </c>
      <c r="G1131" s="33">
        <v>1728.8969999999999</v>
      </c>
    </row>
    <row r="1132" spans="1:7" x14ac:dyDescent="0.25">
      <c r="A1132" s="25">
        <v>39</v>
      </c>
      <c r="B1132" s="26" t="s">
        <v>7</v>
      </c>
      <c r="C1132" s="26">
        <v>23.87</v>
      </c>
      <c r="D1132" s="26">
        <v>5</v>
      </c>
      <c r="E1132" s="26" t="s">
        <v>11</v>
      </c>
      <c r="F1132" s="26" t="s">
        <v>12</v>
      </c>
      <c r="G1132" s="32">
        <v>8582.3022999999994</v>
      </c>
    </row>
    <row r="1133" spans="1:7" x14ac:dyDescent="0.25">
      <c r="A1133" s="27">
        <v>27</v>
      </c>
      <c r="B1133" s="28" t="s">
        <v>10</v>
      </c>
      <c r="C1133" s="28">
        <v>45.9</v>
      </c>
      <c r="D1133" s="28">
        <v>2</v>
      </c>
      <c r="E1133" s="28" t="s">
        <v>11</v>
      </c>
      <c r="F1133" s="28" t="s">
        <v>9</v>
      </c>
      <c r="G1133" s="33">
        <v>3693.4279999999999</v>
      </c>
    </row>
    <row r="1134" spans="1:7" x14ac:dyDescent="0.25">
      <c r="A1134" s="25">
        <v>57</v>
      </c>
      <c r="B1134" s="26" t="s">
        <v>10</v>
      </c>
      <c r="C1134" s="26">
        <v>40.28</v>
      </c>
      <c r="D1134" s="26">
        <v>0</v>
      </c>
      <c r="E1134" s="26" t="s">
        <v>11</v>
      </c>
      <c r="F1134" s="26" t="s">
        <v>14</v>
      </c>
      <c r="G1134" s="32">
        <v>20709.020339999999</v>
      </c>
    </row>
    <row r="1135" spans="1:7" x14ac:dyDescent="0.25">
      <c r="A1135" s="27">
        <v>52</v>
      </c>
      <c r="B1135" s="28" t="s">
        <v>7</v>
      </c>
      <c r="C1135" s="28">
        <v>18.335000000000001</v>
      </c>
      <c r="D1135" s="28">
        <v>0</v>
      </c>
      <c r="E1135" s="28" t="s">
        <v>11</v>
      </c>
      <c r="F1135" s="28" t="s">
        <v>13</v>
      </c>
      <c r="G1135" s="33">
        <v>9991.0376500000002</v>
      </c>
    </row>
    <row r="1136" spans="1:7" x14ac:dyDescent="0.25">
      <c r="A1136" s="25">
        <v>28</v>
      </c>
      <c r="B1136" s="26" t="s">
        <v>10</v>
      </c>
      <c r="C1136" s="26">
        <v>33.82</v>
      </c>
      <c r="D1136" s="26">
        <v>0</v>
      </c>
      <c r="E1136" s="26" t="s">
        <v>11</v>
      </c>
      <c r="F1136" s="26" t="s">
        <v>13</v>
      </c>
      <c r="G1136" s="32">
        <v>19673.335729999999</v>
      </c>
    </row>
    <row r="1137" spans="1:7" x14ac:dyDescent="0.25">
      <c r="A1137" s="27">
        <v>50</v>
      </c>
      <c r="B1137" s="28" t="s">
        <v>7</v>
      </c>
      <c r="C1137" s="28">
        <v>28.12</v>
      </c>
      <c r="D1137" s="28">
        <v>3</v>
      </c>
      <c r="E1137" s="28" t="s">
        <v>11</v>
      </c>
      <c r="F1137" s="28" t="s">
        <v>13</v>
      </c>
      <c r="G1137" s="33">
        <v>11085.586799999999</v>
      </c>
    </row>
    <row r="1138" spans="1:7" x14ac:dyDescent="0.25">
      <c r="A1138" s="25">
        <v>44</v>
      </c>
      <c r="B1138" s="26" t="s">
        <v>7</v>
      </c>
      <c r="C1138" s="26">
        <v>25</v>
      </c>
      <c r="D1138" s="26">
        <v>1</v>
      </c>
      <c r="E1138" s="26" t="s">
        <v>11</v>
      </c>
      <c r="F1138" s="26" t="s">
        <v>9</v>
      </c>
      <c r="G1138" s="32">
        <v>7623.518</v>
      </c>
    </row>
    <row r="1139" spans="1:7" x14ac:dyDescent="0.25">
      <c r="A1139" s="27">
        <v>26</v>
      </c>
      <c r="B1139" s="28" t="s">
        <v>7</v>
      </c>
      <c r="C1139" s="28">
        <v>22.23</v>
      </c>
      <c r="D1139" s="28">
        <v>0</v>
      </c>
      <c r="E1139" s="28" t="s">
        <v>11</v>
      </c>
      <c r="F1139" s="28" t="s">
        <v>13</v>
      </c>
      <c r="G1139" s="33">
        <v>3176.2876999999999</v>
      </c>
    </row>
    <row r="1140" spans="1:7" x14ac:dyDescent="0.25">
      <c r="A1140" s="25">
        <v>33</v>
      </c>
      <c r="B1140" s="26" t="s">
        <v>10</v>
      </c>
      <c r="C1140" s="26">
        <v>30.25</v>
      </c>
      <c r="D1140" s="26">
        <v>0</v>
      </c>
      <c r="E1140" s="26" t="s">
        <v>11</v>
      </c>
      <c r="F1140" s="26" t="s">
        <v>12</v>
      </c>
      <c r="G1140" s="32">
        <v>3704.3544999999999</v>
      </c>
    </row>
    <row r="1141" spans="1:7" x14ac:dyDescent="0.25">
      <c r="A1141" s="27">
        <v>19</v>
      </c>
      <c r="B1141" s="28" t="s">
        <v>7</v>
      </c>
      <c r="C1141" s="28">
        <v>32.49</v>
      </c>
      <c r="D1141" s="28">
        <v>0</v>
      </c>
      <c r="E1141" s="28" t="s">
        <v>8</v>
      </c>
      <c r="F1141" s="28" t="s">
        <v>13</v>
      </c>
      <c r="G1141" s="33">
        <v>36898.733079999998</v>
      </c>
    </row>
    <row r="1142" spans="1:7" x14ac:dyDescent="0.25">
      <c r="A1142" s="25">
        <v>50</v>
      </c>
      <c r="B1142" s="26" t="s">
        <v>10</v>
      </c>
      <c r="C1142" s="26">
        <v>37.07</v>
      </c>
      <c r="D1142" s="26">
        <v>1</v>
      </c>
      <c r="E1142" s="26" t="s">
        <v>11</v>
      </c>
      <c r="F1142" s="26" t="s">
        <v>12</v>
      </c>
      <c r="G1142" s="32">
        <v>9048.0272999999997</v>
      </c>
    </row>
    <row r="1143" spans="1:7" x14ac:dyDescent="0.25">
      <c r="A1143" s="27">
        <v>41</v>
      </c>
      <c r="B1143" s="28" t="s">
        <v>7</v>
      </c>
      <c r="C1143" s="28">
        <v>32.6</v>
      </c>
      <c r="D1143" s="28">
        <v>3</v>
      </c>
      <c r="E1143" s="28" t="s">
        <v>11</v>
      </c>
      <c r="F1143" s="28" t="s">
        <v>9</v>
      </c>
      <c r="G1143" s="33">
        <v>7954.5169999999998</v>
      </c>
    </row>
    <row r="1144" spans="1:7" x14ac:dyDescent="0.25">
      <c r="A1144" s="25">
        <v>52</v>
      </c>
      <c r="B1144" s="26" t="s">
        <v>7</v>
      </c>
      <c r="C1144" s="26">
        <v>24.86</v>
      </c>
      <c r="D1144" s="26">
        <v>0</v>
      </c>
      <c r="E1144" s="26" t="s">
        <v>11</v>
      </c>
      <c r="F1144" s="26" t="s">
        <v>12</v>
      </c>
      <c r="G1144" s="32">
        <v>27117.993780000001</v>
      </c>
    </row>
    <row r="1145" spans="1:7" x14ac:dyDescent="0.25">
      <c r="A1145" s="27">
        <v>39</v>
      </c>
      <c r="B1145" s="28" t="s">
        <v>10</v>
      </c>
      <c r="C1145" s="28">
        <v>32.340000000000003</v>
      </c>
      <c r="D1145" s="28">
        <v>2</v>
      </c>
      <c r="E1145" s="28" t="s">
        <v>11</v>
      </c>
      <c r="F1145" s="28" t="s">
        <v>12</v>
      </c>
      <c r="G1145" s="33">
        <v>6338.0756000000001</v>
      </c>
    </row>
    <row r="1146" spans="1:7" x14ac:dyDescent="0.25">
      <c r="A1146" s="25">
        <v>50</v>
      </c>
      <c r="B1146" s="26" t="s">
        <v>10</v>
      </c>
      <c r="C1146" s="26">
        <v>32.299999999999997</v>
      </c>
      <c r="D1146" s="26">
        <v>2</v>
      </c>
      <c r="E1146" s="26" t="s">
        <v>11</v>
      </c>
      <c r="F1146" s="26" t="s">
        <v>9</v>
      </c>
      <c r="G1146" s="32">
        <v>9630.3970000000008</v>
      </c>
    </row>
    <row r="1147" spans="1:7" x14ac:dyDescent="0.25">
      <c r="A1147" s="27">
        <v>52</v>
      </c>
      <c r="B1147" s="28" t="s">
        <v>10</v>
      </c>
      <c r="C1147" s="28">
        <v>32.774999999999999</v>
      </c>
      <c r="D1147" s="28">
        <v>3</v>
      </c>
      <c r="E1147" s="28" t="s">
        <v>11</v>
      </c>
      <c r="F1147" s="28" t="s">
        <v>13</v>
      </c>
      <c r="G1147" s="33">
        <v>11289.10925</v>
      </c>
    </row>
    <row r="1148" spans="1:7" x14ac:dyDescent="0.25">
      <c r="A1148" s="25">
        <v>60</v>
      </c>
      <c r="B1148" s="26" t="s">
        <v>10</v>
      </c>
      <c r="C1148" s="26">
        <v>32.799999999999997</v>
      </c>
      <c r="D1148" s="26">
        <v>0</v>
      </c>
      <c r="E1148" s="26" t="s">
        <v>8</v>
      </c>
      <c r="F1148" s="26" t="s">
        <v>9</v>
      </c>
      <c r="G1148" s="32">
        <v>52590.829389999999</v>
      </c>
    </row>
    <row r="1149" spans="1:7" x14ac:dyDescent="0.25">
      <c r="A1149" s="27">
        <v>20</v>
      </c>
      <c r="B1149" s="28" t="s">
        <v>7</v>
      </c>
      <c r="C1149" s="28">
        <v>31.92</v>
      </c>
      <c r="D1149" s="28">
        <v>0</v>
      </c>
      <c r="E1149" s="28" t="s">
        <v>11</v>
      </c>
      <c r="F1149" s="28" t="s">
        <v>13</v>
      </c>
      <c r="G1149" s="33">
        <v>2261.5688</v>
      </c>
    </row>
    <row r="1150" spans="1:7" x14ac:dyDescent="0.25">
      <c r="A1150" s="25">
        <v>55</v>
      </c>
      <c r="B1150" s="26" t="s">
        <v>10</v>
      </c>
      <c r="C1150" s="26">
        <v>21.5</v>
      </c>
      <c r="D1150" s="26">
        <v>1</v>
      </c>
      <c r="E1150" s="26" t="s">
        <v>11</v>
      </c>
      <c r="F1150" s="26" t="s">
        <v>9</v>
      </c>
      <c r="G1150" s="32">
        <v>10791.96</v>
      </c>
    </row>
    <row r="1151" spans="1:7" x14ac:dyDescent="0.25">
      <c r="A1151" s="27">
        <v>42</v>
      </c>
      <c r="B1151" s="28" t="s">
        <v>10</v>
      </c>
      <c r="C1151" s="28">
        <v>34.1</v>
      </c>
      <c r="D1151" s="28">
        <v>0</v>
      </c>
      <c r="E1151" s="28" t="s">
        <v>11</v>
      </c>
      <c r="F1151" s="28" t="s">
        <v>9</v>
      </c>
      <c r="G1151" s="33">
        <v>5979.7309999999998</v>
      </c>
    </row>
    <row r="1152" spans="1:7" x14ac:dyDescent="0.25">
      <c r="A1152" s="25">
        <v>18</v>
      </c>
      <c r="B1152" s="26" t="s">
        <v>7</v>
      </c>
      <c r="C1152" s="26">
        <v>30.305</v>
      </c>
      <c r="D1152" s="26">
        <v>0</v>
      </c>
      <c r="E1152" s="26" t="s">
        <v>11</v>
      </c>
      <c r="F1152" s="26" t="s">
        <v>14</v>
      </c>
      <c r="G1152" s="32">
        <v>2203.7359499999998</v>
      </c>
    </row>
    <row r="1153" spans="1:7" x14ac:dyDescent="0.25">
      <c r="A1153" s="27">
        <v>58</v>
      </c>
      <c r="B1153" s="28" t="s">
        <v>7</v>
      </c>
      <c r="C1153" s="28">
        <v>36.479999999999997</v>
      </c>
      <c r="D1153" s="28">
        <v>0</v>
      </c>
      <c r="E1153" s="28" t="s">
        <v>11</v>
      </c>
      <c r="F1153" s="28" t="s">
        <v>13</v>
      </c>
      <c r="G1153" s="33">
        <v>12235.8392</v>
      </c>
    </row>
    <row r="1154" spans="1:7" x14ac:dyDescent="0.25">
      <c r="A1154" s="25">
        <v>43</v>
      </c>
      <c r="B1154" s="26" t="s">
        <v>7</v>
      </c>
      <c r="C1154" s="26">
        <v>32.56</v>
      </c>
      <c r="D1154" s="26">
        <v>3</v>
      </c>
      <c r="E1154" s="26" t="s">
        <v>8</v>
      </c>
      <c r="F1154" s="26" t="s">
        <v>12</v>
      </c>
      <c r="G1154" s="32">
        <v>40941.285400000001</v>
      </c>
    </row>
    <row r="1155" spans="1:7" x14ac:dyDescent="0.25">
      <c r="A1155" s="27">
        <v>35</v>
      </c>
      <c r="B1155" s="28" t="s">
        <v>7</v>
      </c>
      <c r="C1155" s="28">
        <v>35.814999999999998</v>
      </c>
      <c r="D1155" s="28">
        <v>1</v>
      </c>
      <c r="E1155" s="28" t="s">
        <v>11</v>
      </c>
      <c r="F1155" s="28" t="s">
        <v>13</v>
      </c>
      <c r="G1155" s="33">
        <v>5630.4578499999998</v>
      </c>
    </row>
    <row r="1156" spans="1:7" x14ac:dyDescent="0.25">
      <c r="A1156" s="25">
        <v>48</v>
      </c>
      <c r="B1156" s="26" t="s">
        <v>7</v>
      </c>
      <c r="C1156" s="26">
        <v>27.93</v>
      </c>
      <c r="D1156" s="26">
        <v>4</v>
      </c>
      <c r="E1156" s="26" t="s">
        <v>11</v>
      </c>
      <c r="F1156" s="26" t="s">
        <v>13</v>
      </c>
      <c r="G1156" s="32">
        <v>11015.1747</v>
      </c>
    </row>
    <row r="1157" spans="1:7" x14ac:dyDescent="0.25">
      <c r="A1157" s="27">
        <v>36</v>
      </c>
      <c r="B1157" s="28" t="s">
        <v>7</v>
      </c>
      <c r="C1157" s="28">
        <v>22.135000000000002</v>
      </c>
      <c r="D1157" s="28">
        <v>3</v>
      </c>
      <c r="E1157" s="28" t="s">
        <v>11</v>
      </c>
      <c r="F1157" s="28" t="s">
        <v>14</v>
      </c>
      <c r="G1157" s="33">
        <v>7228.2156500000001</v>
      </c>
    </row>
    <row r="1158" spans="1:7" x14ac:dyDescent="0.25">
      <c r="A1158" s="25">
        <v>19</v>
      </c>
      <c r="B1158" s="26" t="s">
        <v>10</v>
      </c>
      <c r="C1158" s="26">
        <v>44.88</v>
      </c>
      <c r="D1158" s="26">
        <v>0</v>
      </c>
      <c r="E1158" s="26" t="s">
        <v>8</v>
      </c>
      <c r="F1158" s="26" t="s">
        <v>12</v>
      </c>
      <c r="G1158" s="32">
        <v>39722.746200000001</v>
      </c>
    </row>
    <row r="1159" spans="1:7" x14ac:dyDescent="0.25">
      <c r="A1159" s="27">
        <v>23</v>
      </c>
      <c r="B1159" s="28" t="s">
        <v>7</v>
      </c>
      <c r="C1159" s="28">
        <v>23.18</v>
      </c>
      <c r="D1159" s="28">
        <v>2</v>
      </c>
      <c r="E1159" s="28" t="s">
        <v>11</v>
      </c>
      <c r="F1159" s="28" t="s">
        <v>13</v>
      </c>
      <c r="G1159" s="33">
        <v>14426.073850000001</v>
      </c>
    </row>
    <row r="1160" spans="1:7" x14ac:dyDescent="0.25">
      <c r="A1160" s="25">
        <v>20</v>
      </c>
      <c r="B1160" s="26" t="s">
        <v>7</v>
      </c>
      <c r="C1160" s="26">
        <v>30.59</v>
      </c>
      <c r="D1160" s="26">
        <v>0</v>
      </c>
      <c r="E1160" s="26" t="s">
        <v>11</v>
      </c>
      <c r="F1160" s="26" t="s">
        <v>14</v>
      </c>
      <c r="G1160" s="32">
        <v>2459.7201</v>
      </c>
    </row>
    <row r="1161" spans="1:7" x14ac:dyDescent="0.25">
      <c r="A1161" s="27">
        <v>32</v>
      </c>
      <c r="B1161" s="28" t="s">
        <v>7</v>
      </c>
      <c r="C1161" s="28">
        <v>41.1</v>
      </c>
      <c r="D1161" s="28">
        <v>0</v>
      </c>
      <c r="E1161" s="28" t="s">
        <v>11</v>
      </c>
      <c r="F1161" s="28" t="s">
        <v>9</v>
      </c>
      <c r="G1161" s="33">
        <v>3989.8409999999999</v>
      </c>
    </row>
    <row r="1162" spans="1:7" x14ac:dyDescent="0.25">
      <c r="A1162" s="25">
        <v>43</v>
      </c>
      <c r="B1162" s="26" t="s">
        <v>7</v>
      </c>
      <c r="C1162" s="26">
        <v>34.58</v>
      </c>
      <c r="D1162" s="26">
        <v>1</v>
      </c>
      <c r="E1162" s="26" t="s">
        <v>11</v>
      </c>
      <c r="F1162" s="26" t="s">
        <v>13</v>
      </c>
      <c r="G1162" s="32">
        <v>7727.2532000000001</v>
      </c>
    </row>
    <row r="1163" spans="1:7" x14ac:dyDescent="0.25">
      <c r="A1163" s="27">
        <v>34</v>
      </c>
      <c r="B1163" s="28" t="s">
        <v>10</v>
      </c>
      <c r="C1163" s="28">
        <v>42.13</v>
      </c>
      <c r="D1163" s="28">
        <v>2</v>
      </c>
      <c r="E1163" s="28" t="s">
        <v>11</v>
      </c>
      <c r="F1163" s="28" t="s">
        <v>12</v>
      </c>
      <c r="G1163" s="33">
        <v>5124.1886999999997</v>
      </c>
    </row>
    <row r="1164" spans="1:7" x14ac:dyDescent="0.25">
      <c r="A1164" s="25">
        <v>30</v>
      </c>
      <c r="B1164" s="26" t="s">
        <v>10</v>
      </c>
      <c r="C1164" s="26">
        <v>38.83</v>
      </c>
      <c r="D1164" s="26">
        <v>1</v>
      </c>
      <c r="E1164" s="26" t="s">
        <v>11</v>
      </c>
      <c r="F1164" s="26" t="s">
        <v>12</v>
      </c>
      <c r="G1164" s="32">
        <v>18963.171920000001</v>
      </c>
    </row>
    <row r="1165" spans="1:7" x14ac:dyDescent="0.25">
      <c r="A1165" s="27">
        <v>18</v>
      </c>
      <c r="B1165" s="28" t="s">
        <v>7</v>
      </c>
      <c r="C1165" s="28">
        <v>28.215</v>
      </c>
      <c r="D1165" s="28">
        <v>0</v>
      </c>
      <c r="E1165" s="28" t="s">
        <v>11</v>
      </c>
      <c r="F1165" s="28" t="s">
        <v>14</v>
      </c>
      <c r="G1165" s="33">
        <v>2200.8308499999998</v>
      </c>
    </row>
    <row r="1166" spans="1:7" x14ac:dyDescent="0.25">
      <c r="A1166" s="25">
        <v>41</v>
      </c>
      <c r="B1166" s="26" t="s">
        <v>7</v>
      </c>
      <c r="C1166" s="26">
        <v>28.31</v>
      </c>
      <c r="D1166" s="26">
        <v>1</v>
      </c>
      <c r="E1166" s="26" t="s">
        <v>11</v>
      </c>
      <c r="F1166" s="26" t="s">
        <v>13</v>
      </c>
      <c r="G1166" s="32">
        <v>7153.5538999999999</v>
      </c>
    </row>
    <row r="1167" spans="1:7" x14ac:dyDescent="0.25">
      <c r="A1167" s="27">
        <v>35</v>
      </c>
      <c r="B1167" s="28" t="s">
        <v>7</v>
      </c>
      <c r="C1167" s="28">
        <v>26.125</v>
      </c>
      <c r="D1167" s="28">
        <v>0</v>
      </c>
      <c r="E1167" s="28" t="s">
        <v>11</v>
      </c>
      <c r="F1167" s="28" t="s">
        <v>14</v>
      </c>
      <c r="G1167" s="33">
        <v>5227.9887500000004</v>
      </c>
    </row>
    <row r="1168" spans="1:7" x14ac:dyDescent="0.25">
      <c r="A1168" s="25">
        <v>57</v>
      </c>
      <c r="B1168" s="26" t="s">
        <v>10</v>
      </c>
      <c r="C1168" s="26">
        <v>40.369999999999997</v>
      </c>
      <c r="D1168" s="26">
        <v>0</v>
      </c>
      <c r="E1168" s="26" t="s">
        <v>11</v>
      </c>
      <c r="F1168" s="26" t="s">
        <v>12</v>
      </c>
      <c r="G1168" s="32">
        <v>10982.5013</v>
      </c>
    </row>
    <row r="1169" spans="1:7" x14ac:dyDescent="0.25">
      <c r="A1169" s="27">
        <v>29</v>
      </c>
      <c r="B1169" s="28" t="s">
        <v>7</v>
      </c>
      <c r="C1169" s="28">
        <v>24.6</v>
      </c>
      <c r="D1169" s="28">
        <v>2</v>
      </c>
      <c r="E1169" s="28" t="s">
        <v>11</v>
      </c>
      <c r="F1169" s="28" t="s">
        <v>9</v>
      </c>
      <c r="G1169" s="33">
        <v>4529.4769999999999</v>
      </c>
    </row>
    <row r="1170" spans="1:7" x14ac:dyDescent="0.25">
      <c r="A1170" s="25">
        <v>32</v>
      </c>
      <c r="B1170" s="26" t="s">
        <v>10</v>
      </c>
      <c r="C1170" s="26">
        <v>35.200000000000003</v>
      </c>
      <c r="D1170" s="26">
        <v>2</v>
      </c>
      <c r="E1170" s="26" t="s">
        <v>11</v>
      </c>
      <c r="F1170" s="26" t="s">
        <v>9</v>
      </c>
      <c r="G1170" s="32">
        <v>4670.6400000000003</v>
      </c>
    </row>
    <row r="1171" spans="1:7" x14ac:dyDescent="0.25">
      <c r="A1171" s="27">
        <v>37</v>
      </c>
      <c r="B1171" s="28" t="s">
        <v>7</v>
      </c>
      <c r="C1171" s="28">
        <v>34.104999999999997</v>
      </c>
      <c r="D1171" s="28">
        <v>1</v>
      </c>
      <c r="E1171" s="28" t="s">
        <v>11</v>
      </c>
      <c r="F1171" s="28" t="s">
        <v>13</v>
      </c>
      <c r="G1171" s="33">
        <v>6112.3529500000004</v>
      </c>
    </row>
    <row r="1172" spans="1:7" x14ac:dyDescent="0.25">
      <c r="A1172" s="25">
        <v>18</v>
      </c>
      <c r="B1172" s="26" t="s">
        <v>10</v>
      </c>
      <c r="C1172" s="26">
        <v>27.36</v>
      </c>
      <c r="D1172" s="26">
        <v>1</v>
      </c>
      <c r="E1172" s="26" t="s">
        <v>8</v>
      </c>
      <c r="F1172" s="26" t="s">
        <v>14</v>
      </c>
      <c r="G1172" s="32">
        <v>17178.682400000002</v>
      </c>
    </row>
    <row r="1173" spans="1:7" x14ac:dyDescent="0.25">
      <c r="A1173" s="27">
        <v>43</v>
      </c>
      <c r="B1173" s="28" t="s">
        <v>7</v>
      </c>
      <c r="C1173" s="28">
        <v>26.7</v>
      </c>
      <c r="D1173" s="28">
        <v>2</v>
      </c>
      <c r="E1173" s="28" t="s">
        <v>8</v>
      </c>
      <c r="F1173" s="28" t="s">
        <v>9</v>
      </c>
      <c r="G1173" s="33">
        <v>22478.6</v>
      </c>
    </row>
    <row r="1174" spans="1:7" x14ac:dyDescent="0.25">
      <c r="A1174" s="25">
        <v>56</v>
      </c>
      <c r="B1174" s="26" t="s">
        <v>7</v>
      </c>
      <c r="C1174" s="26">
        <v>41.91</v>
      </c>
      <c r="D1174" s="26">
        <v>0</v>
      </c>
      <c r="E1174" s="26" t="s">
        <v>11</v>
      </c>
      <c r="F1174" s="26" t="s">
        <v>12</v>
      </c>
      <c r="G1174" s="32">
        <v>11093.6229</v>
      </c>
    </row>
    <row r="1175" spans="1:7" x14ac:dyDescent="0.25">
      <c r="A1175" s="27">
        <v>38</v>
      </c>
      <c r="B1175" s="28" t="s">
        <v>10</v>
      </c>
      <c r="C1175" s="28">
        <v>29.26</v>
      </c>
      <c r="D1175" s="28">
        <v>2</v>
      </c>
      <c r="E1175" s="28" t="s">
        <v>11</v>
      </c>
      <c r="F1175" s="28" t="s">
        <v>13</v>
      </c>
      <c r="G1175" s="33">
        <v>6457.8433999999997</v>
      </c>
    </row>
    <row r="1176" spans="1:7" x14ac:dyDescent="0.25">
      <c r="A1176" s="25">
        <v>29</v>
      </c>
      <c r="B1176" s="26" t="s">
        <v>10</v>
      </c>
      <c r="C1176" s="26">
        <v>32.11</v>
      </c>
      <c r="D1176" s="26">
        <v>2</v>
      </c>
      <c r="E1176" s="26" t="s">
        <v>11</v>
      </c>
      <c r="F1176" s="26" t="s">
        <v>13</v>
      </c>
      <c r="G1176" s="32">
        <v>4433.9159</v>
      </c>
    </row>
    <row r="1177" spans="1:7" x14ac:dyDescent="0.25">
      <c r="A1177" s="27">
        <v>22</v>
      </c>
      <c r="B1177" s="28" t="s">
        <v>7</v>
      </c>
      <c r="C1177" s="28">
        <v>27.1</v>
      </c>
      <c r="D1177" s="28">
        <v>0</v>
      </c>
      <c r="E1177" s="28" t="s">
        <v>11</v>
      </c>
      <c r="F1177" s="28" t="s">
        <v>9</v>
      </c>
      <c r="G1177" s="33">
        <v>2154.3609999999999</v>
      </c>
    </row>
    <row r="1178" spans="1:7" x14ac:dyDescent="0.25">
      <c r="A1178" s="25">
        <v>52</v>
      </c>
      <c r="B1178" s="26" t="s">
        <v>7</v>
      </c>
      <c r="C1178" s="26">
        <v>24.13</v>
      </c>
      <c r="D1178" s="26">
        <v>1</v>
      </c>
      <c r="E1178" s="26" t="s">
        <v>8</v>
      </c>
      <c r="F1178" s="26" t="s">
        <v>13</v>
      </c>
      <c r="G1178" s="32">
        <v>23887.662700000001</v>
      </c>
    </row>
    <row r="1179" spans="1:7" x14ac:dyDescent="0.25">
      <c r="A1179" s="27">
        <v>40</v>
      </c>
      <c r="B1179" s="28" t="s">
        <v>7</v>
      </c>
      <c r="C1179" s="28">
        <v>27.4</v>
      </c>
      <c r="D1179" s="28">
        <v>1</v>
      </c>
      <c r="E1179" s="28" t="s">
        <v>11</v>
      </c>
      <c r="F1179" s="28" t="s">
        <v>9</v>
      </c>
      <c r="G1179" s="33">
        <v>6496.8860000000004</v>
      </c>
    </row>
    <row r="1180" spans="1:7" x14ac:dyDescent="0.25">
      <c r="A1180" s="25">
        <v>23</v>
      </c>
      <c r="B1180" s="26" t="s">
        <v>7</v>
      </c>
      <c r="C1180" s="26">
        <v>34.865000000000002</v>
      </c>
      <c r="D1180" s="26">
        <v>0</v>
      </c>
      <c r="E1180" s="26" t="s">
        <v>11</v>
      </c>
      <c r="F1180" s="26" t="s">
        <v>14</v>
      </c>
      <c r="G1180" s="32">
        <v>2899.4893499999998</v>
      </c>
    </row>
    <row r="1181" spans="1:7" x14ac:dyDescent="0.25">
      <c r="A1181" s="27">
        <v>31</v>
      </c>
      <c r="B1181" s="28" t="s">
        <v>10</v>
      </c>
      <c r="C1181" s="28">
        <v>29.81</v>
      </c>
      <c r="D1181" s="28">
        <v>0</v>
      </c>
      <c r="E1181" s="28" t="s">
        <v>8</v>
      </c>
      <c r="F1181" s="28" t="s">
        <v>12</v>
      </c>
      <c r="G1181" s="33">
        <v>19350.368900000001</v>
      </c>
    </row>
    <row r="1182" spans="1:7" x14ac:dyDescent="0.25">
      <c r="A1182" s="25">
        <v>42</v>
      </c>
      <c r="B1182" s="26" t="s">
        <v>7</v>
      </c>
      <c r="C1182" s="26">
        <v>41.325000000000003</v>
      </c>
      <c r="D1182" s="26">
        <v>1</v>
      </c>
      <c r="E1182" s="26" t="s">
        <v>11</v>
      </c>
      <c r="F1182" s="26" t="s">
        <v>14</v>
      </c>
      <c r="G1182" s="32">
        <v>7650.7737500000003</v>
      </c>
    </row>
    <row r="1183" spans="1:7" x14ac:dyDescent="0.25">
      <c r="A1183" s="27">
        <v>24</v>
      </c>
      <c r="B1183" s="28" t="s">
        <v>7</v>
      </c>
      <c r="C1183" s="28">
        <v>29.925000000000001</v>
      </c>
      <c r="D1183" s="28">
        <v>0</v>
      </c>
      <c r="E1183" s="28" t="s">
        <v>11</v>
      </c>
      <c r="F1183" s="28" t="s">
        <v>13</v>
      </c>
      <c r="G1183" s="33">
        <v>2850.6837500000001</v>
      </c>
    </row>
    <row r="1184" spans="1:7" x14ac:dyDescent="0.25">
      <c r="A1184" s="25">
        <v>25</v>
      </c>
      <c r="B1184" s="26" t="s">
        <v>7</v>
      </c>
      <c r="C1184" s="26">
        <v>30.3</v>
      </c>
      <c r="D1184" s="26">
        <v>0</v>
      </c>
      <c r="E1184" s="26" t="s">
        <v>11</v>
      </c>
      <c r="F1184" s="26" t="s">
        <v>9</v>
      </c>
      <c r="G1184" s="32">
        <v>2632.9920000000002</v>
      </c>
    </row>
    <row r="1185" spans="1:7" x14ac:dyDescent="0.25">
      <c r="A1185" s="27">
        <v>48</v>
      </c>
      <c r="B1185" s="28" t="s">
        <v>7</v>
      </c>
      <c r="C1185" s="28">
        <v>27.36</v>
      </c>
      <c r="D1185" s="28">
        <v>1</v>
      </c>
      <c r="E1185" s="28" t="s">
        <v>11</v>
      </c>
      <c r="F1185" s="28" t="s">
        <v>14</v>
      </c>
      <c r="G1185" s="33">
        <v>9447.3824000000004</v>
      </c>
    </row>
    <row r="1186" spans="1:7" x14ac:dyDescent="0.25">
      <c r="A1186" s="25">
        <v>23</v>
      </c>
      <c r="B1186" s="26" t="s">
        <v>7</v>
      </c>
      <c r="C1186" s="26">
        <v>28.49</v>
      </c>
      <c r="D1186" s="26">
        <v>1</v>
      </c>
      <c r="E1186" s="26" t="s">
        <v>8</v>
      </c>
      <c r="F1186" s="26" t="s">
        <v>12</v>
      </c>
      <c r="G1186" s="32">
        <v>18328.238099999999</v>
      </c>
    </row>
    <row r="1187" spans="1:7" x14ac:dyDescent="0.25">
      <c r="A1187" s="27">
        <v>45</v>
      </c>
      <c r="B1187" s="28" t="s">
        <v>10</v>
      </c>
      <c r="C1187" s="28">
        <v>23.56</v>
      </c>
      <c r="D1187" s="28">
        <v>2</v>
      </c>
      <c r="E1187" s="28" t="s">
        <v>11</v>
      </c>
      <c r="F1187" s="28" t="s">
        <v>14</v>
      </c>
      <c r="G1187" s="33">
        <v>8603.8233999999993</v>
      </c>
    </row>
    <row r="1188" spans="1:7" x14ac:dyDescent="0.25">
      <c r="A1188" s="25">
        <v>20</v>
      </c>
      <c r="B1188" s="26" t="s">
        <v>10</v>
      </c>
      <c r="C1188" s="26">
        <v>35.625</v>
      </c>
      <c r="D1188" s="26">
        <v>3</v>
      </c>
      <c r="E1188" s="26" t="s">
        <v>8</v>
      </c>
      <c r="F1188" s="26" t="s">
        <v>13</v>
      </c>
      <c r="G1188" s="32">
        <v>37465.34375</v>
      </c>
    </row>
    <row r="1189" spans="1:7" x14ac:dyDescent="0.25">
      <c r="A1189" s="27">
        <v>62</v>
      </c>
      <c r="B1189" s="28" t="s">
        <v>7</v>
      </c>
      <c r="C1189" s="28">
        <v>32.68</v>
      </c>
      <c r="D1189" s="28">
        <v>0</v>
      </c>
      <c r="E1189" s="28" t="s">
        <v>11</v>
      </c>
      <c r="F1189" s="28" t="s">
        <v>13</v>
      </c>
      <c r="G1189" s="33">
        <v>13844.797200000001</v>
      </c>
    </row>
    <row r="1190" spans="1:7" x14ac:dyDescent="0.25">
      <c r="A1190" s="25">
        <v>43</v>
      </c>
      <c r="B1190" s="26" t="s">
        <v>7</v>
      </c>
      <c r="C1190" s="26">
        <v>25.27</v>
      </c>
      <c r="D1190" s="26">
        <v>1</v>
      </c>
      <c r="E1190" s="26" t="s">
        <v>8</v>
      </c>
      <c r="F1190" s="26" t="s">
        <v>14</v>
      </c>
      <c r="G1190" s="32">
        <v>21771.3423</v>
      </c>
    </row>
    <row r="1191" spans="1:7" x14ac:dyDescent="0.25">
      <c r="A1191" s="27">
        <v>23</v>
      </c>
      <c r="B1191" s="28" t="s">
        <v>7</v>
      </c>
      <c r="C1191" s="28">
        <v>28</v>
      </c>
      <c r="D1191" s="28">
        <v>0</v>
      </c>
      <c r="E1191" s="28" t="s">
        <v>11</v>
      </c>
      <c r="F1191" s="28" t="s">
        <v>9</v>
      </c>
      <c r="G1191" s="33">
        <v>13126.677449999999</v>
      </c>
    </row>
    <row r="1192" spans="1:7" x14ac:dyDescent="0.25">
      <c r="A1192" s="25">
        <v>31</v>
      </c>
      <c r="B1192" s="26" t="s">
        <v>7</v>
      </c>
      <c r="C1192" s="26">
        <v>32.774999999999999</v>
      </c>
      <c r="D1192" s="26">
        <v>2</v>
      </c>
      <c r="E1192" s="26" t="s">
        <v>11</v>
      </c>
      <c r="F1192" s="26" t="s">
        <v>13</v>
      </c>
      <c r="G1192" s="32">
        <v>5327.4002499999997</v>
      </c>
    </row>
    <row r="1193" spans="1:7" x14ac:dyDescent="0.25">
      <c r="A1193" s="27">
        <v>41</v>
      </c>
      <c r="B1193" s="28" t="s">
        <v>7</v>
      </c>
      <c r="C1193" s="28">
        <v>21.754999999999999</v>
      </c>
      <c r="D1193" s="28">
        <v>1</v>
      </c>
      <c r="E1193" s="28" t="s">
        <v>11</v>
      </c>
      <c r="F1193" s="28" t="s">
        <v>14</v>
      </c>
      <c r="G1193" s="33">
        <v>13725.47184</v>
      </c>
    </row>
    <row r="1194" spans="1:7" x14ac:dyDescent="0.25">
      <c r="A1194" s="25">
        <v>58</v>
      </c>
      <c r="B1194" s="26" t="s">
        <v>7</v>
      </c>
      <c r="C1194" s="26">
        <v>32.395000000000003</v>
      </c>
      <c r="D1194" s="26">
        <v>1</v>
      </c>
      <c r="E1194" s="26" t="s">
        <v>11</v>
      </c>
      <c r="F1194" s="26" t="s">
        <v>14</v>
      </c>
      <c r="G1194" s="32">
        <v>13019.161050000001</v>
      </c>
    </row>
    <row r="1195" spans="1:7" x14ac:dyDescent="0.25">
      <c r="A1195" s="27">
        <v>48</v>
      </c>
      <c r="B1195" s="28" t="s">
        <v>7</v>
      </c>
      <c r="C1195" s="28">
        <v>36.575000000000003</v>
      </c>
      <c r="D1195" s="28">
        <v>0</v>
      </c>
      <c r="E1195" s="28" t="s">
        <v>11</v>
      </c>
      <c r="F1195" s="28" t="s">
        <v>13</v>
      </c>
      <c r="G1195" s="33">
        <v>8671.1912499999999</v>
      </c>
    </row>
    <row r="1196" spans="1:7" x14ac:dyDescent="0.25">
      <c r="A1196" s="25">
        <v>31</v>
      </c>
      <c r="B1196" s="26" t="s">
        <v>7</v>
      </c>
      <c r="C1196" s="26">
        <v>21.754999999999999</v>
      </c>
      <c r="D1196" s="26">
        <v>0</v>
      </c>
      <c r="E1196" s="26" t="s">
        <v>11</v>
      </c>
      <c r="F1196" s="26" t="s">
        <v>13</v>
      </c>
      <c r="G1196" s="32">
        <v>4134.0824499999999</v>
      </c>
    </row>
    <row r="1197" spans="1:7" x14ac:dyDescent="0.25">
      <c r="A1197" s="27">
        <v>19</v>
      </c>
      <c r="B1197" s="28" t="s">
        <v>7</v>
      </c>
      <c r="C1197" s="28">
        <v>27.93</v>
      </c>
      <c r="D1197" s="28">
        <v>3</v>
      </c>
      <c r="E1197" s="28" t="s">
        <v>11</v>
      </c>
      <c r="F1197" s="28" t="s">
        <v>13</v>
      </c>
      <c r="G1197" s="33">
        <v>18838.703659999999</v>
      </c>
    </row>
    <row r="1198" spans="1:7" x14ac:dyDescent="0.25">
      <c r="A1198" s="25">
        <v>19</v>
      </c>
      <c r="B1198" s="26" t="s">
        <v>7</v>
      </c>
      <c r="C1198" s="26">
        <v>30.02</v>
      </c>
      <c r="D1198" s="26">
        <v>0</v>
      </c>
      <c r="E1198" s="26" t="s">
        <v>8</v>
      </c>
      <c r="F1198" s="26" t="s">
        <v>13</v>
      </c>
      <c r="G1198" s="32">
        <v>33307.550799999997</v>
      </c>
    </row>
    <row r="1199" spans="1:7" x14ac:dyDescent="0.25">
      <c r="A1199" s="27">
        <v>41</v>
      </c>
      <c r="B1199" s="28" t="s">
        <v>10</v>
      </c>
      <c r="C1199" s="28">
        <v>33.549999999999997</v>
      </c>
      <c r="D1199" s="28">
        <v>0</v>
      </c>
      <c r="E1199" s="28" t="s">
        <v>11</v>
      </c>
      <c r="F1199" s="28" t="s">
        <v>12</v>
      </c>
      <c r="G1199" s="33">
        <v>5699.8374999999996</v>
      </c>
    </row>
    <row r="1200" spans="1:7" x14ac:dyDescent="0.25">
      <c r="A1200" s="25">
        <v>40</v>
      </c>
      <c r="B1200" s="26" t="s">
        <v>10</v>
      </c>
      <c r="C1200" s="26">
        <v>29.355</v>
      </c>
      <c r="D1200" s="26">
        <v>1</v>
      </c>
      <c r="E1200" s="26" t="s">
        <v>11</v>
      </c>
      <c r="F1200" s="26" t="s">
        <v>13</v>
      </c>
      <c r="G1200" s="32">
        <v>6393.6034499999996</v>
      </c>
    </row>
    <row r="1201" spans="1:7" x14ac:dyDescent="0.25">
      <c r="A1201" s="27">
        <v>31</v>
      </c>
      <c r="B1201" s="28" t="s">
        <v>7</v>
      </c>
      <c r="C1201" s="28">
        <v>25.8</v>
      </c>
      <c r="D1201" s="28">
        <v>2</v>
      </c>
      <c r="E1201" s="28" t="s">
        <v>11</v>
      </c>
      <c r="F1201" s="28" t="s">
        <v>9</v>
      </c>
      <c r="G1201" s="33">
        <v>4934.7049999999999</v>
      </c>
    </row>
    <row r="1202" spans="1:7" x14ac:dyDescent="0.25">
      <c r="A1202" s="25">
        <v>37</v>
      </c>
      <c r="B1202" s="26" t="s">
        <v>10</v>
      </c>
      <c r="C1202" s="26">
        <v>24.32</v>
      </c>
      <c r="D1202" s="26">
        <v>2</v>
      </c>
      <c r="E1202" s="26" t="s">
        <v>11</v>
      </c>
      <c r="F1202" s="26" t="s">
        <v>13</v>
      </c>
      <c r="G1202" s="32">
        <v>6198.7518</v>
      </c>
    </row>
    <row r="1203" spans="1:7" x14ac:dyDescent="0.25">
      <c r="A1203" s="27">
        <v>46</v>
      </c>
      <c r="B1203" s="28" t="s">
        <v>10</v>
      </c>
      <c r="C1203" s="28">
        <v>40.375</v>
      </c>
      <c r="D1203" s="28">
        <v>2</v>
      </c>
      <c r="E1203" s="28" t="s">
        <v>11</v>
      </c>
      <c r="F1203" s="28" t="s">
        <v>13</v>
      </c>
      <c r="G1203" s="33">
        <v>8733.2292500000003</v>
      </c>
    </row>
    <row r="1204" spans="1:7" x14ac:dyDescent="0.25">
      <c r="A1204" s="25">
        <v>22</v>
      </c>
      <c r="B1204" s="26" t="s">
        <v>10</v>
      </c>
      <c r="C1204" s="26">
        <v>32.11</v>
      </c>
      <c r="D1204" s="26">
        <v>0</v>
      </c>
      <c r="E1204" s="26" t="s">
        <v>11</v>
      </c>
      <c r="F1204" s="26" t="s">
        <v>13</v>
      </c>
      <c r="G1204" s="32">
        <v>2055.3249000000001</v>
      </c>
    </row>
    <row r="1205" spans="1:7" x14ac:dyDescent="0.25">
      <c r="A1205" s="27">
        <v>51</v>
      </c>
      <c r="B1205" s="28" t="s">
        <v>10</v>
      </c>
      <c r="C1205" s="28">
        <v>32.299999999999997</v>
      </c>
      <c r="D1205" s="28">
        <v>1</v>
      </c>
      <c r="E1205" s="28" t="s">
        <v>11</v>
      </c>
      <c r="F1205" s="28" t="s">
        <v>14</v>
      </c>
      <c r="G1205" s="33">
        <v>9964.06</v>
      </c>
    </row>
    <row r="1206" spans="1:7" x14ac:dyDescent="0.25">
      <c r="A1206" s="25">
        <v>18</v>
      </c>
      <c r="B1206" s="26" t="s">
        <v>7</v>
      </c>
      <c r="C1206" s="26">
        <v>27.28</v>
      </c>
      <c r="D1206" s="26">
        <v>3</v>
      </c>
      <c r="E1206" s="26" t="s">
        <v>8</v>
      </c>
      <c r="F1206" s="26" t="s">
        <v>12</v>
      </c>
      <c r="G1206" s="32">
        <v>18223.4512</v>
      </c>
    </row>
    <row r="1207" spans="1:7" x14ac:dyDescent="0.25">
      <c r="A1207" s="27">
        <v>35</v>
      </c>
      <c r="B1207" s="28" t="s">
        <v>10</v>
      </c>
      <c r="C1207" s="28">
        <v>17.86</v>
      </c>
      <c r="D1207" s="28">
        <v>1</v>
      </c>
      <c r="E1207" s="28" t="s">
        <v>11</v>
      </c>
      <c r="F1207" s="28" t="s">
        <v>13</v>
      </c>
      <c r="G1207" s="33">
        <v>5116.5003999999999</v>
      </c>
    </row>
    <row r="1208" spans="1:7" x14ac:dyDescent="0.25">
      <c r="A1208" s="25">
        <v>59</v>
      </c>
      <c r="B1208" s="26" t="s">
        <v>7</v>
      </c>
      <c r="C1208" s="26">
        <v>34.799999999999997</v>
      </c>
      <c r="D1208" s="26">
        <v>2</v>
      </c>
      <c r="E1208" s="26" t="s">
        <v>11</v>
      </c>
      <c r="F1208" s="26" t="s">
        <v>9</v>
      </c>
      <c r="G1208" s="32">
        <v>36910.608030000003</v>
      </c>
    </row>
    <row r="1209" spans="1:7" x14ac:dyDescent="0.25">
      <c r="A1209" s="27">
        <v>36</v>
      </c>
      <c r="B1209" s="28" t="s">
        <v>10</v>
      </c>
      <c r="C1209" s="28">
        <v>33.4</v>
      </c>
      <c r="D1209" s="28">
        <v>2</v>
      </c>
      <c r="E1209" s="28" t="s">
        <v>8</v>
      </c>
      <c r="F1209" s="28" t="s">
        <v>9</v>
      </c>
      <c r="G1209" s="33">
        <v>38415.474000000002</v>
      </c>
    </row>
    <row r="1210" spans="1:7" x14ac:dyDescent="0.25">
      <c r="A1210" s="25">
        <v>37</v>
      </c>
      <c r="B1210" s="26" t="s">
        <v>7</v>
      </c>
      <c r="C1210" s="26">
        <v>25.555</v>
      </c>
      <c r="D1210" s="26">
        <v>1</v>
      </c>
      <c r="E1210" s="26" t="s">
        <v>8</v>
      </c>
      <c r="F1210" s="26" t="s">
        <v>14</v>
      </c>
      <c r="G1210" s="32">
        <v>20296.863450000001</v>
      </c>
    </row>
    <row r="1211" spans="1:7" x14ac:dyDescent="0.25">
      <c r="A1211" s="27">
        <v>59</v>
      </c>
      <c r="B1211" s="28" t="s">
        <v>10</v>
      </c>
      <c r="C1211" s="28">
        <v>37.1</v>
      </c>
      <c r="D1211" s="28">
        <v>1</v>
      </c>
      <c r="E1211" s="28" t="s">
        <v>11</v>
      </c>
      <c r="F1211" s="28" t="s">
        <v>9</v>
      </c>
      <c r="G1211" s="33">
        <v>12347.172</v>
      </c>
    </row>
    <row r="1212" spans="1:7" x14ac:dyDescent="0.25">
      <c r="A1212" s="25">
        <v>36</v>
      </c>
      <c r="B1212" s="26" t="s">
        <v>10</v>
      </c>
      <c r="C1212" s="26">
        <v>30.875</v>
      </c>
      <c r="D1212" s="26">
        <v>1</v>
      </c>
      <c r="E1212" s="26" t="s">
        <v>11</v>
      </c>
      <c r="F1212" s="26" t="s">
        <v>13</v>
      </c>
      <c r="G1212" s="32">
        <v>5373.3642499999996</v>
      </c>
    </row>
    <row r="1213" spans="1:7" x14ac:dyDescent="0.25">
      <c r="A1213" s="27">
        <v>39</v>
      </c>
      <c r="B1213" s="28" t="s">
        <v>10</v>
      </c>
      <c r="C1213" s="28">
        <v>34.1</v>
      </c>
      <c r="D1213" s="28">
        <v>2</v>
      </c>
      <c r="E1213" s="28" t="s">
        <v>11</v>
      </c>
      <c r="F1213" s="28" t="s">
        <v>12</v>
      </c>
      <c r="G1213" s="33">
        <v>23563.016179999999</v>
      </c>
    </row>
    <row r="1214" spans="1:7" x14ac:dyDescent="0.25">
      <c r="A1214" s="25">
        <v>18</v>
      </c>
      <c r="B1214" s="26" t="s">
        <v>10</v>
      </c>
      <c r="C1214" s="26">
        <v>21.47</v>
      </c>
      <c r="D1214" s="26">
        <v>0</v>
      </c>
      <c r="E1214" s="26" t="s">
        <v>11</v>
      </c>
      <c r="F1214" s="26" t="s">
        <v>14</v>
      </c>
      <c r="G1214" s="32">
        <v>1702.4553000000001</v>
      </c>
    </row>
    <row r="1215" spans="1:7" x14ac:dyDescent="0.25">
      <c r="A1215" s="27">
        <v>52</v>
      </c>
      <c r="B1215" s="28" t="s">
        <v>7</v>
      </c>
      <c r="C1215" s="28">
        <v>33.299999999999997</v>
      </c>
      <c r="D1215" s="28">
        <v>2</v>
      </c>
      <c r="E1215" s="28" t="s">
        <v>11</v>
      </c>
      <c r="F1215" s="28" t="s">
        <v>9</v>
      </c>
      <c r="G1215" s="33">
        <v>10806.839</v>
      </c>
    </row>
    <row r="1216" spans="1:7" x14ac:dyDescent="0.25">
      <c r="A1216" s="25">
        <v>27</v>
      </c>
      <c r="B1216" s="26" t="s">
        <v>7</v>
      </c>
      <c r="C1216" s="26">
        <v>31.254999999999999</v>
      </c>
      <c r="D1216" s="26">
        <v>1</v>
      </c>
      <c r="E1216" s="26" t="s">
        <v>11</v>
      </c>
      <c r="F1216" s="26" t="s">
        <v>13</v>
      </c>
      <c r="G1216" s="32">
        <v>3956.0714499999999</v>
      </c>
    </row>
    <row r="1217" spans="1:7" x14ac:dyDescent="0.25">
      <c r="A1217" s="27">
        <v>18</v>
      </c>
      <c r="B1217" s="28" t="s">
        <v>10</v>
      </c>
      <c r="C1217" s="28">
        <v>39.14</v>
      </c>
      <c r="D1217" s="28">
        <v>0</v>
      </c>
      <c r="E1217" s="28" t="s">
        <v>11</v>
      </c>
      <c r="F1217" s="28" t="s">
        <v>14</v>
      </c>
      <c r="G1217" s="33">
        <v>12890.057650000001</v>
      </c>
    </row>
    <row r="1218" spans="1:7" x14ac:dyDescent="0.25">
      <c r="A1218" s="25">
        <v>40</v>
      </c>
      <c r="B1218" s="26" t="s">
        <v>10</v>
      </c>
      <c r="C1218" s="26">
        <v>25.08</v>
      </c>
      <c r="D1218" s="26">
        <v>0</v>
      </c>
      <c r="E1218" s="26" t="s">
        <v>11</v>
      </c>
      <c r="F1218" s="26" t="s">
        <v>12</v>
      </c>
      <c r="G1218" s="32">
        <v>5415.6611999999996</v>
      </c>
    </row>
    <row r="1219" spans="1:7" x14ac:dyDescent="0.25">
      <c r="A1219" s="27">
        <v>29</v>
      </c>
      <c r="B1219" s="28" t="s">
        <v>10</v>
      </c>
      <c r="C1219" s="28">
        <v>37.29</v>
      </c>
      <c r="D1219" s="28">
        <v>2</v>
      </c>
      <c r="E1219" s="28" t="s">
        <v>11</v>
      </c>
      <c r="F1219" s="28" t="s">
        <v>12</v>
      </c>
      <c r="G1219" s="33">
        <v>4058.1161000000002</v>
      </c>
    </row>
    <row r="1220" spans="1:7" x14ac:dyDescent="0.25">
      <c r="A1220" s="25">
        <v>46</v>
      </c>
      <c r="B1220" s="26" t="s">
        <v>7</v>
      </c>
      <c r="C1220" s="26">
        <v>34.6</v>
      </c>
      <c r="D1220" s="26">
        <v>1</v>
      </c>
      <c r="E1220" s="26" t="s">
        <v>8</v>
      </c>
      <c r="F1220" s="26" t="s">
        <v>9</v>
      </c>
      <c r="G1220" s="32">
        <v>41661.601999999999</v>
      </c>
    </row>
    <row r="1221" spans="1:7" x14ac:dyDescent="0.25">
      <c r="A1221" s="27">
        <v>38</v>
      </c>
      <c r="B1221" s="28" t="s">
        <v>7</v>
      </c>
      <c r="C1221" s="28">
        <v>30.21</v>
      </c>
      <c r="D1221" s="28">
        <v>3</v>
      </c>
      <c r="E1221" s="28" t="s">
        <v>11</v>
      </c>
      <c r="F1221" s="28" t="s">
        <v>13</v>
      </c>
      <c r="G1221" s="33">
        <v>7537.1638999999996</v>
      </c>
    </row>
    <row r="1222" spans="1:7" x14ac:dyDescent="0.25">
      <c r="A1222" s="25">
        <v>30</v>
      </c>
      <c r="B1222" s="26" t="s">
        <v>7</v>
      </c>
      <c r="C1222" s="26">
        <v>21.945</v>
      </c>
      <c r="D1222" s="26">
        <v>1</v>
      </c>
      <c r="E1222" s="26" t="s">
        <v>11</v>
      </c>
      <c r="F1222" s="26" t="s">
        <v>14</v>
      </c>
      <c r="G1222" s="32">
        <v>4718.2035500000002</v>
      </c>
    </row>
    <row r="1223" spans="1:7" x14ac:dyDescent="0.25">
      <c r="A1223" s="27">
        <v>40</v>
      </c>
      <c r="B1223" s="28" t="s">
        <v>10</v>
      </c>
      <c r="C1223" s="28">
        <v>24.97</v>
      </c>
      <c r="D1223" s="28">
        <v>2</v>
      </c>
      <c r="E1223" s="28" t="s">
        <v>11</v>
      </c>
      <c r="F1223" s="28" t="s">
        <v>12</v>
      </c>
      <c r="G1223" s="33">
        <v>6593.5083000000004</v>
      </c>
    </row>
    <row r="1224" spans="1:7" x14ac:dyDescent="0.25">
      <c r="A1224" s="25">
        <v>50</v>
      </c>
      <c r="B1224" s="26" t="s">
        <v>10</v>
      </c>
      <c r="C1224" s="26">
        <v>25.3</v>
      </c>
      <c r="D1224" s="26">
        <v>0</v>
      </c>
      <c r="E1224" s="26" t="s">
        <v>11</v>
      </c>
      <c r="F1224" s="26" t="s">
        <v>12</v>
      </c>
      <c r="G1224" s="32">
        <v>8442.6669999999995</v>
      </c>
    </row>
    <row r="1225" spans="1:7" x14ac:dyDescent="0.25">
      <c r="A1225" s="27">
        <v>20</v>
      </c>
      <c r="B1225" s="28" t="s">
        <v>7</v>
      </c>
      <c r="C1225" s="28">
        <v>24.42</v>
      </c>
      <c r="D1225" s="28">
        <v>0</v>
      </c>
      <c r="E1225" s="28" t="s">
        <v>8</v>
      </c>
      <c r="F1225" s="28" t="s">
        <v>12</v>
      </c>
      <c r="G1225" s="33">
        <v>26125.674770000001</v>
      </c>
    </row>
    <row r="1226" spans="1:7" x14ac:dyDescent="0.25">
      <c r="A1226" s="25">
        <v>41</v>
      </c>
      <c r="B1226" s="26" t="s">
        <v>10</v>
      </c>
      <c r="C1226" s="26">
        <v>23.94</v>
      </c>
      <c r="D1226" s="26">
        <v>1</v>
      </c>
      <c r="E1226" s="26" t="s">
        <v>11</v>
      </c>
      <c r="F1226" s="26" t="s">
        <v>14</v>
      </c>
      <c r="G1226" s="32">
        <v>6858.4795999999997</v>
      </c>
    </row>
    <row r="1227" spans="1:7" x14ac:dyDescent="0.25">
      <c r="A1227" s="27">
        <v>33</v>
      </c>
      <c r="B1227" s="28" t="s">
        <v>7</v>
      </c>
      <c r="C1227" s="28">
        <v>39.82</v>
      </c>
      <c r="D1227" s="28">
        <v>1</v>
      </c>
      <c r="E1227" s="28" t="s">
        <v>11</v>
      </c>
      <c r="F1227" s="28" t="s">
        <v>12</v>
      </c>
      <c r="G1227" s="33">
        <v>4795.6567999999997</v>
      </c>
    </row>
    <row r="1228" spans="1:7" x14ac:dyDescent="0.25">
      <c r="A1228" s="25">
        <v>38</v>
      </c>
      <c r="B1228" s="26" t="s">
        <v>10</v>
      </c>
      <c r="C1228" s="26">
        <v>16.815000000000001</v>
      </c>
      <c r="D1228" s="26">
        <v>2</v>
      </c>
      <c r="E1228" s="26" t="s">
        <v>11</v>
      </c>
      <c r="F1228" s="26" t="s">
        <v>14</v>
      </c>
      <c r="G1228" s="32">
        <v>6640.5448500000002</v>
      </c>
    </row>
    <row r="1229" spans="1:7" x14ac:dyDescent="0.25">
      <c r="A1229" s="27">
        <v>42</v>
      </c>
      <c r="B1229" s="28" t="s">
        <v>10</v>
      </c>
      <c r="C1229" s="28">
        <v>37.18</v>
      </c>
      <c r="D1229" s="28">
        <v>2</v>
      </c>
      <c r="E1229" s="28" t="s">
        <v>11</v>
      </c>
      <c r="F1229" s="28" t="s">
        <v>12</v>
      </c>
      <c r="G1229" s="33">
        <v>7162.0122000000001</v>
      </c>
    </row>
    <row r="1230" spans="1:7" x14ac:dyDescent="0.25">
      <c r="A1230" s="25">
        <v>56</v>
      </c>
      <c r="B1230" s="26" t="s">
        <v>10</v>
      </c>
      <c r="C1230" s="26">
        <v>34.43</v>
      </c>
      <c r="D1230" s="26">
        <v>0</v>
      </c>
      <c r="E1230" s="26" t="s">
        <v>11</v>
      </c>
      <c r="F1230" s="26" t="s">
        <v>12</v>
      </c>
      <c r="G1230" s="32">
        <v>10594.225700000001</v>
      </c>
    </row>
    <row r="1231" spans="1:7" x14ac:dyDescent="0.25">
      <c r="A1231" s="27">
        <v>58</v>
      </c>
      <c r="B1231" s="28" t="s">
        <v>10</v>
      </c>
      <c r="C1231" s="28">
        <v>30.305</v>
      </c>
      <c r="D1231" s="28">
        <v>0</v>
      </c>
      <c r="E1231" s="28" t="s">
        <v>11</v>
      </c>
      <c r="F1231" s="28" t="s">
        <v>14</v>
      </c>
      <c r="G1231" s="33">
        <v>11938.255950000001</v>
      </c>
    </row>
    <row r="1232" spans="1:7" x14ac:dyDescent="0.25">
      <c r="A1232" s="25">
        <v>52</v>
      </c>
      <c r="B1232" s="26" t="s">
        <v>10</v>
      </c>
      <c r="C1232" s="26">
        <v>34.484999999999999</v>
      </c>
      <c r="D1232" s="26">
        <v>3</v>
      </c>
      <c r="E1232" s="26" t="s">
        <v>8</v>
      </c>
      <c r="F1232" s="26" t="s">
        <v>13</v>
      </c>
      <c r="G1232" s="32">
        <v>60021.398970000002</v>
      </c>
    </row>
    <row r="1233" spans="1:7" x14ac:dyDescent="0.25">
      <c r="A1233" s="27">
        <v>20</v>
      </c>
      <c r="B1233" s="28" t="s">
        <v>7</v>
      </c>
      <c r="C1233" s="28">
        <v>21.8</v>
      </c>
      <c r="D1233" s="28">
        <v>0</v>
      </c>
      <c r="E1233" s="28" t="s">
        <v>8</v>
      </c>
      <c r="F1233" s="28" t="s">
        <v>9</v>
      </c>
      <c r="G1233" s="33">
        <v>20167.336029999999</v>
      </c>
    </row>
    <row r="1234" spans="1:7" x14ac:dyDescent="0.25">
      <c r="A1234" s="25">
        <v>54</v>
      </c>
      <c r="B1234" s="26" t="s">
        <v>7</v>
      </c>
      <c r="C1234" s="26">
        <v>24.605</v>
      </c>
      <c r="D1234" s="26">
        <v>3</v>
      </c>
      <c r="E1234" s="26" t="s">
        <v>11</v>
      </c>
      <c r="F1234" s="26" t="s">
        <v>13</v>
      </c>
      <c r="G1234" s="32">
        <v>12479.70895</v>
      </c>
    </row>
    <row r="1235" spans="1:7" x14ac:dyDescent="0.25">
      <c r="A1235" s="27">
        <v>58</v>
      </c>
      <c r="B1235" s="28" t="s">
        <v>10</v>
      </c>
      <c r="C1235" s="28">
        <v>23.3</v>
      </c>
      <c r="D1235" s="28">
        <v>0</v>
      </c>
      <c r="E1235" s="28" t="s">
        <v>11</v>
      </c>
      <c r="F1235" s="28" t="s">
        <v>9</v>
      </c>
      <c r="G1235" s="33">
        <v>11345.519</v>
      </c>
    </row>
    <row r="1236" spans="1:7" x14ac:dyDescent="0.25">
      <c r="A1236" s="25">
        <v>45</v>
      </c>
      <c r="B1236" s="26" t="s">
        <v>7</v>
      </c>
      <c r="C1236" s="26">
        <v>27.83</v>
      </c>
      <c r="D1236" s="26">
        <v>2</v>
      </c>
      <c r="E1236" s="26" t="s">
        <v>11</v>
      </c>
      <c r="F1236" s="26" t="s">
        <v>12</v>
      </c>
      <c r="G1236" s="32">
        <v>8515.7587000000003</v>
      </c>
    </row>
    <row r="1237" spans="1:7" x14ac:dyDescent="0.25">
      <c r="A1237" s="27">
        <v>26</v>
      </c>
      <c r="B1237" s="28" t="s">
        <v>10</v>
      </c>
      <c r="C1237" s="28">
        <v>31.065000000000001</v>
      </c>
      <c r="D1237" s="28">
        <v>0</v>
      </c>
      <c r="E1237" s="28" t="s">
        <v>11</v>
      </c>
      <c r="F1237" s="28" t="s">
        <v>13</v>
      </c>
      <c r="G1237" s="33">
        <v>2699.56835</v>
      </c>
    </row>
    <row r="1238" spans="1:7" x14ac:dyDescent="0.25">
      <c r="A1238" s="25">
        <v>63</v>
      </c>
      <c r="B1238" s="26" t="s">
        <v>7</v>
      </c>
      <c r="C1238" s="26">
        <v>21.66</v>
      </c>
      <c r="D1238" s="26">
        <v>0</v>
      </c>
      <c r="E1238" s="26" t="s">
        <v>11</v>
      </c>
      <c r="F1238" s="26" t="s">
        <v>14</v>
      </c>
      <c r="G1238" s="32">
        <v>14449.8544</v>
      </c>
    </row>
    <row r="1239" spans="1:7" x14ac:dyDescent="0.25">
      <c r="A1239" s="27">
        <v>58</v>
      </c>
      <c r="B1239" s="28" t="s">
        <v>7</v>
      </c>
      <c r="C1239" s="28">
        <v>28.215</v>
      </c>
      <c r="D1239" s="28">
        <v>0</v>
      </c>
      <c r="E1239" s="28" t="s">
        <v>11</v>
      </c>
      <c r="F1239" s="28" t="s">
        <v>13</v>
      </c>
      <c r="G1239" s="33">
        <v>12224.350850000001</v>
      </c>
    </row>
    <row r="1240" spans="1:7" x14ac:dyDescent="0.25">
      <c r="A1240" s="25">
        <v>37</v>
      </c>
      <c r="B1240" s="26" t="s">
        <v>10</v>
      </c>
      <c r="C1240" s="26">
        <v>22.704999999999998</v>
      </c>
      <c r="D1240" s="26">
        <v>3</v>
      </c>
      <c r="E1240" s="26" t="s">
        <v>11</v>
      </c>
      <c r="F1240" s="26" t="s">
        <v>14</v>
      </c>
      <c r="G1240" s="32">
        <v>6985.50695</v>
      </c>
    </row>
    <row r="1241" spans="1:7" x14ac:dyDescent="0.25">
      <c r="A1241" s="27">
        <v>25</v>
      </c>
      <c r="B1241" s="28" t="s">
        <v>7</v>
      </c>
      <c r="C1241" s="28">
        <v>42.13</v>
      </c>
      <c r="D1241" s="28">
        <v>1</v>
      </c>
      <c r="E1241" s="28" t="s">
        <v>11</v>
      </c>
      <c r="F1241" s="28" t="s">
        <v>12</v>
      </c>
      <c r="G1241" s="33">
        <v>3238.4357</v>
      </c>
    </row>
    <row r="1242" spans="1:7" x14ac:dyDescent="0.25">
      <c r="A1242" s="25">
        <v>52</v>
      </c>
      <c r="B1242" s="26" t="s">
        <v>10</v>
      </c>
      <c r="C1242" s="26">
        <v>41.8</v>
      </c>
      <c r="D1242" s="26">
        <v>2</v>
      </c>
      <c r="E1242" s="26" t="s">
        <v>8</v>
      </c>
      <c r="F1242" s="26" t="s">
        <v>12</v>
      </c>
      <c r="G1242" s="32">
        <v>47269.853999999999</v>
      </c>
    </row>
    <row r="1243" spans="1:7" x14ac:dyDescent="0.25">
      <c r="A1243" s="27">
        <v>64</v>
      </c>
      <c r="B1243" s="28" t="s">
        <v>10</v>
      </c>
      <c r="C1243" s="28">
        <v>36.96</v>
      </c>
      <c r="D1243" s="28">
        <v>2</v>
      </c>
      <c r="E1243" s="28" t="s">
        <v>8</v>
      </c>
      <c r="F1243" s="28" t="s">
        <v>12</v>
      </c>
      <c r="G1243" s="33">
        <v>49577.662400000001</v>
      </c>
    </row>
    <row r="1244" spans="1:7" x14ac:dyDescent="0.25">
      <c r="A1244" s="25">
        <v>22</v>
      </c>
      <c r="B1244" s="26" t="s">
        <v>7</v>
      </c>
      <c r="C1244" s="26">
        <v>21.28</v>
      </c>
      <c r="D1244" s="26">
        <v>3</v>
      </c>
      <c r="E1244" s="26" t="s">
        <v>11</v>
      </c>
      <c r="F1244" s="26" t="s">
        <v>13</v>
      </c>
      <c r="G1244" s="32">
        <v>4296.2712000000001</v>
      </c>
    </row>
    <row r="1245" spans="1:7" x14ac:dyDescent="0.25">
      <c r="A1245" s="27">
        <v>28</v>
      </c>
      <c r="B1245" s="28" t="s">
        <v>7</v>
      </c>
      <c r="C1245" s="28">
        <v>33.11</v>
      </c>
      <c r="D1245" s="28">
        <v>0</v>
      </c>
      <c r="E1245" s="28" t="s">
        <v>11</v>
      </c>
      <c r="F1245" s="28" t="s">
        <v>12</v>
      </c>
      <c r="G1245" s="33">
        <v>3171.6149</v>
      </c>
    </row>
    <row r="1246" spans="1:7" x14ac:dyDescent="0.25">
      <c r="A1246" s="25">
        <v>18</v>
      </c>
      <c r="B1246" s="26" t="s">
        <v>10</v>
      </c>
      <c r="C1246" s="26">
        <v>33.33</v>
      </c>
      <c r="D1246" s="26">
        <v>0</v>
      </c>
      <c r="E1246" s="26" t="s">
        <v>11</v>
      </c>
      <c r="F1246" s="26" t="s">
        <v>12</v>
      </c>
      <c r="G1246" s="32">
        <v>1135.9407000000001</v>
      </c>
    </row>
    <row r="1247" spans="1:7" x14ac:dyDescent="0.25">
      <c r="A1247" s="27">
        <v>28</v>
      </c>
      <c r="B1247" s="28" t="s">
        <v>10</v>
      </c>
      <c r="C1247" s="28">
        <v>24.3</v>
      </c>
      <c r="D1247" s="28">
        <v>5</v>
      </c>
      <c r="E1247" s="28" t="s">
        <v>11</v>
      </c>
      <c r="F1247" s="28" t="s">
        <v>9</v>
      </c>
      <c r="G1247" s="33">
        <v>5615.3689999999997</v>
      </c>
    </row>
    <row r="1248" spans="1:7" x14ac:dyDescent="0.25">
      <c r="A1248" s="25">
        <v>45</v>
      </c>
      <c r="B1248" s="26" t="s">
        <v>7</v>
      </c>
      <c r="C1248" s="26">
        <v>25.7</v>
      </c>
      <c r="D1248" s="26">
        <v>3</v>
      </c>
      <c r="E1248" s="26" t="s">
        <v>11</v>
      </c>
      <c r="F1248" s="26" t="s">
        <v>9</v>
      </c>
      <c r="G1248" s="32">
        <v>9101.7980000000007</v>
      </c>
    </row>
    <row r="1249" spans="1:7" x14ac:dyDescent="0.25">
      <c r="A1249" s="27">
        <v>33</v>
      </c>
      <c r="B1249" s="28" t="s">
        <v>10</v>
      </c>
      <c r="C1249" s="28">
        <v>29.4</v>
      </c>
      <c r="D1249" s="28">
        <v>4</v>
      </c>
      <c r="E1249" s="28" t="s">
        <v>11</v>
      </c>
      <c r="F1249" s="28" t="s">
        <v>9</v>
      </c>
      <c r="G1249" s="33">
        <v>6059.1729999999998</v>
      </c>
    </row>
    <row r="1250" spans="1:7" x14ac:dyDescent="0.25">
      <c r="A1250" s="25">
        <v>18</v>
      </c>
      <c r="B1250" s="26" t="s">
        <v>7</v>
      </c>
      <c r="C1250" s="26">
        <v>39.82</v>
      </c>
      <c r="D1250" s="26">
        <v>0</v>
      </c>
      <c r="E1250" s="26" t="s">
        <v>11</v>
      </c>
      <c r="F1250" s="26" t="s">
        <v>12</v>
      </c>
      <c r="G1250" s="32">
        <v>1633.9618</v>
      </c>
    </row>
    <row r="1251" spans="1:7" x14ac:dyDescent="0.25">
      <c r="A1251" s="27">
        <v>32</v>
      </c>
      <c r="B1251" s="28" t="s">
        <v>10</v>
      </c>
      <c r="C1251" s="28">
        <v>33.630000000000003</v>
      </c>
      <c r="D1251" s="28">
        <v>1</v>
      </c>
      <c r="E1251" s="28" t="s">
        <v>8</v>
      </c>
      <c r="F1251" s="28" t="s">
        <v>14</v>
      </c>
      <c r="G1251" s="33">
        <v>37607.527699999999</v>
      </c>
    </row>
    <row r="1252" spans="1:7" x14ac:dyDescent="0.25">
      <c r="A1252" s="25">
        <v>24</v>
      </c>
      <c r="B1252" s="26" t="s">
        <v>10</v>
      </c>
      <c r="C1252" s="26">
        <v>29.83</v>
      </c>
      <c r="D1252" s="26">
        <v>0</v>
      </c>
      <c r="E1252" s="26" t="s">
        <v>8</v>
      </c>
      <c r="F1252" s="26" t="s">
        <v>14</v>
      </c>
      <c r="G1252" s="32">
        <v>18648.421699999999</v>
      </c>
    </row>
    <row r="1253" spans="1:7" x14ac:dyDescent="0.25">
      <c r="A1253" s="27">
        <v>19</v>
      </c>
      <c r="B1253" s="28" t="s">
        <v>10</v>
      </c>
      <c r="C1253" s="28">
        <v>19.8</v>
      </c>
      <c r="D1253" s="28">
        <v>0</v>
      </c>
      <c r="E1253" s="28" t="s">
        <v>11</v>
      </c>
      <c r="F1253" s="28" t="s">
        <v>9</v>
      </c>
      <c r="G1253" s="33">
        <v>1241.5650000000001</v>
      </c>
    </row>
    <row r="1254" spans="1:7" x14ac:dyDescent="0.25">
      <c r="A1254" s="25">
        <v>20</v>
      </c>
      <c r="B1254" s="26" t="s">
        <v>10</v>
      </c>
      <c r="C1254" s="26">
        <v>27.3</v>
      </c>
      <c r="D1254" s="26">
        <v>0</v>
      </c>
      <c r="E1254" s="26" t="s">
        <v>8</v>
      </c>
      <c r="F1254" s="26" t="s">
        <v>9</v>
      </c>
      <c r="G1254" s="32">
        <v>16232.847</v>
      </c>
    </row>
    <row r="1255" spans="1:7" x14ac:dyDescent="0.25">
      <c r="A1255" s="27">
        <v>40</v>
      </c>
      <c r="B1255" s="28" t="s">
        <v>7</v>
      </c>
      <c r="C1255" s="28">
        <v>29.3</v>
      </c>
      <c r="D1255" s="28">
        <v>4</v>
      </c>
      <c r="E1255" s="28" t="s">
        <v>11</v>
      </c>
      <c r="F1255" s="28" t="s">
        <v>9</v>
      </c>
      <c r="G1255" s="33">
        <v>15828.82173</v>
      </c>
    </row>
    <row r="1256" spans="1:7" x14ac:dyDescent="0.25">
      <c r="A1256" s="25">
        <v>34</v>
      </c>
      <c r="B1256" s="26" t="s">
        <v>7</v>
      </c>
      <c r="C1256" s="26">
        <v>27.72</v>
      </c>
      <c r="D1256" s="26">
        <v>0</v>
      </c>
      <c r="E1256" s="26" t="s">
        <v>11</v>
      </c>
      <c r="F1256" s="26" t="s">
        <v>12</v>
      </c>
      <c r="G1256" s="32">
        <v>4415.1588000000002</v>
      </c>
    </row>
    <row r="1257" spans="1:7" x14ac:dyDescent="0.25">
      <c r="A1257" s="27">
        <v>42</v>
      </c>
      <c r="B1257" s="28" t="s">
        <v>7</v>
      </c>
      <c r="C1257" s="28">
        <v>37.9</v>
      </c>
      <c r="D1257" s="28">
        <v>0</v>
      </c>
      <c r="E1257" s="28" t="s">
        <v>11</v>
      </c>
      <c r="F1257" s="28" t="s">
        <v>9</v>
      </c>
      <c r="G1257" s="33">
        <v>6474.0129999999999</v>
      </c>
    </row>
    <row r="1258" spans="1:7" x14ac:dyDescent="0.25">
      <c r="A1258" s="25">
        <v>51</v>
      </c>
      <c r="B1258" s="26" t="s">
        <v>7</v>
      </c>
      <c r="C1258" s="26">
        <v>36.384999999999998</v>
      </c>
      <c r="D1258" s="26">
        <v>3</v>
      </c>
      <c r="E1258" s="26" t="s">
        <v>11</v>
      </c>
      <c r="F1258" s="26" t="s">
        <v>13</v>
      </c>
      <c r="G1258" s="32">
        <v>11436.738149999999</v>
      </c>
    </row>
    <row r="1259" spans="1:7" x14ac:dyDescent="0.25">
      <c r="A1259" s="27">
        <v>54</v>
      </c>
      <c r="B1259" s="28" t="s">
        <v>7</v>
      </c>
      <c r="C1259" s="28">
        <v>27.645</v>
      </c>
      <c r="D1259" s="28">
        <v>1</v>
      </c>
      <c r="E1259" s="28" t="s">
        <v>11</v>
      </c>
      <c r="F1259" s="28" t="s">
        <v>13</v>
      </c>
      <c r="G1259" s="33">
        <v>11305.93455</v>
      </c>
    </row>
    <row r="1260" spans="1:7" x14ac:dyDescent="0.25">
      <c r="A1260" s="25">
        <v>55</v>
      </c>
      <c r="B1260" s="26" t="s">
        <v>10</v>
      </c>
      <c r="C1260" s="26">
        <v>37.715000000000003</v>
      </c>
      <c r="D1260" s="26">
        <v>3</v>
      </c>
      <c r="E1260" s="26" t="s">
        <v>11</v>
      </c>
      <c r="F1260" s="26" t="s">
        <v>13</v>
      </c>
      <c r="G1260" s="32">
        <v>30063.580549999999</v>
      </c>
    </row>
    <row r="1261" spans="1:7" x14ac:dyDescent="0.25">
      <c r="A1261" s="27">
        <v>52</v>
      </c>
      <c r="B1261" s="28" t="s">
        <v>7</v>
      </c>
      <c r="C1261" s="28">
        <v>23.18</v>
      </c>
      <c r="D1261" s="28">
        <v>0</v>
      </c>
      <c r="E1261" s="28" t="s">
        <v>11</v>
      </c>
      <c r="F1261" s="28" t="s">
        <v>14</v>
      </c>
      <c r="G1261" s="33">
        <v>10197.772199999999</v>
      </c>
    </row>
    <row r="1262" spans="1:7" x14ac:dyDescent="0.25">
      <c r="A1262" s="25">
        <v>32</v>
      </c>
      <c r="B1262" s="26" t="s">
        <v>7</v>
      </c>
      <c r="C1262" s="26">
        <v>20.52</v>
      </c>
      <c r="D1262" s="26">
        <v>0</v>
      </c>
      <c r="E1262" s="26" t="s">
        <v>11</v>
      </c>
      <c r="F1262" s="26" t="s">
        <v>14</v>
      </c>
      <c r="G1262" s="32">
        <v>4544.2348000000002</v>
      </c>
    </row>
    <row r="1263" spans="1:7" x14ac:dyDescent="0.25">
      <c r="A1263" s="27">
        <v>28</v>
      </c>
      <c r="B1263" s="28" t="s">
        <v>10</v>
      </c>
      <c r="C1263" s="28">
        <v>37.1</v>
      </c>
      <c r="D1263" s="28">
        <v>1</v>
      </c>
      <c r="E1263" s="28" t="s">
        <v>11</v>
      </c>
      <c r="F1263" s="28" t="s">
        <v>9</v>
      </c>
      <c r="G1263" s="33">
        <v>3277.1610000000001</v>
      </c>
    </row>
    <row r="1264" spans="1:7" x14ac:dyDescent="0.25">
      <c r="A1264" s="25">
        <v>41</v>
      </c>
      <c r="B1264" s="26" t="s">
        <v>7</v>
      </c>
      <c r="C1264" s="26">
        <v>28.05</v>
      </c>
      <c r="D1264" s="26">
        <v>1</v>
      </c>
      <c r="E1264" s="26" t="s">
        <v>11</v>
      </c>
      <c r="F1264" s="26" t="s">
        <v>12</v>
      </c>
      <c r="G1264" s="32">
        <v>6770.1925000000001</v>
      </c>
    </row>
    <row r="1265" spans="1:7" x14ac:dyDescent="0.25">
      <c r="A1265" s="27">
        <v>43</v>
      </c>
      <c r="B1265" s="28" t="s">
        <v>7</v>
      </c>
      <c r="C1265" s="28">
        <v>29.9</v>
      </c>
      <c r="D1265" s="28">
        <v>1</v>
      </c>
      <c r="E1265" s="28" t="s">
        <v>11</v>
      </c>
      <c r="F1265" s="28" t="s">
        <v>9</v>
      </c>
      <c r="G1265" s="33">
        <v>7337.7479999999996</v>
      </c>
    </row>
    <row r="1266" spans="1:7" x14ac:dyDescent="0.25">
      <c r="A1266" s="25">
        <v>49</v>
      </c>
      <c r="B1266" s="26" t="s">
        <v>7</v>
      </c>
      <c r="C1266" s="26">
        <v>33.344999999999999</v>
      </c>
      <c r="D1266" s="26">
        <v>2</v>
      </c>
      <c r="E1266" s="26" t="s">
        <v>11</v>
      </c>
      <c r="F1266" s="26" t="s">
        <v>14</v>
      </c>
      <c r="G1266" s="32">
        <v>10370.912549999999</v>
      </c>
    </row>
    <row r="1267" spans="1:7" x14ac:dyDescent="0.25">
      <c r="A1267" s="27">
        <v>64</v>
      </c>
      <c r="B1267" s="28" t="s">
        <v>10</v>
      </c>
      <c r="C1267" s="28">
        <v>23.76</v>
      </c>
      <c r="D1267" s="28">
        <v>0</v>
      </c>
      <c r="E1267" s="28" t="s">
        <v>8</v>
      </c>
      <c r="F1267" s="28" t="s">
        <v>12</v>
      </c>
      <c r="G1267" s="33">
        <v>26926.5144</v>
      </c>
    </row>
    <row r="1268" spans="1:7" x14ac:dyDescent="0.25">
      <c r="A1268" s="25">
        <v>55</v>
      </c>
      <c r="B1268" s="26" t="s">
        <v>7</v>
      </c>
      <c r="C1268" s="26">
        <v>30.5</v>
      </c>
      <c r="D1268" s="26">
        <v>0</v>
      </c>
      <c r="E1268" s="26" t="s">
        <v>11</v>
      </c>
      <c r="F1268" s="26" t="s">
        <v>9</v>
      </c>
      <c r="G1268" s="32">
        <v>10704.47</v>
      </c>
    </row>
    <row r="1269" spans="1:7" x14ac:dyDescent="0.25">
      <c r="A1269" s="27">
        <v>24</v>
      </c>
      <c r="B1269" s="28" t="s">
        <v>10</v>
      </c>
      <c r="C1269" s="28">
        <v>31.065000000000001</v>
      </c>
      <c r="D1269" s="28">
        <v>0</v>
      </c>
      <c r="E1269" s="28" t="s">
        <v>8</v>
      </c>
      <c r="F1269" s="28" t="s">
        <v>14</v>
      </c>
      <c r="G1269" s="33">
        <v>34254.053350000002</v>
      </c>
    </row>
    <row r="1270" spans="1:7" x14ac:dyDescent="0.25">
      <c r="A1270" s="25">
        <v>20</v>
      </c>
      <c r="B1270" s="26" t="s">
        <v>7</v>
      </c>
      <c r="C1270" s="26">
        <v>33.299999999999997</v>
      </c>
      <c r="D1270" s="26">
        <v>0</v>
      </c>
      <c r="E1270" s="26" t="s">
        <v>11</v>
      </c>
      <c r="F1270" s="26" t="s">
        <v>9</v>
      </c>
      <c r="G1270" s="32">
        <v>1880.4870000000001</v>
      </c>
    </row>
    <row r="1271" spans="1:7" x14ac:dyDescent="0.25">
      <c r="A1271" s="27">
        <v>45</v>
      </c>
      <c r="B1271" s="28" t="s">
        <v>10</v>
      </c>
      <c r="C1271" s="28">
        <v>27.5</v>
      </c>
      <c r="D1271" s="28">
        <v>3</v>
      </c>
      <c r="E1271" s="28" t="s">
        <v>11</v>
      </c>
      <c r="F1271" s="28" t="s">
        <v>9</v>
      </c>
      <c r="G1271" s="33">
        <v>8615.2999999999993</v>
      </c>
    </row>
    <row r="1272" spans="1:7" x14ac:dyDescent="0.25">
      <c r="A1272" s="25">
        <v>26</v>
      </c>
      <c r="B1272" s="26" t="s">
        <v>10</v>
      </c>
      <c r="C1272" s="26">
        <v>33.914999999999999</v>
      </c>
      <c r="D1272" s="26">
        <v>1</v>
      </c>
      <c r="E1272" s="26" t="s">
        <v>11</v>
      </c>
      <c r="F1272" s="26" t="s">
        <v>13</v>
      </c>
      <c r="G1272" s="32">
        <v>3292.5298499999999</v>
      </c>
    </row>
    <row r="1273" spans="1:7" x14ac:dyDescent="0.25">
      <c r="A1273" s="27">
        <v>25</v>
      </c>
      <c r="B1273" s="28" t="s">
        <v>7</v>
      </c>
      <c r="C1273" s="28">
        <v>34.484999999999999</v>
      </c>
      <c r="D1273" s="28">
        <v>0</v>
      </c>
      <c r="E1273" s="28" t="s">
        <v>11</v>
      </c>
      <c r="F1273" s="28" t="s">
        <v>13</v>
      </c>
      <c r="G1273" s="33">
        <v>3021.80915</v>
      </c>
    </row>
    <row r="1274" spans="1:7" x14ac:dyDescent="0.25">
      <c r="A1274" s="25">
        <v>43</v>
      </c>
      <c r="B1274" s="26" t="s">
        <v>10</v>
      </c>
      <c r="C1274" s="26">
        <v>25.52</v>
      </c>
      <c r="D1274" s="26">
        <v>5</v>
      </c>
      <c r="E1274" s="26" t="s">
        <v>11</v>
      </c>
      <c r="F1274" s="26" t="s">
        <v>12</v>
      </c>
      <c r="G1274" s="32">
        <v>14478.33015</v>
      </c>
    </row>
    <row r="1275" spans="1:7" x14ac:dyDescent="0.25">
      <c r="A1275" s="27">
        <v>35</v>
      </c>
      <c r="B1275" s="28" t="s">
        <v>10</v>
      </c>
      <c r="C1275" s="28">
        <v>27.61</v>
      </c>
      <c r="D1275" s="28">
        <v>1</v>
      </c>
      <c r="E1275" s="28" t="s">
        <v>11</v>
      </c>
      <c r="F1275" s="28" t="s">
        <v>12</v>
      </c>
      <c r="G1275" s="33">
        <v>4747.0528999999997</v>
      </c>
    </row>
    <row r="1276" spans="1:7" x14ac:dyDescent="0.25">
      <c r="A1276" s="25">
        <v>26</v>
      </c>
      <c r="B1276" s="26" t="s">
        <v>10</v>
      </c>
      <c r="C1276" s="26">
        <v>27.06</v>
      </c>
      <c r="D1276" s="26">
        <v>0</v>
      </c>
      <c r="E1276" s="26" t="s">
        <v>8</v>
      </c>
      <c r="F1276" s="26" t="s">
        <v>12</v>
      </c>
      <c r="G1276" s="32">
        <v>17043.341400000001</v>
      </c>
    </row>
    <row r="1277" spans="1:7" x14ac:dyDescent="0.25">
      <c r="A1277" s="27">
        <v>57</v>
      </c>
      <c r="B1277" s="28" t="s">
        <v>10</v>
      </c>
      <c r="C1277" s="28">
        <v>23.7</v>
      </c>
      <c r="D1277" s="28">
        <v>0</v>
      </c>
      <c r="E1277" s="28" t="s">
        <v>11</v>
      </c>
      <c r="F1277" s="28" t="s">
        <v>9</v>
      </c>
      <c r="G1277" s="33">
        <v>10959.33</v>
      </c>
    </row>
    <row r="1278" spans="1:7" x14ac:dyDescent="0.25">
      <c r="A1278" s="25">
        <v>22</v>
      </c>
      <c r="B1278" s="26" t="s">
        <v>7</v>
      </c>
      <c r="C1278" s="26">
        <v>30.4</v>
      </c>
      <c r="D1278" s="26">
        <v>0</v>
      </c>
      <c r="E1278" s="26" t="s">
        <v>11</v>
      </c>
      <c r="F1278" s="26" t="s">
        <v>14</v>
      </c>
      <c r="G1278" s="32">
        <v>2741.9479999999999</v>
      </c>
    </row>
    <row r="1279" spans="1:7" x14ac:dyDescent="0.25">
      <c r="A1279" s="27">
        <v>32</v>
      </c>
      <c r="B1279" s="28" t="s">
        <v>7</v>
      </c>
      <c r="C1279" s="28">
        <v>29.734999999999999</v>
      </c>
      <c r="D1279" s="28">
        <v>0</v>
      </c>
      <c r="E1279" s="28" t="s">
        <v>11</v>
      </c>
      <c r="F1279" s="28" t="s">
        <v>13</v>
      </c>
      <c r="G1279" s="33">
        <v>4357.0436499999996</v>
      </c>
    </row>
    <row r="1280" spans="1:7" x14ac:dyDescent="0.25">
      <c r="A1280" s="25">
        <v>39</v>
      </c>
      <c r="B1280" s="26" t="s">
        <v>10</v>
      </c>
      <c r="C1280" s="26">
        <v>29.925000000000001</v>
      </c>
      <c r="D1280" s="26">
        <v>1</v>
      </c>
      <c r="E1280" s="26" t="s">
        <v>8</v>
      </c>
      <c r="F1280" s="26" t="s">
        <v>14</v>
      </c>
      <c r="G1280" s="32">
        <v>22462.043750000001</v>
      </c>
    </row>
    <row r="1281" spans="1:7" x14ac:dyDescent="0.25">
      <c r="A1281" s="27">
        <v>25</v>
      </c>
      <c r="B1281" s="28" t="s">
        <v>7</v>
      </c>
      <c r="C1281" s="28">
        <v>26.79</v>
      </c>
      <c r="D1281" s="28">
        <v>2</v>
      </c>
      <c r="E1281" s="28" t="s">
        <v>11</v>
      </c>
      <c r="F1281" s="28" t="s">
        <v>13</v>
      </c>
      <c r="G1281" s="33">
        <v>4189.1130999999996</v>
      </c>
    </row>
    <row r="1282" spans="1:7" x14ac:dyDescent="0.25">
      <c r="A1282" s="25">
        <v>48</v>
      </c>
      <c r="B1282" s="26" t="s">
        <v>7</v>
      </c>
      <c r="C1282" s="26">
        <v>33.33</v>
      </c>
      <c r="D1282" s="26">
        <v>0</v>
      </c>
      <c r="E1282" s="26" t="s">
        <v>11</v>
      </c>
      <c r="F1282" s="26" t="s">
        <v>12</v>
      </c>
      <c r="G1282" s="32">
        <v>8283.6807000000008</v>
      </c>
    </row>
    <row r="1283" spans="1:7" x14ac:dyDescent="0.25">
      <c r="A1283" s="27">
        <v>47</v>
      </c>
      <c r="B1283" s="28" t="s">
        <v>7</v>
      </c>
      <c r="C1283" s="28">
        <v>27.645</v>
      </c>
      <c r="D1283" s="28">
        <v>2</v>
      </c>
      <c r="E1283" s="28" t="s">
        <v>8</v>
      </c>
      <c r="F1283" s="28" t="s">
        <v>13</v>
      </c>
      <c r="G1283" s="33">
        <v>24535.698550000001</v>
      </c>
    </row>
    <row r="1284" spans="1:7" x14ac:dyDescent="0.25">
      <c r="A1284" s="25">
        <v>18</v>
      </c>
      <c r="B1284" s="26" t="s">
        <v>7</v>
      </c>
      <c r="C1284" s="26">
        <v>21.66</v>
      </c>
      <c r="D1284" s="26">
        <v>0</v>
      </c>
      <c r="E1284" s="26" t="s">
        <v>8</v>
      </c>
      <c r="F1284" s="26" t="s">
        <v>14</v>
      </c>
      <c r="G1284" s="32">
        <v>14283.4594</v>
      </c>
    </row>
    <row r="1285" spans="1:7" x14ac:dyDescent="0.25">
      <c r="A1285" s="27">
        <v>18</v>
      </c>
      <c r="B1285" s="28" t="s">
        <v>10</v>
      </c>
      <c r="C1285" s="28">
        <v>30.03</v>
      </c>
      <c r="D1285" s="28">
        <v>1</v>
      </c>
      <c r="E1285" s="28" t="s">
        <v>11</v>
      </c>
      <c r="F1285" s="28" t="s">
        <v>12</v>
      </c>
      <c r="G1285" s="33">
        <v>1720.3536999999999</v>
      </c>
    </row>
    <row r="1286" spans="1:7" x14ac:dyDescent="0.25">
      <c r="A1286" s="25">
        <v>61</v>
      </c>
      <c r="B1286" s="26" t="s">
        <v>10</v>
      </c>
      <c r="C1286" s="26">
        <v>36.299999999999997</v>
      </c>
      <c r="D1286" s="26">
        <v>1</v>
      </c>
      <c r="E1286" s="26" t="s">
        <v>8</v>
      </c>
      <c r="F1286" s="26" t="s">
        <v>9</v>
      </c>
      <c r="G1286" s="32">
        <v>47403.88</v>
      </c>
    </row>
    <row r="1287" spans="1:7" x14ac:dyDescent="0.25">
      <c r="A1287" s="27">
        <v>47</v>
      </c>
      <c r="B1287" s="28" t="s">
        <v>7</v>
      </c>
      <c r="C1287" s="28">
        <v>24.32</v>
      </c>
      <c r="D1287" s="28">
        <v>0</v>
      </c>
      <c r="E1287" s="28" t="s">
        <v>11</v>
      </c>
      <c r="F1287" s="28" t="s">
        <v>14</v>
      </c>
      <c r="G1287" s="33">
        <v>8534.6718000000001</v>
      </c>
    </row>
    <row r="1288" spans="1:7" x14ac:dyDescent="0.25">
      <c r="A1288" s="25">
        <v>28</v>
      </c>
      <c r="B1288" s="26" t="s">
        <v>7</v>
      </c>
      <c r="C1288" s="26">
        <v>17.29</v>
      </c>
      <c r="D1288" s="26">
        <v>0</v>
      </c>
      <c r="E1288" s="26" t="s">
        <v>11</v>
      </c>
      <c r="F1288" s="26" t="s">
        <v>14</v>
      </c>
      <c r="G1288" s="32">
        <v>3732.6251000000002</v>
      </c>
    </row>
    <row r="1289" spans="1:7" x14ac:dyDescent="0.25">
      <c r="A1289" s="27">
        <v>36</v>
      </c>
      <c r="B1289" s="28" t="s">
        <v>7</v>
      </c>
      <c r="C1289" s="28">
        <v>25.9</v>
      </c>
      <c r="D1289" s="28">
        <v>1</v>
      </c>
      <c r="E1289" s="28" t="s">
        <v>11</v>
      </c>
      <c r="F1289" s="28" t="s">
        <v>9</v>
      </c>
      <c r="G1289" s="33">
        <v>5472.4489999999996</v>
      </c>
    </row>
    <row r="1290" spans="1:7" x14ac:dyDescent="0.25">
      <c r="A1290" s="25">
        <v>20</v>
      </c>
      <c r="B1290" s="26" t="s">
        <v>10</v>
      </c>
      <c r="C1290" s="26">
        <v>39.4</v>
      </c>
      <c r="D1290" s="26">
        <v>2</v>
      </c>
      <c r="E1290" s="26" t="s">
        <v>8</v>
      </c>
      <c r="F1290" s="26" t="s">
        <v>9</v>
      </c>
      <c r="G1290" s="32">
        <v>38344.565999999999</v>
      </c>
    </row>
    <row r="1291" spans="1:7" x14ac:dyDescent="0.25">
      <c r="A1291" s="27">
        <v>44</v>
      </c>
      <c r="B1291" s="28" t="s">
        <v>10</v>
      </c>
      <c r="C1291" s="28">
        <v>34.32</v>
      </c>
      <c r="D1291" s="28">
        <v>1</v>
      </c>
      <c r="E1291" s="28" t="s">
        <v>11</v>
      </c>
      <c r="F1291" s="28" t="s">
        <v>12</v>
      </c>
      <c r="G1291" s="33">
        <v>7147.4727999999996</v>
      </c>
    </row>
    <row r="1292" spans="1:7" x14ac:dyDescent="0.25">
      <c r="A1292" s="25">
        <v>38</v>
      </c>
      <c r="B1292" s="26" t="s">
        <v>7</v>
      </c>
      <c r="C1292" s="26">
        <v>19.95</v>
      </c>
      <c r="D1292" s="26">
        <v>2</v>
      </c>
      <c r="E1292" s="26" t="s">
        <v>11</v>
      </c>
      <c r="F1292" s="26" t="s">
        <v>14</v>
      </c>
      <c r="G1292" s="32">
        <v>7133.9025000000001</v>
      </c>
    </row>
    <row r="1293" spans="1:7" x14ac:dyDescent="0.25">
      <c r="A1293" s="27">
        <v>19</v>
      </c>
      <c r="B1293" s="28" t="s">
        <v>10</v>
      </c>
      <c r="C1293" s="28">
        <v>34.9</v>
      </c>
      <c r="D1293" s="28">
        <v>0</v>
      </c>
      <c r="E1293" s="28" t="s">
        <v>8</v>
      </c>
      <c r="F1293" s="28" t="s">
        <v>9</v>
      </c>
      <c r="G1293" s="33">
        <v>34828.654000000002</v>
      </c>
    </row>
    <row r="1294" spans="1:7" x14ac:dyDescent="0.25">
      <c r="A1294" s="25">
        <v>21</v>
      </c>
      <c r="B1294" s="26" t="s">
        <v>10</v>
      </c>
      <c r="C1294" s="26">
        <v>23.21</v>
      </c>
      <c r="D1294" s="26">
        <v>0</v>
      </c>
      <c r="E1294" s="26" t="s">
        <v>11</v>
      </c>
      <c r="F1294" s="26" t="s">
        <v>12</v>
      </c>
      <c r="G1294" s="32">
        <v>1515.3449000000001</v>
      </c>
    </row>
    <row r="1295" spans="1:7" x14ac:dyDescent="0.25">
      <c r="A1295" s="27">
        <v>46</v>
      </c>
      <c r="B1295" s="28" t="s">
        <v>10</v>
      </c>
      <c r="C1295" s="28">
        <v>25.745000000000001</v>
      </c>
      <c r="D1295" s="28">
        <v>3</v>
      </c>
      <c r="E1295" s="28" t="s">
        <v>11</v>
      </c>
      <c r="F1295" s="28" t="s">
        <v>13</v>
      </c>
      <c r="G1295" s="33">
        <v>9301.8935500000007</v>
      </c>
    </row>
    <row r="1296" spans="1:7" x14ac:dyDescent="0.25">
      <c r="A1296" s="25">
        <v>58</v>
      </c>
      <c r="B1296" s="26" t="s">
        <v>10</v>
      </c>
      <c r="C1296" s="26">
        <v>25.175000000000001</v>
      </c>
      <c r="D1296" s="26">
        <v>0</v>
      </c>
      <c r="E1296" s="26" t="s">
        <v>11</v>
      </c>
      <c r="F1296" s="26" t="s">
        <v>14</v>
      </c>
      <c r="G1296" s="32">
        <v>11931.125249999999</v>
      </c>
    </row>
    <row r="1297" spans="1:7" x14ac:dyDescent="0.25">
      <c r="A1297" s="27">
        <v>20</v>
      </c>
      <c r="B1297" s="28" t="s">
        <v>10</v>
      </c>
      <c r="C1297" s="28">
        <v>22</v>
      </c>
      <c r="D1297" s="28">
        <v>1</v>
      </c>
      <c r="E1297" s="28" t="s">
        <v>11</v>
      </c>
      <c r="F1297" s="28" t="s">
        <v>9</v>
      </c>
      <c r="G1297" s="33">
        <v>1964.78</v>
      </c>
    </row>
    <row r="1298" spans="1:7" x14ac:dyDescent="0.25">
      <c r="A1298" s="25">
        <v>18</v>
      </c>
      <c r="B1298" s="26" t="s">
        <v>10</v>
      </c>
      <c r="C1298" s="26">
        <v>26.125</v>
      </c>
      <c r="D1298" s="26">
        <v>0</v>
      </c>
      <c r="E1298" s="26" t="s">
        <v>11</v>
      </c>
      <c r="F1298" s="26" t="s">
        <v>14</v>
      </c>
      <c r="G1298" s="32">
        <v>1708.9257500000001</v>
      </c>
    </row>
    <row r="1299" spans="1:7" x14ac:dyDescent="0.25">
      <c r="A1299" s="27">
        <v>28</v>
      </c>
      <c r="B1299" s="28" t="s">
        <v>7</v>
      </c>
      <c r="C1299" s="28">
        <v>26.51</v>
      </c>
      <c r="D1299" s="28">
        <v>2</v>
      </c>
      <c r="E1299" s="28" t="s">
        <v>11</v>
      </c>
      <c r="F1299" s="28" t="s">
        <v>12</v>
      </c>
      <c r="G1299" s="33">
        <v>4340.4408999999996</v>
      </c>
    </row>
    <row r="1300" spans="1:7" x14ac:dyDescent="0.25">
      <c r="A1300" s="25">
        <v>33</v>
      </c>
      <c r="B1300" s="26" t="s">
        <v>10</v>
      </c>
      <c r="C1300" s="26">
        <v>27.454999999999998</v>
      </c>
      <c r="D1300" s="26">
        <v>2</v>
      </c>
      <c r="E1300" s="26" t="s">
        <v>11</v>
      </c>
      <c r="F1300" s="26" t="s">
        <v>13</v>
      </c>
      <c r="G1300" s="32">
        <v>5261.4694499999996</v>
      </c>
    </row>
    <row r="1301" spans="1:7" x14ac:dyDescent="0.25">
      <c r="A1301" s="27">
        <v>19</v>
      </c>
      <c r="B1301" s="28" t="s">
        <v>7</v>
      </c>
      <c r="C1301" s="28">
        <v>25.745000000000001</v>
      </c>
      <c r="D1301" s="28">
        <v>1</v>
      </c>
      <c r="E1301" s="28" t="s">
        <v>11</v>
      </c>
      <c r="F1301" s="28" t="s">
        <v>13</v>
      </c>
      <c r="G1301" s="33">
        <v>2710.8285500000002</v>
      </c>
    </row>
    <row r="1302" spans="1:7" x14ac:dyDescent="0.25">
      <c r="A1302" s="25">
        <v>45</v>
      </c>
      <c r="B1302" s="26" t="s">
        <v>10</v>
      </c>
      <c r="C1302" s="26">
        <v>30.36</v>
      </c>
      <c r="D1302" s="26">
        <v>0</v>
      </c>
      <c r="E1302" s="26" t="s">
        <v>8</v>
      </c>
      <c r="F1302" s="26" t="s">
        <v>12</v>
      </c>
      <c r="G1302" s="32">
        <v>62592.873090000001</v>
      </c>
    </row>
    <row r="1303" spans="1:7" x14ac:dyDescent="0.25">
      <c r="A1303" s="27">
        <v>62</v>
      </c>
      <c r="B1303" s="28" t="s">
        <v>10</v>
      </c>
      <c r="C1303" s="28">
        <v>30.875</v>
      </c>
      <c r="D1303" s="28">
        <v>3</v>
      </c>
      <c r="E1303" s="28" t="s">
        <v>8</v>
      </c>
      <c r="F1303" s="28" t="s">
        <v>13</v>
      </c>
      <c r="G1303" s="33">
        <v>46718.163249999998</v>
      </c>
    </row>
    <row r="1304" spans="1:7" x14ac:dyDescent="0.25">
      <c r="A1304" s="25">
        <v>25</v>
      </c>
      <c r="B1304" s="26" t="s">
        <v>7</v>
      </c>
      <c r="C1304" s="26">
        <v>20.8</v>
      </c>
      <c r="D1304" s="26">
        <v>1</v>
      </c>
      <c r="E1304" s="26" t="s">
        <v>11</v>
      </c>
      <c r="F1304" s="26" t="s">
        <v>9</v>
      </c>
      <c r="G1304" s="32">
        <v>3208.7869999999998</v>
      </c>
    </row>
    <row r="1305" spans="1:7" x14ac:dyDescent="0.25">
      <c r="A1305" s="27">
        <v>43</v>
      </c>
      <c r="B1305" s="28" t="s">
        <v>10</v>
      </c>
      <c r="C1305" s="28">
        <v>27.8</v>
      </c>
      <c r="D1305" s="28">
        <v>0</v>
      </c>
      <c r="E1305" s="28" t="s">
        <v>8</v>
      </c>
      <c r="F1305" s="28" t="s">
        <v>9</v>
      </c>
      <c r="G1305" s="33">
        <v>37829.724199999997</v>
      </c>
    </row>
    <row r="1306" spans="1:7" x14ac:dyDescent="0.25">
      <c r="A1306" s="25">
        <v>42</v>
      </c>
      <c r="B1306" s="26" t="s">
        <v>10</v>
      </c>
      <c r="C1306" s="26">
        <v>24.605</v>
      </c>
      <c r="D1306" s="26">
        <v>2</v>
      </c>
      <c r="E1306" s="26" t="s">
        <v>8</v>
      </c>
      <c r="F1306" s="26" t="s">
        <v>14</v>
      </c>
      <c r="G1306" s="32">
        <v>21259.377949999998</v>
      </c>
    </row>
    <row r="1307" spans="1:7" x14ac:dyDescent="0.25">
      <c r="A1307" s="27">
        <v>24</v>
      </c>
      <c r="B1307" s="28" t="s">
        <v>7</v>
      </c>
      <c r="C1307" s="28">
        <v>27.72</v>
      </c>
      <c r="D1307" s="28">
        <v>0</v>
      </c>
      <c r="E1307" s="28" t="s">
        <v>11</v>
      </c>
      <c r="F1307" s="28" t="s">
        <v>12</v>
      </c>
      <c r="G1307" s="33">
        <v>2464.6188000000002</v>
      </c>
    </row>
    <row r="1308" spans="1:7" x14ac:dyDescent="0.25">
      <c r="A1308" s="25">
        <v>29</v>
      </c>
      <c r="B1308" s="26" t="s">
        <v>7</v>
      </c>
      <c r="C1308" s="26">
        <v>21.85</v>
      </c>
      <c r="D1308" s="26">
        <v>0</v>
      </c>
      <c r="E1308" s="26" t="s">
        <v>8</v>
      </c>
      <c r="F1308" s="26" t="s">
        <v>14</v>
      </c>
      <c r="G1308" s="32">
        <v>16115.3045</v>
      </c>
    </row>
    <row r="1309" spans="1:7" x14ac:dyDescent="0.25">
      <c r="A1309" s="27">
        <v>32</v>
      </c>
      <c r="B1309" s="28" t="s">
        <v>10</v>
      </c>
      <c r="C1309" s="28">
        <v>28.12</v>
      </c>
      <c r="D1309" s="28">
        <v>4</v>
      </c>
      <c r="E1309" s="28" t="s">
        <v>8</v>
      </c>
      <c r="F1309" s="28" t="s">
        <v>13</v>
      </c>
      <c r="G1309" s="33">
        <v>21472.478800000001</v>
      </c>
    </row>
    <row r="1310" spans="1:7" x14ac:dyDescent="0.25">
      <c r="A1310" s="25">
        <v>25</v>
      </c>
      <c r="B1310" s="26" t="s">
        <v>7</v>
      </c>
      <c r="C1310" s="26">
        <v>30.2</v>
      </c>
      <c r="D1310" s="26">
        <v>0</v>
      </c>
      <c r="E1310" s="26" t="s">
        <v>8</v>
      </c>
      <c r="F1310" s="26" t="s">
        <v>9</v>
      </c>
      <c r="G1310" s="32">
        <v>33900.652999999998</v>
      </c>
    </row>
    <row r="1311" spans="1:7" x14ac:dyDescent="0.25">
      <c r="A1311" s="27">
        <v>41</v>
      </c>
      <c r="B1311" s="28" t="s">
        <v>10</v>
      </c>
      <c r="C1311" s="28">
        <v>32.200000000000003</v>
      </c>
      <c r="D1311" s="28">
        <v>2</v>
      </c>
      <c r="E1311" s="28" t="s">
        <v>11</v>
      </c>
      <c r="F1311" s="28" t="s">
        <v>9</v>
      </c>
      <c r="G1311" s="33">
        <v>6875.9610000000002</v>
      </c>
    </row>
    <row r="1312" spans="1:7" x14ac:dyDescent="0.25">
      <c r="A1312" s="25">
        <v>42</v>
      </c>
      <c r="B1312" s="26" t="s">
        <v>10</v>
      </c>
      <c r="C1312" s="26">
        <v>26.315000000000001</v>
      </c>
      <c r="D1312" s="26">
        <v>1</v>
      </c>
      <c r="E1312" s="26" t="s">
        <v>11</v>
      </c>
      <c r="F1312" s="26" t="s">
        <v>13</v>
      </c>
      <c r="G1312" s="32">
        <v>6940.90985</v>
      </c>
    </row>
    <row r="1313" spans="1:7" x14ac:dyDescent="0.25">
      <c r="A1313" s="27">
        <v>33</v>
      </c>
      <c r="B1313" s="28" t="s">
        <v>7</v>
      </c>
      <c r="C1313" s="28">
        <v>26.695</v>
      </c>
      <c r="D1313" s="28">
        <v>0</v>
      </c>
      <c r="E1313" s="28" t="s">
        <v>11</v>
      </c>
      <c r="F1313" s="28" t="s">
        <v>13</v>
      </c>
      <c r="G1313" s="33">
        <v>4571.4130500000001</v>
      </c>
    </row>
    <row r="1314" spans="1:7" x14ac:dyDescent="0.25">
      <c r="A1314" s="25">
        <v>34</v>
      </c>
      <c r="B1314" s="26" t="s">
        <v>10</v>
      </c>
      <c r="C1314" s="26">
        <v>42.9</v>
      </c>
      <c r="D1314" s="26">
        <v>1</v>
      </c>
      <c r="E1314" s="26" t="s">
        <v>11</v>
      </c>
      <c r="F1314" s="26" t="s">
        <v>9</v>
      </c>
      <c r="G1314" s="32">
        <v>4536.259</v>
      </c>
    </row>
    <row r="1315" spans="1:7" x14ac:dyDescent="0.25">
      <c r="A1315" s="27">
        <v>19</v>
      </c>
      <c r="B1315" s="28" t="s">
        <v>7</v>
      </c>
      <c r="C1315" s="28">
        <v>34.700000000000003</v>
      </c>
      <c r="D1315" s="28">
        <v>2</v>
      </c>
      <c r="E1315" s="28" t="s">
        <v>8</v>
      </c>
      <c r="F1315" s="28" t="s">
        <v>9</v>
      </c>
      <c r="G1315" s="33">
        <v>36397.576000000001</v>
      </c>
    </row>
    <row r="1316" spans="1:7" x14ac:dyDescent="0.25">
      <c r="A1316" s="25">
        <v>30</v>
      </c>
      <c r="B1316" s="26" t="s">
        <v>7</v>
      </c>
      <c r="C1316" s="26">
        <v>23.655000000000001</v>
      </c>
      <c r="D1316" s="26">
        <v>3</v>
      </c>
      <c r="E1316" s="26" t="s">
        <v>8</v>
      </c>
      <c r="F1316" s="26" t="s">
        <v>13</v>
      </c>
      <c r="G1316" s="32">
        <v>18765.87545</v>
      </c>
    </row>
    <row r="1317" spans="1:7" x14ac:dyDescent="0.25">
      <c r="A1317" s="27">
        <v>18</v>
      </c>
      <c r="B1317" s="28" t="s">
        <v>10</v>
      </c>
      <c r="C1317" s="28">
        <v>28.31</v>
      </c>
      <c r="D1317" s="28">
        <v>1</v>
      </c>
      <c r="E1317" s="28" t="s">
        <v>11</v>
      </c>
      <c r="F1317" s="28" t="s">
        <v>14</v>
      </c>
      <c r="G1317" s="33">
        <v>11272.331389999999</v>
      </c>
    </row>
    <row r="1318" spans="1:7" x14ac:dyDescent="0.25">
      <c r="A1318" s="25">
        <v>19</v>
      </c>
      <c r="B1318" s="26" t="s">
        <v>7</v>
      </c>
      <c r="C1318" s="26">
        <v>20.6</v>
      </c>
      <c r="D1318" s="26">
        <v>0</v>
      </c>
      <c r="E1318" s="26" t="s">
        <v>11</v>
      </c>
      <c r="F1318" s="26" t="s">
        <v>9</v>
      </c>
      <c r="G1318" s="32">
        <v>1731.6769999999999</v>
      </c>
    </row>
    <row r="1319" spans="1:7" x14ac:dyDescent="0.25">
      <c r="A1319" s="27">
        <v>18</v>
      </c>
      <c r="B1319" s="28" t="s">
        <v>10</v>
      </c>
      <c r="C1319" s="28">
        <v>53.13</v>
      </c>
      <c r="D1319" s="28">
        <v>0</v>
      </c>
      <c r="E1319" s="28" t="s">
        <v>11</v>
      </c>
      <c r="F1319" s="28" t="s">
        <v>12</v>
      </c>
      <c r="G1319" s="33">
        <v>1163.4627</v>
      </c>
    </row>
    <row r="1320" spans="1:7" x14ac:dyDescent="0.25">
      <c r="A1320" s="25">
        <v>35</v>
      </c>
      <c r="B1320" s="26" t="s">
        <v>10</v>
      </c>
      <c r="C1320" s="26">
        <v>39.71</v>
      </c>
      <c r="D1320" s="26">
        <v>4</v>
      </c>
      <c r="E1320" s="26" t="s">
        <v>11</v>
      </c>
      <c r="F1320" s="26" t="s">
        <v>14</v>
      </c>
      <c r="G1320" s="32">
        <v>19496.71917</v>
      </c>
    </row>
    <row r="1321" spans="1:7" x14ac:dyDescent="0.25">
      <c r="A1321" s="27">
        <v>39</v>
      </c>
      <c r="B1321" s="28" t="s">
        <v>7</v>
      </c>
      <c r="C1321" s="28">
        <v>26.315000000000001</v>
      </c>
      <c r="D1321" s="28">
        <v>2</v>
      </c>
      <c r="E1321" s="28" t="s">
        <v>11</v>
      </c>
      <c r="F1321" s="28" t="s">
        <v>13</v>
      </c>
      <c r="G1321" s="33">
        <v>7201.7008500000002</v>
      </c>
    </row>
    <row r="1322" spans="1:7" x14ac:dyDescent="0.25">
      <c r="A1322" s="25">
        <v>31</v>
      </c>
      <c r="B1322" s="26" t="s">
        <v>10</v>
      </c>
      <c r="C1322" s="26">
        <v>31.065000000000001</v>
      </c>
      <c r="D1322" s="26">
        <v>3</v>
      </c>
      <c r="E1322" s="26" t="s">
        <v>11</v>
      </c>
      <c r="F1322" s="26" t="s">
        <v>13</v>
      </c>
      <c r="G1322" s="32">
        <v>5425.0233500000004</v>
      </c>
    </row>
    <row r="1323" spans="1:7" x14ac:dyDescent="0.25">
      <c r="A1323" s="27">
        <v>62</v>
      </c>
      <c r="B1323" s="28" t="s">
        <v>10</v>
      </c>
      <c r="C1323" s="28">
        <v>26.695</v>
      </c>
      <c r="D1323" s="28">
        <v>0</v>
      </c>
      <c r="E1323" s="28" t="s">
        <v>8</v>
      </c>
      <c r="F1323" s="28" t="s">
        <v>14</v>
      </c>
      <c r="G1323" s="33">
        <v>28101.333050000001</v>
      </c>
    </row>
    <row r="1324" spans="1:7" x14ac:dyDescent="0.25">
      <c r="A1324" s="25">
        <v>62</v>
      </c>
      <c r="B1324" s="26" t="s">
        <v>10</v>
      </c>
      <c r="C1324" s="26">
        <v>38.83</v>
      </c>
      <c r="D1324" s="26">
        <v>0</v>
      </c>
      <c r="E1324" s="26" t="s">
        <v>11</v>
      </c>
      <c r="F1324" s="26" t="s">
        <v>12</v>
      </c>
      <c r="G1324" s="32">
        <v>12981.3457</v>
      </c>
    </row>
    <row r="1325" spans="1:7" x14ac:dyDescent="0.25">
      <c r="A1325" s="27">
        <v>42</v>
      </c>
      <c r="B1325" s="28" t="s">
        <v>7</v>
      </c>
      <c r="C1325" s="28">
        <v>40.369999999999997</v>
      </c>
      <c r="D1325" s="28">
        <v>2</v>
      </c>
      <c r="E1325" s="28" t="s">
        <v>8</v>
      </c>
      <c r="F1325" s="28" t="s">
        <v>12</v>
      </c>
      <c r="G1325" s="33">
        <v>43896.376300000004</v>
      </c>
    </row>
    <row r="1326" spans="1:7" x14ac:dyDescent="0.25">
      <c r="A1326" s="25">
        <v>31</v>
      </c>
      <c r="B1326" s="26" t="s">
        <v>10</v>
      </c>
      <c r="C1326" s="26">
        <v>25.934999999999999</v>
      </c>
      <c r="D1326" s="26">
        <v>1</v>
      </c>
      <c r="E1326" s="26" t="s">
        <v>11</v>
      </c>
      <c r="F1326" s="26" t="s">
        <v>13</v>
      </c>
      <c r="G1326" s="32">
        <v>4239.8926499999998</v>
      </c>
    </row>
    <row r="1327" spans="1:7" x14ac:dyDescent="0.25">
      <c r="A1327" s="27">
        <v>61</v>
      </c>
      <c r="B1327" s="28" t="s">
        <v>10</v>
      </c>
      <c r="C1327" s="28">
        <v>33.534999999999997</v>
      </c>
      <c r="D1327" s="28">
        <v>0</v>
      </c>
      <c r="E1327" s="28" t="s">
        <v>11</v>
      </c>
      <c r="F1327" s="28" t="s">
        <v>14</v>
      </c>
      <c r="G1327" s="33">
        <v>13143.336649999999</v>
      </c>
    </row>
    <row r="1328" spans="1:7" x14ac:dyDescent="0.25">
      <c r="A1328" s="25">
        <v>42</v>
      </c>
      <c r="B1328" s="26" t="s">
        <v>7</v>
      </c>
      <c r="C1328" s="26">
        <v>32.869999999999997</v>
      </c>
      <c r="D1328" s="26">
        <v>0</v>
      </c>
      <c r="E1328" s="26" t="s">
        <v>11</v>
      </c>
      <c r="F1328" s="26" t="s">
        <v>14</v>
      </c>
      <c r="G1328" s="32">
        <v>7050.0213000000003</v>
      </c>
    </row>
    <row r="1329" spans="1:7" x14ac:dyDescent="0.25">
      <c r="A1329" s="27">
        <v>51</v>
      </c>
      <c r="B1329" s="28" t="s">
        <v>10</v>
      </c>
      <c r="C1329" s="28">
        <v>30.03</v>
      </c>
      <c r="D1329" s="28">
        <v>1</v>
      </c>
      <c r="E1329" s="28" t="s">
        <v>11</v>
      </c>
      <c r="F1329" s="28" t="s">
        <v>12</v>
      </c>
      <c r="G1329" s="33">
        <v>9377.9046999999991</v>
      </c>
    </row>
    <row r="1330" spans="1:7" x14ac:dyDescent="0.25">
      <c r="A1330" s="25">
        <v>23</v>
      </c>
      <c r="B1330" s="26" t="s">
        <v>7</v>
      </c>
      <c r="C1330" s="26">
        <v>24.225000000000001</v>
      </c>
      <c r="D1330" s="26">
        <v>2</v>
      </c>
      <c r="E1330" s="26" t="s">
        <v>11</v>
      </c>
      <c r="F1330" s="26" t="s">
        <v>14</v>
      </c>
      <c r="G1330" s="32">
        <v>22395.74424</v>
      </c>
    </row>
    <row r="1331" spans="1:7" x14ac:dyDescent="0.25">
      <c r="A1331" s="27">
        <v>52</v>
      </c>
      <c r="B1331" s="28" t="s">
        <v>10</v>
      </c>
      <c r="C1331" s="28">
        <v>38.6</v>
      </c>
      <c r="D1331" s="28">
        <v>2</v>
      </c>
      <c r="E1331" s="28" t="s">
        <v>11</v>
      </c>
      <c r="F1331" s="28" t="s">
        <v>9</v>
      </c>
      <c r="G1331" s="33">
        <v>10325.206</v>
      </c>
    </row>
    <row r="1332" spans="1:7" x14ac:dyDescent="0.25">
      <c r="A1332" s="25">
        <v>57</v>
      </c>
      <c r="B1332" s="26" t="s">
        <v>7</v>
      </c>
      <c r="C1332" s="26">
        <v>25.74</v>
      </c>
      <c r="D1332" s="26">
        <v>2</v>
      </c>
      <c r="E1332" s="26" t="s">
        <v>11</v>
      </c>
      <c r="F1332" s="26" t="s">
        <v>12</v>
      </c>
      <c r="G1332" s="32">
        <v>12629.1656</v>
      </c>
    </row>
    <row r="1333" spans="1:7" x14ac:dyDescent="0.25">
      <c r="A1333" s="27">
        <v>23</v>
      </c>
      <c r="B1333" s="28" t="s">
        <v>7</v>
      </c>
      <c r="C1333" s="28">
        <v>33.4</v>
      </c>
      <c r="D1333" s="28">
        <v>0</v>
      </c>
      <c r="E1333" s="28" t="s">
        <v>11</v>
      </c>
      <c r="F1333" s="28" t="s">
        <v>9</v>
      </c>
      <c r="G1333" s="33">
        <v>10795.937330000001</v>
      </c>
    </row>
    <row r="1334" spans="1:7" x14ac:dyDescent="0.25">
      <c r="A1334" s="25">
        <v>52</v>
      </c>
      <c r="B1334" s="26" t="s">
        <v>7</v>
      </c>
      <c r="C1334" s="26">
        <v>44.7</v>
      </c>
      <c r="D1334" s="26">
        <v>3</v>
      </c>
      <c r="E1334" s="26" t="s">
        <v>11</v>
      </c>
      <c r="F1334" s="26" t="s">
        <v>9</v>
      </c>
      <c r="G1334" s="32">
        <v>11411.684999999999</v>
      </c>
    </row>
    <row r="1335" spans="1:7" x14ac:dyDescent="0.25">
      <c r="A1335" s="27">
        <v>50</v>
      </c>
      <c r="B1335" s="28" t="s">
        <v>10</v>
      </c>
      <c r="C1335" s="28">
        <v>30.97</v>
      </c>
      <c r="D1335" s="28">
        <v>3</v>
      </c>
      <c r="E1335" s="28" t="s">
        <v>11</v>
      </c>
      <c r="F1335" s="28" t="s">
        <v>13</v>
      </c>
      <c r="G1335" s="33">
        <v>10600.5483</v>
      </c>
    </row>
    <row r="1336" spans="1:7" x14ac:dyDescent="0.25">
      <c r="A1336" s="25">
        <v>18</v>
      </c>
      <c r="B1336" s="26" t="s">
        <v>7</v>
      </c>
      <c r="C1336" s="26">
        <v>31.92</v>
      </c>
      <c r="D1336" s="26">
        <v>0</v>
      </c>
      <c r="E1336" s="26" t="s">
        <v>11</v>
      </c>
      <c r="F1336" s="26" t="s">
        <v>14</v>
      </c>
      <c r="G1336" s="32">
        <v>2205.9807999999998</v>
      </c>
    </row>
    <row r="1337" spans="1:7" x14ac:dyDescent="0.25">
      <c r="A1337" s="27">
        <v>18</v>
      </c>
      <c r="B1337" s="28" t="s">
        <v>7</v>
      </c>
      <c r="C1337" s="28">
        <v>36.85</v>
      </c>
      <c r="D1337" s="28">
        <v>0</v>
      </c>
      <c r="E1337" s="28" t="s">
        <v>11</v>
      </c>
      <c r="F1337" s="28" t="s">
        <v>12</v>
      </c>
      <c r="G1337" s="33">
        <v>1629.8335</v>
      </c>
    </row>
    <row r="1338" spans="1:7" x14ac:dyDescent="0.25">
      <c r="A1338" s="25">
        <v>21</v>
      </c>
      <c r="B1338" s="26" t="s">
        <v>7</v>
      </c>
      <c r="C1338" s="26">
        <v>25.8</v>
      </c>
      <c r="D1338" s="26">
        <v>0</v>
      </c>
      <c r="E1338" s="26" t="s">
        <v>11</v>
      </c>
      <c r="F1338" s="26" t="s">
        <v>9</v>
      </c>
      <c r="G1338" s="32">
        <v>2007.9449999999999</v>
      </c>
    </row>
    <row r="1339" spans="1:7" x14ac:dyDescent="0.25">
      <c r="A1339" s="27">
        <v>61</v>
      </c>
      <c r="B1339" s="28" t="s">
        <v>7</v>
      </c>
      <c r="C1339" s="28">
        <v>29.07</v>
      </c>
      <c r="D1339" s="28">
        <v>0</v>
      </c>
      <c r="E1339" s="28" t="s">
        <v>8</v>
      </c>
      <c r="F1339" s="28" t="s">
        <v>13</v>
      </c>
      <c r="G1339" s="33">
        <v>29141.3603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0ADC7-D161-4430-B8BF-E25E4209AC33}">
  <dimension ref="A1:U1339"/>
  <sheetViews>
    <sheetView workbookViewId="0">
      <selection activeCell="C20" sqref="C20"/>
    </sheetView>
  </sheetViews>
  <sheetFormatPr defaultRowHeight="15" x14ac:dyDescent="0.25"/>
  <cols>
    <col min="6" max="6" width="10.28515625" bestFit="1" customWidth="1"/>
    <col min="7" max="7" width="10.7109375" bestFit="1" customWidth="1"/>
    <col min="10" max="10" width="11.28515625" bestFit="1" customWidth="1"/>
    <col min="11" max="11" width="18" bestFit="1" customWidth="1"/>
    <col min="12" max="12" width="14.5703125" bestFit="1" customWidth="1"/>
  </cols>
  <sheetData>
    <row r="1" spans="1:21" x14ac:dyDescent="0.25">
      <c r="A1" s="23" t="s">
        <v>0</v>
      </c>
      <c r="B1" s="24" t="s">
        <v>1</v>
      </c>
      <c r="C1" s="24" t="s">
        <v>2</v>
      </c>
      <c r="D1" s="24" t="s">
        <v>3</v>
      </c>
      <c r="E1" s="24" t="s">
        <v>4</v>
      </c>
      <c r="F1" s="24" t="s">
        <v>5</v>
      </c>
      <c r="G1" s="31" t="s">
        <v>6</v>
      </c>
    </row>
    <row r="2" spans="1:21" x14ac:dyDescent="0.25">
      <c r="A2" s="25">
        <v>19</v>
      </c>
      <c r="B2" s="26" t="s">
        <v>7</v>
      </c>
      <c r="C2" s="26">
        <v>27.9</v>
      </c>
      <c r="D2" s="26">
        <v>0</v>
      </c>
      <c r="E2" s="26" t="s">
        <v>8</v>
      </c>
      <c r="F2" s="26" t="s">
        <v>9</v>
      </c>
      <c r="G2" s="32">
        <v>16884.923999999999</v>
      </c>
    </row>
    <row r="3" spans="1:21" x14ac:dyDescent="0.25">
      <c r="A3" s="27">
        <v>18</v>
      </c>
      <c r="B3" s="28" t="s">
        <v>10</v>
      </c>
      <c r="C3" s="28">
        <v>33.770000000000003</v>
      </c>
      <c r="D3" s="28">
        <v>1</v>
      </c>
      <c r="E3" s="28" t="s">
        <v>11</v>
      </c>
      <c r="F3" s="28" t="s">
        <v>12</v>
      </c>
      <c r="G3" s="33">
        <v>1725.5523000000001</v>
      </c>
      <c r="J3" s="42" t="s">
        <v>87</v>
      </c>
      <c r="K3" s="42" t="s">
        <v>88</v>
      </c>
      <c r="L3" s="42" t="s">
        <v>89</v>
      </c>
      <c r="M3" s="7"/>
    </row>
    <row r="4" spans="1:21" x14ac:dyDescent="0.25">
      <c r="A4" s="25">
        <v>28</v>
      </c>
      <c r="B4" s="26" t="s">
        <v>10</v>
      </c>
      <c r="C4" s="26">
        <v>33</v>
      </c>
      <c r="D4" s="26">
        <v>3</v>
      </c>
      <c r="E4" s="26" t="s">
        <v>11</v>
      </c>
      <c r="F4" s="26" t="s">
        <v>12</v>
      </c>
      <c r="G4" s="32">
        <v>4449.4620000000004</v>
      </c>
      <c r="J4" s="43" t="s">
        <v>14</v>
      </c>
      <c r="K4" s="40">
        <f>AVERAGEIFS($G$2:$G$1339,$F$2:$F$1339,J4)</f>
        <v>13406.3845163858</v>
      </c>
      <c r="L4" s="5">
        <f>AVERAGEIFS($C$2:$C$1339,$F$2:$F$1339,J4)</f>
        <v>29.17350308641976</v>
      </c>
      <c r="N4" s="7" t="s">
        <v>91</v>
      </c>
      <c r="O4" s="7"/>
      <c r="P4" s="7"/>
      <c r="Q4" s="7"/>
      <c r="R4" s="7"/>
      <c r="S4" s="7"/>
      <c r="T4" s="7"/>
      <c r="U4" s="7"/>
    </row>
    <row r="5" spans="1:21" x14ac:dyDescent="0.25">
      <c r="A5" s="27">
        <v>33</v>
      </c>
      <c r="B5" s="28" t="s">
        <v>10</v>
      </c>
      <c r="C5" s="28">
        <v>22.704999999999998</v>
      </c>
      <c r="D5" s="28">
        <v>0</v>
      </c>
      <c r="E5" s="28" t="s">
        <v>11</v>
      </c>
      <c r="F5" s="28" t="s">
        <v>13</v>
      </c>
      <c r="G5" s="33">
        <v>21984.47061</v>
      </c>
      <c r="J5" s="43" t="s">
        <v>13</v>
      </c>
      <c r="K5" s="40">
        <f>AVERAGEIFS($G$2:$G$1339,$F$2:$F$1339,J5)</f>
        <v>12417.575373969228</v>
      </c>
      <c r="L5" s="5">
        <f t="shared" ref="L5:L7" si="0">AVERAGEIFS($C$2:$C$1339,$F$2:$F$1339,J5)</f>
        <v>29.199784615384626</v>
      </c>
    </row>
    <row r="6" spans="1:21" x14ac:dyDescent="0.25">
      <c r="A6" s="25">
        <v>32</v>
      </c>
      <c r="B6" s="26" t="s">
        <v>10</v>
      </c>
      <c r="C6" s="26">
        <v>28.88</v>
      </c>
      <c r="D6" s="26">
        <v>0</v>
      </c>
      <c r="E6" s="26" t="s">
        <v>11</v>
      </c>
      <c r="F6" s="26" t="s">
        <v>13</v>
      </c>
      <c r="G6" s="32">
        <v>3866.8552</v>
      </c>
      <c r="J6" s="43" t="s">
        <v>12</v>
      </c>
      <c r="K6" s="40">
        <f t="shared" ref="K6:K7" si="1">AVERAGEIFS($G$2:$G$1339,$F$2:$F$1339,J6)</f>
        <v>14735.411437609895</v>
      </c>
      <c r="L6" s="5">
        <f t="shared" si="0"/>
        <v>33.355989010989028</v>
      </c>
      <c r="N6" s="44" t="s">
        <v>92</v>
      </c>
      <c r="O6" s="44"/>
      <c r="P6" s="44"/>
    </row>
    <row r="7" spans="1:21" x14ac:dyDescent="0.25">
      <c r="A7" s="27">
        <v>31</v>
      </c>
      <c r="B7" s="28" t="s">
        <v>7</v>
      </c>
      <c r="C7" s="28">
        <v>25.74</v>
      </c>
      <c r="D7" s="28">
        <v>0</v>
      </c>
      <c r="E7" s="28" t="s">
        <v>11</v>
      </c>
      <c r="F7" s="28" t="s">
        <v>12</v>
      </c>
      <c r="G7" s="33">
        <v>3756.6215999999999</v>
      </c>
      <c r="J7" s="43" t="s">
        <v>9</v>
      </c>
      <c r="K7" s="40">
        <f t="shared" si="1"/>
        <v>12346.93737729231</v>
      </c>
      <c r="L7" s="5">
        <f t="shared" si="0"/>
        <v>30.596615384615379</v>
      </c>
    </row>
    <row r="8" spans="1:21" x14ac:dyDescent="0.25">
      <c r="A8" s="25">
        <v>46</v>
      </c>
      <c r="B8" s="26" t="s">
        <v>7</v>
      </c>
      <c r="C8" s="26">
        <v>33.44</v>
      </c>
      <c r="D8" s="26">
        <v>1</v>
      </c>
      <c r="E8" s="26" t="s">
        <v>11</v>
      </c>
      <c r="F8" s="26" t="s">
        <v>12</v>
      </c>
      <c r="G8" s="32">
        <v>8240.5895999999993</v>
      </c>
    </row>
    <row r="9" spans="1:21" x14ac:dyDescent="0.25">
      <c r="A9" s="27">
        <v>37</v>
      </c>
      <c r="B9" s="28" t="s">
        <v>7</v>
      </c>
      <c r="C9" s="28">
        <v>27.74</v>
      </c>
      <c r="D9" s="28">
        <v>3</v>
      </c>
      <c r="E9" s="28" t="s">
        <v>11</v>
      </c>
      <c r="F9" s="28" t="s">
        <v>13</v>
      </c>
      <c r="G9" s="33">
        <v>7281.5056000000004</v>
      </c>
    </row>
    <row r="10" spans="1:21" x14ac:dyDescent="0.25">
      <c r="A10" s="25">
        <v>37</v>
      </c>
      <c r="B10" s="26" t="s">
        <v>10</v>
      </c>
      <c r="C10" s="26">
        <v>29.83</v>
      </c>
      <c r="D10" s="26">
        <v>2</v>
      </c>
      <c r="E10" s="26" t="s">
        <v>11</v>
      </c>
      <c r="F10" s="26" t="s">
        <v>14</v>
      </c>
      <c r="G10" s="32">
        <v>6406.4107000000004</v>
      </c>
      <c r="J10" s="41" t="s">
        <v>5</v>
      </c>
      <c r="K10" s="5" t="s">
        <v>24</v>
      </c>
      <c r="L10" s="5" t="s">
        <v>30</v>
      </c>
    </row>
    <row r="11" spans="1:21" x14ac:dyDescent="0.25">
      <c r="A11" s="27">
        <v>60</v>
      </c>
      <c r="B11" s="28" t="s">
        <v>7</v>
      </c>
      <c r="C11" s="28">
        <v>25.84</v>
      </c>
      <c r="D11" s="28">
        <v>0</v>
      </c>
      <c r="E11" s="28" t="s">
        <v>11</v>
      </c>
      <c r="F11" s="28" t="s">
        <v>13</v>
      </c>
      <c r="G11" s="33">
        <v>28923.136920000001</v>
      </c>
      <c r="J11" s="5" t="s">
        <v>14</v>
      </c>
      <c r="K11" s="40">
        <v>13406.3845163858</v>
      </c>
      <c r="L11" s="56">
        <v>29.17350308641976</v>
      </c>
    </row>
    <row r="12" spans="1:21" x14ac:dyDescent="0.25">
      <c r="A12" s="25">
        <v>25</v>
      </c>
      <c r="B12" s="26" t="s">
        <v>10</v>
      </c>
      <c r="C12" s="26">
        <v>26.22</v>
      </c>
      <c r="D12" s="26">
        <v>0</v>
      </c>
      <c r="E12" s="26" t="s">
        <v>11</v>
      </c>
      <c r="F12" s="26" t="s">
        <v>14</v>
      </c>
      <c r="G12" s="32">
        <v>2721.3208</v>
      </c>
      <c r="J12" s="5" t="s">
        <v>13</v>
      </c>
      <c r="K12" s="40">
        <v>12417.575373969228</v>
      </c>
      <c r="L12" s="56">
        <v>29.199784615384626</v>
      </c>
      <c r="N12" s="44" t="s">
        <v>93</v>
      </c>
      <c r="O12" s="44"/>
    </row>
    <row r="13" spans="1:21" x14ac:dyDescent="0.25">
      <c r="A13" s="27">
        <v>62</v>
      </c>
      <c r="B13" s="28" t="s">
        <v>7</v>
      </c>
      <c r="C13" s="28">
        <v>26.29</v>
      </c>
      <c r="D13" s="28">
        <v>0</v>
      </c>
      <c r="E13" s="28" t="s">
        <v>8</v>
      </c>
      <c r="F13" s="28" t="s">
        <v>12</v>
      </c>
      <c r="G13" s="33">
        <v>27808.7251</v>
      </c>
      <c r="J13" s="5" t="s">
        <v>12</v>
      </c>
      <c r="K13" s="40">
        <v>14735.411437609895</v>
      </c>
      <c r="L13" s="56">
        <v>33.355989010989028</v>
      </c>
    </row>
    <row r="14" spans="1:21" x14ac:dyDescent="0.25">
      <c r="A14" s="25">
        <v>23</v>
      </c>
      <c r="B14" s="26" t="s">
        <v>10</v>
      </c>
      <c r="C14" s="26">
        <v>34.4</v>
      </c>
      <c r="D14" s="26">
        <v>0</v>
      </c>
      <c r="E14" s="26" t="s">
        <v>11</v>
      </c>
      <c r="F14" s="26" t="s">
        <v>9</v>
      </c>
      <c r="G14" s="32">
        <v>1826.8430000000001</v>
      </c>
      <c r="J14" s="5" t="s">
        <v>9</v>
      </c>
      <c r="K14" s="40">
        <v>12346.93737729231</v>
      </c>
      <c r="L14" s="56">
        <v>30.596615384615379</v>
      </c>
    </row>
    <row r="15" spans="1:21" x14ac:dyDescent="0.25">
      <c r="A15" s="27">
        <v>56</v>
      </c>
      <c r="B15" s="28" t="s">
        <v>7</v>
      </c>
      <c r="C15" s="28">
        <v>39.82</v>
      </c>
      <c r="D15" s="28">
        <v>0</v>
      </c>
      <c r="E15" s="28" t="s">
        <v>11</v>
      </c>
      <c r="F15" s="28" t="s">
        <v>12</v>
      </c>
      <c r="G15" s="33">
        <v>11090.7178</v>
      </c>
      <c r="J15" s="5" t="s">
        <v>23</v>
      </c>
      <c r="K15" s="40">
        <v>13270.422265141242</v>
      </c>
      <c r="L15" s="56">
        <v>30.663396860986559</v>
      </c>
    </row>
    <row r="16" spans="1:21" x14ac:dyDescent="0.25">
      <c r="A16" s="25">
        <v>27</v>
      </c>
      <c r="B16" s="26" t="s">
        <v>10</v>
      </c>
      <c r="C16" s="26">
        <v>42.13</v>
      </c>
      <c r="D16" s="26">
        <v>0</v>
      </c>
      <c r="E16" s="26" t="s">
        <v>8</v>
      </c>
      <c r="F16" s="26" t="s">
        <v>12</v>
      </c>
      <c r="G16" s="32">
        <v>39611.757700000002</v>
      </c>
    </row>
    <row r="17" spans="1:16" x14ac:dyDescent="0.25">
      <c r="A17" s="27">
        <v>19</v>
      </c>
      <c r="B17" s="28" t="s">
        <v>10</v>
      </c>
      <c r="C17" s="28">
        <v>24.6</v>
      </c>
      <c r="D17" s="28">
        <v>1</v>
      </c>
      <c r="E17" s="28" t="s">
        <v>11</v>
      </c>
      <c r="F17" s="28" t="s">
        <v>9</v>
      </c>
      <c r="G17" s="33">
        <v>1837.2370000000001</v>
      </c>
    </row>
    <row r="18" spans="1:16" x14ac:dyDescent="0.25">
      <c r="A18" s="25">
        <v>52</v>
      </c>
      <c r="B18" s="26" t="s">
        <v>7</v>
      </c>
      <c r="C18" s="26">
        <v>30.78</v>
      </c>
      <c r="D18" s="26">
        <v>1</v>
      </c>
      <c r="E18" s="26" t="s">
        <v>11</v>
      </c>
      <c r="F18" s="26" t="s">
        <v>14</v>
      </c>
      <c r="G18" s="32">
        <v>10797.3362</v>
      </c>
    </row>
    <row r="19" spans="1:16" x14ac:dyDescent="0.25">
      <c r="A19" s="27">
        <v>23</v>
      </c>
      <c r="B19" s="28" t="s">
        <v>10</v>
      </c>
      <c r="C19" s="28">
        <v>23.844999999999999</v>
      </c>
      <c r="D19" s="28">
        <v>0</v>
      </c>
      <c r="E19" s="28" t="s">
        <v>11</v>
      </c>
      <c r="F19" s="28" t="s">
        <v>14</v>
      </c>
      <c r="G19" s="33">
        <v>2395.17155</v>
      </c>
    </row>
    <row r="20" spans="1:16" x14ac:dyDescent="0.25">
      <c r="A20" s="25">
        <v>56</v>
      </c>
      <c r="B20" s="26" t="s">
        <v>10</v>
      </c>
      <c r="C20" s="26">
        <v>40.299999999999997</v>
      </c>
      <c r="D20" s="26">
        <v>0</v>
      </c>
      <c r="E20" s="26" t="s">
        <v>11</v>
      </c>
      <c r="F20" s="26" t="s">
        <v>9</v>
      </c>
      <c r="G20" s="32">
        <v>10602.385</v>
      </c>
      <c r="O20" s="44" t="s">
        <v>94</v>
      </c>
      <c r="P20" s="44"/>
    </row>
    <row r="21" spans="1:16" x14ac:dyDescent="0.25">
      <c r="A21" s="27">
        <v>30</v>
      </c>
      <c r="B21" s="28" t="s">
        <v>10</v>
      </c>
      <c r="C21" s="28">
        <v>35.299999999999997</v>
      </c>
      <c r="D21" s="28">
        <v>0</v>
      </c>
      <c r="E21" s="28" t="s">
        <v>8</v>
      </c>
      <c r="F21" s="28" t="s">
        <v>9</v>
      </c>
      <c r="G21" s="33">
        <v>36837.466999999997</v>
      </c>
    </row>
    <row r="22" spans="1:16" x14ac:dyDescent="0.25">
      <c r="A22" s="25">
        <v>60</v>
      </c>
      <c r="B22" s="26" t="s">
        <v>7</v>
      </c>
      <c r="C22" s="26">
        <v>36.005000000000003</v>
      </c>
      <c r="D22" s="26">
        <v>0</v>
      </c>
      <c r="E22" s="26" t="s">
        <v>11</v>
      </c>
      <c r="F22" s="26" t="s">
        <v>14</v>
      </c>
      <c r="G22" s="32">
        <v>13228.846949999999</v>
      </c>
    </row>
    <row r="23" spans="1:16" x14ac:dyDescent="0.25">
      <c r="A23" s="27">
        <v>30</v>
      </c>
      <c r="B23" s="28" t="s">
        <v>7</v>
      </c>
      <c r="C23" s="28">
        <v>32.4</v>
      </c>
      <c r="D23" s="28">
        <v>1</v>
      </c>
      <c r="E23" s="28" t="s">
        <v>11</v>
      </c>
      <c r="F23" s="28" t="s">
        <v>9</v>
      </c>
      <c r="G23" s="33">
        <v>4149.7359999999999</v>
      </c>
    </row>
    <row r="24" spans="1:16" x14ac:dyDescent="0.25">
      <c r="A24" s="25">
        <v>18</v>
      </c>
      <c r="B24" s="26" t="s">
        <v>10</v>
      </c>
      <c r="C24" s="26">
        <v>34.1</v>
      </c>
      <c r="D24" s="26">
        <v>0</v>
      </c>
      <c r="E24" s="26" t="s">
        <v>11</v>
      </c>
      <c r="F24" s="26" t="s">
        <v>12</v>
      </c>
      <c r="G24" s="32">
        <v>1137.011</v>
      </c>
    </row>
    <row r="25" spans="1:16" x14ac:dyDescent="0.25">
      <c r="A25" s="27">
        <v>34</v>
      </c>
      <c r="B25" s="28" t="s">
        <v>7</v>
      </c>
      <c r="C25" s="28">
        <v>31.92</v>
      </c>
      <c r="D25" s="28">
        <v>1</v>
      </c>
      <c r="E25" s="28" t="s">
        <v>8</v>
      </c>
      <c r="F25" s="28" t="s">
        <v>14</v>
      </c>
      <c r="G25" s="33">
        <v>37701.876799999998</v>
      </c>
    </row>
    <row r="26" spans="1:16" x14ac:dyDescent="0.25">
      <c r="A26" s="25">
        <v>37</v>
      </c>
      <c r="B26" s="26" t="s">
        <v>10</v>
      </c>
      <c r="C26" s="26">
        <v>28.024999999999999</v>
      </c>
      <c r="D26" s="26">
        <v>2</v>
      </c>
      <c r="E26" s="26" t="s">
        <v>11</v>
      </c>
      <c r="F26" s="26" t="s">
        <v>13</v>
      </c>
      <c r="G26" s="32">
        <v>6203.90175</v>
      </c>
    </row>
    <row r="27" spans="1:16" x14ac:dyDescent="0.25">
      <c r="A27" s="27">
        <v>59</v>
      </c>
      <c r="B27" s="28" t="s">
        <v>7</v>
      </c>
      <c r="C27" s="28">
        <v>27.72</v>
      </c>
      <c r="D27" s="28">
        <v>3</v>
      </c>
      <c r="E27" s="28" t="s">
        <v>11</v>
      </c>
      <c r="F27" s="28" t="s">
        <v>12</v>
      </c>
      <c r="G27" s="33">
        <v>14001.1338</v>
      </c>
    </row>
    <row r="28" spans="1:16" x14ac:dyDescent="0.25">
      <c r="A28" s="25">
        <v>63</v>
      </c>
      <c r="B28" s="26" t="s">
        <v>7</v>
      </c>
      <c r="C28" s="26">
        <v>23.085000000000001</v>
      </c>
      <c r="D28" s="26">
        <v>0</v>
      </c>
      <c r="E28" s="26" t="s">
        <v>11</v>
      </c>
      <c r="F28" s="26" t="s">
        <v>14</v>
      </c>
      <c r="G28" s="32">
        <v>14451.835150000001</v>
      </c>
    </row>
    <row r="29" spans="1:16" x14ac:dyDescent="0.25">
      <c r="A29" s="27">
        <v>55</v>
      </c>
      <c r="B29" s="28" t="s">
        <v>7</v>
      </c>
      <c r="C29" s="28">
        <v>32.774999999999999</v>
      </c>
      <c r="D29" s="28">
        <v>2</v>
      </c>
      <c r="E29" s="28" t="s">
        <v>11</v>
      </c>
      <c r="F29" s="28" t="s">
        <v>13</v>
      </c>
      <c r="G29" s="33">
        <v>12268.632250000001</v>
      </c>
    </row>
    <row r="30" spans="1:16" x14ac:dyDescent="0.25">
      <c r="A30" s="25">
        <v>23</v>
      </c>
      <c r="B30" s="26" t="s">
        <v>10</v>
      </c>
      <c r="C30" s="26">
        <v>17.385000000000002</v>
      </c>
      <c r="D30" s="26">
        <v>1</v>
      </c>
      <c r="E30" s="26" t="s">
        <v>11</v>
      </c>
      <c r="F30" s="26" t="s">
        <v>13</v>
      </c>
      <c r="G30" s="32">
        <v>2775.1921499999999</v>
      </c>
    </row>
    <row r="31" spans="1:16" x14ac:dyDescent="0.25">
      <c r="A31" s="27">
        <v>31</v>
      </c>
      <c r="B31" s="28" t="s">
        <v>10</v>
      </c>
      <c r="C31" s="28">
        <v>36.299999999999997</v>
      </c>
      <c r="D31" s="28">
        <v>2</v>
      </c>
      <c r="E31" s="28" t="s">
        <v>8</v>
      </c>
      <c r="F31" s="28" t="s">
        <v>9</v>
      </c>
      <c r="G31" s="33">
        <v>38711</v>
      </c>
    </row>
    <row r="32" spans="1:16" x14ac:dyDescent="0.25">
      <c r="A32" s="25">
        <v>22</v>
      </c>
      <c r="B32" s="26" t="s">
        <v>10</v>
      </c>
      <c r="C32" s="26">
        <v>35.6</v>
      </c>
      <c r="D32" s="26">
        <v>0</v>
      </c>
      <c r="E32" s="26" t="s">
        <v>8</v>
      </c>
      <c r="F32" s="26" t="s">
        <v>9</v>
      </c>
      <c r="G32" s="32">
        <v>35585.576000000001</v>
      </c>
    </row>
    <row r="33" spans="1:16" x14ac:dyDescent="0.25">
      <c r="A33" s="27">
        <v>18</v>
      </c>
      <c r="B33" s="28" t="s">
        <v>7</v>
      </c>
      <c r="C33" s="28">
        <v>26.315000000000001</v>
      </c>
      <c r="D33" s="28">
        <v>0</v>
      </c>
      <c r="E33" s="28" t="s">
        <v>11</v>
      </c>
      <c r="F33" s="28" t="s">
        <v>14</v>
      </c>
      <c r="G33" s="33">
        <v>2198.1898500000002</v>
      </c>
    </row>
    <row r="34" spans="1:16" x14ac:dyDescent="0.25">
      <c r="A34" s="25">
        <v>19</v>
      </c>
      <c r="B34" s="26" t="s">
        <v>7</v>
      </c>
      <c r="C34" s="26">
        <v>28.6</v>
      </c>
      <c r="D34" s="26">
        <v>5</v>
      </c>
      <c r="E34" s="26" t="s">
        <v>11</v>
      </c>
      <c r="F34" s="26" t="s">
        <v>9</v>
      </c>
      <c r="G34" s="32">
        <v>4687.7969999999996</v>
      </c>
    </row>
    <row r="35" spans="1:16" x14ac:dyDescent="0.25">
      <c r="A35" s="27">
        <v>63</v>
      </c>
      <c r="B35" s="28" t="s">
        <v>10</v>
      </c>
      <c r="C35" s="28">
        <v>28.31</v>
      </c>
      <c r="D35" s="28">
        <v>0</v>
      </c>
      <c r="E35" s="28" t="s">
        <v>11</v>
      </c>
      <c r="F35" s="28" t="s">
        <v>13</v>
      </c>
      <c r="G35" s="33">
        <v>13770.097900000001</v>
      </c>
      <c r="J35" s="19" t="s">
        <v>36</v>
      </c>
      <c r="K35" s="20" t="s">
        <v>90</v>
      </c>
      <c r="L35" s="20"/>
      <c r="M35" s="20"/>
      <c r="N35" s="20"/>
      <c r="O35" s="20"/>
      <c r="P35" s="20"/>
    </row>
    <row r="36" spans="1:16" x14ac:dyDescent="0.25">
      <c r="A36" s="25">
        <v>28</v>
      </c>
      <c r="B36" s="26" t="s">
        <v>10</v>
      </c>
      <c r="C36" s="26">
        <v>36.4</v>
      </c>
      <c r="D36" s="26">
        <v>1</v>
      </c>
      <c r="E36" s="26" t="s">
        <v>8</v>
      </c>
      <c r="F36" s="26" t="s">
        <v>9</v>
      </c>
      <c r="G36" s="32">
        <v>51194.559139999998</v>
      </c>
    </row>
    <row r="37" spans="1:16" x14ac:dyDescent="0.25">
      <c r="A37" s="27">
        <v>19</v>
      </c>
      <c r="B37" s="28" t="s">
        <v>10</v>
      </c>
      <c r="C37" s="28">
        <v>20.425000000000001</v>
      </c>
      <c r="D37" s="28">
        <v>0</v>
      </c>
      <c r="E37" s="28" t="s">
        <v>11</v>
      </c>
      <c r="F37" s="28" t="s">
        <v>13</v>
      </c>
      <c r="G37" s="33">
        <v>1625.4337499999999</v>
      </c>
    </row>
    <row r="38" spans="1:16" x14ac:dyDescent="0.25">
      <c r="A38" s="25">
        <v>62</v>
      </c>
      <c r="B38" s="26" t="s">
        <v>7</v>
      </c>
      <c r="C38" s="26">
        <v>32.965000000000003</v>
      </c>
      <c r="D38" s="26">
        <v>3</v>
      </c>
      <c r="E38" s="26" t="s">
        <v>11</v>
      </c>
      <c r="F38" s="26" t="s">
        <v>13</v>
      </c>
      <c r="G38" s="32">
        <v>15612.19335</v>
      </c>
    </row>
    <row r="39" spans="1:16" x14ac:dyDescent="0.25">
      <c r="A39" s="27">
        <v>26</v>
      </c>
      <c r="B39" s="28" t="s">
        <v>10</v>
      </c>
      <c r="C39" s="28">
        <v>20.8</v>
      </c>
      <c r="D39" s="28">
        <v>0</v>
      </c>
      <c r="E39" s="28" t="s">
        <v>11</v>
      </c>
      <c r="F39" s="28" t="s">
        <v>9</v>
      </c>
      <c r="G39" s="33">
        <v>2302.3000000000002</v>
      </c>
    </row>
    <row r="40" spans="1:16" x14ac:dyDescent="0.25">
      <c r="A40" s="25">
        <v>35</v>
      </c>
      <c r="B40" s="26" t="s">
        <v>10</v>
      </c>
      <c r="C40" s="26">
        <v>36.67</v>
      </c>
      <c r="D40" s="26">
        <v>1</v>
      </c>
      <c r="E40" s="26" t="s">
        <v>8</v>
      </c>
      <c r="F40" s="26" t="s">
        <v>14</v>
      </c>
      <c r="G40" s="32">
        <v>39774.276299999998</v>
      </c>
    </row>
    <row r="41" spans="1:16" x14ac:dyDescent="0.25">
      <c r="A41" s="27">
        <v>60</v>
      </c>
      <c r="B41" s="28" t="s">
        <v>10</v>
      </c>
      <c r="C41" s="28">
        <v>39.9</v>
      </c>
      <c r="D41" s="28">
        <v>0</v>
      </c>
      <c r="E41" s="28" t="s">
        <v>8</v>
      </c>
      <c r="F41" s="28" t="s">
        <v>9</v>
      </c>
      <c r="G41" s="33">
        <v>48173.360999999997</v>
      </c>
    </row>
    <row r="42" spans="1:16" x14ac:dyDescent="0.25">
      <c r="A42" s="25">
        <v>24</v>
      </c>
      <c r="B42" s="26" t="s">
        <v>7</v>
      </c>
      <c r="C42" s="26">
        <v>26.6</v>
      </c>
      <c r="D42" s="26">
        <v>0</v>
      </c>
      <c r="E42" s="26" t="s">
        <v>11</v>
      </c>
      <c r="F42" s="26" t="s">
        <v>14</v>
      </c>
      <c r="G42" s="32">
        <v>3046.0619999999999</v>
      </c>
    </row>
    <row r="43" spans="1:16" x14ac:dyDescent="0.25">
      <c r="A43" s="27">
        <v>31</v>
      </c>
      <c r="B43" s="28" t="s">
        <v>7</v>
      </c>
      <c r="C43" s="28">
        <v>36.630000000000003</v>
      </c>
      <c r="D43" s="28">
        <v>2</v>
      </c>
      <c r="E43" s="28" t="s">
        <v>11</v>
      </c>
      <c r="F43" s="28" t="s">
        <v>12</v>
      </c>
      <c r="G43" s="33">
        <v>4949.7587000000003</v>
      </c>
    </row>
    <row r="44" spans="1:16" x14ac:dyDescent="0.25">
      <c r="A44" s="25">
        <v>41</v>
      </c>
      <c r="B44" s="26" t="s">
        <v>10</v>
      </c>
      <c r="C44" s="26">
        <v>21.78</v>
      </c>
      <c r="D44" s="26">
        <v>1</v>
      </c>
      <c r="E44" s="26" t="s">
        <v>11</v>
      </c>
      <c r="F44" s="26" t="s">
        <v>12</v>
      </c>
      <c r="G44" s="32">
        <v>6272.4772000000003</v>
      </c>
    </row>
    <row r="45" spans="1:16" x14ac:dyDescent="0.25">
      <c r="A45" s="27">
        <v>37</v>
      </c>
      <c r="B45" s="28" t="s">
        <v>7</v>
      </c>
      <c r="C45" s="28">
        <v>30.8</v>
      </c>
      <c r="D45" s="28">
        <v>2</v>
      </c>
      <c r="E45" s="28" t="s">
        <v>11</v>
      </c>
      <c r="F45" s="28" t="s">
        <v>12</v>
      </c>
      <c r="G45" s="33">
        <v>6313.759</v>
      </c>
    </row>
    <row r="46" spans="1:16" x14ac:dyDescent="0.25">
      <c r="A46" s="25">
        <v>38</v>
      </c>
      <c r="B46" s="26" t="s">
        <v>10</v>
      </c>
      <c r="C46" s="26">
        <v>37.049999999999997</v>
      </c>
      <c r="D46" s="26">
        <v>1</v>
      </c>
      <c r="E46" s="26" t="s">
        <v>11</v>
      </c>
      <c r="F46" s="26" t="s">
        <v>14</v>
      </c>
      <c r="G46" s="32">
        <v>6079.6715000000004</v>
      </c>
    </row>
    <row r="47" spans="1:16" x14ac:dyDescent="0.25">
      <c r="A47" s="27">
        <v>55</v>
      </c>
      <c r="B47" s="28" t="s">
        <v>10</v>
      </c>
      <c r="C47" s="28">
        <v>37.299999999999997</v>
      </c>
      <c r="D47" s="28">
        <v>0</v>
      </c>
      <c r="E47" s="28" t="s">
        <v>11</v>
      </c>
      <c r="F47" s="28" t="s">
        <v>9</v>
      </c>
      <c r="G47" s="33">
        <v>20630.283510000001</v>
      </c>
    </row>
    <row r="48" spans="1:16" x14ac:dyDescent="0.25">
      <c r="A48" s="25">
        <v>18</v>
      </c>
      <c r="B48" s="26" t="s">
        <v>7</v>
      </c>
      <c r="C48" s="26">
        <v>38.664999999999999</v>
      </c>
      <c r="D48" s="26">
        <v>2</v>
      </c>
      <c r="E48" s="26" t="s">
        <v>11</v>
      </c>
      <c r="F48" s="26" t="s">
        <v>14</v>
      </c>
      <c r="G48" s="32">
        <v>3393.35635</v>
      </c>
    </row>
    <row r="49" spans="1:7" x14ac:dyDescent="0.25">
      <c r="A49" s="27">
        <v>28</v>
      </c>
      <c r="B49" s="28" t="s">
        <v>7</v>
      </c>
      <c r="C49" s="28">
        <v>34.770000000000003</v>
      </c>
      <c r="D49" s="28">
        <v>0</v>
      </c>
      <c r="E49" s="28" t="s">
        <v>11</v>
      </c>
      <c r="F49" s="28" t="s">
        <v>13</v>
      </c>
      <c r="G49" s="33">
        <v>3556.9223000000002</v>
      </c>
    </row>
    <row r="50" spans="1:7" x14ac:dyDescent="0.25">
      <c r="A50" s="25">
        <v>60</v>
      </c>
      <c r="B50" s="26" t="s">
        <v>7</v>
      </c>
      <c r="C50" s="26">
        <v>24.53</v>
      </c>
      <c r="D50" s="26">
        <v>0</v>
      </c>
      <c r="E50" s="26" t="s">
        <v>11</v>
      </c>
      <c r="F50" s="26" t="s">
        <v>12</v>
      </c>
      <c r="G50" s="32">
        <v>12629.896699999999</v>
      </c>
    </row>
    <row r="51" spans="1:7" x14ac:dyDescent="0.25">
      <c r="A51" s="27">
        <v>36</v>
      </c>
      <c r="B51" s="28" t="s">
        <v>10</v>
      </c>
      <c r="C51" s="28">
        <v>35.200000000000003</v>
      </c>
      <c r="D51" s="28">
        <v>1</v>
      </c>
      <c r="E51" s="28" t="s">
        <v>8</v>
      </c>
      <c r="F51" s="28" t="s">
        <v>12</v>
      </c>
      <c r="G51" s="33">
        <v>38709.175999999999</v>
      </c>
    </row>
    <row r="52" spans="1:7" x14ac:dyDescent="0.25">
      <c r="A52" s="25">
        <v>18</v>
      </c>
      <c r="B52" s="26" t="s">
        <v>7</v>
      </c>
      <c r="C52" s="26">
        <v>35.625</v>
      </c>
      <c r="D52" s="26">
        <v>0</v>
      </c>
      <c r="E52" s="26" t="s">
        <v>11</v>
      </c>
      <c r="F52" s="26" t="s">
        <v>14</v>
      </c>
      <c r="G52" s="32">
        <v>2211.1307499999998</v>
      </c>
    </row>
    <row r="53" spans="1:7" x14ac:dyDescent="0.25">
      <c r="A53" s="27">
        <v>21</v>
      </c>
      <c r="B53" s="28" t="s">
        <v>7</v>
      </c>
      <c r="C53" s="28">
        <v>33.630000000000003</v>
      </c>
      <c r="D53" s="28">
        <v>2</v>
      </c>
      <c r="E53" s="28" t="s">
        <v>11</v>
      </c>
      <c r="F53" s="28" t="s">
        <v>13</v>
      </c>
      <c r="G53" s="33">
        <v>3579.8287</v>
      </c>
    </row>
    <row r="54" spans="1:7" x14ac:dyDescent="0.25">
      <c r="A54" s="25">
        <v>48</v>
      </c>
      <c r="B54" s="26" t="s">
        <v>10</v>
      </c>
      <c r="C54" s="26">
        <v>28</v>
      </c>
      <c r="D54" s="26">
        <v>1</v>
      </c>
      <c r="E54" s="26" t="s">
        <v>8</v>
      </c>
      <c r="F54" s="26" t="s">
        <v>9</v>
      </c>
      <c r="G54" s="32">
        <v>23568.272000000001</v>
      </c>
    </row>
    <row r="55" spans="1:7" x14ac:dyDescent="0.25">
      <c r="A55" s="27">
        <v>36</v>
      </c>
      <c r="B55" s="28" t="s">
        <v>10</v>
      </c>
      <c r="C55" s="28">
        <v>34.43</v>
      </c>
      <c r="D55" s="28">
        <v>0</v>
      </c>
      <c r="E55" s="28" t="s">
        <v>8</v>
      </c>
      <c r="F55" s="28" t="s">
        <v>12</v>
      </c>
      <c r="G55" s="33">
        <v>37742.575700000001</v>
      </c>
    </row>
    <row r="56" spans="1:7" x14ac:dyDescent="0.25">
      <c r="A56" s="25">
        <v>40</v>
      </c>
      <c r="B56" s="26" t="s">
        <v>7</v>
      </c>
      <c r="C56" s="26">
        <v>28.69</v>
      </c>
      <c r="D56" s="26">
        <v>3</v>
      </c>
      <c r="E56" s="26" t="s">
        <v>11</v>
      </c>
      <c r="F56" s="26" t="s">
        <v>13</v>
      </c>
      <c r="G56" s="32">
        <v>8059.6791000000003</v>
      </c>
    </row>
    <row r="57" spans="1:7" x14ac:dyDescent="0.25">
      <c r="A57" s="27">
        <v>58</v>
      </c>
      <c r="B57" s="28" t="s">
        <v>10</v>
      </c>
      <c r="C57" s="28">
        <v>36.954999999999998</v>
      </c>
      <c r="D57" s="28">
        <v>2</v>
      </c>
      <c r="E57" s="28" t="s">
        <v>8</v>
      </c>
      <c r="F57" s="28" t="s">
        <v>13</v>
      </c>
      <c r="G57" s="33">
        <v>47496.494449999998</v>
      </c>
    </row>
    <row r="58" spans="1:7" x14ac:dyDescent="0.25">
      <c r="A58" s="25">
        <v>58</v>
      </c>
      <c r="B58" s="26" t="s">
        <v>7</v>
      </c>
      <c r="C58" s="26">
        <v>31.824999999999999</v>
      </c>
      <c r="D58" s="26">
        <v>2</v>
      </c>
      <c r="E58" s="26" t="s">
        <v>11</v>
      </c>
      <c r="F58" s="26" t="s">
        <v>14</v>
      </c>
      <c r="G58" s="32">
        <v>13607.36875</v>
      </c>
    </row>
    <row r="59" spans="1:7" x14ac:dyDescent="0.25">
      <c r="A59" s="27">
        <v>18</v>
      </c>
      <c r="B59" s="28" t="s">
        <v>10</v>
      </c>
      <c r="C59" s="28">
        <v>31.68</v>
      </c>
      <c r="D59" s="28">
        <v>2</v>
      </c>
      <c r="E59" s="28" t="s">
        <v>8</v>
      </c>
      <c r="F59" s="28" t="s">
        <v>12</v>
      </c>
      <c r="G59" s="33">
        <v>34303.167200000004</v>
      </c>
    </row>
    <row r="60" spans="1:7" x14ac:dyDescent="0.25">
      <c r="A60" s="25">
        <v>53</v>
      </c>
      <c r="B60" s="26" t="s">
        <v>7</v>
      </c>
      <c r="C60" s="26">
        <v>22.88</v>
      </c>
      <c r="D60" s="26">
        <v>1</v>
      </c>
      <c r="E60" s="26" t="s">
        <v>8</v>
      </c>
      <c r="F60" s="26" t="s">
        <v>12</v>
      </c>
      <c r="G60" s="32">
        <v>23244.790199999999</v>
      </c>
    </row>
    <row r="61" spans="1:7" x14ac:dyDescent="0.25">
      <c r="A61" s="27">
        <v>34</v>
      </c>
      <c r="B61" s="28" t="s">
        <v>7</v>
      </c>
      <c r="C61" s="28">
        <v>37.335000000000001</v>
      </c>
      <c r="D61" s="28">
        <v>2</v>
      </c>
      <c r="E61" s="28" t="s">
        <v>11</v>
      </c>
      <c r="F61" s="28" t="s">
        <v>13</v>
      </c>
      <c r="G61" s="33">
        <v>5989.5236500000001</v>
      </c>
    </row>
    <row r="62" spans="1:7" x14ac:dyDescent="0.25">
      <c r="A62" s="25">
        <v>43</v>
      </c>
      <c r="B62" s="26" t="s">
        <v>10</v>
      </c>
      <c r="C62" s="26">
        <v>27.36</v>
      </c>
      <c r="D62" s="26">
        <v>3</v>
      </c>
      <c r="E62" s="26" t="s">
        <v>11</v>
      </c>
      <c r="F62" s="26" t="s">
        <v>14</v>
      </c>
      <c r="G62" s="32">
        <v>8606.2173999999995</v>
      </c>
    </row>
    <row r="63" spans="1:7" x14ac:dyDescent="0.25">
      <c r="A63" s="27">
        <v>25</v>
      </c>
      <c r="B63" s="28" t="s">
        <v>10</v>
      </c>
      <c r="C63" s="28">
        <v>33.659999999999997</v>
      </c>
      <c r="D63" s="28">
        <v>4</v>
      </c>
      <c r="E63" s="28" t="s">
        <v>11</v>
      </c>
      <c r="F63" s="28" t="s">
        <v>12</v>
      </c>
      <c r="G63" s="33">
        <v>4504.6624000000002</v>
      </c>
    </row>
    <row r="64" spans="1:7" x14ac:dyDescent="0.25">
      <c r="A64" s="25">
        <v>64</v>
      </c>
      <c r="B64" s="26" t="s">
        <v>10</v>
      </c>
      <c r="C64" s="26">
        <v>24.7</v>
      </c>
      <c r="D64" s="26">
        <v>1</v>
      </c>
      <c r="E64" s="26" t="s">
        <v>11</v>
      </c>
      <c r="F64" s="26" t="s">
        <v>13</v>
      </c>
      <c r="G64" s="32">
        <v>30166.618170000002</v>
      </c>
    </row>
    <row r="65" spans="1:7" x14ac:dyDescent="0.25">
      <c r="A65" s="27">
        <v>28</v>
      </c>
      <c r="B65" s="28" t="s">
        <v>7</v>
      </c>
      <c r="C65" s="28">
        <v>25.934999999999999</v>
      </c>
      <c r="D65" s="28">
        <v>1</v>
      </c>
      <c r="E65" s="28" t="s">
        <v>11</v>
      </c>
      <c r="F65" s="28" t="s">
        <v>13</v>
      </c>
      <c r="G65" s="33">
        <v>4133.6416499999996</v>
      </c>
    </row>
    <row r="66" spans="1:7" x14ac:dyDescent="0.25">
      <c r="A66" s="25">
        <v>20</v>
      </c>
      <c r="B66" s="26" t="s">
        <v>7</v>
      </c>
      <c r="C66" s="26">
        <v>22.42</v>
      </c>
      <c r="D66" s="26">
        <v>0</v>
      </c>
      <c r="E66" s="26" t="s">
        <v>8</v>
      </c>
      <c r="F66" s="26" t="s">
        <v>13</v>
      </c>
      <c r="G66" s="32">
        <v>14711.7438</v>
      </c>
    </row>
    <row r="67" spans="1:7" x14ac:dyDescent="0.25">
      <c r="A67" s="27">
        <v>19</v>
      </c>
      <c r="B67" s="28" t="s">
        <v>7</v>
      </c>
      <c r="C67" s="28">
        <v>28.9</v>
      </c>
      <c r="D67" s="28">
        <v>0</v>
      </c>
      <c r="E67" s="28" t="s">
        <v>11</v>
      </c>
      <c r="F67" s="28" t="s">
        <v>9</v>
      </c>
      <c r="G67" s="33">
        <v>1743.2139999999999</v>
      </c>
    </row>
    <row r="68" spans="1:7" x14ac:dyDescent="0.25">
      <c r="A68" s="25">
        <v>61</v>
      </c>
      <c r="B68" s="26" t="s">
        <v>7</v>
      </c>
      <c r="C68" s="26">
        <v>39.1</v>
      </c>
      <c r="D68" s="26">
        <v>2</v>
      </c>
      <c r="E68" s="26" t="s">
        <v>11</v>
      </c>
      <c r="F68" s="26" t="s">
        <v>9</v>
      </c>
      <c r="G68" s="32">
        <v>14235.072</v>
      </c>
    </row>
    <row r="69" spans="1:7" x14ac:dyDescent="0.25">
      <c r="A69" s="27">
        <v>40</v>
      </c>
      <c r="B69" s="28" t="s">
        <v>10</v>
      </c>
      <c r="C69" s="28">
        <v>26.315000000000001</v>
      </c>
      <c r="D69" s="28">
        <v>1</v>
      </c>
      <c r="E69" s="28" t="s">
        <v>11</v>
      </c>
      <c r="F69" s="28" t="s">
        <v>13</v>
      </c>
      <c r="G69" s="33">
        <v>6389.3778499999999</v>
      </c>
    </row>
    <row r="70" spans="1:7" x14ac:dyDescent="0.25">
      <c r="A70" s="25">
        <v>40</v>
      </c>
      <c r="B70" s="26" t="s">
        <v>7</v>
      </c>
      <c r="C70" s="26">
        <v>36.19</v>
      </c>
      <c r="D70" s="26">
        <v>0</v>
      </c>
      <c r="E70" s="26" t="s">
        <v>11</v>
      </c>
      <c r="F70" s="26" t="s">
        <v>12</v>
      </c>
      <c r="G70" s="32">
        <v>5920.1040999999996</v>
      </c>
    </row>
    <row r="71" spans="1:7" x14ac:dyDescent="0.25">
      <c r="A71" s="27">
        <v>28</v>
      </c>
      <c r="B71" s="28" t="s">
        <v>10</v>
      </c>
      <c r="C71" s="28">
        <v>23.98</v>
      </c>
      <c r="D71" s="28">
        <v>3</v>
      </c>
      <c r="E71" s="28" t="s">
        <v>8</v>
      </c>
      <c r="F71" s="28" t="s">
        <v>12</v>
      </c>
      <c r="G71" s="33">
        <v>17663.144199999999</v>
      </c>
    </row>
    <row r="72" spans="1:7" x14ac:dyDescent="0.25">
      <c r="A72" s="25">
        <v>27</v>
      </c>
      <c r="B72" s="26" t="s">
        <v>7</v>
      </c>
      <c r="C72" s="26">
        <v>24.75</v>
      </c>
      <c r="D72" s="26">
        <v>0</v>
      </c>
      <c r="E72" s="26" t="s">
        <v>8</v>
      </c>
      <c r="F72" s="26" t="s">
        <v>12</v>
      </c>
      <c r="G72" s="32">
        <v>16577.779500000001</v>
      </c>
    </row>
    <row r="73" spans="1:7" x14ac:dyDescent="0.25">
      <c r="A73" s="27">
        <v>31</v>
      </c>
      <c r="B73" s="28" t="s">
        <v>10</v>
      </c>
      <c r="C73" s="28">
        <v>28.5</v>
      </c>
      <c r="D73" s="28">
        <v>5</v>
      </c>
      <c r="E73" s="28" t="s">
        <v>11</v>
      </c>
      <c r="F73" s="28" t="s">
        <v>14</v>
      </c>
      <c r="G73" s="33">
        <v>6799.4579999999996</v>
      </c>
    </row>
    <row r="74" spans="1:7" x14ac:dyDescent="0.25">
      <c r="A74" s="25">
        <v>53</v>
      </c>
      <c r="B74" s="26" t="s">
        <v>7</v>
      </c>
      <c r="C74" s="26">
        <v>28.1</v>
      </c>
      <c r="D74" s="26">
        <v>3</v>
      </c>
      <c r="E74" s="26" t="s">
        <v>11</v>
      </c>
      <c r="F74" s="26" t="s">
        <v>9</v>
      </c>
      <c r="G74" s="32">
        <v>11741.726000000001</v>
      </c>
    </row>
    <row r="75" spans="1:7" x14ac:dyDescent="0.25">
      <c r="A75" s="27">
        <v>58</v>
      </c>
      <c r="B75" s="28" t="s">
        <v>10</v>
      </c>
      <c r="C75" s="28">
        <v>32.01</v>
      </c>
      <c r="D75" s="28">
        <v>1</v>
      </c>
      <c r="E75" s="28" t="s">
        <v>11</v>
      </c>
      <c r="F75" s="28" t="s">
        <v>12</v>
      </c>
      <c r="G75" s="33">
        <v>11946.625899999999</v>
      </c>
    </row>
    <row r="76" spans="1:7" x14ac:dyDescent="0.25">
      <c r="A76" s="25">
        <v>44</v>
      </c>
      <c r="B76" s="26" t="s">
        <v>10</v>
      </c>
      <c r="C76" s="26">
        <v>27.4</v>
      </c>
      <c r="D76" s="26">
        <v>2</v>
      </c>
      <c r="E76" s="26" t="s">
        <v>11</v>
      </c>
      <c r="F76" s="26" t="s">
        <v>9</v>
      </c>
      <c r="G76" s="32">
        <v>7726.8540000000003</v>
      </c>
    </row>
    <row r="77" spans="1:7" x14ac:dyDescent="0.25">
      <c r="A77" s="27">
        <v>57</v>
      </c>
      <c r="B77" s="28" t="s">
        <v>10</v>
      </c>
      <c r="C77" s="28">
        <v>34.01</v>
      </c>
      <c r="D77" s="28">
        <v>0</v>
      </c>
      <c r="E77" s="28" t="s">
        <v>11</v>
      </c>
      <c r="F77" s="28" t="s">
        <v>13</v>
      </c>
      <c r="G77" s="33">
        <v>11356.660900000001</v>
      </c>
    </row>
    <row r="78" spans="1:7" x14ac:dyDescent="0.25">
      <c r="A78" s="25">
        <v>29</v>
      </c>
      <c r="B78" s="26" t="s">
        <v>7</v>
      </c>
      <c r="C78" s="26">
        <v>29.59</v>
      </c>
      <c r="D78" s="26">
        <v>1</v>
      </c>
      <c r="E78" s="26" t="s">
        <v>11</v>
      </c>
      <c r="F78" s="26" t="s">
        <v>12</v>
      </c>
      <c r="G78" s="32">
        <v>3947.4131000000002</v>
      </c>
    </row>
    <row r="79" spans="1:7" x14ac:dyDescent="0.25">
      <c r="A79" s="27">
        <v>21</v>
      </c>
      <c r="B79" s="28" t="s">
        <v>10</v>
      </c>
      <c r="C79" s="28">
        <v>35.53</v>
      </c>
      <c r="D79" s="28">
        <v>0</v>
      </c>
      <c r="E79" s="28" t="s">
        <v>11</v>
      </c>
      <c r="F79" s="28" t="s">
        <v>12</v>
      </c>
      <c r="G79" s="33">
        <v>1532.4697000000001</v>
      </c>
    </row>
    <row r="80" spans="1:7" x14ac:dyDescent="0.25">
      <c r="A80" s="25">
        <v>22</v>
      </c>
      <c r="B80" s="26" t="s">
        <v>7</v>
      </c>
      <c r="C80" s="26">
        <v>39.805</v>
      </c>
      <c r="D80" s="26">
        <v>0</v>
      </c>
      <c r="E80" s="26" t="s">
        <v>11</v>
      </c>
      <c r="F80" s="26" t="s">
        <v>14</v>
      </c>
      <c r="G80" s="32">
        <v>2755.0209500000001</v>
      </c>
    </row>
    <row r="81" spans="1:7" x14ac:dyDescent="0.25">
      <c r="A81" s="27">
        <v>41</v>
      </c>
      <c r="B81" s="28" t="s">
        <v>7</v>
      </c>
      <c r="C81" s="28">
        <v>32.965000000000003</v>
      </c>
      <c r="D81" s="28">
        <v>0</v>
      </c>
      <c r="E81" s="28" t="s">
        <v>11</v>
      </c>
      <c r="F81" s="28" t="s">
        <v>13</v>
      </c>
      <c r="G81" s="33">
        <v>6571.0243499999997</v>
      </c>
    </row>
    <row r="82" spans="1:7" x14ac:dyDescent="0.25">
      <c r="A82" s="25">
        <v>31</v>
      </c>
      <c r="B82" s="26" t="s">
        <v>10</v>
      </c>
      <c r="C82" s="26">
        <v>26.885000000000002</v>
      </c>
      <c r="D82" s="26">
        <v>1</v>
      </c>
      <c r="E82" s="26" t="s">
        <v>11</v>
      </c>
      <c r="F82" s="26" t="s">
        <v>14</v>
      </c>
      <c r="G82" s="32">
        <v>4441.2131499999996</v>
      </c>
    </row>
    <row r="83" spans="1:7" x14ac:dyDescent="0.25">
      <c r="A83" s="27">
        <v>45</v>
      </c>
      <c r="B83" s="28" t="s">
        <v>7</v>
      </c>
      <c r="C83" s="28">
        <v>38.284999999999997</v>
      </c>
      <c r="D83" s="28">
        <v>0</v>
      </c>
      <c r="E83" s="28" t="s">
        <v>11</v>
      </c>
      <c r="F83" s="28" t="s">
        <v>14</v>
      </c>
      <c r="G83" s="33">
        <v>7935.29115</v>
      </c>
    </row>
    <row r="84" spans="1:7" x14ac:dyDescent="0.25">
      <c r="A84" s="25">
        <v>22</v>
      </c>
      <c r="B84" s="26" t="s">
        <v>10</v>
      </c>
      <c r="C84" s="26">
        <v>37.619999999999997</v>
      </c>
      <c r="D84" s="26">
        <v>1</v>
      </c>
      <c r="E84" s="26" t="s">
        <v>8</v>
      </c>
      <c r="F84" s="26" t="s">
        <v>12</v>
      </c>
      <c r="G84" s="32">
        <v>37165.163800000002</v>
      </c>
    </row>
    <row r="85" spans="1:7" x14ac:dyDescent="0.25">
      <c r="A85" s="27">
        <v>48</v>
      </c>
      <c r="B85" s="28" t="s">
        <v>7</v>
      </c>
      <c r="C85" s="28">
        <v>41.23</v>
      </c>
      <c r="D85" s="28">
        <v>4</v>
      </c>
      <c r="E85" s="28" t="s">
        <v>11</v>
      </c>
      <c r="F85" s="28" t="s">
        <v>13</v>
      </c>
      <c r="G85" s="33">
        <v>11033.661700000001</v>
      </c>
    </row>
    <row r="86" spans="1:7" x14ac:dyDescent="0.25">
      <c r="A86" s="25">
        <v>37</v>
      </c>
      <c r="B86" s="26" t="s">
        <v>7</v>
      </c>
      <c r="C86" s="26">
        <v>34.799999999999997</v>
      </c>
      <c r="D86" s="26">
        <v>2</v>
      </c>
      <c r="E86" s="26" t="s">
        <v>8</v>
      </c>
      <c r="F86" s="26" t="s">
        <v>9</v>
      </c>
      <c r="G86" s="32">
        <v>39836.519</v>
      </c>
    </row>
    <row r="87" spans="1:7" x14ac:dyDescent="0.25">
      <c r="A87" s="27">
        <v>45</v>
      </c>
      <c r="B87" s="28" t="s">
        <v>10</v>
      </c>
      <c r="C87" s="28">
        <v>22.895</v>
      </c>
      <c r="D87" s="28">
        <v>2</v>
      </c>
      <c r="E87" s="28" t="s">
        <v>8</v>
      </c>
      <c r="F87" s="28" t="s">
        <v>13</v>
      </c>
      <c r="G87" s="33">
        <v>21098.554049999999</v>
      </c>
    </row>
    <row r="88" spans="1:7" x14ac:dyDescent="0.25">
      <c r="A88" s="25">
        <v>57</v>
      </c>
      <c r="B88" s="26" t="s">
        <v>7</v>
      </c>
      <c r="C88" s="26">
        <v>31.16</v>
      </c>
      <c r="D88" s="26">
        <v>0</v>
      </c>
      <c r="E88" s="26" t="s">
        <v>8</v>
      </c>
      <c r="F88" s="26" t="s">
        <v>13</v>
      </c>
      <c r="G88" s="32">
        <v>43578.939400000003</v>
      </c>
    </row>
    <row r="89" spans="1:7" x14ac:dyDescent="0.25">
      <c r="A89" s="27">
        <v>56</v>
      </c>
      <c r="B89" s="28" t="s">
        <v>7</v>
      </c>
      <c r="C89" s="28">
        <v>27.2</v>
      </c>
      <c r="D89" s="28">
        <v>0</v>
      </c>
      <c r="E89" s="28" t="s">
        <v>11</v>
      </c>
      <c r="F89" s="28" t="s">
        <v>9</v>
      </c>
      <c r="G89" s="33">
        <v>11073.175999999999</v>
      </c>
    </row>
    <row r="90" spans="1:7" x14ac:dyDescent="0.25">
      <c r="A90" s="25">
        <v>46</v>
      </c>
      <c r="B90" s="26" t="s">
        <v>7</v>
      </c>
      <c r="C90" s="26">
        <v>27.74</v>
      </c>
      <c r="D90" s="26">
        <v>0</v>
      </c>
      <c r="E90" s="26" t="s">
        <v>11</v>
      </c>
      <c r="F90" s="26" t="s">
        <v>13</v>
      </c>
      <c r="G90" s="32">
        <v>8026.6665999999996</v>
      </c>
    </row>
    <row r="91" spans="1:7" x14ac:dyDescent="0.25">
      <c r="A91" s="27">
        <v>55</v>
      </c>
      <c r="B91" s="28" t="s">
        <v>7</v>
      </c>
      <c r="C91" s="28">
        <v>26.98</v>
      </c>
      <c r="D91" s="28">
        <v>0</v>
      </c>
      <c r="E91" s="28" t="s">
        <v>11</v>
      </c>
      <c r="F91" s="28" t="s">
        <v>13</v>
      </c>
      <c r="G91" s="33">
        <v>11082.5772</v>
      </c>
    </row>
    <row r="92" spans="1:7" x14ac:dyDescent="0.25">
      <c r="A92" s="25">
        <v>21</v>
      </c>
      <c r="B92" s="26" t="s">
        <v>7</v>
      </c>
      <c r="C92" s="26">
        <v>39.49</v>
      </c>
      <c r="D92" s="26">
        <v>0</v>
      </c>
      <c r="E92" s="26" t="s">
        <v>11</v>
      </c>
      <c r="F92" s="26" t="s">
        <v>12</v>
      </c>
      <c r="G92" s="32">
        <v>2026.9740999999999</v>
      </c>
    </row>
    <row r="93" spans="1:7" x14ac:dyDescent="0.25">
      <c r="A93" s="27">
        <v>53</v>
      </c>
      <c r="B93" s="28" t="s">
        <v>7</v>
      </c>
      <c r="C93" s="28">
        <v>24.795000000000002</v>
      </c>
      <c r="D93" s="28">
        <v>1</v>
      </c>
      <c r="E93" s="28" t="s">
        <v>11</v>
      </c>
      <c r="F93" s="28" t="s">
        <v>13</v>
      </c>
      <c r="G93" s="33">
        <v>10942.13205</v>
      </c>
    </row>
    <row r="94" spans="1:7" x14ac:dyDescent="0.25">
      <c r="A94" s="25">
        <v>59</v>
      </c>
      <c r="B94" s="26" t="s">
        <v>10</v>
      </c>
      <c r="C94" s="26">
        <v>29.83</v>
      </c>
      <c r="D94" s="26">
        <v>3</v>
      </c>
      <c r="E94" s="26" t="s">
        <v>8</v>
      </c>
      <c r="F94" s="26" t="s">
        <v>14</v>
      </c>
      <c r="G94" s="32">
        <v>30184.936699999998</v>
      </c>
    </row>
    <row r="95" spans="1:7" x14ac:dyDescent="0.25">
      <c r="A95" s="27">
        <v>35</v>
      </c>
      <c r="B95" s="28" t="s">
        <v>10</v>
      </c>
      <c r="C95" s="28">
        <v>34.770000000000003</v>
      </c>
      <c r="D95" s="28">
        <v>2</v>
      </c>
      <c r="E95" s="28" t="s">
        <v>11</v>
      </c>
      <c r="F95" s="28" t="s">
        <v>13</v>
      </c>
      <c r="G95" s="33">
        <v>5729.0052999999998</v>
      </c>
    </row>
    <row r="96" spans="1:7" x14ac:dyDescent="0.25">
      <c r="A96" s="25">
        <v>64</v>
      </c>
      <c r="B96" s="26" t="s">
        <v>7</v>
      </c>
      <c r="C96" s="26">
        <v>31.3</v>
      </c>
      <c r="D96" s="26">
        <v>2</v>
      </c>
      <c r="E96" s="26" t="s">
        <v>8</v>
      </c>
      <c r="F96" s="26" t="s">
        <v>9</v>
      </c>
      <c r="G96" s="32">
        <v>47291.055</v>
      </c>
    </row>
    <row r="97" spans="1:7" x14ac:dyDescent="0.25">
      <c r="A97" s="27">
        <v>28</v>
      </c>
      <c r="B97" s="28" t="s">
        <v>7</v>
      </c>
      <c r="C97" s="28">
        <v>37.619999999999997</v>
      </c>
      <c r="D97" s="28">
        <v>1</v>
      </c>
      <c r="E97" s="28" t="s">
        <v>11</v>
      </c>
      <c r="F97" s="28" t="s">
        <v>12</v>
      </c>
      <c r="G97" s="33">
        <v>3766.8838000000001</v>
      </c>
    </row>
    <row r="98" spans="1:7" x14ac:dyDescent="0.25">
      <c r="A98" s="25">
        <v>54</v>
      </c>
      <c r="B98" s="26" t="s">
        <v>7</v>
      </c>
      <c r="C98" s="26">
        <v>30.8</v>
      </c>
      <c r="D98" s="26">
        <v>3</v>
      </c>
      <c r="E98" s="26" t="s">
        <v>11</v>
      </c>
      <c r="F98" s="26" t="s">
        <v>9</v>
      </c>
      <c r="G98" s="32">
        <v>12105.32</v>
      </c>
    </row>
    <row r="99" spans="1:7" x14ac:dyDescent="0.25">
      <c r="A99" s="27">
        <v>55</v>
      </c>
      <c r="B99" s="28" t="s">
        <v>10</v>
      </c>
      <c r="C99" s="28">
        <v>38.28</v>
      </c>
      <c r="D99" s="28">
        <v>0</v>
      </c>
      <c r="E99" s="28" t="s">
        <v>11</v>
      </c>
      <c r="F99" s="28" t="s">
        <v>12</v>
      </c>
      <c r="G99" s="33">
        <v>10226.2842</v>
      </c>
    </row>
    <row r="100" spans="1:7" x14ac:dyDescent="0.25">
      <c r="A100" s="25">
        <v>56</v>
      </c>
      <c r="B100" s="26" t="s">
        <v>10</v>
      </c>
      <c r="C100" s="26">
        <v>19.95</v>
      </c>
      <c r="D100" s="26">
        <v>0</v>
      </c>
      <c r="E100" s="26" t="s">
        <v>8</v>
      </c>
      <c r="F100" s="26" t="s">
        <v>14</v>
      </c>
      <c r="G100" s="32">
        <v>22412.648499999999</v>
      </c>
    </row>
    <row r="101" spans="1:7" x14ac:dyDescent="0.25">
      <c r="A101" s="27">
        <v>38</v>
      </c>
      <c r="B101" s="28" t="s">
        <v>10</v>
      </c>
      <c r="C101" s="28">
        <v>19.3</v>
      </c>
      <c r="D101" s="28">
        <v>0</v>
      </c>
      <c r="E101" s="28" t="s">
        <v>8</v>
      </c>
      <c r="F101" s="28" t="s">
        <v>9</v>
      </c>
      <c r="G101" s="33">
        <v>15820.699000000001</v>
      </c>
    </row>
    <row r="102" spans="1:7" x14ac:dyDescent="0.25">
      <c r="A102" s="25">
        <v>41</v>
      </c>
      <c r="B102" s="26" t="s">
        <v>7</v>
      </c>
      <c r="C102" s="26">
        <v>31.6</v>
      </c>
      <c r="D102" s="26">
        <v>0</v>
      </c>
      <c r="E102" s="26" t="s">
        <v>11</v>
      </c>
      <c r="F102" s="26" t="s">
        <v>9</v>
      </c>
      <c r="G102" s="32">
        <v>6186.1270000000004</v>
      </c>
    </row>
    <row r="103" spans="1:7" x14ac:dyDescent="0.25">
      <c r="A103" s="27">
        <v>30</v>
      </c>
      <c r="B103" s="28" t="s">
        <v>10</v>
      </c>
      <c r="C103" s="28">
        <v>25.46</v>
      </c>
      <c r="D103" s="28">
        <v>0</v>
      </c>
      <c r="E103" s="28" t="s">
        <v>11</v>
      </c>
      <c r="F103" s="28" t="s">
        <v>14</v>
      </c>
      <c r="G103" s="33">
        <v>3645.0893999999998</v>
      </c>
    </row>
    <row r="104" spans="1:7" x14ac:dyDescent="0.25">
      <c r="A104" s="25">
        <v>18</v>
      </c>
      <c r="B104" s="26" t="s">
        <v>7</v>
      </c>
      <c r="C104" s="26">
        <v>30.114999999999998</v>
      </c>
      <c r="D104" s="26">
        <v>0</v>
      </c>
      <c r="E104" s="26" t="s">
        <v>11</v>
      </c>
      <c r="F104" s="26" t="s">
        <v>14</v>
      </c>
      <c r="G104" s="32">
        <v>21344.846699999998</v>
      </c>
    </row>
    <row r="105" spans="1:7" x14ac:dyDescent="0.25">
      <c r="A105" s="27">
        <v>61</v>
      </c>
      <c r="B105" s="28" t="s">
        <v>7</v>
      </c>
      <c r="C105" s="28">
        <v>29.92</v>
      </c>
      <c r="D105" s="28">
        <v>3</v>
      </c>
      <c r="E105" s="28" t="s">
        <v>8</v>
      </c>
      <c r="F105" s="28" t="s">
        <v>12</v>
      </c>
      <c r="G105" s="33">
        <v>30942.191800000001</v>
      </c>
    </row>
    <row r="106" spans="1:7" x14ac:dyDescent="0.25">
      <c r="A106" s="25">
        <v>34</v>
      </c>
      <c r="B106" s="26" t="s">
        <v>7</v>
      </c>
      <c r="C106" s="26">
        <v>27.5</v>
      </c>
      <c r="D106" s="26">
        <v>1</v>
      </c>
      <c r="E106" s="26" t="s">
        <v>11</v>
      </c>
      <c r="F106" s="26" t="s">
        <v>9</v>
      </c>
      <c r="G106" s="32">
        <v>5003.8530000000001</v>
      </c>
    </row>
    <row r="107" spans="1:7" x14ac:dyDescent="0.25">
      <c r="A107" s="27">
        <v>20</v>
      </c>
      <c r="B107" s="28" t="s">
        <v>10</v>
      </c>
      <c r="C107" s="28">
        <v>28.024999999999999</v>
      </c>
      <c r="D107" s="28">
        <v>1</v>
      </c>
      <c r="E107" s="28" t="s">
        <v>8</v>
      </c>
      <c r="F107" s="28" t="s">
        <v>13</v>
      </c>
      <c r="G107" s="33">
        <v>17560.37975</v>
      </c>
    </row>
    <row r="108" spans="1:7" x14ac:dyDescent="0.25">
      <c r="A108" s="25">
        <v>19</v>
      </c>
      <c r="B108" s="26" t="s">
        <v>7</v>
      </c>
      <c r="C108" s="26">
        <v>28.4</v>
      </c>
      <c r="D108" s="26">
        <v>1</v>
      </c>
      <c r="E108" s="26" t="s">
        <v>11</v>
      </c>
      <c r="F108" s="26" t="s">
        <v>9</v>
      </c>
      <c r="G108" s="32">
        <v>2331.5189999999998</v>
      </c>
    </row>
    <row r="109" spans="1:7" x14ac:dyDescent="0.25">
      <c r="A109" s="27">
        <v>26</v>
      </c>
      <c r="B109" s="28" t="s">
        <v>10</v>
      </c>
      <c r="C109" s="28">
        <v>30.875</v>
      </c>
      <c r="D109" s="28">
        <v>2</v>
      </c>
      <c r="E109" s="28" t="s">
        <v>11</v>
      </c>
      <c r="F109" s="28" t="s">
        <v>13</v>
      </c>
      <c r="G109" s="33">
        <v>3877.3042500000001</v>
      </c>
    </row>
    <row r="110" spans="1:7" x14ac:dyDescent="0.25">
      <c r="A110" s="25">
        <v>29</v>
      </c>
      <c r="B110" s="26" t="s">
        <v>10</v>
      </c>
      <c r="C110" s="26">
        <v>27.94</v>
      </c>
      <c r="D110" s="26">
        <v>0</v>
      </c>
      <c r="E110" s="26" t="s">
        <v>11</v>
      </c>
      <c r="F110" s="26" t="s">
        <v>12</v>
      </c>
      <c r="G110" s="32">
        <v>2867.1196</v>
      </c>
    </row>
    <row r="111" spans="1:7" x14ac:dyDescent="0.25">
      <c r="A111" s="27">
        <v>63</v>
      </c>
      <c r="B111" s="28" t="s">
        <v>10</v>
      </c>
      <c r="C111" s="28">
        <v>35.090000000000003</v>
      </c>
      <c r="D111" s="28">
        <v>0</v>
      </c>
      <c r="E111" s="28" t="s">
        <v>8</v>
      </c>
      <c r="F111" s="28" t="s">
        <v>12</v>
      </c>
      <c r="G111" s="33">
        <v>47055.532099999997</v>
      </c>
    </row>
    <row r="112" spans="1:7" x14ac:dyDescent="0.25">
      <c r="A112" s="25">
        <v>54</v>
      </c>
      <c r="B112" s="26" t="s">
        <v>10</v>
      </c>
      <c r="C112" s="26">
        <v>33.630000000000003</v>
      </c>
      <c r="D112" s="26">
        <v>1</v>
      </c>
      <c r="E112" s="26" t="s">
        <v>11</v>
      </c>
      <c r="F112" s="26" t="s">
        <v>13</v>
      </c>
      <c r="G112" s="32">
        <v>10825.253699999999</v>
      </c>
    </row>
    <row r="113" spans="1:7" x14ac:dyDescent="0.25">
      <c r="A113" s="27">
        <v>55</v>
      </c>
      <c r="B113" s="28" t="s">
        <v>7</v>
      </c>
      <c r="C113" s="28">
        <v>29.7</v>
      </c>
      <c r="D113" s="28">
        <v>2</v>
      </c>
      <c r="E113" s="28" t="s">
        <v>11</v>
      </c>
      <c r="F113" s="28" t="s">
        <v>9</v>
      </c>
      <c r="G113" s="33">
        <v>11881.358</v>
      </c>
    </row>
    <row r="114" spans="1:7" x14ac:dyDescent="0.25">
      <c r="A114" s="25">
        <v>37</v>
      </c>
      <c r="B114" s="26" t="s">
        <v>10</v>
      </c>
      <c r="C114" s="26">
        <v>30.8</v>
      </c>
      <c r="D114" s="26">
        <v>0</v>
      </c>
      <c r="E114" s="26" t="s">
        <v>11</v>
      </c>
      <c r="F114" s="26" t="s">
        <v>9</v>
      </c>
      <c r="G114" s="32">
        <v>4646.759</v>
      </c>
    </row>
    <row r="115" spans="1:7" x14ac:dyDescent="0.25">
      <c r="A115" s="27">
        <v>21</v>
      </c>
      <c r="B115" s="28" t="s">
        <v>7</v>
      </c>
      <c r="C115" s="28">
        <v>35.72</v>
      </c>
      <c r="D115" s="28">
        <v>0</v>
      </c>
      <c r="E115" s="28" t="s">
        <v>11</v>
      </c>
      <c r="F115" s="28" t="s">
        <v>13</v>
      </c>
      <c r="G115" s="33">
        <v>2404.7338</v>
      </c>
    </row>
    <row r="116" spans="1:7" x14ac:dyDescent="0.25">
      <c r="A116" s="25">
        <v>52</v>
      </c>
      <c r="B116" s="26" t="s">
        <v>10</v>
      </c>
      <c r="C116" s="26">
        <v>32.204999999999998</v>
      </c>
      <c r="D116" s="26">
        <v>3</v>
      </c>
      <c r="E116" s="26" t="s">
        <v>11</v>
      </c>
      <c r="F116" s="26" t="s">
        <v>14</v>
      </c>
      <c r="G116" s="32">
        <v>11488.31695</v>
      </c>
    </row>
    <row r="117" spans="1:7" x14ac:dyDescent="0.25">
      <c r="A117" s="27">
        <v>60</v>
      </c>
      <c r="B117" s="28" t="s">
        <v>10</v>
      </c>
      <c r="C117" s="28">
        <v>28.594999999999999</v>
      </c>
      <c r="D117" s="28">
        <v>0</v>
      </c>
      <c r="E117" s="28" t="s">
        <v>11</v>
      </c>
      <c r="F117" s="28" t="s">
        <v>14</v>
      </c>
      <c r="G117" s="33">
        <v>30259.995559999999</v>
      </c>
    </row>
    <row r="118" spans="1:7" x14ac:dyDescent="0.25">
      <c r="A118" s="25">
        <v>58</v>
      </c>
      <c r="B118" s="26" t="s">
        <v>10</v>
      </c>
      <c r="C118" s="26">
        <v>49.06</v>
      </c>
      <c r="D118" s="26">
        <v>0</v>
      </c>
      <c r="E118" s="26" t="s">
        <v>11</v>
      </c>
      <c r="F118" s="26" t="s">
        <v>12</v>
      </c>
      <c r="G118" s="32">
        <v>11381.3254</v>
      </c>
    </row>
    <row r="119" spans="1:7" x14ac:dyDescent="0.25">
      <c r="A119" s="27">
        <v>29</v>
      </c>
      <c r="B119" s="28" t="s">
        <v>7</v>
      </c>
      <c r="C119" s="28">
        <v>27.94</v>
      </c>
      <c r="D119" s="28">
        <v>1</v>
      </c>
      <c r="E119" s="28" t="s">
        <v>8</v>
      </c>
      <c r="F119" s="28" t="s">
        <v>12</v>
      </c>
      <c r="G119" s="33">
        <v>19107.779600000002</v>
      </c>
    </row>
    <row r="120" spans="1:7" x14ac:dyDescent="0.25">
      <c r="A120" s="25">
        <v>49</v>
      </c>
      <c r="B120" s="26" t="s">
        <v>7</v>
      </c>
      <c r="C120" s="26">
        <v>27.17</v>
      </c>
      <c r="D120" s="26">
        <v>0</v>
      </c>
      <c r="E120" s="26" t="s">
        <v>11</v>
      </c>
      <c r="F120" s="26" t="s">
        <v>12</v>
      </c>
      <c r="G120" s="32">
        <v>8601.3292999999994</v>
      </c>
    </row>
    <row r="121" spans="1:7" x14ac:dyDescent="0.25">
      <c r="A121" s="27">
        <v>37</v>
      </c>
      <c r="B121" s="28" t="s">
        <v>7</v>
      </c>
      <c r="C121" s="28">
        <v>23.37</v>
      </c>
      <c r="D121" s="28">
        <v>2</v>
      </c>
      <c r="E121" s="28" t="s">
        <v>11</v>
      </c>
      <c r="F121" s="28" t="s">
        <v>13</v>
      </c>
      <c r="G121" s="33">
        <v>6686.4313000000002</v>
      </c>
    </row>
    <row r="122" spans="1:7" x14ac:dyDescent="0.25">
      <c r="A122" s="25">
        <v>44</v>
      </c>
      <c r="B122" s="26" t="s">
        <v>10</v>
      </c>
      <c r="C122" s="26">
        <v>37.1</v>
      </c>
      <c r="D122" s="26">
        <v>2</v>
      </c>
      <c r="E122" s="26" t="s">
        <v>11</v>
      </c>
      <c r="F122" s="26" t="s">
        <v>9</v>
      </c>
      <c r="G122" s="32">
        <v>7740.3370000000004</v>
      </c>
    </row>
    <row r="123" spans="1:7" x14ac:dyDescent="0.25">
      <c r="A123" s="27">
        <v>18</v>
      </c>
      <c r="B123" s="28" t="s">
        <v>10</v>
      </c>
      <c r="C123" s="28">
        <v>23.75</v>
      </c>
      <c r="D123" s="28">
        <v>0</v>
      </c>
      <c r="E123" s="28" t="s">
        <v>11</v>
      </c>
      <c r="F123" s="28" t="s">
        <v>14</v>
      </c>
      <c r="G123" s="33">
        <v>1705.6244999999999</v>
      </c>
    </row>
    <row r="124" spans="1:7" x14ac:dyDescent="0.25">
      <c r="A124" s="25">
        <v>20</v>
      </c>
      <c r="B124" s="26" t="s">
        <v>7</v>
      </c>
      <c r="C124" s="26">
        <v>28.975000000000001</v>
      </c>
      <c r="D124" s="26">
        <v>0</v>
      </c>
      <c r="E124" s="26" t="s">
        <v>11</v>
      </c>
      <c r="F124" s="26" t="s">
        <v>13</v>
      </c>
      <c r="G124" s="32">
        <v>2257.47525</v>
      </c>
    </row>
    <row r="125" spans="1:7" x14ac:dyDescent="0.25">
      <c r="A125" s="27">
        <v>44</v>
      </c>
      <c r="B125" s="28" t="s">
        <v>10</v>
      </c>
      <c r="C125" s="28">
        <v>31.35</v>
      </c>
      <c r="D125" s="28">
        <v>1</v>
      </c>
      <c r="E125" s="28" t="s">
        <v>8</v>
      </c>
      <c r="F125" s="28" t="s">
        <v>14</v>
      </c>
      <c r="G125" s="33">
        <v>39556.494500000001</v>
      </c>
    </row>
    <row r="126" spans="1:7" x14ac:dyDescent="0.25">
      <c r="A126" s="25">
        <v>47</v>
      </c>
      <c r="B126" s="26" t="s">
        <v>7</v>
      </c>
      <c r="C126" s="26">
        <v>33.914999999999999</v>
      </c>
      <c r="D126" s="26">
        <v>3</v>
      </c>
      <c r="E126" s="26" t="s">
        <v>11</v>
      </c>
      <c r="F126" s="26" t="s">
        <v>13</v>
      </c>
      <c r="G126" s="32">
        <v>10115.00885</v>
      </c>
    </row>
    <row r="127" spans="1:7" x14ac:dyDescent="0.25">
      <c r="A127" s="27">
        <v>26</v>
      </c>
      <c r="B127" s="28" t="s">
        <v>7</v>
      </c>
      <c r="C127" s="28">
        <v>28.785</v>
      </c>
      <c r="D127" s="28">
        <v>0</v>
      </c>
      <c r="E127" s="28" t="s">
        <v>11</v>
      </c>
      <c r="F127" s="28" t="s">
        <v>14</v>
      </c>
      <c r="G127" s="33">
        <v>3385.3991500000002</v>
      </c>
    </row>
    <row r="128" spans="1:7" x14ac:dyDescent="0.25">
      <c r="A128" s="25">
        <v>19</v>
      </c>
      <c r="B128" s="26" t="s">
        <v>7</v>
      </c>
      <c r="C128" s="26">
        <v>28.3</v>
      </c>
      <c r="D128" s="26">
        <v>0</v>
      </c>
      <c r="E128" s="26" t="s">
        <v>8</v>
      </c>
      <c r="F128" s="26" t="s">
        <v>9</v>
      </c>
      <c r="G128" s="32">
        <v>17081.080000000002</v>
      </c>
    </row>
    <row r="129" spans="1:7" x14ac:dyDescent="0.25">
      <c r="A129" s="27">
        <v>52</v>
      </c>
      <c r="B129" s="28" t="s">
        <v>7</v>
      </c>
      <c r="C129" s="28">
        <v>37.4</v>
      </c>
      <c r="D129" s="28">
        <v>0</v>
      </c>
      <c r="E129" s="28" t="s">
        <v>11</v>
      </c>
      <c r="F129" s="28" t="s">
        <v>9</v>
      </c>
      <c r="G129" s="33">
        <v>9634.5380000000005</v>
      </c>
    </row>
    <row r="130" spans="1:7" x14ac:dyDescent="0.25">
      <c r="A130" s="25">
        <v>32</v>
      </c>
      <c r="B130" s="26" t="s">
        <v>7</v>
      </c>
      <c r="C130" s="26">
        <v>17.765000000000001</v>
      </c>
      <c r="D130" s="26">
        <v>2</v>
      </c>
      <c r="E130" s="26" t="s">
        <v>8</v>
      </c>
      <c r="F130" s="26" t="s">
        <v>13</v>
      </c>
      <c r="G130" s="32">
        <v>32734.186300000001</v>
      </c>
    </row>
    <row r="131" spans="1:7" x14ac:dyDescent="0.25">
      <c r="A131" s="27">
        <v>38</v>
      </c>
      <c r="B131" s="28" t="s">
        <v>10</v>
      </c>
      <c r="C131" s="28">
        <v>34.700000000000003</v>
      </c>
      <c r="D131" s="28">
        <v>2</v>
      </c>
      <c r="E131" s="28" t="s">
        <v>11</v>
      </c>
      <c r="F131" s="28" t="s">
        <v>9</v>
      </c>
      <c r="G131" s="33">
        <v>6082.4049999999997</v>
      </c>
    </row>
    <row r="132" spans="1:7" x14ac:dyDescent="0.25">
      <c r="A132" s="25">
        <v>59</v>
      </c>
      <c r="B132" s="26" t="s">
        <v>7</v>
      </c>
      <c r="C132" s="26">
        <v>26.504999999999999</v>
      </c>
      <c r="D132" s="26">
        <v>0</v>
      </c>
      <c r="E132" s="26" t="s">
        <v>11</v>
      </c>
      <c r="F132" s="26" t="s">
        <v>14</v>
      </c>
      <c r="G132" s="32">
        <v>12815.444949999999</v>
      </c>
    </row>
    <row r="133" spans="1:7" x14ac:dyDescent="0.25">
      <c r="A133" s="27">
        <v>61</v>
      </c>
      <c r="B133" s="28" t="s">
        <v>7</v>
      </c>
      <c r="C133" s="28">
        <v>22.04</v>
      </c>
      <c r="D133" s="28">
        <v>0</v>
      </c>
      <c r="E133" s="28" t="s">
        <v>11</v>
      </c>
      <c r="F133" s="28" t="s">
        <v>14</v>
      </c>
      <c r="G133" s="33">
        <v>13616.3586</v>
      </c>
    </row>
    <row r="134" spans="1:7" x14ac:dyDescent="0.25">
      <c r="A134" s="25">
        <v>53</v>
      </c>
      <c r="B134" s="26" t="s">
        <v>7</v>
      </c>
      <c r="C134" s="26">
        <v>35.9</v>
      </c>
      <c r="D134" s="26">
        <v>2</v>
      </c>
      <c r="E134" s="26" t="s">
        <v>11</v>
      </c>
      <c r="F134" s="26" t="s">
        <v>9</v>
      </c>
      <c r="G134" s="32">
        <v>11163.567999999999</v>
      </c>
    </row>
    <row r="135" spans="1:7" x14ac:dyDescent="0.25">
      <c r="A135" s="27">
        <v>19</v>
      </c>
      <c r="B135" s="28" t="s">
        <v>10</v>
      </c>
      <c r="C135" s="28">
        <v>25.555</v>
      </c>
      <c r="D135" s="28">
        <v>0</v>
      </c>
      <c r="E135" s="28" t="s">
        <v>11</v>
      </c>
      <c r="F135" s="28" t="s">
        <v>13</v>
      </c>
      <c r="G135" s="33">
        <v>1632.5644500000001</v>
      </c>
    </row>
    <row r="136" spans="1:7" x14ac:dyDescent="0.25">
      <c r="A136" s="25">
        <v>20</v>
      </c>
      <c r="B136" s="26" t="s">
        <v>7</v>
      </c>
      <c r="C136" s="26">
        <v>28.785</v>
      </c>
      <c r="D136" s="26">
        <v>0</v>
      </c>
      <c r="E136" s="26" t="s">
        <v>11</v>
      </c>
      <c r="F136" s="26" t="s">
        <v>14</v>
      </c>
      <c r="G136" s="32">
        <v>2457.2111500000001</v>
      </c>
    </row>
    <row r="137" spans="1:7" x14ac:dyDescent="0.25">
      <c r="A137" s="27">
        <v>22</v>
      </c>
      <c r="B137" s="28" t="s">
        <v>7</v>
      </c>
      <c r="C137" s="28">
        <v>28.05</v>
      </c>
      <c r="D137" s="28">
        <v>0</v>
      </c>
      <c r="E137" s="28" t="s">
        <v>11</v>
      </c>
      <c r="F137" s="28" t="s">
        <v>12</v>
      </c>
      <c r="G137" s="33">
        <v>2155.6815000000001</v>
      </c>
    </row>
    <row r="138" spans="1:7" x14ac:dyDescent="0.25">
      <c r="A138" s="25">
        <v>19</v>
      </c>
      <c r="B138" s="26" t="s">
        <v>10</v>
      </c>
      <c r="C138" s="26">
        <v>34.1</v>
      </c>
      <c r="D138" s="26">
        <v>0</v>
      </c>
      <c r="E138" s="26" t="s">
        <v>11</v>
      </c>
      <c r="F138" s="26" t="s">
        <v>9</v>
      </c>
      <c r="G138" s="32">
        <v>1261.442</v>
      </c>
    </row>
    <row r="139" spans="1:7" x14ac:dyDescent="0.25">
      <c r="A139" s="27">
        <v>22</v>
      </c>
      <c r="B139" s="28" t="s">
        <v>10</v>
      </c>
      <c r="C139" s="28">
        <v>25.175000000000001</v>
      </c>
      <c r="D139" s="28">
        <v>0</v>
      </c>
      <c r="E139" s="28" t="s">
        <v>11</v>
      </c>
      <c r="F139" s="28" t="s">
        <v>13</v>
      </c>
      <c r="G139" s="33">
        <v>2045.68525</v>
      </c>
    </row>
    <row r="140" spans="1:7" x14ac:dyDescent="0.25">
      <c r="A140" s="25">
        <v>54</v>
      </c>
      <c r="B140" s="26" t="s">
        <v>7</v>
      </c>
      <c r="C140" s="26">
        <v>31.9</v>
      </c>
      <c r="D140" s="26">
        <v>3</v>
      </c>
      <c r="E140" s="26" t="s">
        <v>11</v>
      </c>
      <c r="F140" s="26" t="s">
        <v>12</v>
      </c>
      <c r="G140" s="32">
        <v>27322.73386</v>
      </c>
    </row>
    <row r="141" spans="1:7" x14ac:dyDescent="0.25">
      <c r="A141" s="27">
        <v>22</v>
      </c>
      <c r="B141" s="28" t="s">
        <v>7</v>
      </c>
      <c r="C141" s="28">
        <v>36</v>
      </c>
      <c r="D141" s="28">
        <v>0</v>
      </c>
      <c r="E141" s="28" t="s">
        <v>11</v>
      </c>
      <c r="F141" s="28" t="s">
        <v>9</v>
      </c>
      <c r="G141" s="33">
        <v>2166.732</v>
      </c>
    </row>
    <row r="142" spans="1:7" x14ac:dyDescent="0.25">
      <c r="A142" s="25">
        <v>34</v>
      </c>
      <c r="B142" s="26" t="s">
        <v>10</v>
      </c>
      <c r="C142" s="26">
        <v>22.42</v>
      </c>
      <c r="D142" s="26">
        <v>2</v>
      </c>
      <c r="E142" s="26" t="s">
        <v>11</v>
      </c>
      <c r="F142" s="26" t="s">
        <v>14</v>
      </c>
      <c r="G142" s="32">
        <v>27375.904780000001</v>
      </c>
    </row>
    <row r="143" spans="1:7" x14ac:dyDescent="0.25">
      <c r="A143" s="27">
        <v>26</v>
      </c>
      <c r="B143" s="28" t="s">
        <v>10</v>
      </c>
      <c r="C143" s="28">
        <v>32.49</v>
      </c>
      <c r="D143" s="28">
        <v>1</v>
      </c>
      <c r="E143" s="28" t="s">
        <v>11</v>
      </c>
      <c r="F143" s="28" t="s">
        <v>14</v>
      </c>
      <c r="G143" s="33">
        <v>3490.5491000000002</v>
      </c>
    </row>
    <row r="144" spans="1:7" x14ac:dyDescent="0.25">
      <c r="A144" s="25">
        <v>34</v>
      </c>
      <c r="B144" s="26" t="s">
        <v>10</v>
      </c>
      <c r="C144" s="26">
        <v>25.3</v>
      </c>
      <c r="D144" s="26">
        <v>2</v>
      </c>
      <c r="E144" s="26" t="s">
        <v>8</v>
      </c>
      <c r="F144" s="26" t="s">
        <v>12</v>
      </c>
      <c r="G144" s="32">
        <v>18972.494999999999</v>
      </c>
    </row>
    <row r="145" spans="1:7" x14ac:dyDescent="0.25">
      <c r="A145" s="27">
        <v>29</v>
      </c>
      <c r="B145" s="28" t="s">
        <v>10</v>
      </c>
      <c r="C145" s="28">
        <v>29.734999999999999</v>
      </c>
      <c r="D145" s="28">
        <v>2</v>
      </c>
      <c r="E145" s="28" t="s">
        <v>11</v>
      </c>
      <c r="F145" s="28" t="s">
        <v>13</v>
      </c>
      <c r="G145" s="33">
        <v>18157.876</v>
      </c>
    </row>
    <row r="146" spans="1:7" x14ac:dyDescent="0.25">
      <c r="A146" s="25">
        <v>30</v>
      </c>
      <c r="B146" s="26" t="s">
        <v>10</v>
      </c>
      <c r="C146" s="26">
        <v>28.69</v>
      </c>
      <c r="D146" s="26">
        <v>3</v>
      </c>
      <c r="E146" s="26" t="s">
        <v>8</v>
      </c>
      <c r="F146" s="26" t="s">
        <v>13</v>
      </c>
      <c r="G146" s="32">
        <v>20745.989099999999</v>
      </c>
    </row>
    <row r="147" spans="1:7" x14ac:dyDescent="0.25">
      <c r="A147" s="27">
        <v>29</v>
      </c>
      <c r="B147" s="28" t="s">
        <v>7</v>
      </c>
      <c r="C147" s="28">
        <v>38.83</v>
      </c>
      <c r="D147" s="28">
        <v>3</v>
      </c>
      <c r="E147" s="28" t="s">
        <v>11</v>
      </c>
      <c r="F147" s="28" t="s">
        <v>12</v>
      </c>
      <c r="G147" s="33">
        <v>5138.2566999999999</v>
      </c>
    </row>
    <row r="148" spans="1:7" x14ac:dyDescent="0.25">
      <c r="A148" s="25">
        <v>46</v>
      </c>
      <c r="B148" s="26" t="s">
        <v>10</v>
      </c>
      <c r="C148" s="26">
        <v>30.495000000000001</v>
      </c>
      <c r="D148" s="26">
        <v>3</v>
      </c>
      <c r="E148" s="26" t="s">
        <v>8</v>
      </c>
      <c r="F148" s="26" t="s">
        <v>13</v>
      </c>
      <c r="G148" s="32">
        <v>40720.551050000002</v>
      </c>
    </row>
    <row r="149" spans="1:7" x14ac:dyDescent="0.25">
      <c r="A149" s="27">
        <v>51</v>
      </c>
      <c r="B149" s="28" t="s">
        <v>7</v>
      </c>
      <c r="C149" s="28">
        <v>37.729999999999997</v>
      </c>
      <c r="D149" s="28">
        <v>1</v>
      </c>
      <c r="E149" s="28" t="s">
        <v>11</v>
      </c>
      <c r="F149" s="28" t="s">
        <v>12</v>
      </c>
      <c r="G149" s="33">
        <v>9877.6077000000005</v>
      </c>
    </row>
    <row r="150" spans="1:7" x14ac:dyDescent="0.25">
      <c r="A150" s="25">
        <v>53</v>
      </c>
      <c r="B150" s="26" t="s">
        <v>7</v>
      </c>
      <c r="C150" s="26">
        <v>37.43</v>
      </c>
      <c r="D150" s="26">
        <v>1</v>
      </c>
      <c r="E150" s="26" t="s">
        <v>11</v>
      </c>
      <c r="F150" s="26" t="s">
        <v>13</v>
      </c>
      <c r="G150" s="32">
        <v>10959.6947</v>
      </c>
    </row>
    <row r="151" spans="1:7" x14ac:dyDescent="0.25">
      <c r="A151" s="27">
        <v>19</v>
      </c>
      <c r="B151" s="28" t="s">
        <v>10</v>
      </c>
      <c r="C151" s="28">
        <v>28.4</v>
      </c>
      <c r="D151" s="28">
        <v>1</v>
      </c>
      <c r="E151" s="28" t="s">
        <v>11</v>
      </c>
      <c r="F151" s="28" t="s">
        <v>9</v>
      </c>
      <c r="G151" s="33">
        <v>1842.519</v>
      </c>
    </row>
    <row r="152" spans="1:7" x14ac:dyDescent="0.25">
      <c r="A152" s="25">
        <v>35</v>
      </c>
      <c r="B152" s="26" t="s">
        <v>10</v>
      </c>
      <c r="C152" s="26">
        <v>24.13</v>
      </c>
      <c r="D152" s="26">
        <v>1</v>
      </c>
      <c r="E152" s="26" t="s">
        <v>11</v>
      </c>
      <c r="F152" s="26" t="s">
        <v>13</v>
      </c>
      <c r="G152" s="32">
        <v>5125.2156999999997</v>
      </c>
    </row>
    <row r="153" spans="1:7" x14ac:dyDescent="0.25">
      <c r="A153" s="27">
        <v>48</v>
      </c>
      <c r="B153" s="28" t="s">
        <v>10</v>
      </c>
      <c r="C153" s="28">
        <v>29.7</v>
      </c>
      <c r="D153" s="28">
        <v>0</v>
      </c>
      <c r="E153" s="28" t="s">
        <v>11</v>
      </c>
      <c r="F153" s="28" t="s">
        <v>12</v>
      </c>
      <c r="G153" s="33">
        <v>7789.6350000000002</v>
      </c>
    </row>
    <row r="154" spans="1:7" x14ac:dyDescent="0.25">
      <c r="A154" s="25">
        <v>32</v>
      </c>
      <c r="B154" s="26" t="s">
        <v>7</v>
      </c>
      <c r="C154" s="26">
        <v>37.145000000000003</v>
      </c>
      <c r="D154" s="26">
        <v>3</v>
      </c>
      <c r="E154" s="26" t="s">
        <v>11</v>
      </c>
      <c r="F154" s="26" t="s">
        <v>14</v>
      </c>
      <c r="G154" s="32">
        <v>6334.3435499999996</v>
      </c>
    </row>
    <row r="155" spans="1:7" x14ac:dyDescent="0.25">
      <c r="A155" s="27">
        <v>42</v>
      </c>
      <c r="B155" s="28" t="s">
        <v>7</v>
      </c>
      <c r="C155" s="28">
        <v>23.37</v>
      </c>
      <c r="D155" s="28">
        <v>0</v>
      </c>
      <c r="E155" s="28" t="s">
        <v>8</v>
      </c>
      <c r="F155" s="28" t="s">
        <v>14</v>
      </c>
      <c r="G155" s="33">
        <v>19964.746299999999</v>
      </c>
    </row>
    <row r="156" spans="1:7" x14ac:dyDescent="0.25">
      <c r="A156" s="25">
        <v>40</v>
      </c>
      <c r="B156" s="26" t="s">
        <v>7</v>
      </c>
      <c r="C156" s="26">
        <v>25.46</v>
      </c>
      <c r="D156" s="26">
        <v>1</v>
      </c>
      <c r="E156" s="26" t="s">
        <v>11</v>
      </c>
      <c r="F156" s="26" t="s">
        <v>14</v>
      </c>
      <c r="G156" s="32">
        <v>7077.1894000000002</v>
      </c>
    </row>
    <row r="157" spans="1:7" x14ac:dyDescent="0.25">
      <c r="A157" s="27">
        <v>44</v>
      </c>
      <c r="B157" s="28" t="s">
        <v>10</v>
      </c>
      <c r="C157" s="28">
        <v>39.520000000000003</v>
      </c>
      <c r="D157" s="28">
        <v>0</v>
      </c>
      <c r="E157" s="28" t="s">
        <v>11</v>
      </c>
      <c r="F157" s="28" t="s">
        <v>13</v>
      </c>
      <c r="G157" s="33">
        <v>6948.7007999999996</v>
      </c>
    </row>
    <row r="158" spans="1:7" x14ac:dyDescent="0.25">
      <c r="A158" s="25">
        <v>48</v>
      </c>
      <c r="B158" s="26" t="s">
        <v>10</v>
      </c>
      <c r="C158" s="26">
        <v>24.42</v>
      </c>
      <c r="D158" s="26">
        <v>0</v>
      </c>
      <c r="E158" s="26" t="s">
        <v>8</v>
      </c>
      <c r="F158" s="26" t="s">
        <v>12</v>
      </c>
      <c r="G158" s="32">
        <v>21223.675800000001</v>
      </c>
    </row>
    <row r="159" spans="1:7" x14ac:dyDescent="0.25">
      <c r="A159" s="27">
        <v>18</v>
      </c>
      <c r="B159" s="28" t="s">
        <v>10</v>
      </c>
      <c r="C159" s="28">
        <v>25.175000000000001</v>
      </c>
      <c r="D159" s="28">
        <v>0</v>
      </c>
      <c r="E159" s="28" t="s">
        <v>8</v>
      </c>
      <c r="F159" s="28" t="s">
        <v>14</v>
      </c>
      <c r="G159" s="33">
        <v>15518.180249999999</v>
      </c>
    </row>
    <row r="160" spans="1:7" x14ac:dyDescent="0.25">
      <c r="A160" s="25">
        <v>30</v>
      </c>
      <c r="B160" s="26" t="s">
        <v>10</v>
      </c>
      <c r="C160" s="26">
        <v>35.53</v>
      </c>
      <c r="D160" s="26">
        <v>0</v>
      </c>
      <c r="E160" s="26" t="s">
        <v>8</v>
      </c>
      <c r="F160" s="26" t="s">
        <v>12</v>
      </c>
      <c r="G160" s="32">
        <v>36950.256699999998</v>
      </c>
    </row>
    <row r="161" spans="1:7" x14ac:dyDescent="0.25">
      <c r="A161" s="27">
        <v>50</v>
      </c>
      <c r="B161" s="28" t="s">
        <v>7</v>
      </c>
      <c r="C161" s="28">
        <v>27.83</v>
      </c>
      <c r="D161" s="28">
        <v>3</v>
      </c>
      <c r="E161" s="28" t="s">
        <v>11</v>
      </c>
      <c r="F161" s="28" t="s">
        <v>12</v>
      </c>
      <c r="G161" s="33">
        <v>19749.383379999999</v>
      </c>
    </row>
    <row r="162" spans="1:7" x14ac:dyDescent="0.25">
      <c r="A162" s="25">
        <v>42</v>
      </c>
      <c r="B162" s="26" t="s">
        <v>7</v>
      </c>
      <c r="C162" s="26">
        <v>26.6</v>
      </c>
      <c r="D162" s="26">
        <v>0</v>
      </c>
      <c r="E162" s="26" t="s">
        <v>8</v>
      </c>
      <c r="F162" s="26" t="s">
        <v>13</v>
      </c>
      <c r="G162" s="32">
        <v>21348.705999999998</v>
      </c>
    </row>
    <row r="163" spans="1:7" x14ac:dyDescent="0.25">
      <c r="A163" s="27">
        <v>18</v>
      </c>
      <c r="B163" s="28" t="s">
        <v>7</v>
      </c>
      <c r="C163" s="28">
        <v>36.85</v>
      </c>
      <c r="D163" s="28">
        <v>0</v>
      </c>
      <c r="E163" s="28" t="s">
        <v>8</v>
      </c>
      <c r="F163" s="28" t="s">
        <v>12</v>
      </c>
      <c r="G163" s="33">
        <v>36149.483500000002</v>
      </c>
    </row>
    <row r="164" spans="1:7" x14ac:dyDescent="0.25">
      <c r="A164" s="25">
        <v>54</v>
      </c>
      <c r="B164" s="26" t="s">
        <v>10</v>
      </c>
      <c r="C164" s="26">
        <v>39.6</v>
      </c>
      <c r="D164" s="26">
        <v>1</v>
      </c>
      <c r="E164" s="26" t="s">
        <v>11</v>
      </c>
      <c r="F164" s="26" t="s">
        <v>9</v>
      </c>
      <c r="G164" s="32">
        <v>10450.552</v>
      </c>
    </row>
    <row r="165" spans="1:7" x14ac:dyDescent="0.25">
      <c r="A165" s="27">
        <v>32</v>
      </c>
      <c r="B165" s="28" t="s">
        <v>7</v>
      </c>
      <c r="C165" s="28">
        <v>29.8</v>
      </c>
      <c r="D165" s="28">
        <v>2</v>
      </c>
      <c r="E165" s="28" t="s">
        <v>11</v>
      </c>
      <c r="F165" s="28" t="s">
        <v>9</v>
      </c>
      <c r="G165" s="33">
        <v>5152.134</v>
      </c>
    </row>
    <row r="166" spans="1:7" x14ac:dyDescent="0.25">
      <c r="A166" s="25">
        <v>37</v>
      </c>
      <c r="B166" s="26" t="s">
        <v>10</v>
      </c>
      <c r="C166" s="26">
        <v>29.64</v>
      </c>
      <c r="D166" s="26">
        <v>0</v>
      </c>
      <c r="E166" s="26" t="s">
        <v>11</v>
      </c>
      <c r="F166" s="26" t="s">
        <v>13</v>
      </c>
      <c r="G166" s="32">
        <v>5028.1466</v>
      </c>
    </row>
    <row r="167" spans="1:7" x14ac:dyDescent="0.25">
      <c r="A167" s="27">
        <v>47</v>
      </c>
      <c r="B167" s="28" t="s">
        <v>10</v>
      </c>
      <c r="C167" s="28">
        <v>28.215</v>
      </c>
      <c r="D167" s="28">
        <v>4</v>
      </c>
      <c r="E167" s="28" t="s">
        <v>11</v>
      </c>
      <c r="F167" s="28" t="s">
        <v>14</v>
      </c>
      <c r="G167" s="33">
        <v>10407.085849999999</v>
      </c>
    </row>
    <row r="168" spans="1:7" x14ac:dyDescent="0.25">
      <c r="A168" s="25">
        <v>20</v>
      </c>
      <c r="B168" s="26" t="s">
        <v>7</v>
      </c>
      <c r="C168" s="26">
        <v>37</v>
      </c>
      <c r="D168" s="26">
        <v>5</v>
      </c>
      <c r="E168" s="26" t="s">
        <v>11</v>
      </c>
      <c r="F168" s="26" t="s">
        <v>9</v>
      </c>
      <c r="G168" s="32">
        <v>4830.63</v>
      </c>
    </row>
    <row r="169" spans="1:7" x14ac:dyDescent="0.25">
      <c r="A169" s="27">
        <v>32</v>
      </c>
      <c r="B169" s="28" t="s">
        <v>7</v>
      </c>
      <c r="C169" s="28">
        <v>33.155000000000001</v>
      </c>
      <c r="D169" s="28">
        <v>3</v>
      </c>
      <c r="E169" s="28" t="s">
        <v>11</v>
      </c>
      <c r="F169" s="28" t="s">
        <v>13</v>
      </c>
      <c r="G169" s="33">
        <v>6128.79745</v>
      </c>
    </row>
    <row r="170" spans="1:7" x14ac:dyDescent="0.25">
      <c r="A170" s="25">
        <v>19</v>
      </c>
      <c r="B170" s="26" t="s">
        <v>7</v>
      </c>
      <c r="C170" s="26">
        <v>31.824999999999999</v>
      </c>
      <c r="D170" s="26">
        <v>1</v>
      </c>
      <c r="E170" s="26" t="s">
        <v>11</v>
      </c>
      <c r="F170" s="26" t="s">
        <v>13</v>
      </c>
      <c r="G170" s="32">
        <v>2719.2797500000001</v>
      </c>
    </row>
    <row r="171" spans="1:7" x14ac:dyDescent="0.25">
      <c r="A171" s="27">
        <v>27</v>
      </c>
      <c r="B171" s="28" t="s">
        <v>10</v>
      </c>
      <c r="C171" s="28">
        <v>18.905000000000001</v>
      </c>
      <c r="D171" s="28">
        <v>3</v>
      </c>
      <c r="E171" s="28" t="s">
        <v>11</v>
      </c>
      <c r="F171" s="28" t="s">
        <v>14</v>
      </c>
      <c r="G171" s="33">
        <v>4827.9049500000001</v>
      </c>
    </row>
    <row r="172" spans="1:7" x14ac:dyDescent="0.25">
      <c r="A172" s="25">
        <v>63</v>
      </c>
      <c r="B172" s="26" t="s">
        <v>10</v>
      </c>
      <c r="C172" s="26">
        <v>41.47</v>
      </c>
      <c r="D172" s="26">
        <v>0</v>
      </c>
      <c r="E172" s="26" t="s">
        <v>11</v>
      </c>
      <c r="F172" s="26" t="s">
        <v>12</v>
      </c>
      <c r="G172" s="32">
        <v>13405.390299999999</v>
      </c>
    </row>
    <row r="173" spans="1:7" x14ac:dyDescent="0.25">
      <c r="A173" s="27">
        <v>49</v>
      </c>
      <c r="B173" s="28" t="s">
        <v>10</v>
      </c>
      <c r="C173" s="28">
        <v>30.3</v>
      </c>
      <c r="D173" s="28">
        <v>0</v>
      </c>
      <c r="E173" s="28" t="s">
        <v>11</v>
      </c>
      <c r="F173" s="28" t="s">
        <v>9</v>
      </c>
      <c r="G173" s="33">
        <v>8116.68</v>
      </c>
    </row>
    <row r="174" spans="1:7" x14ac:dyDescent="0.25">
      <c r="A174" s="25">
        <v>18</v>
      </c>
      <c r="B174" s="26" t="s">
        <v>10</v>
      </c>
      <c r="C174" s="26">
        <v>15.96</v>
      </c>
      <c r="D174" s="26">
        <v>0</v>
      </c>
      <c r="E174" s="26" t="s">
        <v>11</v>
      </c>
      <c r="F174" s="26" t="s">
        <v>14</v>
      </c>
      <c r="G174" s="32">
        <v>1694.7963999999999</v>
      </c>
    </row>
    <row r="175" spans="1:7" x14ac:dyDescent="0.25">
      <c r="A175" s="27">
        <v>35</v>
      </c>
      <c r="B175" s="28" t="s">
        <v>7</v>
      </c>
      <c r="C175" s="28">
        <v>34.799999999999997</v>
      </c>
      <c r="D175" s="28">
        <v>1</v>
      </c>
      <c r="E175" s="28" t="s">
        <v>11</v>
      </c>
      <c r="F175" s="28" t="s">
        <v>9</v>
      </c>
      <c r="G175" s="33">
        <v>5246.0469999999996</v>
      </c>
    </row>
    <row r="176" spans="1:7" x14ac:dyDescent="0.25">
      <c r="A176" s="25">
        <v>24</v>
      </c>
      <c r="B176" s="26" t="s">
        <v>7</v>
      </c>
      <c r="C176" s="26">
        <v>33.344999999999999</v>
      </c>
      <c r="D176" s="26">
        <v>0</v>
      </c>
      <c r="E176" s="26" t="s">
        <v>11</v>
      </c>
      <c r="F176" s="26" t="s">
        <v>13</v>
      </c>
      <c r="G176" s="32">
        <v>2855.4375500000001</v>
      </c>
    </row>
    <row r="177" spans="1:7" x14ac:dyDescent="0.25">
      <c r="A177" s="27">
        <v>63</v>
      </c>
      <c r="B177" s="28" t="s">
        <v>7</v>
      </c>
      <c r="C177" s="28">
        <v>37.700000000000003</v>
      </c>
      <c r="D177" s="28">
        <v>0</v>
      </c>
      <c r="E177" s="28" t="s">
        <v>8</v>
      </c>
      <c r="F177" s="28" t="s">
        <v>9</v>
      </c>
      <c r="G177" s="33">
        <v>48824.45</v>
      </c>
    </row>
    <row r="178" spans="1:7" x14ac:dyDescent="0.25">
      <c r="A178" s="25">
        <v>38</v>
      </c>
      <c r="B178" s="26" t="s">
        <v>10</v>
      </c>
      <c r="C178" s="26">
        <v>27.835000000000001</v>
      </c>
      <c r="D178" s="26">
        <v>2</v>
      </c>
      <c r="E178" s="26" t="s">
        <v>11</v>
      </c>
      <c r="F178" s="26" t="s">
        <v>13</v>
      </c>
      <c r="G178" s="32">
        <v>6455.86265</v>
      </c>
    </row>
    <row r="179" spans="1:7" x14ac:dyDescent="0.25">
      <c r="A179" s="27">
        <v>54</v>
      </c>
      <c r="B179" s="28" t="s">
        <v>10</v>
      </c>
      <c r="C179" s="28">
        <v>29.2</v>
      </c>
      <c r="D179" s="28">
        <v>1</v>
      </c>
      <c r="E179" s="28" t="s">
        <v>11</v>
      </c>
      <c r="F179" s="28" t="s">
        <v>9</v>
      </c>
      <c r="G179" s="33">
        <v>10436.096</v>
      </c>
    </row>
    <row r="180" spans="1:7" x14ac:dyDescent="0.25">
      <c r="A180" s="25">
        <v>46</v>
      </c>
      <c r="B180" s="26" t="s">
        <v>7</v>
      </c>
      <c r="C180" s="26">
        <v>28.9</v>
      </c>
      <c r="D180" s="26">
        <v>2</v>
      </c>
      <c r="E180" s="26" t="s">
        <v>11</v>
      </c>
      <c r="F180" s="26" t="s">
        <v>9</v>
      </c>
      <c r="G180" s="32">
        <v>8823.2790000000005</v>
      </c>
    </row>
    <row r="181" spans="1:7" x14ac:dyDescent="0.25">
      <c r="A181" s="27">
        <v>41</v>
      </c>
      <c r="B181" s="28" t="s">
        <v>7</v>
      </c>
      <c r="C181" s="28">
        <v>33.155000000000001</v>
      </c>
      <c r="D181" s="28">
        <v>3</v>
      </c>
      <c r="E181" s="28" t="s">
        <v>11</v>
      </c>
      <c r="F181" s="28" t="s">
        <v>14</v>
      </c>
      <c r="G181" s="33">
        <v>8538.28845</v>
      </c>
    </row>
    <row r="182" spans="1:7" x14ac:dyDescent="0.25">
      <c r="A182" s="25">
        <v>58</v>
      </c>
      <c r="B182" s="26" t="s">
        <v>10</v>
      </c>
      <c r="C182" s="26">
        <v>28.594999999999999</v>
      </c>
      <c r="D182" s="26">
        <v>0</v>
      </c>
      <c r="E182" s="26" t="s">
        <v>11</v>
      </c>
      <c r="F182" s="26" t="s">
        <v>13</v>
      </c>
      <c r="G182" s="32">
        <v>11735.87905</v>
      </c>
    </row>
    <row r="183" spans="1:7" x14ac:dyDescent="0.25">
      <c r="A183" s="27">
        <v>18</v>
      </c>
      <c r="B183" s="28" t="s">
        <v>7</v>
      </c>
      <c r="C183" s="28">
        <v>38.28</v>
      </c>
      <c r="D183" s="28">
        <v>0</v>
      </c>
      <c r="E183" s="28" t="s">
        <v>11</v>
      </c>
      <c r="F183" s="28" t="s">
        <v>12</v>
      </c>
      <c r="G183" s="33">
        <v>1631.8212000000001</v>
      </c>
    </row>
    <row r="184" spans="1:7" x14ac:dyDescent="0.25">
      <c r="A184" s="25">
        <v>22</v>
      </c>
      <c r="B184" s="26" t="s">
        <v>10</v>
      </c>
      <c r="C184" s="26">
        <v>19.95</v>
      </c>
      <c r="D184" s="26">
        <v>3</v>
      </c>
      <c r="E184" s="26" t="s">
        <v>11</v>
      </c>
      <c r="F184" s="26" t="s">
        <v>14</v>
      </c>
      <c r="G184" s="32">
        <v>4005.4225000000001</v>
      </c>
    </row>
    <row r="185" spans="1:7" x14ac:dyDescent="0.25">
      <c r="A185" s="27">
        <v>44</v>
      </c>
      <c r="B185" s="28" t="s">
        <v>7</v>
      </c>
      <c r="C185" s="28">
        <v>26.41</v>
      </c>
      <c r="D185" s="28">
        <v>0</v>
      </c>
      <c r="E185" s="28" t="s">
        <v>11</v>
      </c>
      <c r="F185" s="28" t="s">
        <v>13</v>
      </c>
      <c r="G185" s="33">
        <v>7419.4778999999999</v>
      </c>
    </row>
    <row r="186" spans="1:7" x14ac:dyDescent="0.25">
      <c r="A186" s="25">
        <v>44</v>
      </c>
      <c r="B186" s="26" t="s">
        <v>10</v>
      </c>
      <c r="C186" s="26">
        <v>30.69</v>
      </c>
      <c r="D186" s="26">
        <v>2</v>
      </c>
      <c r="E186" s="26" t="s">
        <v>11</v>
      </c>
      <c r="F186" s="26" t="s">
        <v>12</v>
      </c>
      <c r="G186" s="32">
        <v>7731.4270999999999</v>
      </c>
    </row>
    <row r="187" spans="1:7" x14ac:dyDescent="0.25">
      <c r="A187" s="27">
        <v>36</v>
      </c>
      <c r="B187" s="28" t="s">
        <v>10</v>
      </c>
      <c r="C187" s="28">
        <v>41.895000000000003</v>
      </c>
      <c r="D187" s="28">
        <v>3</v>
      </c>
      <c r="E187" s="28" t="s">
        <v>8</v>
      </c>
      <c r="F187" s="28" t="s">
        <v>14</v>
      </c>
      <c r="G187" s="33">
        <v>43753.337050000002</v>
      </c>
    </row>
    <row r="188" spans="1:7" x14ac:dyDescent="0.25">
      <c r="A188" s="25">
        <v>26</v>
      </c>
      <c r="B188" s="26" t="s">
        <v>7</v>
      </c>
      <c r="C188" s="26">
        <v>29.92</v>
      </c>
      <c r="D188" s="26">
        <v>2</v>
      </c>
      <c r="E188" s="26" t="s">
        <v>11</v>
      </c>
      <c r="F188" s="26" t="s">
        <v>12</v>
      </c>
      <c r="G188" s="32">
        <v>3981.9767999999999</v>
      </c>
    </row>
    <row r="189" spans="1:7" x14ac:dyDescent="0.25">
      <c r="A189" s="27">
        <v>30</v>
      </c>
      <c r="B189" s="28" t="s">
        <v>7</v>
      </c>
      <c r="C189" s="28">
        <v>30.9</v>
      </c>
      <c r="D189" s="28">
        <v>3</v>
      </c>
      <c r="E189" s="28" t="s">
        <v>11</v>
      </c>
      <c r="F189" s="28" t="s">
        <v>9</v>
      </c>
      <c r="G189" s="33">
        <v>5325.6509999999998</v>
      </c>
    </row>
    <row r="190" spans="1:7" x14ac:dyDescent="0.25">
      <c r="A190" s="25">
        <v>41</v>
      </c>
      <c r="B190" s="26" t="s">
        <v>7</v>
      </c>
      <c r="C190" s="26">
        <v>32.200000000000003</v>
      </c>
      <c r="D190" s="26">
        <v>1</v>
      </c>
      <c r="E190" s="26" t="s">
        <v>11</v>
      </c>
      <c r="F190" s="26" t="s">
        <v>9</v>
      </c>
      <c r="G190" s="32">
        <v>6775.9610000000002</v>
      </c>
    </row>
    <row r="191" spans="1:7" x14ac:dyDescent="0.25">
      <c r="A191" s="27">
        <v>29</v>
      </c>
      <c r="B191" s="28" t="s">
        <v>7</v>
      </c>
      <c r="C191" s="28">
        <v>32.11</v>
      </c>
      <c r="D191" s="28">
        <v>2</v>
      </c>
      <c r="E191" s="28" t="s">
        <v>11</v>
      </c>
      <c r="F191" s="28" t="s">
        <v>13</v>
      </c>
      <c r="G191" s="33">
        <v>4922.9159</v>
      </c>
    </row>
    <row r="192" spans="1:7" x14ac:dyDescent="0.25">
      <c r="A192" s="25">
        <v>61</v>
      </c>
      <c r="B192" s="26" t="s">
        <v>10</v>
      </c>
      <c r="C192" s="26">
        <v>31.57</v>
      </c>
      <c r="D192" s="26">
        <v>0</v>
      </c>
      <c r="E192" s="26" t="s">
        <v>11</v>
      </c>
      <c r="F192" s="26" t="s">
        <v>12</v>
      </c>
      <c r="G192" s="32">
        <v>12557.605299999999</v>
      </c>
    </row>
    <row r="193" spans="1:7" x14ac:dyDescent="0.25">
      <c r="A193" s="27">
        <v>36</v>
      </c>
      <c r="B193" s="28" t="s">
        <v>7</v>
      </c>
      <c r="C193" s="28">
        <v>26.2</v>
      </c>
      <c r="D193" s="28">
        <v>0</v>
      </c>
      <c r="E193" s="28" t="s">
        <v>11</v>
      </c>
      <c r="F193" s="28" t="s">
        <v>9</v>
      </c>
      <c r="G193" s="33">
        <v>4883.866</v>
      </c>
    </row>
    <row r="194" spans="1:7" x14ac:dyDescent="0.25">
      <c r="A194" s="25">
        <v>25</v>
      </c>
      <c r="B194" s="26" t="s">
        <v>10</v>
      </c>
      <c r="C194" s="26">
        <v>25.74</v>
      </c>
      <c r="D194" s="26">
        <v>0</v>
      </c>
      <c r="E194" s="26" t="s">
        <v>11</v>
      </c>
      <c r="F194" s="26" t="s">
        <v>12</v>
      </c>
      <c r="G194" s="32">
        <v>2137.6536000000001</v>
      </c>
    </row>
    <row r="195" spans="1:7" x14ac:dyDescent="0.25">
      <c r="A195" s="27">
        <v>56</v>
      </c>
      <c r="B195" s="28" t="s">
        <v>7</v>
      </c>
      <c r="C195" s="28">
        <v>26.6</v>
      </c>
      <c r="D195" s="28">
        <v>1</v>
      </c>
      <c r="E195" s="28" t="s">
        <v>11</v>
      </c>
      <c r="F195" s="28" t="s">
        <v>13</v>
      </c>
      <c r="G195" s="33">
        <v>12044.342000000001</v>
      </c>
    </row>
    <row r="196" spans="1:7" x14ac:dyDescent="0.25">
      <c r="A196" s="25">
        <v>18</v>
      </c>
      <c r="B196" s="26" t="s">
        <v>10</v>
      </c>
      <c r="C196" s="26">
        <v>34.43</v>
      </c>
      <c r="D196" s="26">
        <v>0</v>
      </c>
      <c r="E196" s="26" t="s">
        <v>11</v>
      </c>
      <c r="F196" s="26" t="s">
        <v>12</v>
      </c>
      <c r="G196" s="32">
        <v>1137.4697000000001</v>
      </c>
    </row>
    <row r="197" spans="1:7" x14ac:dyDescent="0.25">
      <c r="A197" s="27">
        <v>19</v>
      </c>
      <c r="B197" s="28" t="s">
        <v>10</v>
      </c>
      <c r="C197" s="28">
        <v>30.59</v>
      </c>
      <c r="D197" s="28">
        <v>0</v>
      </c>
      <c r="E197" s="28" t="s">
        <v>11</v>
      </c>
      <c r="F197" s="28" t="s">
        <v>13</v>
      </c>
      <c r="G197" s="33">
        <v>1639.5631000000001</v>
      </c>
    </row>
    <row r="198" spans="1:7" x14ac:dyDescent="0.25">
      <c r="A198" s="25">
        <v>39</v>
      </c>
      <c r="B198" s="26" t="s">
        <v>7</v>
      </c>
      <c r="C198" s="26">
        <v>32.799999999999997</v>
      </c>
      <c r="D198" s="26">
        <v>0</v>
      </c>
      <c r="E198" s="26" t="s">
        <v>11</v>
      </c>
      <c r="F198" s="26" t="s">
        <v>9</v>
      </c>
      <c r="G198" s="32">
        <v>5649.7150000000001</v>
      </c>
    </row>
    <row r="199" spans="1:7" x14ac:dyDescent="0.25">
      <c r="A199" s="27">
        <v>45</v>
      </c>
      <c r="B199" s="28" t="s">
        <v>7</v>
      </c>
      <c r="C199" s="28">
        <v>28.6</v>
      </c>
      <c r="D199" s="28">
        <v>2</v>
      </c>
      <c r="E199" s="28" t="s">
        <v>11</v>
      </c>
      <c r="F199" s="28" t="s">
        <v>12</v>
      </c>
      <c r="G199" s="33">
        <v>8516.8289999999997</v>
      </c>
    </row>
    <row r="200" spans="1:7" x14ac:dyDescent="0.25">
      <c r="A200" s="25">
        <v>51</v>
      </c>
      <c r="B200" s="26" t="s">
        <v>7</v>
      </c>
      <c r="C200" s="26">
        <v>18.05</v>
      </c>
      <c r="D200" s="26">
        <v>0</v>
      </c>
      <c r="E200" s="26" t="s">
        <v>11</v>
      </c>
      <c r="F200" s="26" t="s">
        <v>13</v>
      </c>
      <c r="G200" s="32">
        <v>9644.2525000000005</v>
      </c>
    </row>
    <row r="201" spans="1:7" x14ac:dyDescent="0.25">
      <c r="A201" s="27">
        <v>64</v>
      </c>
      <c r="B201" s="28" t="s">
        <v>7</v>
      </c>
      <c r="C201" s="28">
        <v>39.33</v>
      </c>
      <c r="D201" s="28">
        <v>0</v>
      </c>
      <c r="E201" s="28" t="s">
        <v>11</v>
      </c>
      <c r="F201" s="28" t="s">
        <v>14</v>
      </c>
      <c r="G201" s="33">
        <v>14901.5167</v>
      </c>
    </row>
    <row r="202" spans="1:7" x14ac:dyDescent="0.25">
      <c r="A202" s="25">
        <v>19</v>
      </c>
      <c r="B202" s="26" t="s">
        <v>7</v>
      </c>
      <c r="C202" s="26">
        <v>32.11</v>
      </c>
      <c r="D202" s="26">
        <v>0</v>
      </c>
      <c r="E202" s="26" t="s">
        <v>11</v>
      </c>
      <c r="F202" s="26" t="s">
        <v>13</v>
      </c>
      <c r="G202" s="32">
        <v>2130.6759000000002</v>
      </c>
    </row>
    <row r="203" spans="1:7" x14ac:dyDescent="0.25">
      <c r="A203" s="27">
        <v>48</v>
      </c>
      <c r="B203" s="28" t="s">
        <v>7</v>
      </c>
      <c r="C203" s="28">
        <v>32.229999999999997</v>
      </c>
      <c r="D203" s="28">
        <v>1</v>
      </c>
      <c r="E203" s="28" t="s">
        <v>11</v>
      </c>
      <c r="F203" s="28" t="s">
        <v>12</v>
      </c>
      <c r="G203" s="33">
        <v>8871.1517000000003</v>
      </c>
    </row>
    <row r="204" spans="1:7" x14ac:dyDescent="0.25">
      <c r="A204" s="25">
        <v>60</v>
      </c>
      <c r="B204" s="26" t="s">
        <v>7</v>
      </c>
      <c r="C204" s="26">
        <v>24.035</v>
      </c>
      <c r="D204" s="26">
        <v>0</v>
      </c>
      <c r="E204" s="26" t="s">
        <v>11</v>
      </c>
      <c r="F204" s="26" t="s">
        <v>13</v>
      </c>
      <c r="G204" s="32">
        <v>13012.20865</v>
      </c>
    </row>
    <row r="205" spans="1:7" x14ac:dyDescent="0.25">
      <c r="A205" s="27">
        <v>27</v>
      </c>
      <c r="B205" s="28" t="s">
        <v>7</v>
      </c>
      <c r="C205" s="28">
        <v>36.08</v>
      </c>
      <c r="D205" s="28">
        <v>0</v>
      </c>
      <c r="E205" s="28" t="s">
        <v>8</v>
      </c>
      <c r="F205" s="28" t="s">
        <v>12</v>
      </c>
      <c r="G205" s="33">
        <v>37133.898200000003</v>
      </c>
    </row>
    <row r="206" spans="1:7" x14ac:dyDescent="0.25">
      <c r="A206" s="25">
        <v>46</v>
      </c>
      <c r="B206" s="26" t="s">
        <v>10</v>
      </c>
      <c r="C206" s="26">
        <v>22.3</v>
      </c>
      <c r="D206" s="26">
        <v>0</v>
      </c>
      <c r="E206" s="26" t="s">
        <v>11</v>
      </c>
      <c r="F206" s="26" t="s">
        <v>9</v>
      </c>
      <c r="G206" s="32">
        <v>7147.1049999999996</v>
      </c>
    </row>
    <row r="207" spans="1:7" x14ac:dyDescent="0.25">
      <c r="A207" s="27">
        <v>28</v>
      </c>
      <c r="B207" s="28" t="s">
        <v>7</v>
      </c>
      <c r="C207" s="28">
        <v>28.88</v>
      </c>
      <c r="D207" s="28">
        <v>1</v>
      </c>
      <c r="E207" s="28" t="s">
        <v>11</v>
      </c>
      <c r="F207" s="28" t="s">
        <v>14</v>
      </c>
      <c r="G207" s="33">
        <v>4337.7352000000001</v>
      </c>
    </row>
    <row r="208" spans="1:7" x14ac:dyDescent="0.25">
      <c r="A208" s="25">
        <v>59</v>
      </c>
      <c r="B208" s="26" t="s">
        <v>10</v>
      </c>
      <c r="C208" s="26">
        <v>26.4</v>
      </c>
      <c r="D208" s="26">
        <v>0</v>
      </c>
      <c r="E208" s="26" t="s">
        <v>11</v>
      </c>
      <c r="F208" s="26" t="s">
        <v>12</v>
      </c>
      <c r="G208" s="32">
        <v>11743.299000000001</v>
      </c>
    </row>
    <row r="209" spans="1:7" x14ac:dyDescent="0.25">
      <c r="A209" s="27">
        <v>35</v>
      </c>
      <c r="B209" s="28" t="s">
        <v>10</v>
      </c>
      <c r="C209" s="28">
        <v>27.74</v>
      </c>
      <c r="D209" s="28">
        <v>2</v>
      </c>
      <c r="E209" s="28" t="s">
        <v>8</v>
      </c>
      <c r="F209" s="28" t="s">
        <v>14</v>
      </c>
      <c r="G209" s="33">
        <v>20984.0936</v>
      </c>
    </row>
    <row r="210" spans="1:7" x14ac:dyDescent="0.25">
      <c r="A210" s="25">
        <v>63</v>
      </c>
      <c r="B210" s="26" t="s">
        <v>7</v>
      </c>
      <c r="C210" s="26">
        <v>31.8</v>
      </c>
      <c r="D210" s="26">
        <v>0</v>
      </c>
      <c r="E210" s="26" t="s">
        <v>11</v>
      </c>
      <c r="F210" s="26" t="s">
        <v>9</v>
      </c>
      <c r="G210" s="32">
        <v>13880.949000000001</v>
      </c>
    </row>
    <row r="211" spans="1:7" x14ac:dyDescent="0.25">
      <c r="A211" s="27">
        <v>40</v>
      </c>
      <c r="B211" s="28" t="s">
        <v>10</v>
      </c>
      <c r="C211" s="28">
        <v>41.23</v>
      </c>
      <c r="D211" s="28">
        <v>1</v>
      </c>
      <c r="E211" s="28" t="s">
        <v>11</v>
      </c>
      <c r="F211" s="28" t="s">
        <v>14</v>
      </c>
      <c r="G211" s="33">
        <v>6610.1097</v>
      </c>
    </row>
    <row r="212" spans="1:7" x14ac:dyDescent="0.25">
      <c r="A212" s="25">
        <v>20</v>
      </c>
      <c r="B212" s="26" t="s">
        <v>10</v>
      </c>
      <c r="C212" s="26">
        <v>33</v>
      </c>
      <c r="D212" s="26">
        <v>1</v>
      </c>
      <c r="E212" s="26" t="s">
        <v>11</v>
      </c>
      <c r="F212" s="26" t="s">
        <v>9</v>
      </c>
      <c r="G212" s="32">
        <v>1980.07</v>
      </c>
    </row>
    <row r="213" spans="1:7" x14ac:dyDescent="0.25">
      <c r="A213" s="27">
        <v>40</v>
      </c>
      <c r="B213" s="28" t="s">
        <v>10</v>
      </c>
      <c r="C213" s="28">
        <v>30.875</v>
      </c>
      <c r="D213" s="28">
        <v>4</v>
      </c>
      <c r="E213" s="28" t="s">
        <v>11</v>
      </c>
      <c r="F213" s="28" t="s">
        <v>13</v>
      </c>
      <c r="G213" s="33">
        <v>8162.7162500000004</v>
      </c>
    </row>
    <row r="214" spans="1:7" x14ac:dyDescent="0.25">
      <c r="A214" s="25">
        <v>24</v>
      </c>
      <c r="B214" s="26" t="s">
        <v>10</v>
      </c>
      <c r="C214" s="26">
        <v>28.5</v>
      </c>
      <c r="D214" s="26">
        <v>2</v>
      </c>
      <c r="E214" s="26" t="s">
        <v>11</v>
      </c>
      <c r="F214" s="26" t="s">
        <v>13</v>
      </c>
      <c r="G214" s="32">
        <v>3537.703</v>
      </c>
    </row>
    <row r="215" spans="1:7" x14ac:dyDescent="0.25">
      <c r="A215" s="27">
        <v>34</v>
      </c>
      <c r="B215" s="28" t="s">
        <v>7</v>
      </c>
      <c r="C215" s="28">
        <v>26.73</v>
      </c>
      <c r="D215" s="28">
        <v>1</v>
      </c>
      <c r="E215" s="28" t="s">
        <v>11</v>
      </c>
      <c r="F215" s="28" t="s">
        <v>12</v>
      </c>
      <c r="G215" s="33">
        <v>5002.7826999999997</v>
      </c>
    </row>
    <row r="216" spans="1:7" x14ac:dyDescent="0.25">
      <c r="A216" s="25">
        <v>45</v>
      </c>
      <c r="B216" s="26" t="s">
        <v>7</v>
      </c>
      <c r="C216" s="26">
        <v>30.9</v>
      </c>
      <c r="D216" s="26">
        <v>2</v>
      </c>
      <c r="E216" s="26" t="s">
        <v>11</v>
      </c>
      <c r="F216" s="26" t="s">
        <v>9</v>
      </c>
      <c r="G216" s="32">
        <v>8520.0259999999998</v>
      </c>
    </row>
    <row r="217" spans="1:7" x14ac:dyDescent="0.25">
      <c r="A217" s="27">
        <v>41</v>
      </c>
      <c r="B217" s="28" t="s">
        <v>7</v>
      </c>
      <c r="C217" s="28">
        <v>37.1</v>
      </c>
      <c r="D217" s="28">
        <v>2</v>
      </c>
      <c r="E217" s="28" t="s">
        <v>11</v>
      </c>
      <c r="F217" s="28" t="s">
        <v>9</v>
      </c>
      <c r="G217" s="33">
        <v>7371.7719999999999</v>
      </c>
    </row>
    <row r="218" spans="1:7" x14ac:dyDescent="0.25">
      <c r="A218" s="25">
        <v>53</v>
      </c>
      <c r="B218" s="26" t="s">
        <v>7</v>
      </c>
      <c r="C218" s="26">
        <v>26.6</v>
      </c>
      <c r="D218" s="26">
        <v>0</v>
      </c>
      <c r="E218" s="26" t="s">
        <v>11</v>
      </c>
      <c r="F218" s="26" t="s">
        <v>13</v>
      </c>
      <c r="G218" s="32">
        <v>10355.641</v>
      </c>
    </row>
    <row r="219" spans="1:7" x14ac:dyDescent="0.25">
      <c r="A219" s="27">
        <v>27</v>
      </c>
      <c r="B219" s="28" t="s">
        <v>10</v>
      </c>
      <c r="C219" s="28">
        <v>23.1</v>
      </c>
      <c r="D219" s="28">
        <v>0</v>
      </c>
      <c r="E219" s="28" t="s">
        <v>11</v>
      </c>
      <c r="F219" s="28" t="s">
        <v>12</v>
      </c>
      <c r="G219" s="33">
        <v>2483.7359999999999</v>
      </c>
    </row>
    <row r="220" spans="1:7" x14ac:dyDescent="0.25">
      <c r="A220" s="25">
        <v>26</v>
      </c>
      <c r="B220" s="26" t="s">
        <v>7</v>
      </c>
      <c r="C220" s="26">
        <v>29.92</v>
      </c>
      <c r="D220" s="26">
        <v>1</v>
      </c>
      <c r="E220" s="26" t="s">
        <v>11</v>
      </c>
      <c r="F220" s="26" t="s">
        <v>12</v>
      </c>
      <c r="G220" s="32">
        <v>3392.9767999999999</v>
      </c>
    </row>
    <row r="221" spans="1:7" x14ac:dyDescent="0.25">
      <c r="A221" s="27">
        <v>24</v>
      </c>
      <c r="B221" s="28" t="s">
        <v>7</v>
      </c>
      <c r="C221" s="28">
        <v>23.21</v>
      </c>
      <c r="D221" s="28">
        <v>0</v>
      </c>
      <c r="E221" s="28" t="s">
        <v>11</v>
      </c>
      <c r="F221" s="28" t="s">
        <v>12</v>
      </c>
      <c r="G221" s="33">
        <v>25081.76784</v>
      </c>
    </row>
    <row r="222" spans="1:7" x14ac:dyDescent="0.25">
      <c r="A222" s="25">
        <v>34</v>
      </c>
      <c r="B222" s="26" t="s">
        <v>7</v>
      </c>
      <c r="C222" s="26">
        <v>33.700000000000003</v>
      </c>
      <c r="D222" s="26">
        <v>1</v>
      </c>
      <c r="E222" s="26" t="s">
        <v>11</v>
      </c>
      <c r="F222" s="26" t="s">
        <v>9</v>
      </c>
      <c r="G222" s="32">
        <v>5012.4709999999995</v>
      </c>
    </row>
    <row r="223" spans="1:7" x14ac:dyDescent="0.25">
      <c r="A223" s="27">
        <v>53</v>
      </c>
      <c r="B223" s="28" t="s">
        <v>7</v>
      </c>
      <c r="C223" s="28">
        <v>33.25</v>
      </c>
      <c r="D223" s="28">
        <v>0</v>
      </c>
      <c r="E223" s="28" t="s">
        <v>11</v>
      </c>
      <c r="F223" s="28" t="s">
        <v>14</v>
      </c>
      <c r="G223" s="33">
        <v>10564.8845</v>
      </c>
    </row>
    <row r="224" spans="1:7" x14ac:dyDescent="0.25">
      <c r="A224" s="25">
        <v>32</v>
      </c>
      <c r="B224" s="26" t="s">
        <v>10</v>
      </c>
      <c r="C224" s="26">
        <v>30.8</v>
      </c>
      <c r="D224" s="26">
        <v>3</v>
      </c>
      <c r="E224" s="26" t="s">
        <v>11</v>
      </c>
      <c r="F224" s="26" t="s">
        <v>9</v>
      </c>
      <c r="G224" s="32">
        <v>5253.5240000000003</v>
      </c>
    </row>
    <row r="225" spans="1:7" x14ac:dyDescent="0.25">
      <c r="A225" s="27">
        <v>19</v>
      </c>
      <c r="B225" s="28" t="s">
        <v>10</v>
      </c>
      <c r="C225" s="28">
        <v>34.799999999999997</v>
      </c>
      <c r="D225" s="28">
        <v>0</v>
      </c>
      <c r="E225" s="28" t="s">
        <v>8</v>
      </c>
      <c r="F225" s="28" t="s">
        <v>9</v>
      </c>
      <c r="G225" s="33">
        <v>34779.614999999998</v>
      </c>
    </row>
    <row r="226" spans="1:7" x14ac:dyDescent="0.25">
      <c r="A226" s="25">
        <v>42</v>
      </c>
      <c r="B226" s="26" t="s">
        <v>10</v>
      </c>
      <c r="C226" s="26">
        <v>24.64</v>
      </c>
      <c r="D226" s="26">
        <v>0</v>
      </c>
      <c r="E226" s="26" t="s">
        <v>8</v>
      </c>
      <c r="F226" s="26" t="s">
        <v>12</v>
      </c>
      <c r="G226" s="32">
        <v>19515.5416</v>
      </c>
    </row>
    <row r="227" spans="1:7" x14ac:dyDescent="0.25">
      <c r="A227" s="27">
        <v>55</v>
      </c>
      <c r="B227" s="28" t="s">
        <v>10</v>
      </c>
      <c r="C227" s="28">
        <v>33.880000000000003</v>
      </c>
      <c r="D227" s="28">
        <v>3</v>
      </c>
      <c r="E227" s="28" t="s">
        <v>11</v>
      </c>
      <c r="F227" s="28" t="s">
        <v>12</v>
      </c>
      <c r="G227" s="33">
        <v>11987.1682</v>
      </c>
    </row>
    <row r="228" spans="1:7" x14ac:dyDescent="0.25">
      <c r="A228" s="25">
        <v>28</v>
      </c>
      <c r="B228" s="26" t="s">
        <v>10</v>
      </c>
      <c r="C228" s="26">
        <v>38.06</v>
      </c>
      <c r="D228" s="26">
        <v>0</v>
      </c>
      <c r="E228" s="26" t="s">
        <v>11</v>
      </c>
      <c r="F228" s="26" t="s">
        <v>12</v>
      </c>
      <c r="G228" s="32">
        <v>2689.4953999999998</v>
      </c>
    </row>
    <row r="229" spans="1:7" x14ac:dyDescent="0.25">
      <c r="A229" s="27">
        <v>58</v>
      </c>
      <c r="B229" s="28" t="s">
        <v>7</v>
      </c>
      <c r="C229" s="28">
        <v>41.91</v>
      </c>
      <c r="D229" s="28">
        <v>0</v>
      </c>
      <c r="E229" s="28" t="s">
        <v>11</v>
      </c>
      <c r="F229" s="28" t="s">
        <v>12</v>
      </c>
      <c r="G229" s="33">
        <v>24227.337240000001</v>
      </c>
    </row>
    <row r="230" spans="1:7" x14ac:dyDescent="0.25">
      <c r="A230" s="25">
        <v>41</v>
      </c>
      <c r="B230" s="26" t="s">
        <v>7</v>
      </c>
      <c r="C230" s="26">
        <v>31.635000000000002</v>
      </c>
      <c r="D230" s="26">
        <v>1</v>
      </c>
      <c r="E230" s="26" t="s">
        <v>11</v>
      </c>
      <c r="F230" s="26" t="s">
        <v>14</v>
      </c>
      <c r="G230" s="32">
        <v>7358.1756500000001</v>
      </c>
    </row>
    <row r="231" spans="1:7" x14ac:dyDescent="0.25">
      <c r="A231" s="27">
        <v>47</v>
      </c>
      <c r="B231" s="28" t="s">
        <v>10</v>
      </c>
      <c r="C231" s="28">
        <v>25.46</v>
      </c>
      <c r="D231" s="28">
        <v>2</v>
      </c>
      <c r="E231" s="28" t="s">
        <v>11</v>
      </c>
      <c r="F231" s="28" t="s">
        <v>14</v>
      </c>
      <c r="G231" s="33">
        <v>9225.2564000000002</v>
      </c>
    </row>
    <row r="232" spans="1:7" x14ac:dyDescent="0.25">
      <c r="A232" s="25">
        <v>42</v>
      </c>
      <c r="B232" s="26" t="s">
        <v>7</v>
      </c>
      <c r="C232" s="26">
        <v>36.195</v>
      </c>
      <c r="D232" s="26">
        <v>1</v>
      </c>
      <c r="E232" s="26" t="s">
        <v>11</v>
      </c>
      <c r="F232" s="26" t="s">
        <v>13</v>
      </c>
      <c r="G232" s="32">
        <v>7443.6430499999997</v>
      </c>
    </row>
    <row r="233" spans="1:7" x14ac:dyDescent="0.25">
      <c r="A233" s="27">
        <v>59</v>
      </c>
      <c r="B233" s="28" t="s">
        <v>7</v>
      </c>
      <c r="C233" s="28">
        <v>27.83</v>
      </c>
      <c r="D233" s="28">
        <v>3</v>
      </c>
      <c r="E233" s="28" t="s">
        <v>11</v>
      </c>
      <c r="F233" s="28" t="s">
        <v>12</v>
      </c>
      <c r="G233" s="33">
        <v>14001.286700000001</v>
      </c>
    </row>
    <row r="234" spans="1:7" x14ac:dyDescent="0.25">
      <c r="A234" s="25">
        <v>19</v>
      </c>
      <c r="B234" s="26" t="s">
        <v>7</v>
      </c>
      <c r="C234" s="26">
        <v>17.8</v>
      </c>
      <c r="D234" s="26">
        <v>0</v>
      </c>
      <c r="E234" s="26" t="s">
        <v>11</v>
      </c>
      <c r="F234" s="26" t="s">
        <v>9</v>
      </c>
      <c r="G234" s="32">
        <v>1727.7850000000001</v>
      </c>
    </row>
    <row r="235" spans="1:7" x14ac:dyDescent="0.25">
      <c r="A235" s="27">
        <v>59</v>
      </c>
      <c r="B235" s="28" t="s">
        <v>10</v>
      </c>
      <c r="C235" s="28">
        <v>27.5</v>
      </c>
      <c r="D235" s="28">
        <v>1</v>
      </c>
      <c r="E235" s="28" t="s">
        <v>11</v>
      </c>
      <c r="F235" s="28" t="s">
        <v>9</v>
      </c>
      <c r="G235" s="33">
        <v>12333.828</v>
      </c>
    </row>
    <row r="236" spans="1:7" x14ac:dyDescent="0.25">
      <c r="A236" s="25">
        <v>39</v>
      </c>
      <c r="B236" s="26" t="s">
        <v>10</v>
      </c>
      <c r="C236" s="26">
        <v>24.51</v>
      </c>
      <c r="D236" s="26">
        <v>2</v>
      </c>
      <c r="E236" s="26" t="s">
        <v>11</v>
      </c>
      <c r="F236" s="26" t="s">
        <v>13</v>
      </c>
      <c r="G236" s="32">
        <v>6710.1918999999998</v>
      </c>
    </row>
    <row r="237" spans="1:7" x14ac:dyDescent="0.25">
      <c r="A237" s="27">
        <v>40</v>
      </c>
      <c r="B237" s="28" t="s">
        <v>7</v>
      </c>
      <c r="C237" s="28">
        <v>22.22</v>
      </c>
      <c r="D237" s="28">
        <v>2</v>
      </c>
      <c r="E237" s="28" t="s">
        <v>8</v>
      </c>
      <c r="F237" s="28" t="s">
        <v>12</v>
      </c>
      <c r="G237" s="33">
        <v>19444.265800000001</v>
      </c>
    </row>
    <row r="238" spans="1:7" x14ac:dyDescent="0.25">
      <c r="A238" s="25">
        <v>18</v>
      </c>
      <c r="B238" s="26" t="s">
        <v>7</v>
      </c>
      <c r="C238" s="26">
        <v>26.73</v>
      </c>
      <c r="D238" s="26">
        <v>0</v>
      </c>
      <c r="E238" s="26" t="s">
        <v>11</v>
      </c>
      <c r="F238" s="26" t="s">
        <v>12</v>
      </c>
      <c r="G238" s="32">
        <v>1615.7666999999999</v>
      </c>
    </row>
    <row r="239" spans="1:7" x14ac:dyDescent="0.25">
      <c r="A239" s="27">
        <v>31</v>
      </c>
      <c r="B239" s="28" t="s">
        <v>10</v>
      </c>
      <c r="C239" s="28">
        <v>38.39</v>
      </c>
      <c r="D239" s="28">
        <v>2</v>
      </c>
      <c r="E239" s="28" t="s">
        <v>11</v>
      </c>
      <c r="F239" s="28" t="s">
        <v>12</v>
      </c>
      <c r="G239" s="33">
        <v>4463.2051000000001</v>
      </c>
    </row>
    <row r="240" spans="1:7" x14ac:dyDescent="0.25">
      <c r="A240" s="25">
        <v>19</v>
      </c>
      <c r="B240" s="26" t="s">
        <v>10</v>
      </c>
      <c r="C240" s="26">
        <v>29.07</v>
      </c>
      <c r="D240" s="26">
        <v>0</v>
      </c>
      <c r="E240" s="26" t="s">
        <v>8</v>
      </c>
      <c r="F240" s="26" t="s">
        <v>13</v>
      </c>
      <c r="G240" s="32">
        <v>17352.6803</v>
      </c>
    </row>
    <row r="241" spans="1:7" x14ac:dyDescent="0.25">
      <c r="A241" s="27">
        <v>44</v>
      </c>
      <c r="B241" s="28" t="s">
        <v>10</v>
      </c>
      <c r="C241" s="28">
        <v>38.06</v>
      </c>
      <c r="D241" s="28">
        <v>1</v>
      </c>
      <c r="E241" s="28" t="s">
        <v>11</v>
      </c>
      <c r="F241" s="28" t="s">
        <v>12</v>
      </c>
      <c r="G241" s="33">
        <v>7152.6714000000002</v>
      </c>
    </row>
    <row r="242" spans="1:7" x14ac:dyDescent="0.25">
      <c r="A242" s="25">
        <v>23</v>
      </c>
      <c r="B242" s="26" t="s">
        <v>7</v>
      </c>
      <c r="C242" s="26">
        <v>36.67</v>
      </c>
      <c r="D242" s="26">
        <v>2</v>
      </c>
      <c r="E242" s="26" t="s">
        <v>8</v>
      </c>
      <c r="F242" s="26" t="s">
        <v>14</v>
      </c>
      <c r="G242" s="32">
        <v>38511.628299999997</v>
      </c>
    </row>
    <row r="243" spans="1:7" x14ac:dyDescent="0.25">
      <c r="A243" s="27">
        <v>33</v>
      </c>
      <c r="B243" s="28" t="s">
        <v>7</v>
      </c>
      <c r="C243" s="28">
        <v>22.135000000000002</v>
      </c>
      <c r="D243" s="28">
        <v>1</v>
      </c>
      <c r="E243" s="28" t="s">
        <v>11</v>
      </c>
      <c r="F243" s="28" t="s">
        <v>14</v>
      </c>
      <c r="G243" s="33">
        <v>5354.0746499999996</v>
      </c>
    </row>
    <row r="244" spans="1:7" x14ac:dyDescent="0.25">
      <c r="A244" s="25">
        <v>55</v>
      </c>
      <c r="B244" s="26" t="s">
        <v>7</v>
      </c>
      <c r="C244" s="26">
        <v>26.8</v>
      </c>
      <c r="D244" s="26">
        <v>1</v>
      </c>
      <c r="E244" s="26" t="s">
        <v>11</v>
      </c>
      <c r="F244" s="26" t="s">
        <v>9</v>
      </c>
      <c r="G244" s="32">
        <v>35160.134570000002</v>
      </c>
    </row>
    <row r="245" spans="1:7" x14ac:dyDescent="0.25">
      <c r="A245" s="27">
        <v>40</v>
      </c>
      <c r="B245" s="28" t="s">
        <v>10</v>
      </c>
      <c r="C245" s="28">
        <v>35.299999999999997</v>
      </c>
      <c r="D245" s="28">
        <v>3</v>
      </c>
      <c r="E245" s="28" t="s">
        <v>11</v>
      </c>
      <c r="F245" s="28" t="s">
        <v>9</v>
      </c>
      <c r="G245" s="33">
        <v>7196.8670000000002</v>
      </c>
    </row>
    <row r="246" spans="1:7" x14ac:dyDescent="0.25">
      <c r="A246" s="25">
        <v>63</v>
      </c>
      <c r="B246" s="26" t="s">
        <v>7</v>
      </c>
      <c r="C246" s="26">
        <v>27.74</v>
      </c>
      <c r="D246" s="26">
        <v>0</v>
      </c>
      <c r="E246" s="26" t="s">
        <v>8</v>
      </c>
      <c r="F246" s="26" t="s">
        <v>14</v>
      </c>
      <c r="G246" s="32">
        <v>29523.1656</v>
      </c>
    </row>
    <row r="247" spans="1:7" x14ac:dyDescent="0.25">
      <c r="A247" s="27">
        <v>54</v>
      </c>
      <c r="B247" s="28" t="s">
        <v>10</v>
      </c>
      <c r="C247" s="28">
        <v>30.02</v>
      </c>
      <c r="D247" s="28">
        <v>0</v>
      </c>
      <c r="E247" s="28" t="s">
        <v>11</v>
      </c>
      <c r="F247" s="28" t="s">
        <v>13</v>
      </c>
      <c r="G247" s="33">
        <v>24476.478510000001</v>
      </c>
    </row>
    <row r="248" spans="1:7" x14ac:dyDescent="0.25">
      <c r="A248" s="25">
        <v>60</v>
      </c>
      <c r="B248" s="26" t="s">
        <v>7</v>
      </c>
      <c r="C248" s="26">
        <v>38.06</v>
      </c>
      <c r="D248" s="26">
        <v>0</v>
      </c>
      <c r="E248" s="26" t="s">
        <v>11</v>
      </c>
      <c r="F248" s="26" t="s">
        <v>12</v>
      </c>
      <c r="G248" s="32">
        <v>12648.7034</v>
      </c>
    </row>
    <row r="249" spans="1:7" x14ac:dyDescent="0.25">
      <c r="A249" s="27">
        <v>24</v>
      </c>
      <c r="B249" s="28" t="s">
        <v>10</v>
      </c>
      <c r="C249" s="28">
        <v>35.86</v>
      </c>
      <c r="D249" s="28">
        <v>0</v>
      </c>
      <c r="E249" s="28" t="s">
        <v>11</v>
      </c>
      <c r="F249" s="28" t="s">
        <v>12</v>
      </c>
      <c r="G249" s="33">
        <v>1986.9333999999999</v>
      </c>
    </row>
    <row r="250" spans="1:7" x14ac:dyDescent="0.25">
      <c r="A250" s="25">
        <v>19</v>
      </c>
      <c r="B250" s="26" t="s">
        <v>10</v>
      </c>
      <c r="C250" s="26">
        <v>20.9</v>
      </c>
      <c r="D250" s="26">
        <v>1</v>
      </c>
      <c r="E250" s="26" t="s">
        <v>11</v>
      </c>
      <c r="F250" s="26" t="s">
        <v>9</v>
      </c>
      <c r="G250" s="32">
        <v>1832.0940000000001</v>
      </c>
    </row>
    <row r="251" spans="1:7" x14ac:dyDescent="0.25">
      <c r="A251" s="27">
        <v>29</v>
      </c>
      <c r="B251" s="28" t="s">
        <v>10</v>
      </c>
      <c r="C251" s="28">
        <v>28.975000000000001</v>
      </c>
      <c r="D251" s="28">
        <v>1</v>
      </c>
      <c r="E251" s="28" t="s">
        <v>11</v>
      </c>
      <c r="F251" s="28" t="s">
        <v>14</v>
      </c>
      <c r="G251" s="33">
        <v>4040.55825</v>
      </c>
    </row>
    <row r="252" spans="1:7" x14ac:dyDescent="0.25">
      <c r="A252" s="25">
        <v>18</v>
      </c>
      <c r="B252" s="26" t="s">
        <v>10</v>
      </c>
      <c r="C252" s="26">
        <v>17.29</v>
      </c>
      <c r="D252" s="26">
        <v>2</v>
      </c>
      <c r="E252" s="26" t="s">
        <v>8</v>
      </c>
      <c r="F252" s="26" t="s">
        <v>14</v>
      </c>
      <c r="G252" s="32">
        <v>12829.455099999999</v>
      </c>
    </row>
    <row r="253" spans="1:7" x14ac:dyDescent="0.25">
      <c r="A253" s="27">
        <v>63</v>
      </c>
      <c r="B253" s="28" t="s">
        <v>7</v>
      </c>
      <c r="C253" s="28">
        <v>32.200000000000003</v>
      </c>
      <c r="D253" s="28">
        <v>2</v>
      </c>
      <c r="E253" s="28" t="s">
        <v>8</v>
      </c>
      <c r="F253" s="28" t="s">
        <v>9</v>
      </c>
      <c r="G253" s="33">
        <v>47305.305</v>
      </c>
    </row>
    <row r="254" spans="1:7" x14ac:dyDescent="0.25">
      <c r="A254" s="25">
        <v>54</v>
      </c>
      <c r="B254" s="26" t="s">
        <v>10</v>
      </c>
      <c r="C254" s="26">
        <v>34.21</v>
      </c>
      <c r="D254" s="26">
        <v>2</v>
      </c>
      <c r="E254" s="26" t="s">
        <v>8</v>
      </c>
      <c r="F254" s="26" t="s">
        <v>12</v>
      </c>
      <c r="G254" s="32">
        <v>44260.749900000003</v>
      </c>
    </row>
    <row r="255" spans="1:7" x14ac:dyDescent="0.25">
      <c r="A255" s="27">
        <v>27</v>
      </c>
      <c r="B255" s="28" t="s">
        <v>10</v>
      </c>
      <c r="C255" s="28">
        <v>30.3</v>
      </c>
      <c r="D255" s="28">
        <v>3</v>
      </c>
      <c r="E255" s="28" t="s">
        <v>11</v>
      </c>
      <c r="F255" s="28" t="s">
        <v>9</v>
      </c>
      <c r="G255" s="33">
        <v>4260.7439999999997</v>
      </c>
    </row>
    <row r="256" spans="1:7" x14ac:dyDescent="0.25">
      <c r="A256" s="25">
        <v>50</v>
      </c>
      <c r="B256" s="26" t="s">
        <v>10</v>
      </c>
      <c r="C256" s="26">
        <v>31.824999999999999</v>
      </c>
      <c r="D256" s="26">
        <v>0</v>
      </c>
      <c r="E256" s="26" t="s">
        <v>8</v>
      </c>
      <c r="F256" s="26" t="s">
        <v>14</v>
      </c>
      <c r="G256" s="32">
        <v>41097.161749999999</v>
      </c>
    </row>
    <row r="257" spans="1:7" x14ac:dyDescent="0.25">
      <c r="A257" s="27">
        <v>55</v>
      </c>
      <c r="B257" s="28" t="s">
        <v>7</v>
      </c>
      <c r="C257" s="28">
        <v>25.364999999999998</v>
      </c>
      <c r="D257" s="28">
        <v>3</v>
      </c>
      <c r="E257" s="28" t="s">
        <v>11</v>
      </c>
      <c r="F257" s="28" t="s">
        <v>14</v>
      </c>
      <c r="G257" s="33">
        <v>13047.332350000001</v>
      </c>
    </row>
    <row r="258" spans="1:7" x14ac:dyDescent="0.25">
      <c r="A258" s="25">
        <v>56</v>
      </c>
      <c r="B258" s="26" t="s">
        <v>10</v>
      </c>
      <c r="C258" s="26">
        <v>33.630000000000003</v>
      </c>
      <c r="D258" s="26">
        <v>0</v>
      </c>
      <c r="E258" s="26" t="s">
        <v>8</v>
      </c>
      <c r="F258" s="26" t="s">
        <v>13</v>
      </c>
      <c r="G258" s="32">
        <v>43921.183700000001</v>
      </c>
    </row>
    <row r="259" spans="1:7" x14ac:dyDescent="0.25">
      <c r="A259" s="27">
        <v>38</v>
      </c>
      <c r="B259" s="28" t="s">
        <v>7</v>
      </c>
      <c r="C259" s="28">
        <v>40.15</v>
      </c>
      <c r="D259" s="28">
        <v>0</v>
      </c>
      <c r="E259" s="28" t="s">
        <v>11</v>
      </c>
      <c r="F259" s="28" t="s">
        <v>12</v>
      </c>
      <c r="G259" s="33">
        <v>5400.9804999999997</v>
      </c>
    </row>
    <row r="260" spans="1:7" x14ac:dyDescent="0.25">
      <c r="A260" s="25">
        <v>51</v>
      </c>
      <c r="B260" s="26" t="s">
        <v>10</v>
      </c>
      <c r="C260" s="26">
        <v>24.414999999999999</v>
      </c>
      <c r="D260" s="26">
        <v>4</v>
      </c>
      <c r="E260" s="26" t="s">
        <v>11</v>
      </c>
      <c r="F260" s="26" t="s">
        <v>13</v>
      </c>
      <c r="G260" s="32">
        <v>11520.099850000001</v>
      </c>
    </row>
    <row r="261" spans="1:7" x14ac:dyDescent="0.25">
      <c r="A261" s="27">
        <v>19</v>
      </c>
      <c r="B261" s="28" t="s">
        <v>10</v>
      </c>
      <c r="C261" s="28">
        <v>31.92</v>
      </c>
      <c r="D261" s="28">
        <v>0</v>
      </c>
      <c r="E261" s="28" t="s">
        <v>8</v>
      </c>
      <c r="F261" s="28" t="s">
        <v>13</v>
      </c>
      <c r="G261" s="33">
        <v>33750.291799999999</v>
      </c>
    </row>
    <row r="262" spans="1:7" x14ac:dyDescent="0.25">
      <c r="A262" s="25">
        <v>58</v>
      </c>
      <c r="B262" s="26" t="s">
        <v>7</v>
      </c>
      <c r="C262" s="26">
        <v>25.2</v>
      </c>
      <c r="D262" s="26">
        <v>0</v>
      </c>
      <c r="E262" s="26" t="s">
        <v>11</v>
      </c>
      <c r="F262" s="26" t="s">
        <v>9</v>
      </c>
      <c r="G262" s="32">
        <v>11837.16</v>
      </c>
    </row>
    <row r="263" spans="1:7" x14ac:dyDescent="0.25">
      <c r="A263" s="27">
        <v>20</v>
      </c>
      <c r="B263" s="28" t="s">
        <v>7</v>
      </c>
      <c r="C263" s="28">
        <v>26.84</v>
      </c>
      <c r="D263" s="28">
        <v>1</v>
      </c>
      <c r="E263" s="28" t="s">
        <v>8</v>
      </c>
      <c r="F263" s="28" t="s">
        <v>12</v>
      </c>
      <c r="G263" s="33">
        <v>17085.267599999999</v>
      </c>
    </row>
    <row r="264" spans="1:7" x14ac:dyDescent="0.25">
      <c r="A264" s="25">
        <v>52</v>
      </c>
      <c r="B264" s="26" t="s">
        <v>10</v>
      </c>
      <c r="C264" s="26">
        <v>24.32</v>
      </c>
      <c r="D264" s="26">
        <v>3</v>
      </c>
      <c r="E264" s="26" t="s">
        <v>8</v>
      </c>
      <c r="F264" s="26" t="s">
        <v>14</v>
      </c>
      <c r="G264" s="32">
        <v>24869.836800000001</v>
      </c>
    </row>
    <row r="265" spans="1:7" x14ac:dyDescent="0.25">
      <c r="A265" s="27">
        <v>19</v>
      </c>
      <c r="B265" s="28" t="s">
        <v>10</v>
      </c>
      <c r="C265" s="28">
        <v>36.954999999999998</v>
      </c>
      <c r="D265" s="28">
        <v>0</v>
      </c>
      <c r="E265" s="28" t="s">
        <v>8</v>
      </c>
      <c r="F265" s="28" t="s">
        <v>13</v>
      </c>
      <c r="G265" s="33">
        <v>36219.405449999998</v>
      </c>
    </row>
    <row r="266" spans="1:7" x14ac:dyDescent="0.25">
      <c r="A266" s="25">
        <v>53</v>
      </c>
      <c r="B266" s="26" t="s">
        <v>7</v>
      </c>
      <c r="C266" s="26">
        <v>38.06</v>
      </c>
      <c r="D266" s="26">
        <v>3</v>
      </c>
      <c r="E266" s="26" t="s">
        <v>11</v>
      </c>
      <c r="F266" s="26" t="s">
        <v>12</v>
      </c>
      <c r="G266" s="32">
        <v>20462.997660000001</v>
      </c>
    </row>
    <row r="267" spans="1:7" x14ac:dyDescent="0.25">
      <c r="A267" s="27">
        <v>46</v>
      </c>
      <c r="B267" s="28" t="s">
        <v>10</v>
      </c>
      <c r="C267" s="28">
        <v>42.35</v>
      </c>
      <c r="D267" s="28">
        <v>3</v>
      </c>
      <c r="E267" s="28" t="s">
        <v>8</v>
      </c>
      <c r="F267" s="28" t="s">
        <v>12</v>
      </c>
      <c r="G267" s="33">
        <v>46151.124499999998</v>
      </c>
    </row>
    <row r="268" spans="1:7" x14ac:dyDescent="0.25">
      <c r="A268" s="25">
        <v>40</v>
      </c>
      <c r="B268" s="26" t="s">
        <v>10</v>
      </c>
      <c r="C268" s="26">
        <v>19.8</v>
      </c>
      <c r="D268" s="26">
        <v>1</v>
      </c>
      <c r="E268" s="26" t="s">
        <v>8</v>
      </c>
      <c r="F268" s="26" t="s">
        <v>12</v>
      </c>
      <c r="G268" s="32">
        <v>17179.522000000001</v>
      </c>
    </row>
    <row r="269" spans="1:7" x14ac:dyDescent="0.25">
      <c r="A269" s="27">
        <v>59</v>
      </c>
      <c r="B269" s="28" t="s">
        <v>7</v>
      </c>
      <c r="C269" s="28">
        <v>32.395000000000003</v>
      </c>
      <c r="D269" s="28">
        <v>3</v>
      </c>
      <c r="E269" s="28" t="s">
        <v>11</v>
      </c>
      <c r="F269" s="28" t="s">
        <v>14</v>
      </c>
      <c r="G269" s="33">
        <v>14590.63205</v>
      </c>
    </row>
    <row r="270" spans="1:7" x14ac:dyDescent="0.25">
      <c r="A270" s="25">
        <v>45</v>
      </c>
      <c r="B270" s="26" t="s">
        <v>10</v>
      </c>
      <c r="C270" s="26">
        <v>30.2</v>
      </c>
      <c r="D270" s="26">
        <v>1</v>
      </c>
      <c r="E270" s="26" t="s">
        <v>11</v>
      </c>
      <c r="F270" s="26" t="s">
        <v>9</v>
      </c>
      <c r="G270" s="32">
        <v>7441.0529999999999</v>
      </c>
    </row>
    <row r="271" spans="1:7" x14ac:dyDescent="0.25">
      <c r="A271" s="27">
        <v>49</v>
      </c>
      <c r="B271" s="28" t="s">
        <v>10</v>
      </c>
      <c r="C271" s="28">
        <v>25.84</v>
      </c>
      <c r="D271" s="28">
        <v>1</v>
      </c>
      <c r="E271" s="28" t="s">
        <v>11</v>
      </c>
      <c r="F271" s="28" t="s">
        <v>14</v>
      </c>
      <c r="G271" s="33">
        <v>9282.4806000000008</v>
      </c>
    </row>
    <row r="272" spans="1:7" x14ac:dyDescent="0.25">
      <c r="A272" s="25">
        <v>18</v>
      </c>
      <c r="B272" s="26" t="s">
        <v>10</v>
      </c>
      <c r="C272" s="26">
        <v>29.37</v>
      </c>
      <c r="D272" s="26">
        <v>1</v>
      </c>
      <c r="E272" s="26" t="s">
        <v>11</v>
      </c>
      <c r="F272" s="26" t="s">
        <v>12</v>
      </c>
      <c r="G272" s="32">
        <v>1719.4363000000001</v>
      </c>
    </row>
    <row r="273" spans="1:7" x14ac:dyDescent="0.25">
      <c r="A273" s="27">
        <v>50</v>
      </c>
      <c r="B273" s="28" t="s">
        <v>10</v>
      </c>
      <c r="C273" s="28">
        <v>34.200000000000003</v>
      </c>
      <c r="D273" s="28">
        <v>2</v>
      </c>
      <c r="E273" s="28" t="s">
        <v>8</v>
      </c>
      <c r="F273" s="28" t="s">
        <v>9</v>
      </c>
      <c r="G273" s="33">
        <v>42856.838000000003</v>
      </c>
    </row>
    <row r="274" spans="1:7" x14ac:dyDescent="0.25">
      <c r="A274" s="25">
        <v>41</v>
      </c>
      <c r="B274" s="26" t="s">
        <v>10</v>
      </c>
      <c r="C274" s="26">
        <v>37.049999999999997</v>
      </c>
      <c r="D274" s="26">
        <v>2</v>
      </c>
      <c r="E274" s="26" t="s">
        <v>11</v>
      </c>
      <c r="F274" s="26" t="s">
        <v>13</v>
      </c>
      <c r="G274" s="32">
        <v>7265.7025000000003</v>
      </c>
    </row>
    <row r="275" spans="1:7" x14ac:dyDescent="0.25">
      <c r="A275" s="27">
        <v>50</v>
      </c>
      <c r="B275" s="28" t="s">
        <v>10</v>
      </c>
      <c r="C275" s="28">
        <v>27.454999999999998</v>
      </c>
      <c r="D275" s="28">
        <v>1</v>
      </c>
      <c r="E275" s="28" t="s">
        <v>11</v>
      </c>
      <c r="F275" s="28" t="s">
        <v>14</v>
      </c>
      <c r="G275" s="33">
        <v>9617.6624499999998</v>
      </c>
    </row>
    <row r="276" spans="1:7" x14ac:dyDescent="0.25">
      <c r="A276" s="25">
        <v>25</v>
      </c>
      <c r="B276" s="26" t="s">
        <v>10</v>
      </c>
      <c r="C276" s="26">
        <v>27.55</v>
      </c>
      <c r="D276" s="26">
        <v>0</v>
      </c>
      <c r="E276" s="26" t="s">
        <v>11</v>
      </c>
      <c r="F276" s="26" t="s">
        <v>13</v>
      </c>
      <c r="G276" s="32">
        <v>2523.1695</v>
      </c>
    </row>
    <row r="277" spans="1:7" x14ac:dyDescent="0.25">
      <c r="A277" s="27">
        <v>47</v>
      </c>
      <c r="B277" s="28" t="s">
        <v>7</v>
      </c>
      <c r="C277" s="28">
        <v>26.6</v>
      </c>
      <c r="D277" s="28">
        <v>2</v>
      </c>
      <c r="E277" s="28" t="s">
        <v>11</v>
      </c>
      <c r="F277" s="28" t="s">
        <v>14</v>
      </c>
      <c r="G277" s="33">
        <v>9715.8410000000003</v>
      </c>
    </row>
    <row r="278" spans="1:7" x14ac:dyDescent="0.25">
      <c r="A278" s="25">
        <v>19</v>
      </c>
      <c r="B278" s="26" t="s">
        <v>10</v>
      </c>
      <c r="C278" s="26">
        <v>20.614999999999998</v>
      </c>
      <c r="D278" s="26">
        <v>2</v>
      </c>
      <c r="E278" s="26" t="s">
        <v>11</v>
      </c>
      <c r="F278" s="26" t="s">
        <v>13</v>
      </c>
      <c r="G278" s="32">
        <v>2803.69785</v>
      </c>
    </row>
    <row r="279" spans="1:7" x14ac:dyDescent="0.25">
      <c r="A279" s="27">
        <v>22</v>
      </c>
      <c r="B279" s="28" t="s">
        <v>7</v>
      </c>
      <c r="C279" s="28">
        <v>24.3</v>
      </c>
      <c r="D279" s="28">
        <v>0</v>
      </c>
      <c r="E279" s="28" t="s">
        <v>11</v>
      </c>
      <c r="F279" s="28" t="s">
        <v>9</v>
      </c>
      <c r="G279" s="33">
        <v>2150.4690000000001</v>
      </c>
    </row>
    <row r="280" spans="1:7" x14ac:dyDescent="0.25">
      <c r="A280" s="25">
        <v>59</v>
      </c>
      <c r="B280" s="26" t="s">
        <v>10</v>
      </c>
      <c r="C280" s="26">
        <v>31.79</v>
      </c>
      <c r="D280" s="26">
        <v>2</v>
      </c>
      <c r="E280" s="26" t="s">
        <v>11</v>
      </c>
      <c r="F280" s="26" t="s">
        <v>12</v>
      </c>
      <c r="G280" s="32">
        <v>12928.7911</v>
      </c>
    </row>
    <row r="281" spans="1:7" x14ac:dyDescent="0.25">
      <c r="A281" s="27">
        <v>51</v>
      </c>
      <c r="B281" s="28" t="s">
        <v>7</v>
      </c>
      <c r="C281" s="28">
        <v>21.56</v>
      </c>
      <c r="D281" s="28">
        <v>1</v>
      </c>
      <c r="E281" s="28" t="s">
        <v>11</v>
      </c>
      <c r="F281" s="28" t="s">
        <v>12</v>
      </c>
      <c r="G281" s="33">
        <v>9855.1314000000002</v>
      </c>
    </row>
    <row r="282" spans="1:7" x14ac:dyDescent="0.25">
      <c r="A282" s="25">
        <v>40</v>
      </c>
      <c r="B282" s="26" t="s">
        <v>7</v>
      </c>
      <c r="C282" s="26">
        <v>28.12</v>
      </c>
      <c r="D282" s="26">
        <v>1</v>
      </c>
      <c r="E282" s="26" t="s">
        <v>8</v>
      </c>
      <c r="F282" s="26" t="s">
        <v>14</v>
      </c>
      <c r="G282" s="32">
        <v>22331.566800000001</v>
      </c>
    </row>
    <row r="283" spans="1:7" x14ac:dyDescent="0.25">
      <c r="A283" s="27">
        <v>54</v>
      </c>
      <c r="B283" s="28" t="s">
        <v>10</v>
      </c>
      <c r="C283" s="28">
        <v>40.564999999999998</v>
      </c>
      <c r="D283" s="28">
        <v>3</v>
      </c>
      <c r="E283" s="28" t="s">
        <v>8</v>
      </c>
      <c r="F283" s="28" t="s">
        <v>14</v>
      </c>
      <c r="G283" s="33">
        <v>48549.178350000002</v>
      </c>
    </row>
    <row r="284" spans="1:7" x14ac:dyDescent="0.25">
      <c r="A284" s="25">
        <v>30</v>
      </c>
      <c r="B284" s="26" t="s">
        <v>10</v>
      </c>
      <c r="C284" s="26">
        <v>27.645</v>
      </c>
      <c r="D284" s="26">
        <v>1</v>
      </c>
      <c r="E284" s="26" t="s">
        <v>11</v>
      </c>
      <c r="F284" s="26" t="s">
        <v>14</v>
      </c>
      <c r="G284" s="32">
        <v>4237.12655</v>
      </c>
    </row>
    <row r="285" spans="1:7" x14ac:dyDescent="0.25">
      <c r="A285" s="27">
        <v>55</v>
      </c>
      <c r="B285" s="28" t="s">
        <v>7</v>
      </c>
      <c r="C285" s="28">
        <v>32.395000000000003</v>
      </c>
      <c r="D285" s="28">
        <v>1</v>
      </c>
      <c r="E285" s="28" t="s">
        <v>11</v>
      </c>
      <c r="F285" s="28" t="s">
        <v>14</v>
      </c>
      <c r="G285" s="33">
        <v>11879.10405</v>
      </c>
    </row>
    <row r="286" spans="1:7" x14ac:dyDescent="0.25">
      <c r="A286" s="25">
        <v>52</v>
      </c>
      <c r="B286" s="26" t="s">
        <v>7</v>
      </c>
      <c r="C286" s="26">
        <v>31.2</v>
      </c>
      <c r="D286" s="26">
        <v>0</v>
      </c>
      <c r="E286" s="26" t="s">
        <v>11</v>
      </c>
      <c r="F286" s="26" t="s">
        <v>9</v>
      </c>
      <c r="G286" s="32">
        <v>9625.92</v>
      </c>
    </row>
    <row r="287" spans="1:7" x14ac:dyDescent="0.25">
      <c r="A287" s="27">
        <v>46</v>
      </c>
      <c r="B287" s="28" t="s">
        <v>10</v>
      </c>
      <c r="C287" s="28">
        <v>26.62</v>
      </c>
      <c r="D287" s="28">
        <v>1</v>
      </c>
      <c r="E287" s="28" t="s">
        <v>11</v>
      </c>
      <c r="F287" s="28" t="s">
        <v>12</v>
      </c>
      <c r="G287" s="33">
        <v>7742.1098000000002</v>
      </c>
    </row>
    <row r="288" spans="1:7" x14ac:dyDescent="0.25">
      <c r="A288" s="25">
        <v>46</v>
      </c>
      <c r="B288" s="26" t="s">
        <v>7</v>
      </c>
      <c r="C288" s="26">
        <v>48.07</v>
      </c>
      <c r="D288" s="26">
        <v>2</v>
      </c>
      <c r="E288" s="26" t="s">
        <v>11</v>
      </c>
      <c r="F288" s="26" t="s">
        <v>14</v>
      </c>
      <c r="G288" s="32">
        <v>9432.9253000000008</v>
      </c>
    </row>
    <row r="289" spans="1:7" x14ac:dyDescent="0.25">
      <c r="A289" s="27">
        <v>63</v>
      </c>
      <c r="B289" s="28" t="s">
        <v>7</v>
      </c>
      <c r="C289" s="28">
        <v>26.22</v>
      </c>
      <c r="D289" s="28">
        <v>0</v>
      </c>
      <c r="E289" s="28" t="s">
        <v>11</v>
      </c>
      <c r="F289" s="28" t="s">
        <v>13</v>
      </c>
      <c r="G289" s="33">
        <v>14256.192800000001</v>
      </c>
    </row>
    <row r="290" spans="1:7" x14ac:dyDescent="0.25">
      <c r="A290" s="25">
        <v>59</v>
      </c>
      <c r="B290" s="26" t="s">
        <v>7</v>
      </c>
      <c r="C290" s="26">
        <v>36.765000000000001</v>
      </c>
      <c r="D290" s="26">
        <v>1</v>
      </c>
      <c r="E290" s="26" t="s">
        <v>8</v>
      </c>
      <c r="F290" s="26" t="s">
        <v>14</v>
      </c>
      <c r="G290" s="32">
        <v>47896.79135</v>
      </c>
    </row>
    <row r="291" spans="1:7" x14ac:dyDescent="0.25">
      <c r="A291" s="27">
        <v>52</v>
      </c>
      <c r="B291" s="28" t="s">
        <v>10</v>
      </c>
      <c r="C291" s="28">
        <v>26.4</v>
      </c>
      <c r="D291" s="28">
        <v>3</v>
      </c>
      <c r="E291" s="28" t="s">
        <v>11</v>
      </c>
      <c r="F291" s="28" t="s">
        <v>12</v>
      </c>
      <c r="G291" s="33">
        <v>25992.821039999999</v>
      </c>
    </row>
    <row r="292" spans="1:7" x14ac:dyDescent="0.25">
      <c r="A292" s="25">
        <v>28</v>
      </c>
      <c r="B292" s="26" t="s">
        <v>7</v>
      </c>
      <c r="C292" s="26">
        <v>33.4</v>
      </c>
      <c r="D292" s="26">
        <v>0</v>
      </c>
      <c r="E292" s="26" t="s">
        <v>11</v>
      </c>
      <c r="F292" s="26" t="s">
        <v>9</v>
      </c>
      <c r="G292" s="32">
        <v>3172.018</v>
      </c>
    </row>
    <row r="293" spans="1:7" x14ac:dyDescent="0.25">
      <c r="A293" s="27">
        <v>29</v>
      </c>
      <c r="B293" s="28" t="s">
        <v>10</v>
      </c>
      <c r="C293" s="28">
        <v>29.64</v>
      </c>
      <c r="D293" s="28">
        <v>1</v>
      </c>
      <c r="E293" s="28" t="s">
        <v>11</v>
      </c>
      <c r="F293" s="28" t="s">
        <v>14</v>
      </c>
      <c r="G293" s="33">
        <v>20277.807509999999</v>
      </c>
    </row>
    <row r="294" spans="1:7" x14ac:dyDescent="0.25">
      <c r="A294" s="25">
        <v>25</v>
      </c>
      <c r="B294" s="26" t="s">
        <v>10</v>
      </c>
      <c r="C294" s="26">
        <v>45.54</v>
      </c>
      <c r="D294" s="26">
        <v>2</v>
      </c>
      <c r="E294" s="26" t="s">
        <v>8</v>
      </c>
      <c r="F294" s="26" t="s">
        <v>12</v>
      </c>
      <c r="G294" s="32">
        <v>42112.2356</v>
      </c>
    </row>
    <row r="295" spans="1:7" x14ac:dyDescent="0.25">
      <c r="A295" s="27">
        <v>22</v>
      </c>
      <c r="B295" s="28" t="s">
        <v>7</v>
      </c>
      <c r="C295" s="28">
        <v>28.82</v>
      </c>
      <c r="D295" s="28">
        <v>0</v>
      </c>
      <c r="E295" s="28" t="s">
        <v>11</v>
      </c>
      <c r="F295" s="28" t="s">
        <v>12</v>
      </c>
      <c r="G295" s="33">
        <v>2156.7518</v>
      </c>
    </row>
    <row r="296" spans="1:7" x14ac:dyDescent="0.25">
      <c r="A296" s="25">
        <v>25</v>
      </c>
      <c r="B296" s="26" t="s">
        <v>10</v>
      </c>
      <c r="C296" s="26">
        <v>26.8</v>
      </c>
      <c r="D296" s="26">
        <v>3</v>
      </c>
      <c r="E296" s="26" t="s">
        <v>11</v>
      </c>
      <c r="F296" s="26" t="s">
        <v>9</v>
      </c>
      <c r="G296" s="32">
        <v>3906.127</v>
      </c>
    </row>
    <row r="297" spans="1:7" x14ac:dyDescent="0.25">
      <c r="A297" s="27">
        <v>18</v>
      </c>
      <c r="B297" s="28" t="s">
        <v>10</v>
      </c>
      <c r="C297" s="28">
        <v>22.99</v>
      </c>
      <c r="D297" s="28">
        <v>0</v>
      </c>
      <c r="E297" s="28" t="s">
        <v>11</v>
      </c>
      <c r="F297" s="28" t="s">
        <v>14</v>
      </c>
      <c r="G297" s="33">
        <v>1704.5681</v>
      </c>
    </row>
    <row r="298" spans="1:7" x14ac:dyDescent="0.25">
      <c r="A298" s="25">
        <v>19</v>
      </c>
      <c r="B298" s="26" t="s">
        <v>10</v>
      </c>
      <c r="C298" s="26">
        <v>27.7</v>
      </c>
      <c r="D298" s="26">
        <v>0</v>
      </c>
      <c r="E298" s="26" t="s">
        <v>8</v>
      </c>
      <c r="F298" s="26" t="s">
        <v>9</v>
      </c>
      <c r="G298" s="32">
        <v>16297.846</v>
      </c>
    </row>
    <row r="299" spans="1:7" x14ac:dyDescent="0.25">
      <c r="A299" s="27">
        <v>47</v>
      </c>
      <c r="B299" s="28" t="s">
        <v>10</v>
      </c>
      <c r="C299" s="28">
        <v>25.41</v>
      </c>
      <c r="D299" s="28">
        <v>1</v>
      </c>
      <c r="E299" s="28" t="s">
        <v>8</v>
      </c>
      <c r="F299" s="28" t="s">
        <v>12</v>
      </c>
      <c r="G299" s="33">
        <v>21978.676899999999</v>
      </c>
    </row>
    <row r="300" spans="1:7" x14ac:dyDescent="0.25">
      <c r="A300" s="25">
        <v>31</v>
      </c>
      <c r="B300" s="26" t="s">
        <v>10</v>
      </c>
      <c r="C300" s="26">
        <v>34.39</v>
      </c>
      <c r="D300" s="26">
        <v>3</v>
      </c>
      <c r="E300" s="26" t="s">
        <v>8</v>
      </c>
      <c r="F300" s="26" t="s">
        <v>13</v>
      </c>
      <c r="G300" s="32">
        <v>38746.355100000001</v>
      </c>
    </row>
    <row r="301" spans="1:7" x14ac:dyDescent="0.25">
      <c r="A301" s="27">
        <v>48</v>
      </c>
      <c r="B301" s="28" t="s">
        <v>7</v>
      </c>
      <c r="C301" s="28">
        <v>28.88</v>
      </c>
      <c r="D301" s="28">
        <v>1</v>
      </c>
      <c r="E301" s="28" t="s">
        <v>11</v>
      </c>
      <c r="F301" s="28" t="s">
        <v>13</v>
      </c>
      <c r="G301" s="33">
        <v>9249.4951999999994</v>
      </c>
    </row>
    <row r="302" spans="1:7" x14ac:dyDescent="0.25">
      <c r="A302" s="25">
        <v>36</v>
      </c>
      <c r="B302" s="26" t="s">
        <v>10</v>
      </c>
      <c r="C302" s="26">
        <v>27.55</v>
      </c>
      <c r="D302" s="26">
        <v>3</v>
      </c>
      <c r="E302" s="26" t="s">
        <v>11</v>
      </c>
      <c r="F302" s="26" t="s">
        <v>14</v>
      </c>
      <c r="G302" s="32">
        <v>6746.7425000000003</v>
      </c>
    </row>
    <row r="303" spans="1:7" x14ac:dyDescent="0.25">
      <c r="A303" s="27">
        <v>53</v>
      </c>
      <c r="B303" s="28" t="s">
        <v>7</v>
      </c>
      <c r="C303" s="28">
        <v>22.61</v>
      </c>
      <c r="D303" s="28">
        <v>3</v>
      </c>
      <c r="E303" s="28" t="s">
        <v>8</v>
      </c>
      <c r="F303" s="28" t="s">
        <v>14</v>
      </c>
      <c r="G303" s="33">
        <v>24873.384900000001</v>
      </c>
    </row>
    <row r="304" spans="1:7" x14ac:dyDescent="0.25">
      <c r="A304" s="25">
        <v>56</v>
      </c>
      <c r="B304" s="26" t="s">
        <v>7</v>
      </c>
      <c r="C304" s="26">
        <v>37.51</v>
      </c>
      <c r="D304" s="26">
        <v>2</v>
      </c>
      <c r="E304" s="26" t="s">
        <v>11</v>
      </c>
      <c r="F304" s="26" t="s">
        <v>12</v>
      </c>
      <c r="G304" s="32">
        <v>12265.5069</v>
      </c>
    </row>
    <row r="305" spans="1:7" x14ac:dyDescent="0.25">
      <c r="A305" s="27">
        <v>28</v>
      </c>
      <c r="B305" s="28" t="s">
        <v>7</v>
      </c>
      <c r="C305" s="28">
        <v>33</v>
      </c>
      <c r="D305" s="28">
        <v>2</v>
      </c>
      <c r="E305" s="28" t="s">
        <v>11</v>
      </c>
      <c r="F305" s="28" t="s">
        <v>12</v>
      </c>
      <c r="G305" s="33">
        <v>4349.4620000000004</v>
      </c>
    </row>
    <row r="306" spans="1:7" x14ac:dyDescent="0.25">
      <c r="A306" s="25">
        <v>57</v>
      </c>
      <c r="B306" s="26" t="s">
        <v>7</v>
      </c>
      <c r="C306" s="26">
        <v>38</v>
      </c>
      <c r="D306" s="26">
        <v>2</v>
      </c>
      <c r="E306" s="26" t="s">
        <v>11</v>
      </c>
      <c r="F306" s="26" t="s">
        <v>9</v>
      </c>
      <c r="G306" s="32">
        <v>12646.207</v>
      </c>
    </row>
    <row r="307" spans="1:7" x14ac:dyDescent="0.25">
      <c r="A307" s="27">
        <v>29</v>
      </c>
      <c r="B307" s="28" t="s">
        <v>10</v>
      </c>
      <c r="C307" s="28">
        <v>33.344999999999999</v>
      </c>
      <c r="D307" s="28">
        <v>2</v>
      </c>
      <c r="E307" s="28" t="s">
        <v>11</v>
      </c>
      <c r="F307" s="28" t="s">
        <v>13</v>
      </c>
      <c r="G307" s="33">
        <v>19442.353500000001</v>
      </c>
    </row>
    <row r="308" spans="1:7" x14ac:dyDescent="0.25">
      <c r="A308" s="25">
        <v>28</v>
      </c>
      <c r="B308" s="26" t="s">
        <v>7</v>
      </c>
      <c r="C308" s="26">
        <v>27.5</v>
      </c>
      <c r="D308" s="26">
        <v>2</v>
      </c>
      <c r="E308" s="26" t="s">
        <v>11</v>
      </c>
      <c r="F308" s="26" t="s">
        <v>9</v>
      </c>
      <c r="G308" s="32">
        <v>20177.671129999999</v>
      </c>
    </row>
    <row r="309" spans="1:7" x14ac:dyDescent="0.25">
      <c r="A309" s="27">
        <v>30</v>
      </c>
      <c r="B309" s="28" t="s">
        <v>7</v>
      </c>
      <c r="C309" s="28">
        <v>33.33</v>
      </c>
      <c r="D309" s="28">
        <v>1</v>
      </c>
      <c r="E309" s="28" t="s">
        <v>11</v>
      </c>
      <c r="F309" s="28" t="s">
        <v>12</v>
      </c>
      <c r="G309" s="33">
        <v>4151.0286999999998</v>
      </c>
    </row>
    <row r="310" spans="1:7" x14ac:dyDescent="0.25">
      <c r="A310" s="25">
        <v>58</v>
      </c>
      <c r="B310" s="26" t="s">
        <v>10</v>
      </c>
      <c r="C310" s="26">
        <v>34.865000000000002</v>
      </c>
      <c r="D310" s="26">
        <v>0</v>
      </c>
      <c r="E310" s="26" t="s">
        <v>11</v>
      </c>
      <c r="F310" s="26" t="s">
        <v>14</v>
      </c>
      <c r="G310" s="32">
        <v>11944.594349999999</v>
      </c>
    </row>
    <row r="311" spans="1:7" x14ac:dyDescent="0.25">
      <c r="A311" s="27">
        <v>41</v>
      </c>
      <c r="B311" s="28" t="s">
        <v>7</v>
      </c>
      <c r="C311" s="28">
        <v>33.06</v>
      </c>
      <c r="D311" s="28">
        <v>2</v>
      </c>
      <c r="E311" s="28" t="s">
        <v>11</v>
      </c>
      <c r="F311" s="28" t="s">
        <v>13</v>
      </c>
      <c r="G311" s="33">
        <v>7749.1563999999998</v>
      </c>
    </row>
    <row r="312" spans="1:7" x14ac:dyDescent="0.25">
      <c r="A312" s="25">
        <v>50</v>
      </c>
      <c r="B312" s="26" t="s">
        <v>10</v>
      </c>
      <c r="C312" s="26">
        <v>26.6</v>
      </c>
      <c r="D312" s="26">
        <v>0</v>
      </c>
      <c r="E312" s="26" t="s">
        <v>11</v>
      </c>
      <c r="F312" s="26" t="s">
        <v>9</v>
      </c>
      <c r="G312" s="32">
        <v>8444.4740000000002</v>
      </c>
    </row>
    <row r="313" spans="1:7" x14ac:dyDescent="0.25">
      <c r="A313" s="27">
        <v>19</v>
      </c>
      <c r="B313" s="28" t="s">
        <v>7</v>
      </c>
      <c r="C313" s="28">
        <v>24.7</v>
      </c>
      <c r="D313" s="28">
        <v>0</v>
      </c>
      <c r="E313" s="28" t="s">
        <v>11</v>
      </c>
      <c r="F313" s="28" t="s">
        <v>9</v>
      </c>
      <c r="G313" s="33">
        <v>1737.376</v>
      </c>
    </row>
    <row r="314" spans="1:7" x14ac:dyDescent="0.25">
      <c r="A314" s="25">
        <v>43</v>
      </c>
      <c r="B314" s="26" t="s">
        <v>10</v>
      </c>
      <c r="C314" s="26">
        <v>35.97</v>
      </c>
      <c r="D314" s="26">
        <v>3</v>
      </c>
      <c r="E314" s="26" t="s">
        <v>8</v>
      </c>
      <c r="F314" s="26" t="s">
        <v>12</v>
      </c>
      <c r="G314" s="32">
        <v>42124.515299999999</v>
      </c>
    </row>
    <row r="315" spans="1:7" x14ac:dyDescent="0.25">
      <c r="A315" s="27">
        <v>49</v>
      </c>
      <c r="B315" s="28" t="s">
        <v>10</v>
      </c>
      <c r="C315" s="28">
        <v>35.86</v>
      </c>
      <c r="D315" s="28">
        <v>0</v>
      </c>
      <c r="E315" s="28" t="s">
        <v>11</v>
      </c>
      <c r="F315" s="28" t="s">
        <v>12</v>
      </c>
      <c r="G315" s="33">
        <v>8124.4084000000003</v>
      </c>
    </row>
    <row r="316" spans="1:7" x14ac:dyDescent="0.25">
      <c r="A316" s="25">
        <v>27</v>
      </c>
      <c r="B316" s="26" t="s">
        <v>7</v>
      </c>
      <c r="C316" s="26">
        <v>31.4</v>
      </c>
      <c r="D316" s="26">
        <v>0</v>
      </c>
      <c r="E316" s="26" t="s">
        <v>8</v>
      </c>
      <c r="F316" s="26" t="s">
        <v>9</v>
      </c>
      <c r="G316" s="32">
        <v>34838.873</v>
      </c>
    </row>
    <row r="317" spans="1:7" x14ac:dyDescent="0.25">
      <c r="A317" s="27">
        <v>52</v>
      </c>
      <c r="B317" s="28" t="s">
        <v>10</v>
      </c>
      <c r="C317" s="28">
        <v>33.25</v>
      </c>
      <c r="D317" s="28">
        <v>0</v>
      </c>
      <c r="E317" s="28" t="s">
        <v>11</v>
      </c>
      <c r="F317" s="28" t="s">
        <v>14</v>
      </c>
      <c r="G317" s="33">
        <v>9722.7695000000003</v>
      </c>
    </row>
    <row r="318" spans="1:7" x14ac:dyDescent="0.25">
      <c r="A318" s="25">
        <v>50</v>
      </c>
      <c r="B318" s="26" t="s">
        <v>10</v>
      </c>
      <c r="C318" s="26">
        <v>32.204999999999998</v>
      </c>
      <c r="D318" s="26">
        <v>0</v>
      </c>
      <c r="E318" s="26" t="s">
        <v>11</v>
      </c>
      <c r="F318" s="26" t="s">
        <v>13</v>
      </c>
      <c r="G318" s="32">
        <v>8835.2649500000007</v>
      </c>
    </row>
    <row r="319" spans="1:7" x14ac:dyDescent="0.25">
      <c r="A319" s="27">
        <v>54</v>
      </c>
      <c r="B319" s="28" t="s">
        <v>10</v>
      </c>
      <c r="C319" s="28">
        <v>32.774999999999999</v>
      </c>
      <c r="D319" s="28">
        <v>0</v>
      </c>
      <c r="E319" s="28" t="s">
        <v>11</v>
      </c>
      <c r="F319" s="28" t="s">
        <v>14</v>
      </c>
      <c r="G319" s="33">
        <v>10435.06525</v>
      </c>
    </row>
    <row r="320" spans="1:7" x14ac:dyDescent="0.25">
      <c r="A320" s="25">
        <v>44</v>
      </c>
      <c r="B320" s="26" t="s">
        <v>7</v>
      </c>
      <c r="C320" s="26">
        <v>27.645</v>
      </c>
      <c r="D320" s="26">
        <v>0</v>
      </c>
      <c r="E320" s="26" t="s">
        <v>11</v>
      </c>
      <c r="F320" s="26" t="s">
        <v>13</v>
      </c>
      <c r="G320" s="32">
        <v>7421.1945500000002</v>
      </c>
    </row>
    <row r="321" spans="1:7" x14ac:dyDescent="0.25">
      <c r="A321" s="27">
        <v>32</v>
      </c>
      <c r="B321" s="28" t="s">
        <v>10</v>
      </c>
      <c r="C321" s="28">
        <v>37.335000000000001</v>
      </c>
      <c r="D321" s="28">
        <v>1</v>
      </c>
      <c r="E321" s="28" t="s">
        <v>11</v>
      </c>
      <c r="F321" s="28" t="s">
        <v>14</v>
      </c>
      <c r="G321" s="33">
        <v>4667.6076499999999</v>
      </c>
    </row>
    <row r="322" spans="1:7" x14ac:dyDescent="0.25">
      <c r="A322" s="25">
        <v>34</v>
      </c>
      <c r="B322" s="26" t="s">
        <v>10</v>
      </c>
      <c r="C322" s="26">
        <v>25.27</v>
      </c>
      <c r="D322" s="26">
        <v>1</v>
      </c>
      <c r="E322" s="26" t="s">
        <v>11</v>
      </c>
      <c r="F322" s="26" t="s">
        <v>13</v>
      </c>
      <c r="G322" s="32">
        <v>4894.7533000000003</v>
      </c>
    </row>
    <row r="323" spans="1:7" x14ac:dyDescent="0.25">
      <c r="A323" s="27">
        <v>26</v>
      </c>
      <c r="B323" s="28" t="s">
        <v>7</v>
      </c>
      <c r="C323" s="28">
        <v>29.64</v>
      </c>
      <c r="D323" s="28">
        <v>4</v>
      </c>
      <c r="E323" s="28" t="s">
        <v>11</v>
      </c>
      <c r="F323" s="28" t="s">
        <v>14</v>
      </c>
      <c r="G323" s="33">
        <v>24671.663339999999</v>
      </c>
    </row>
    <row r="324" spans="1:7" x14ac:dyDescent="0.25">
      <c r="A324" s="25">
        <v>34</v>
      </c>
      <c r="B324" s="26" t="s">
        <v>10</v>
      </c>
      <c r="C324" s="26">
        <v>30.8</v>
      </c>
      <c r="D324" s="26">
        <v>0</v>
      </c>
      <c r="E324" s="26" t="s">
        <v>8</v>
      </c>
      <c r="F324" s="26" t="s">
        <v>9</v>
      </c>
      <c r="G324" s="32">
        <v>35491.64</v>
      </c>
    </row>
    <row r="325" spans="1:7" x14ac:dyDescent="0.25">
      <c r="A325" s="27">
        <v>57</v>
      </c>
      <c r="B325" s="28" t="s">
        <v>10</v>
      </c>
      <c r="C325" s="28">
        <v>40.945</v>
      </c>
      <c r="D325" s="28">
        <v>0</v>
      </c>
      <c r="E325" s="28" t="s">
        <v>11</v>
      </c>
      <c r="F325" s="28" t="s">
        <v>14</v>
      </c>
      <c r="G325" s="33">
        <v>11566.30055</v>
      </c>
    </row>
    <row r="326" spans="1:7" x14ac:dyDescent="0.25">
      <c r="A326" s="25">
        <v>29</v>
      </c>
      <c r="B326" s="26" t="s">
        <v>10</v>
      </c>
      <c r="C326" s="26">
        <v>27.2</v>
      </c>
      <c r="D326" s="26">
        <v>0</v>
      </c>
      <c r="E326" s="26" t="s">
        <v>11</v>
      </c>
      <c r="F326" s="26" t="s">
        <v>9</v>
      </c>
      <c r="G326" s="32">
        <v>2866.0909999999999</v>
      </c>
    </row>
    <row r="327" spans="1:7" x14ac:dyDescent="0.25">
      <c r="A327" s="27">
        <v>40</v>
      </c>
      <c r="B327" s="28" t="s">
        <v>10</v>
      </c>
      <c r="C327" s="28">
        <v>34.104999999999997</v>
      </c>
      <c r="D327" s="28">
        <v>1</v>
      </c>
      <c r="E327" s="28" t="s">
        <v>11</v>
      </c>
      <c r="F327" s="28" t="s">
        <v>14</v>
      </c>
      <c r="G327" s="33">
        <v>6600.2059499999996</v>
      </c>
    </row>
    <row r="328" spans="1:7" x14ac:dyDescent="0.25">
      <c r="A328" s="25">
        <v>27</v>
      </c>
      <c r="B328" s="26" t="s">
        <v>7</v>
      </c>
      <c r="C328" s="26">
        <v>23.21</v>
      </c>
      <c r="D328" s="26">
        <v>1</v>
      </c>
      <c r="E328" s="26" t="s">
        <v>11</v>
      </c>
      <c r="F328" s="26" t="s">
        <v>12</v>
      </c>
      <c r="G328" s="32">
        <v>3561.8888999999999</v>
      </c>
    </row>
    <row r="329" spans="1:7" x14ac:dyDescent="0.25">
      <c r="A329" s="27">
        <v>45</v>
      </c>
      <c r="B329" s="28" t="s">
        <v>10</v>
      </c>
      <c r="C329" s="28">
        <v>36.479999999999997</v>
      </c>
      <c r="D329" s="28">
        <v>2</v>
      </c>
      <c r="E329" s="28" t="s">
        <v>8</v>
      </c>
      <c r="F329" s="28" t="s">
        <v>13</v>
      </c>
      <c r="G329" s="33">
        <v>42760.502200000003</v>
      </c>
    </row>
    <row r="330" spans="1:7" x14ac:dyDescent="0.25">
      <c r="A330" s="25">
        <v>64</v>
      </c>
      <c r="B330" s="26" t="s">
        <v>7</v>
      </c>
      <c r="C330" s="26">
        <v>33.799999999999997</v>
      </c>
      <c r="D330" s="26">
        <v>1</v>
      </c>
      <c r="E330" s="26" t="s">
        <v>8</v>
      </c>
      <c r="F330" s="26" t="s">
        <v>9</v>
      </c>
      <c r="G330" s="32">
        <v>47928.03</v>
      </c>
    </row>
    <row r="331" spans="1:7" x14ac:dyDescent="0.25">
      <c r="A331" s="27">
        <v>52</v>
      </c>
      <c r="B331" s="28" t="s">
        <v>10</v>
      </c>
      <c r="C331" s="28">
        <v>36.700000000000003</v>
      </c>
      <c r="D331" s="28">
        <v>0</v>
      </c>
      <c r="E331" s="28" t="s">
        <v>11</v>
      </c>
      <c r="F331" s="28" t="s">
        <v>9</v>
      </c>
      <c r="G331" s="33">
        <v>9144.5650000000005</v>
      </c>
    </row>
    <row r="332" spans="1:7" x14ac:dyDescent="0.25">
      <c r="A332" s="25">
        <v>61</v>
      </c>
      <c r="B332" s="26" t="s">
        <v>7</v>
      </c>
      <c r="C332" s="26">
        <v>36.384999999999998</v>
      </c>
      <c r="D332" s="26">
        <v>1</v>
      </c>
      <c r="E332" s="26" t="s">
        <v>8</v>
      </c>
      <c r="F332" s="26" t="s">
        <v>14</v>
      </c>
      <c r="G332" s="32">
        <v>48517.563150000002</v>
      </c>
    </row>
    <row r="333" spans="1:7" x14ac:dyDescent="0.25">
      <c r="A333" s="27">
        <v>52</v>
      </c>
      <c r="B333" s="28" t="s">
        <v>10</v>
      </c>
      <c r="C333" s="28">
        <v>27.36</v>
      </c>
      <c r="D333" s="28">
        <v>0</v>
      </c>
      <c r="E333" s="28" t="s">
        <v>8</v>
      </c>
      <c r="F333" s="28" t="s">
        <v>13</v>
      </c>
      <c r="G333" s="33">
        <v>24393.6224</v>
      </c>
    </row>
    <row r="334" spans="1:7" x14ac:dyDescent="0.25">
      <c r="A334" s="25">
        <v>61</v>
      </c>
      <c r="B334" s="26" t="s">
        <v>7</v>
      </c>
      <c r="C334" s="26">
        <v>31.16</v>
      </c>
      <c r="D334" s="26">
        <v>0</v>
      </c>
      <c r="E334" s="26" t="s">
        <v>11</v>
      </c>
      <c r="F334" s="26" t="s">
        <v>13</v>
      </c>
      <c r="G334" s="32">
        <v>13429.035400000001</v>
      </c>
    </row>
    <row r="335" spans="1:7" x14ac:dyDescent="0.25">
      <c r="A335" s="27">
        <v>56</v>
      </c>
      <c r="B335" s="28" t="s">
        <v>7</v>
      </c>
      <c r="C335" s="28">
        <v>28.785</v>
      </c>
      <c r="D335" s="28">
        <v>0</v>
      </c>
      <c r="E335" s="28" t="s">
        <v>11</v>
      </c>
      <c r="F335" s="28" t="s">
        <v>14</v>
      </c>
      <c r="G335" s="33">
        <v>11658.379150000001</v>
      </c>
    </row>
    <row r="336" spans="1:7" x14ac:dyDescent="0.25">
      <c r="A336" s="25">
        <v>43</v>
      </c>
      <c r="B336" s="26" t="s">
        <v>7</v>
      </c>
      <c r="C336" s="26">
        <v>35.72</v>
      </c>
      <c r="D336" s="26">
        <v>2</v>
      </c>
      <c r="E336" s="26" t="s">
        <v>11</v>
      </c>
      <c r="F336" s="26" t="s">
        <v>14</v>
      </c>
      <c r="G336" s="32">
        <v>19144.576519999999</v>
      </c>
    </row>
    <row r="337" spans="1:7" x14ac:dyDescent="0.25">
      <c r="A337" s="27">
        <v>64</v>
      </c>
      <c r="B337" s="28" t="s">
        <v>10</v>
      </c>
      <c r="C337" s="28">
        <v>34.5</v>
      </c>
      <c r="D337" s="28">
        <v>0</v>
      </c>
      <c r="E337" s="28" t="s">
        <v>11</v>
      </c>
      <c r="F337" s="28" t="s">
        <v>9</v>
      </c>
      <c r="G337" s="33">
        <v>13822.803</v>
      </c>
    </row>
    <row r="338" spans="1:7" x14ac:dyDescent="0.25">
      <c r="A338" s="25">
        <v>60</v>
      </c>
      <c r="B338" s="26" t="s">
        <v>10</v>
      </c>
      <c r="C338" s="26">
        <v>25.74</v>
      </c>
      <c r="D338" s="26">
        <v>0</v>
      </c>
      <c r="E338" s="26" t="s">
        <v>11</v>
      </c>
      <c r="F338" s="26" t="s">
        <v>12</v>
      </c>
      <c r="G338" s="32">
        <v>12142.578600000001</v>
      </c>
    </row>
    <row r="339" spans="1:7" x14ac:dyDescent="0.25">
      <c r="A339" s="27">
        <v>62</v>
      </c>
      <c r="B339" s="28" t="s">
        <v>10</v>
      </c>
      <c r="C339" s="28">
        <v>27.55</v>
      </c>
      <c r="D339" s="28">
        <v>1</v>
      </c>
      <c r="E339" s="28" t="s">
        <v>11</v>
      </c>
      <c r="F339" s="28" t="s">
        <v>13</v>
      </c>
      <c r="G339" s="33">
        <v>13937.666499999999</v>
      </c>
    </row>
    <row r="340" spans="1:7" x14ac:dyDescent="0.25">
      <c r="A340" s="25">
        <v>50</v>
      </c>
      <c r="B340" s="26" t="s">
        <v>10</v>
      </c>
      <c r="C340" s="26">
        <v>32.299999999999997</v>
      </c>
      <c r="D340" s="26">
        <v>1</v>
      </c>
      <c r="E340" s="26" t="s">
        <v>8</v>
      </c>
      <c r="F340" s="26" t="s">
        <v>14</v>
      </c>
      <c r="G340" s="32">
        <v>41919.097000000002</v>
      </c>
    </row>
    <row r="341" spans="1:7" x14ac:dyDescent="0.25">
      <c r="A341" s="27">
        <v>46</v>
      </c>
      <c r="B341" s="28" t="s">
        <v>7</v>
      </c>
      <c r="C341" s="28">
        <v>27.72</v>
      </c>
      <c r="D341" s="28">
        <v>1</v>
      </c>
      <c r="E341" s="28" t="s">
        <v>11</v>
      </c>
      <c r="F341" s="28" t="s">
        <v>12</v>
      </c>
      <c r="G341" s="33">
        <v>8232.6388000000006</v>
      </c>
    </row>
    <row r="342" spans="1:7" x14ac:dyDescent="0.25">
      <c r="A342" s="25">
        <v>24</v>
      </c>
      <c r="B342" s="26" t="s">
        <v>7</v>
      </c>
      <c r="C342" s="26">
        <v>27.6</v>
      </c>
      <c r="D342" s="26">
        <v>0</v>
      </c>
      <c r="E342" s="26" t="s">
        <v>11</v>
      </c>
      <c r="F342" s="26" t="s">
        <v>9</v>
      </c>
      <c r="G342" s="32">
        <v>18955.220170000001</v>
      </c>
    </row>
    <row r="343" spans="1:7" x14ac:dyDescent="0.25">
      <c r="A343" s="27">
        <v>62</v>
      </c>
      <c r="B343" s="28" t="s">
        <v>10</v>
      </c>
      <c r="C343" s="28">
        <v>30.02</v>
      </c>
      <c r="D343" s="28">
        <v>0</v>
      </c>
      <c r="E343" s="28" t="s">
        <v>11</v>
      </c>
      <c r="F343" s="28" t="s">
        <v>13</v>
      </c>
      <c r="G343" s="33">
        <v>13352.0998</v>
      </c>
    </row>
    <row r="344" spans="1:7" x14ac:dyDescent="0.25">
      <c r="A344" s="25">
        <v>60</v>
      </c>
      <c r="B344" s="26" t="s">
        <v>7</v>
      </c>
      <c r="C344" s="26">
        <v>27.55</v>
      </c>
      <c r="D344" s="26">
        <v>0</v>
      </c>
      <c r="E344" s="26" t="s">
        <v>11</v>
      </c>
      <c r="F344" s="26" t="s">
        <v>14</v>
      </c>
      <c r="G344" s="32">
        <v>13217.094499999999</v>
      </c>
    </row>
    <row r="345" spans="1:7" x14ac:dyDescent="0.25">
      <c r="A345" s="27">
        <v>63</v>
      </c>
      <c r="B345" s="28" t="s">
        <v>10</v>
      </c>
      <c r="C345" s="28">
        <v>36.765000000000001</v>
      </c>
      <c r="D345" s="28">
        <v>0</v>
      </c>
      <c r="E345" s="28" t="s">
        <v>11</v>
      </c>
      <c r="F345" s="28" t="s">
        <v>14</v>
      </c>
      <c r="G345" s="33">
        <v>13981.850350000001</v>
      </c>
    </row>
    <row r="346" spans="1:7" x14ac:dyDescent="0.25">
      <c r="A346" s="25">
        <v>49</v>
      </c>
      <c r="B346" s="26" t="s">
        <v>7</v>
      </c>
      <c r="C346" s="26">
        <v>41.47</v>
      </c>
      <c r="D346" s="26">
        <v>4</v>
      </c>
      <c r="E346" s="26" t="s">
        <v>11</v>
      </c>
      <c r="F346" s="26" t="s">
        <v>12</v>
      </c>
      <c r="G346" s="32">
        <v>10977.2063</v>
      </c>
    </row>
    <row r="347" spans="1:7" x14ac:dyDescent="0.25">
      <c r="A347" s="27">
        <v>34</v>
      </c>
      <c r="B347" s="28" t="s">
        <v>7</v>
      </c>
      <c r="C347" s="28">
        <v>29.26</v>
      </c>
      <c r="D347" s="28">
        <v>3</v>
      </c>
      <c r="E347" s="28" t="s">
        <v>11</v>
      </c>
      <c r="F347" s="28" t="s">
        <v>12</v>
      </c>
      <c r="G347" s="33">
        <v>6184.2993999999999</v>
      </c>
    </row>
    <row r="348" spans="1:7" x14ac:dyDescent="0.25">
      <c r="A348" s="25">
        <v>33</v>
      </c>
      <c r="B348" s="26" t="s">
        <v>10</v>
      </c>
      <c r="C348" s="26">
        <v>35.75</v>
      </c>
      <c r="D348" s="26">
        <v>2</v>
      </c>
      <c r="E348" s="26" t="s">
        <v>11</v>
      </c>
      <c r="F348" s="26" t="s">
        <v>12</v>
      </c>
      <c r="G348" s="32">
        <v>4889.9994999999999</v>
      </c>
    </row>
    <row r="349" spans="1:7" x14ac:dyDescent="0.25">
      <c r="A349" s="27">
        <v>46</v>
      </c>
      <c r="B349" s="28" t="s">
        <v>10</v>
      </c>
      <c r="C349" s="28">
        <v>33.344999999999999</v>
      </c>
      <c r="D349" s="28">
        <v>1</v>
      </c>
      <c r="E349" s="28" t="s">
        <v>11</v>
      </c>
      <c r="F349" s="28" t="s">
        <v>14</v>
      </c>
      <c r="G349" s="33">
        <v>8334.4575499999992</v>
      </c>
    </row>
    <row r="350" spans="1:7" x14ac:dyDescent="0.25">
      <c r="A350" s="25">
        <v>36</v>
      </c>
      <c r="B350" s="26" t="s">
        <v>7</v>
      </c>
      <c r="C350" s="26">
        <v>29.92</v>
      </c>
      <c r="D350" s="26">
        <v>1</v>
      </c>
      <c r="E350" s="26" t="s">
        <v>11</v>
      </c>
      <c r="F350" s="26" t="s">
        <v>12</v>
      </c>
      <c r="G350" s="32">
        <v>5478.0367999999999</v>
      </c>
    </row>
    <row r="351" spans="1:7" x14ac:dyDescent="0.25">
      <c r="A351" s="27">
        <v>19</v>
      </c>
      <c r="B351" s="28" t="s">
        <v>10</v>
      </c>
      <c r="C351" s="28">
        <v>27.835000000000001</v>
      </c>
      <c r="D351" s="28">
        <v>0</v>
      </c>
      <c r="E351" s="28" t="s">
        <v>11</v>
      </c>
      <c r="F351" s="28" t="s">
        <v>13</v>
      </c>
      <c r="G351" s="33">
        <v>1635.7336499999999</v>
      </c>
    </row>
    <row r="352" spans="1:7" x14ac:dyDescent="0.25">
      <c r="A352" s="25">
        <v>57</v>
      </c>
      <c r="B352" s="26" t="s">
        <v>7</v>
      </c>
      <c r="C352" s="26">
        <v>23.18</v>
      </c>
      <c r="D352" s="26">
        <v>0</v>
      </c>
      <c r="E352" s="26" t="s">
        <v>11</v>
      </c>
      <c r="F352" s="26" t="s">
        <v>13</v>
      </c>
      <c r="G352" s="32">
        <v>11830.6072</v>
      </c>
    </row>
    <row r="353" spans="1:7" x14ac:dyDescent="0.25">
      <c r="A353" s="27">
        <v>50</v>
      </c>
      <c r="B353" s="28" t="s">
        <v>7</v>
      </c>
      <c r="C353" s="28">
        <v>25.6</v>
      </c>
      <c r="D353" s="28">
        <v>0</v>
      </c>
      <c r="E353" s="28" t="s">
        <v>11</v>
      </c>
      <c r="F353" s="28" t="s">
        <v>9</v>
      </c>
      <c r="G353" s="33">
        <v>8932.0840000000007</v>
      </c>
    </row>
    <row r="354" spans="1:7" x14ac:dyDescent="0.25">
      <c r="A354" s="25">
        <v>30</v>
      </c>
      <c r="B354" s="26" t="s">
        <v>7</v>
      </c>
      <c r="C354" s="26">
        <v>27.7</v>
      </c>
      <c r="D354" s="26">
        <v>0</v>
      </c>
      <c r="E354" s="26" t="s">
        <v>11</v>
      </c>
      <c r="F354" s="26" t="s">
        <v>9</v>
      </c>
      <c r="G354" s="32">
        <v>3554.203</v>
      </c>
    </row>
    <row r="355" spans="1:7" x14ac:dyDescent="0.25">
      <c r="A355" s="27">
        <v>33</v>
      </c>
      <c r="B355" s="28" t="s">
        <v>10</v>
      </c>
      <c r="C355" s="28">
        <v>35.244999999999997</v>
      </c>
      <c r="D355" s="28">
        <v>0</v>
      </c>
      <c r="E355" s="28" t="s">
        <v>11</v>
      </c>
      <c r="F355" s="28" t="s">
        <v>14</v>
      </c>
      <c r="G355" s="33">
        <v>12404.8791</v>
      </c>
    </row>
    <row r="356" spans="1:7" x14ac:dyDescent="0.25">
      <c r="A356" s="25">
        <v>18</v>
      </c>
      <c r="B356" s="26" t="s">
        <v>7</v>
      </c>
      <c r="C356" s="26">
        <v>38.28</v>
      </c>
      <c r="D356" s="26">
        <v>0</v>
      </c>
      <c r="E356" s="26" t="s">
        <v>11</v>
      </c>
      <c r="F356" s="26" t="s">
        <v>12</v>
      </c>
      <c r="G356" s="32">
        <v>14133.03775</v>
      </c>
    </row>
    <row r="357" spans="1:7" x14ac:dyDescent="0.25">
      <c r="A357" s="27">
        <v>46</v>
      </c>
      <c r="B357" s="28" t="s">
        <v>10</v>
      </c>
      <c r="C357" s="28">
        <v>27.6</v>
      </c>
      <c r="D357" s="28">
        <v>0</v>
      </c>
      <c r="E357" s="28" t="s">
        <v>11</v>
      </c>
      <c r="F357" s="28" t="s">
        <v>9</v>
      </c>
      <c r="G357" s="33">
        <v>24603.04837</v>
      </c>
    </row>
    <row r="358" spans="1:7" x14ac:dyDescent="0.25">
      <c r="A358" s="25">
        <v>46</v>
      </c>
      <c r="B358" s="26" t="s">
        <v>10</v>
      </c>
      <c r="C358" s="26">
        <v>43.89</v>
      </c>
      <c r="D358" s="26">
        <v>3</v>
      </c>
      <c r="E358" s="26" t="s">
        <v>11</v>
      </c>
      <c r="F358" s="26" t="s">
        <v>12</v>
      </c>
      <c r="G358" s="32">
        <v>8944.1151000000009</v>
      </c>
    </row>
    <row r="359" spans="1:7" x14ac:dyDescent="0.25">
      <c r="A359" s="27">
        <v>47</v>
      </c>
      <c r="B359" s="28" t="s">
        <v>10</v>
      </c>
      <c r="C359" s="28">
        <v>29.83</v>
      </c>
      <c r="D359" s="28">
        <v>3</v>
      </c>
      <c r="E359" s="28" t="s">
        <v>11</v>
      </c>
      <c r="F359" s="28" t="s">
        <v>13</v>
      </c>
      <c r="G359" s="33">
        <v>9620.3307000000004</v>
      </c>
    </row>
    <row r="360" spans="1:7" x14ac:dyDescent="0.25">
      <c r="A360" s="25">
        <v>23</v>
      </c>
      <c r="B360" s="26" t="s">
        <v>10</v>
      </c>
      <c r="C360" s="26">
        <v>41.91</v>
      </c>
      <c r="D360" s="26">
        <v>0</v>
      </c>
      <c r="E360" s="26" t="s">
        <v>11</v>
      </c>
      <c r="F360" s="26" t="s">
        <v>12</v>
      </c>
      <c r="G360" s="32">
        <v>1837.2819</v>
      </c>
    </row>
    <row r="361" spans="1:7" x14ac:dyDescent="0.25">
      <c r="A361" s="27">
        <v>18</v>
      </c>
      <c r="B361" s="28" t="s">
        <v>7</v>
      </c>
      <c r="C361" s="28">
        <v>20.79</v>
      </c>
      <c r="D361" s="28">
        <v>0</v>
      </c>
      <c r="E361" s="28" t="s">
        <v>11</v>
      </c>
      <c r="F361" s="28" t="s">
        <v>12</v>
      </c>
      <c r="G361" s="33">
        <v>1607.5101</v>
      </c>
    </row>
    <row r="362" spans="1:7" x14ac:dyDescent="0.25">
      <c r="A362" s="25">
        <v>48</v>
      </c>
      <c r="B362" s="26" t="s">
        <v>7</v>
      </c>
      <c r="C362" s="26">
        <v>32.299999999999997</v>
      </c>
      <c r="D362" s="26">
        <v>2</v>
      </c>
      <c r="E362" s="26" t="s">
        <v>11</v>
      </c>
      <c r="F362" s="26" t="s">
        <v>14</v>
      </c>
      <c r="G362" s="32">
        <v>10043.249</v>
      </c>
    </row>
    <row r="363" spans="1:7" x14ac:dyDescent="0.25">
      <c r="A363" s="27">
        <v>35</v>
      </c>
      <c r="B363" s="28" t="s">
        <v>10</v>
      </c>
      <c r="C363" s="28">
        <v>30.5</v>
      </c>
      <c r="D363" s="28">
        <v>1</v>
      </c>
      <c r="E363" s="28" t="s">
        <v>11</v>
      </c>
      <c r="F363" s="28" t="s">
        <v>9</v>
      </c>
      <c r="G363" s="33">
        <v>4751.07</v>
      </c>
    </row>
    <row r="364" spans="1:7" x14ac:dyDescent="0.25">
      <c r="A364" s="25">
        <v>19</v>
      </c>
      <c r="B364" s="26" t="s">
        <v>7</v>
      </c>
      <c r="C364" s="26">
        <v>21.7</v>
      </c>
      <c r="D364" s="26">
        <v>0</v>
      </c>
      <c r="E364" s="26" t="s">
        <v>8</v>
      </c>
      <c r="F364" s="26" t="s">
        <v>9</v>
      </c>
      <c r="G364" s="32">
        <v>13844.505999999999</v>
      </c>
    </row>
    <row r="365" spans="1:7" x14ac:dyDescent="0.25">
      <c r="A365" s="27">
        <v>21</v>
      </c>
      <c r="B365" s="28" t="s">
        <v>7</v>
      </c>
      <c r="C365" s="28">
        <v>26.4</v>
      </c>
      <c r="D365" s="28">
        <v>1</v>
      </c>
      <c r="E365" s="28" t="s">
        <v>11</v>
      </c>
      <c r="F365" s="28" t="s">
        <v>9</v>
      </c>
      <c r="G365" s="33">
        <v>2597.779</v>
      </c>
    </row>
    <row r="366" spans="1:7" x14ac:dyDescent="0.25">
      <c r="A366" s="25">
        <v>21</v>
      </c>
      <c r="B366" s="26" t="s">
        <v>7</v>
      </c>
      <c r="C366" s="26">
        <v>21.89</v>
      </c>
      <c r="D366" s="26">
        <v>2</v>
      </c>
      <c r="E366" s="26" t="s">
        <v>11</v>
      </c>
      <c r="F366" s="26" t="s">
        <v>12</v>
      </c>
      <c r="G366" s="32">
        <v>3180.5101</v>
      </c>
    </row>
    <row r="367" spans="1:7" x14ac:dyDescent="0.25">
      <c r="A367" s="27">
        <v>49</v>
      </c>
      <c r="B367" s="28" t="s">
        <v>7</v>
      </c>
      <c r="C367" s="28">
        <v>30.78</v>
      </c>
      <c r="D367" s="28">
        <v>1</v>
      </c>
      <c r="E367" s="28" t="s">
        <v>11</v>
      </c>
      <c r="F367" s="28" t="s">
        <v>14</v>
      </c>
      <c r="G367" s="33">
        <v>9778.3472000000002</v>
      </c>
    </row>
    <row r="368" spans="1:7" x14ac:dyDescent="0.25">
      <c r="A368" s="25">
        <v>56</v>
      </c>
      <c r="B368" s="26" t="s">
        <v>7</v>
      </c>
      <c r="C368" s="26">
        <v>32.299999999999997</v>
      </c>
      <c r="D368" s="26">
        <v>3</v>
      </c>
      <c r="E368" s="26" t="s">
        <v>11</v>
      </c>
      <c r="F368" s="26" t="s">
        <v>14</v>
      </c>
      <c r="G368" s="32">
        <v>13430.264999999999</v>
      </c>
    </row>
    <row r="369" spans="1:7" x14ac:dyDescent="0.25">
      <c r="A369" s="27">
        <v>42</v>
      </c>
      <c r="B369" s="28" t="s">
        <v>7</v>
      </c>
      <c r="C369" s="28">
        <v>24.984999999999999</v>
      </c>
      <c r="D369" s="28">
        <v>2</v>
      </c>
      <c r="E369" s="28" t="s">
        <v>11</v>
      </c>
      <c r="F369" s="28" t="s">
        <v>13</v>
      </c>
      <c r="G369" s="33">
        <v>8017.0611500000005</v>
      </c>
    </row>
    <row r="370" spans="1:7" x14ac:dyDescent="0.25">
      <c r="A370" s="25">
        <v>44</v>
      </c>
      <c r="B370" s="26" t="s">
        <v>10</v>
      </c>
      <c r="C370" s="26">
        <v>32.015000000000001</v>
      </c>
      <c r="D370" s="26">
        <v>2</v>
      </c>
      <c r="E370" s="26" t="s">
        <v>11</v>
      </c>
      <c r="F370" s="26" t="s">
        <v>13</v>
      </c>
      <c r="G370" s="32">
        <v>8116.2688500000004</v>
      </c>
    </row>
    <row r="371" spans="1:7" x14ac:dyDescent="0.25">
      <c r="A371" s="27">
        <v>18</v>
      </c>
      <c r="B371" s="28" t="s">
        <v>10</v>
      </c>
      <c r="C371" s="28">
        <v>30.4</v>
      </c>
      <c r="D371" s="28">
        <v>3</v>
      </c>
      <c r="E371" s="28" t="s">
        <v>11</v>
      </c>
      <c r="F371" s="28" t="s">
        <v>14</v>
      </c>
      <c r="G371" s="33">
        <v>3481.8679999999999</v>
      </c>
    </row>
    <row r="372" spans="1:7" x14ac:dyDescent="0.25">
      <c r="A372" s="25">
        <v>61</v>
      </c>
      <c r="B372" s="26" t="s">
        <v>7</v>
      </c>
      <c r="C372" s="26">
        <v>21.09</v>
      </c>
      <c r="D372" s="26">
        <v>0</v>
      </c>
      <c r="E372" s="26" t="s">
        <v>11</v>
      </c>
      <c r="F372" s="26" t="s">
        <v>13</v>
      </c>
      <c r="G372" s="32">
        <v>13415.0381</v>
      </c>
    </row>
    <row r="373" spans="1:7" x14ac:dyDescent="0.25">
      <c r="A373" s="27">
        <v>57</v>
      </c>
      <c r="B373" s="28" t="s">
        <v>7</v>
      </c>
      <c r="C373" s="28">
        <v>22.23</v>
      </c>
      <c r="D373" s="28">
        <v>0</v>
      </c>
      <c r="E373" s="28" t="s">
        <v>11</v>
      </c>
      <c r="F373" s="28" t="s">
        <v>14</v>
      </c>
      <c r="G373" s="33">
        <v>12029.286700000001</v>
      </c>
    </row>
    <row r="374" spans="1:7" x14ac:dyDescent="0.25">
      <c r="A374" s="25">
        <v>42</v>
      </c>
      <c r="B374" s="26" t="s">
        <v>7</v>
      </c>
      <c r="C374" s="26">
        <v>33.155000000000001</v>
      </c>
      <c r="D374" s="26">
        <v>1</v>
      </c>
      <c r="E374" s="26" t="s">
        <v>11</v>
      </c>
      <c r="F374" s="26" t="s">
        <v>14</v>
      </c>
      <c r="G374" s="32">
        <v>7639.4174499999999</v>
      </c>
    </row>
    <row r="375" spans="1:7" x14ac:dyDescent="0.25">
      <c r="A375" s="27">
        <v>26</v>
      </c>
      <c r="B375" s="28" t="s">
        <v>10</v>
      </c>
      <c r="C375" s="28">
        <v>32.9</v>
      </c>
      <c r="D375" s="28">
        <v>2</v>
      </c>
      <c r="E375" s="28" t="s">
        <v>8</v>
      </c>
      <c r="F375" s="28" t="s">
        <v>9</v>
      </c>
      <c r="G375" s="33">
        <v>36085.218999999997</v>
      </c>
    </row>
    <row r="376" spans="1:7" x14ac:dyDescent="0.25">
      <c r="A376" s="25">
        <v>20</v>
      </c>
      <c r="B376" s="26" t="s">
        <v>10</v>
      </c>
      <c r="C376" s="26">
        <v>33.33</v>
      </c>
      <c r="D376" s="26">
        <v>0</v>
      </c>
      <c r="E376" s="26" t="s">
        <v>11</v>
      </c>
      <c r="F376" s="26" t="s">
        <v>12</v>
      </c>
      <c r="G376" s="32">
        <v>1391.5287000000001</v>
      </c>
    </row>
    <row r="377" spans="1:7" x14ac:dyDescent="0.25">
      <c r="A377" s="27">
        <v>23</v>
      </c>
      <c r="B377" s="28" t="s">
        <v>7</v>
      </c>
      <c r="C377" s="28">
        <v>28.31</v>
      </c>
      <c r="D377" s="28">
        <v>0</v>
      </c>
      <c r="E377" s="28" t="s">
        <v>8</v>
      </c>
      <c r="F377" s="28" t="s">
        <v>13</v>
      </c>
      <c r="G377" s="33">
        <v>18033.9679</v>
      </c>
    </row>
    <row r="378" spans="1:7" x14ac:dyDescent="0.25">
      <c r="A378" s="25">
        <v>39</v>
      </c>
      <c r="B378" s="26" t="s">
        <v>7</v>
      </c>
      <c r="C378" s="26">
        <v>24.89</v>
      </c>
      <c r="D378" s="26">
        <v>3</v>
      </c>
      <c r="E378" s="26" t="s">
        <v>8</v>
      </c>
      <c r="F378" s="26" t="s">
        <v>14</v>
      </c>
      <c r="G378" s="32">
        <v>21659.930100000001</v>
      </c>
    </row>
    <row r="379" spans="1:7" x14ac:dyDescent="0.25">
      <c r="A379" s="27">
        <v>24</v>
      </c>
      <c r="B379" s="28" t="s">
        <v>10</v>
      </c>
      <c r="C379" s="28">
        <v>40.15</v>
      </c>
      <c r="D379" s="28">
        <v>0</v>
      </c>
      <c r="E379" s="28" t="s">
        <v>8</v>
      </c>
      <c r="F379" s="28" t="s">
        <v>12</v>
      </c>
      <c r="G379" s="33">
        <v>38126.246500000001</v>
      </c>
    </row>
    <row r="380" spans="1:7" x14ac:dyDescent="0.25">
      <c r="A380" s="25">
        <v>64</v>
      </c>
      <c r="B380" s="26" t="s">
        <v>7</v>
      </c>
      <c r="C380" s="26">
        <v>30.114999999999998</v>
      </c>
      <c r="D380" s="26">
        <v>3</v>
      </c>
      <c r="E380" s="26" t="s">
        <v>11</v>
      </c>
      <c r="F380" s="26" t="s">
        <v>13</v>
      </c>
      <c r="G380" s="32">
        <v>16455.707849999999</v>
      </c>
    </row>
    <row r="381" spans="1:7" x14ac:dyDescent="0.25">
      <c r="A381" s="27">
        <v>62</v>
      </c>
      <c r="B381" s="28" t="s">
        <v>10</v>
      </c>
      <c r="C381" s="28">
        <v>31.46</v>
      </c>
      <c r="D381" s="28">
        <v>1</v>
      </c>
      <c r="E381" s="28" t="s">
        <v>11</v>
      </c>
      <c r="F381" s="28" t="s">
        <v>12</v>
      </c>
      <c r="G381" s="33">
        <v>27000.98473</v>
      </c>
    </row>
    <row r="382" spans="1:7" x14ac:dyDescent="0.25">
      <c r="A382" s="25">
        <v>27</v>
      </c>
      <c r="B382" s="26" t="s">
        <v>7</v>
      </c>
      <c r="C382" s="26">
        <v>17.954999999999998</v>
      </c>
      <c r="D382" s="26">
        <v>2</v>
      </c>
      <c r="E382" s="26" t="s">
        <v>8</v>
      </c>
      <c r="F382" s="26" t="s">
        <v>14</v>
      </c>
      <c r="G382" s="32">
        <v>15006.579449999999</v>
      </c>
    </row>
    <row r="383" spans="1:7" x14ac:dyDescent="0.25">
      <c r="A383" s="27">
        <v>55</v>
      </c>
      <c r="B383" s="28" t="s">
        <v>10</v>
      </c>
      <c r="C383" s="28">
        <v>30.684999999999999</v>
      </c>
      <c r="D383" s="28">
        <v>0</v>
      </c>
      <c r="E383" s="28" t="s">
        <v>8</v>
      </c>
      <c r="F383" s="28" t="s">
        <v>14</v>
      </c>
      <c r="G383" s="33">
        <v>42303.692150000003</v>
      </c>
    </row>
    <row r="384" spans="1:7" x14ac:dyDescent="0.25">
      <c r="A384" s="25">
        <v>55</v>
      </c>
      <c r="B384" s="26" t="s">
        <v>10</v>
      </c>
      <c r="C384" s="26">
        <v>33</v>
      </c>
      <c r="D384" s="26">
        <v>0</v>
      </c>
      <c r="E384" s="26" t="s">
        <v>11</v>
      </c>
      <c r="F384" s="26" t="s">
        <v>12</v>
      </c>
      <c r="G384" s="32">
        <v>20781.48892</v>
      </c>
    </row>
    <row r="385" spans="1:7" x14ac:dyDescent="0.25">
      <c r="A385" s="27">
        <v>35</v>
      </c>
      <c r="B385" s="28" t="s">
        <v>7</v>
      </c>
      <c r="C385" s="28">
        <v>43.34</v>
      </c>
      <c r="D385" s="28">
        <v>2</v>
      </c>
      <c r="E385" s="28" t="s">
        <v>11</v>
      </c>
      <c r="F385" s="28" t="s">
        <v>12</v>
      </c>
      <c r="G385" s="33">
        <v>5846.9175999999998</v>
      </c>
    </row>
    <row r="386" spans="1:7" x14ac:dyDescent="0.25">
      <c r="A386" s="25">
        <v>44</v>
      </c>
      <c r="B386" s="26" t="s">
        <v>10</v>
      </c>
      <c r="C386" s="26">
        <v>22.135000000000002</v>
      </c>
      <c r="D386" s="26">
        <v>2</v>
      </c>
      <c r="E386" s="26" t="s">
        <v>11</v>
      </c>
      <c r="F386" s="26" t="s">
        <v>14</v>
      </c>
      <c r="G386" s="32">
        <v>8302.5356499999998</v>
      </c>
    </row>
    <row r="387" spans="1:7" x14ac:dyDescent="0.25">
      <c r="A387" s="27">
        <v>19</v>
      </c>
      <c r="B387" s="28" t="s">
        <v>10</v>
      </c>
      <c r="C387" s="28">
        <v>34.4</v>
      </c>
      <c r="D387" s="28">
        <v>0</v>
      </c>
      <c r="E387" s="28" t="s">
        <v>11</v>
      </c>
      <c r="F387" s="28" t="s">
        <v>9</v>
      </c>
      <c r="G387" s="33">
        <v>1261.8589999999999</v>
      </c>
    </row>
    <row r="388" spans="1:7" x14ac:dyDescent="0.25">
      <c r="A388" s="25">
        <v>58</v>
      </c>
      <c r="B388" s="26" t="s">
        <v>7</v>
      </c>
      <c r="C388" s="26">
        <v>39.049999999999997</v>
      </c>
      <c r="D388" s="26">
        <v>0</v>
      </c>
      <c r="E388" s="26" t="s">
        <v>11</v>
      </c>
      <c r="F388" s="26" t="s">
        <v>12</v>
      </c>
      <c r="G388" s="32">
        <v>11856.4115</v>
      </c>
    </row>
    <row r="389" spans="1:7" x14ac:dyDescent="0.25">
      <c r="A389" s="27">
        <v>50</v>
      </c>
      <c r="B389" s="28" t="s">
        <v>10</v>
      </c>
      <c r="C389" s="28">
        <v>25.364999999999998</v>
      </c>
      <c r="D389" s="28">
        <v>2</v>
      </c>
      <c r="E389" s="28" t="s">
        <v>11</v>
      </c>
      <c r="F389" s="28" t="s">
        <v>13</v>
      </c>
      <c r="G389" s="33">
        <v>30284.642940000002</v>
      </c>
    </row>
    <row r="390" spans="1:7" x14ac:dyDescent="0.25">
      <c r="A390" s="25">
        <v>26</v>
      </c>
      <c r="B390" s="26" t="s">
        <v>7</v>
      </c>
      <c r="C390" s="26">
        <v>22.61</v>
      </c>
      <c r="D390" s="26">
        <v>0</v>
      </c>
      <c r="E390" s="26" t="s">
        <v>11</v>
      </c>
      <c r="F390" s="26" t="s">
        <v>13</v>
      </c>
      <c r="G390" s="32">
        <v>3176.8159000000001</v>
      </c>
    </row>
    <row r="391" spans="1:7" x14ac:dyDescent="0.25">
      <c r="A391" s="27">
        <v>24</v>
      </c>
      <c r="B391" s="28" t="s">
        <v>7</v>
      </c>
      <c r="C391" s="28">
        <v>30.21</v>
      </c>
      <c r="D391" s="28">
        <v>3</v>
      </c>
      <c r="E391" s="28" t="s">
        <v>11</v>
      </c>
      <c r="F391" s="28" t="s">
        <v>13</v>
      </c>
      <c r="G391" s="33">
        <v>4618.0798999999997</v>
      </c>
    </row>
    <row r="392" spans="1:7" x14ac:dyDescent="0.25">
      <c r="A392" s="25">
        <v>48</v>
      </c>
      <c r="B392" s="26" t="s">
        <v>10</v>
      </c>
      <c r="C392" s="26">
        <v>35.625</v>
      </c>
      <c r="D392" s="26">
        <v>4</v>
      </c>
      <c r="E392" s="26" t="s">
        <v>11</v>
      </c>
      <c r="F392" s="26" t="s">
        <v>14</v>
      </c>
      <c r="G392" s="32">
        <v>10736.87075</v>
      </c>
    </row>
    <row r="393" spans="1:7" x14ac:dyDescent="0.25">
      <c r="A393" s="27">
        <v>19</v>
      </c>
      <c r="B393" s="28" t="s">
        <v>7</v>
      </c>
      <c r="C393" s="28">
        <v>37.43</v>
      </c>
      <c r="D393" s="28">
        <v>0</v>
      </c>
      <c r="E393" s="28" t="s">
        <v>11</v>
      </c>
      <c r="F393" s="28" t="s">
        <v>13</v>
      </c>
      <c r="G393" s="33">
        <v>2138.0707000000002</v>
      </c>
    </row>
    <row r="394" spans="1:7" x14ac:dyDescent="0.25">
      <c r="A394" s="25">
        <v>48</v>
      </c>
      <c r="B394" s="26" t="s">
        <v>10</v>
      </c>
      <c r="C394" s="26">
        <v>31.445</v>
      </c>
      <c r="D394" s="26">
        <v>1</v>
      </c>
      <c r="E394" s="26" t="s">
        <v>11</v>
      </c>
      <c r="F394" s="26" t="s">
        <v>14</v>
      </c>
      <c r="G394" s="32">
        <v>8964.0605500000001</v>
      </c>
    </row>
    <row r="395" spans="1:7" x14ac:dyDescent="0.25">
      <c r="A395" s="27">
        <v>49</v>
      </c>
      <c r="B395" s="28" t="s">
        <v>10</v>
      </c>
      <c r="C395" s="28">
        <v>31.35</v>
      </c>
      <c r="D395" s="28">
        <v>1</v>
      </c>
      <c r="E395" s="28" t="s">
        <v>11</v>
      </c>
      <c r="F395" s="28" t="s">
        <v>14</v>
      </c>
      <c r="G395" s="33">
        <v>9290.1394999999993</v>
      </c>
    </row>
    <row r="396" spans="1:7" x14ac:dyDescent="0.25">
      <c r="A396" s="25">
        <v>46</v>
      </c>
      <c r="B396" s="26" t="s">
        <v>7</v>
      </c>
      <c r="C396" s="26">
        <v>32.299999999999997</v>
      </c>
      <c r="D396" s="26">
        <v>2</v>
      </c>
      <c r="E396" s="26" t="s">
        <v>11</v>
      </c>
      <c r="F396" s="26" t="s">
        <v>14</v>
      </c>
      <c r="G396" s="32">
        <v>9411.0049999999992</v>
      </c>
    </row>
    <row r="397" spans="1:7" x14ac:dyDescent="0.25">
      <c r="A397" s="27">
        <v>46</v>
      </c>
      <c r="B397" s="28" t="s">
        <v>10</v>
      </c>
      <c r="C397" s="28">
        <v>19.855</v>
      </c>
      <c r="D397" s="28">
        <v>0</v>
      </c>
      <c r="E397" s="28" t="s">
        <v>11</v>
      </c>
      <c r="F397" s="28" t="s">
        <v>13</v>
      </c>
      <c r="G397" s="33">
        <v>7526.7064499999997</v>
      </c>
    </row>
    <row r="398" spans="1:7" x14ac:dyDescent="0.25">
      <c r="A398" s="25">
        <v>43</v>
      </c>
      <c r="B398" s="26" t="s">
        <v>7</v>
      </c>
      <c r="C398" s="26">
        <v>34.4</v>
      </c>
      <c r="D398" s="26">
        <v>3</v>
      </c>
      <c r="E398" s="26" t="s">
        <v>11</v>
      </c>
      <c r="F398" s="26" t="s">
        <v>9</v>
      </c>
      <c r="G398" s="32">
        <v>8522.0030000000006</v>
      </c>
    </row>
    <row r="399" spans="1:7" x14ac:dyDescent="0.25">
      <c r="A399" s="27">
        <v>21</v>
      </c>
      <c r="B399" s="28" t="s">
        <v>10</v>
      </c>
      <c r="C399" s="28">
        <v>31.02</v>
      </c>
      <c r="D399" s="28">
        <v>0</v>
      </c>
      <c r="E399" s="28" t="s">
        <v>11</v>
      </c>
      <c r="F399" s="28" t="s">
        <v>12</v>
      </c>
      <c r="G399" s="33">
        <v>16586.49771</v>
      </c>
    </row>
    <row r="400" spans="1:7" x14ac:dyDescent="0.25">
      <c r="A400" s="25">
        <v>64</v>
      </c>
      <c r="B400" s="26" t="s">
        <v>10</v>
      </c>
      <c r="C400" s="26">
        <v>25.6</v>
      </c>
      <c r="D400" s="26">
        <v>2</v>
      </c>
      <c r="E400" s="26" t="s">
        <v>11</v>
      </c>
      <c r="F400" s="26" t="s">
        <v>9</v>
      </c>
      <c r="G400" s="32">
        <v>14988.432000000001</v>
      </c>
    </row>
    <row r="401" spans="1:7" x14ac:dyDescent="0.25">
      <c r="A401" s="27">
        <v>18</v>
      </c>
      <c r="B401" s="28" t="s">
        <v>7</v>
      </c>
      <c r="C401" s="28">
        <v>38.17</v>
      </c>
      <c r="D401" s="28">
        <v>0</v>
      </c>
      <c r="E401" s="28" t="s">
        <v>11</v>
      </c>
      <c r="F401" s="28" t="s">
        <v>12</v>
      </c>
      <c r="G401" s="33">
        <v>1631.6683</v>
      </c>
    </row>
    <row r="402" spans="1:7" x14ac:dyDescent="0.25">
      <c r="A402" s="25">
        <v>51</v>
      </c>
      <c r="B402" s="26" t="s">
        <v>7</v>
      </c>
      <c r="C402" s="26">
        <v>20.6</v>
      </c>
      <c r="D402" s="26">
        <v>0</v>
      </c>
      <c r="E402" s="26" t="s">
        <v>11</v>
      </c>
      <c r="F402" s="26" t="s">
        <v>9</v>
      </c>
      <c r="G402" s="32">
        <v>9264.7970000000005</v>
      </c>
    </row>
    <row r="403" spans="1:7" x14ac:dyDescent="0.25">
      <c r="A403" s="27">
        <v>47</v>
      </c>
      <c r="B403" s="28" t="s">
        <v>10</v>
      </c>
      <c r="C403" s="28">
        <v>47.52</v>
      </c>
      <c r="D403" s="28">
        <v>1</v>
      </c>
      <c r="E403" s="28" t="s">
        <v>11</v>
      </c>
      <c r="F403" s="28" t="s">
        <v>12</v>
      </c>
      <c r="G403" s="33">
        <v>8083.9197999999997</v>
      </c>
    </row>
    <row r="404" spans="1:7" x14ac:dyDescent="0.25">
      <c r="A404" s="25">
        <v>64</v>
      </c>
      <c r="B404" s="26" t="s">
        <v>7</v>
      </c>
      <c r="C404" s="26">
        <v>32.965000000000003</v>
      </c>
      <c r="D404" s="26">
        <v>0</v>
      </c>
      <c r="E404" s="26" t="s">
        <v>11</v>
      </c>
      <c r="F404" s="26" t="s">
        <v>13</v>
      </c>
      <c r="G404" s="32">
        <v>14692.66935</v>
      </c>
    </row>
    <row r="405" spans="1:7" x14ac:dyDescent="0.25">
      <c r="A405" s="27">
        <v>49</v>
      </c>
      <c r="B405" s="28" t="s">
        <v>10</v>
      </c>
      <c r="C405" s="28">
        <v>32.299999999999997</v>
      </c>
      <c r="D405" s="28">
        <v>3</v>
      </c>
      <c r="E405" s="28" t="s">
        <v>11</v>
      </c>
      <c r="F405" s="28" t="s">
        <v>13</v>
      </c>
      <c r="G405" s="33">
        <v>10269.459999999999</v>
      </c>
    </row>
    <row r="406" spans="1:7" x14ac:dyDescent="0.25">
      <c r="A406" s="25">
        <v>31</v>
      </c>
      <c r="B406" s="26" t="s">
        <v>10</v>
      </c>
      <c r="C406" s="26">
        <v>20.399999999999999</v>
      </c>
      <c r="D406" s="26">
        <v>0</v>
      </c>
      <c r="E406" s="26" t="s">
        <v>11</v>
      </c>
      <c r="F406" s="26" t="s">
        <v>9</v>
      </c>
      <c r="G406" s="32">
        <v>3260.1990000000001</v>
      </c>
    </row>
    <row r="407" spans="1:7" x14ac:dyDescent="0.25">
      <c r="A407" s="27">
        <v>52</v>
      </c>
      <c r="B407" s="28" t="s">
        <v>7</v>
      </c>
      <c r="C407" s="28">
        <v>38.380000000000003</v>
      </c>
      <c r="D407" s="28">
        <v>2</v>
      </c>
      <c r="E407" s="28" t="s">
        <v>11</v>
      </c>
      <c r="F407" s="28" t="s">
        <v>14</v>
      </c>
      <c r="G407" s="33">
        <v>11396.9002</v>
      </c>
    </row>
    <row r="408" spans="1:7" x14ac:dyDescent="0.25">
      <c r="A408" s="25">
        <v>33</v>
      </c>
      <c r="B408" s="26" t="s">
        <v>7</v>
      </c>
      <c r="C408" s="26">
        <v>24.31</v>
      </c>
      <c r="D408" s="26">
        <v>0</v>
      </c>
      <c r="E408" s="26" t="s">
        <v>11</v>
      </c>
      <c r="F408" s="26" t="s">
        <v>12</v>
      </c>
      <c r="G408" s="32">
        <v>4185.0978999999998</v>
      </c>
    </row>
    <row r="409" spans="1:7" x14ac:dyDescent="0.25">
      <c r="A409" s="27">
        <v>47</v>
      </c>
      <c r="B409" s="28" t="s">
        <v>7</v>
      </c>
      <c r="C409" s="28">
        <v>23.6</v>
      </c>
      <c r="D409" s="28">
        <v>1</v>
      </c>
      <c r="E409" s="28" t="s">
        <v>11</v>
      </c>
      <c r="F409" s="28" t="s">
        <v>9</v>
      </c>
      <c r="G409" s="33">
        <v>8539.6710000000003</v>
      </c>
    </row>
    <row r="410" spans="1:7" x14ac:dyDescent="0.25">
      <c r="A410" s="25">
        <v>38</v>
      </c>
      <c r="B410" s="26" t="s">
        <v>10</v>
      </c>
      <c r="C410" s="26">
        <v>21.12</v>
      </c>
      <c r="D410" s="26">
        <v>3</v>
      </c>
      <c r="E410" s="26" t="s">
        <v>11</v>
      </c>
      <c r="F410" s="26" t="s">
        <v>12</v>
      </c>
      <c r="G410" s="32">
        <v>6652.5288</v>
      </c>
    </row>
    <row r="411" spans="1:7" x14ac:dyDescent="0.25">
      <c r="A411" s="27">
        <v>32</v>
      </c>
      <c r="B411" s="28" t="s">
        <v>10</v>
      </c>
      <c r="C411" s="28">
        <v>30.03</v>
      </c>
      <c r="D411" s="28">
        <v>1</v>
      </c>
      <c r="E411" s="28" t="s">
        <v>11</v>
      </c>
      <c r="F411" s="28" t="s">
        <v>12</v>
      </c>
      <c r="G411" s="33">
        <v>4074.4537</v>
      </c>
    </row>
    <row r="412" spans="1:7" x14ac:dyDescent="0.25">
      <c r="A412" s="25">
        <v>19</v>
      </c>
      <c r="B412" s="26" t="s">
        <v>10</v>
      </c>
      <c r="C412" s="26">
        <v>17.48</v>
      </c>
      <c r="D412" s="26">
        <v>0</v>
      </c>
      <c r="E412" s="26" t="s">
        <v>11</v>
      </c>
      <c r="F412" s="26" t="s">
        <v>13</v>
      </c>
      <c r="G412" s="32">
        <v>1621.3402000000001</v>
      </c>
    </row>
    <row r="413" spans="1:7" x14ac:dyDescent="0.25">
      <c r="A413" s="27">
        <v>44</v>
      </c>
      <c r="B413" s="28" t="s">
        <v>7</v>
      </c>
      <c r="C413" s="28">
        <v>20.234999999999999</v>
      </c>
      <c r="D413" s="28">
        <v>1</v>
      </c>
      <c r="E413" s="28" t="s">
        <v>8</v>
      </c>
      <c r="F413" s="28" t="s">
        <v>14</v>
      </c>
      <c r="G413" s="33">
        <v>19594.809649999999</v>
      </c>
    </row>
    <row r="414" spans="1:7" x14ac:dyDescent="0.25">
      <c r="A414" s="25">
        <v>26</v>
      </c>
      <c r="B414" s="26" t="s">
        <v>7</v>
      </c>
      <c r="C414" s="26">
        <v>17.195</v>
      </c>
      <c r="D414" s="26">
        <v>2</v>
      </c>
      <c r="E414" s="26" t="s">
        <v>8</v>
      </c>
      <c r="F414" s="26" t="s">
        <v>14</v>
      </c>
      <c r="G414" s="32">
        <v>14455.644050000001</v>
      </c>
    </row>
    <row r="415" spans="1:7" x14ac:dyDescent="0.25">
      <c r="A415" s="27">
        <v>25</v>
      </c>
      <c r="B415" s="28" t="s">
        <v>10</v>
      </c>
      <c r="C415" s="28">
        <v>23.9</v>
      </c>
      <c r="D415" s="28">
        <v>5</v>
      </c>
      <c r="E415" s="28" t="s">
        <v>11</v>
      </c>
      <c r="F415" s="28" t="s">
        <v>9</v>
      </c>
      <c r="G415" s="33">
        <v>5080.0959999999995</v>
      </c>
    </row>
    <row r="416" spans="1:7" x14ac:dyDescent="0.25">
      <c r="A416" s="25">
        <v>19</v>
      </c>
      <c r="B416" s="26" t="s">
        <v>7</v>
      </c>
      <c r="C416" s="26">
        <v>35.15</v>
      </c>
      <c r="D416" s="26">
        <v>0</v>
      </c>
      <c r="E416" s="26" t="s">
        <v>11</v>
      </c>
      <c r="F416" s="26" t="s">
        <v>13</v>
      </c>
      <c r="G416" s="32">
        <v>2134.9014999999999</v>
      </c>
    </row>
    <row r="417" spans="1:7" x14ac:dyDescent="0.25">
      <c r="A417" s="27">
        <v>43</v>
      </c>
      <c r="B417" s="28" t="s">
        <v>7</v>
      </c>
      <c r="C417" s="28">
        <v>35.64</v>
      </c>
      <c r="D417" s="28">
        <v>1</v>
      </c>
      <c r="E417" s="28" t="s">
        <v>11</v>
      </c>
      <c r="F417" s="28" t="s">
        <v>12</v>
      </c>
      <c r="G417" s="33">
        <v>7345.7266</v>
      </c>
    </row>
    <row r="418" spans="1:7" x14ac:dyDescent="0.25">
      <c r="A418" s="25">
        <v>52</v>
      </c>
      <c r="B418" s="26" t="s">
        <v>10</v>
      </c>
      <c r="C418" s="26">
        <v>34.1</v>
      </c>
      <c r="D418" s="26">
        <v>0</v>
      </c>
      <c r="E418" s="26" t="s">
        <v>11</v>
      </c>
      <c r="F418" s="26" t="s">
        <v>12</v>
      </c>
      <c r="G418" s="32">
        <v>9140.9509999999991</v>
      </c>
    </row>
    <row r="419" spans="1:7" x14ac:dyDescent="0.25">
      <c r="A419" s="27">
        <v>36</v>
      </c>
      <c r="B419" s="28" t="s">
        <v>7</v>
      </c>
      <c r="C419" s="28">
        <v>22.6</v>
      </c>
      <c r="D419" s="28">
        <v>2</v>
      </c>
      <c r="E419" s="28" t="s">
        <v>8</v>
      </c>
      <c r="F419" s="28" t="s">
        <v>9</v>
      </c>
      <c r="G419" s="33">
        <v>18608.261999999999</v>
      </c>
    </row>
    <row r="420" spans="1:7" x14ac:dyDescent="0.25">
      <c r="A420" s="25">
        <v>64</v>
      </c>
      <c r="B420" s="26" t="s">
        <v>10</v>
      </c>
      <c r="C420" s="26">
        <v>39.159999999999997</v>
      </c>
      <c r="D420" s="26">
        <v>1</v>
      </c>
      <c r="E420" s="26" t="s">
        <v>11</v>
      </c>
      <c r="F420" s="26" t="s">
        <v>12</v>
      </c>
      <c r="G420" s="32">
        <v>14418.2804</v>
      </c>
    </row>
    <row r="421" spans="1:7" x14ac:dyDescent="0.25">
      <c r="A421" s="27">
        <v>63</v>
      </c>
      <c r="B421" s="28" t="s">
        <v>7</v>
      </c>
      <c r="C421" s="28">
        <v>26.98</v>
      </c>
      <c r="D421" s="28">
        <v>0</v>
      </c>
      <c r="E421" s="28" t="s">
        <v>8</v>
      </c>
      <c r="F421" s="28" t="s">
        <v>13</v>
      </c>
      <c r="G421" s="33">
        <v>28950.4692</v>
      </c>
    </row>
    <row r="422" spans="1:7" x14ac:dyDescent="0.25">
      <c r="A422" s="25">
        <v>64</v>
      </c>
      <c r="B422" s="26" t="s">
        <v>10</v>
      </c>
      <c r="C422" s="26">
        <v>33.880000000000003</v>
      </c>
      <c r="D422" s="26">
        <v>0</v>
      </c>
      <c r="E422" s="26" t="s">
        <v>8</v>
      </c>
      <c r="F422" s="26" t="s">
        <v>12</v>
      </c>
      <c r="G422" s="32">
        <v>46889.261200000001</v>
      </c>
    </row>
    <row r="423" spans="1:7" x14ac:dyDescent="0.25">
      <c r="A423" s="27">
        <v>61</v>
      </c>
      <c r="B423" s="28" t="s">
        <v>10</v>
      </c>
      <c r="C423" s="28">
        <v>35.86</v>
      </c>
      <c r="D423" s="28">
        <v>0</v>
      </c>
      <c r="E423" s="28" t="s">
        <v>8</v>
      </c>
      <c r="F423" s="28" t="s">
        <v>12</v>
      </c>
      <c r="G423" s="33">
        <v>46599.108399999997</v>
      </c>
    </row>
    <row r="424" spans="1:7" x14ac:dyDescent="0.25">
      <c r="A424" s="25">
        <v>40</v>
      </c>
      <c r="B424" s="26" t="s">
        <v>10</v>
      </c>
      <c r="C424" s="26">
        <v>32.774999999999999</v>
      </c>
      <c r="D424" s="26">
        <v>1</v>
      </c>
      <c r="E424" s="26" t="s">
        <v>8</v>
      </c>
      <c r="F424" s="26" t="s">
        <v>14</v>
      </c>
      <c r="G424" s="32">
        <v>39125.332249999999</v>
      </c>
    </row>
    <row r="425" spans="1:7" x14ac:dyDescent="0.25">
      <c r="A425" s="27">
        <v>25</v>
      </c>
      <c r="B425" s="28" t="s">
        <v>10</v>
      </c>
      <c r="C425" s="28">
        <v>30.59</v>
      </c>
      <c r="D425" s="28">
        <v>0</v>
      </c>
      <c r="E425" s="28" t="s">
        <v>11</v>
      </c>
      <c r="F425" s="28" t="s">
        <v>14</v>
      </c>
      <c r="G425" s="33">
        <v>2727.3951000000002</v>
      </c>
    </row>
    <row r="426" spans="1:7" x14ac:dyDescent="0.25">
      <c r="A426" s="25">
        <v>48</v>
      </c>
      <c r="B426" s="26" t="s">
        <v>10</v>
      </c>
      <c r="C426" s="26">
        <v>30.2</v>
      </c>
      <c r="D426" s="26">
        <v>2</v>
      </c>
      <c r="E426" s="26" t="s">
        <v>11</v>
      </c>
      <c r="F426" s="26" t="s">
        <v>9</v>
      </c>
      <c r="G426" s="32">
        <v>8968.33</v>
      </c>
    </row>
    <row r="427" spans="1:7" x14ac:dyDescent="0.25">
      <c r="A427" s="27">
        <v>45</v>
      </c>
      <c r="B427" s="28" t="s">
        <v>10</v>
      </c>
      <c r="C427" s="28">
        <v>24.31</v>
      </c>
      <c r="D427" s="28">
        <v>5</v>
      </c>
      <c r="E427" s="28" t="s">
        <v>11</v>
      </c>
      <c r="F427" s="28" t="s">
        <v>12</v>
      </c>
      <c r="G427" s="33">
        <v>9788.8659000000007</v>
      </c>
    </row>
    <row r="428" spans="1:7" x14ac:dyDescent="0.25">
      <c r="A428" s="25">
        <v>38</v>
      </c>
      <c r="B428" s="26" t="s">
        <v>7</v>
      </c>
      <c r="C428" s="26">
        <v>27.265000000000001</v>
      </c>
      <c r="D428" s="26">
        <v>1</v>
      </c>
      <c r="E428" s="26" t="s">
        <v>11</v>
      </c>
      <c r="F428" s="26" t="s">
        <v>14</v>
      </c>
      <c r="G428" s="32">
        <v>6555.07035</v>
      </c>
    </row>
    <row r="429" spans="1:7" x14ac:dyDescent="0.25">
      <c r="A429" s="27">
        <v>18</v>
      </c>
      <c r="B429" s="28" t="s">
        <v>7</v>
      </c>
      <c r="C429" s="28">
        <v>29.164999999999999</v>
      </c>
      <c r="D429" s="28">
        <v>0</v>
      </c>
      <c r="E429" s="28" t="s">
        <v>11</v>
      </c>
      <c r="F429" s="28" t="s">
        <v>14</v>
      </c>
      <c r="G429" s="33">
        <v>7323.7348190000002</v>
      </c>
    </row>
    <row r="430" spans="1:7" x14ac:dyDescent="0.25">
      <c r="A430" s="25">
        <v>21</v>
      </c>
      <c r="B430" s="26" t="s">
        <v>7</v>
      </c>
      <c r="C430" s="26">
        <v>16.815000000000001</v>
      </c>
      <c r="D430" s="26">
        <v>1</v>
      </c>
      <c r="E430" s="26" t="s">
        <v>11</v>
      </c>
      <c r="F430" s="26" t="s">
        <v>14</v>
      </c>
      <c r="G430" s="32">
        <v>3167.4558499999998</v>
      </c>
    </row>
    <row r="431" spans="1:7" x14ac:dyDescent="0.25">
      <c r="A431" s="27">
        <v>27</v>
      </c>
      <c r="B431" s="28" t="s">
        <v>7</v>
      </c>
      <c r="C431" s="28">
        <v>30.4</v>
      </c>
      <c r="D431" s="28">
        <v>3</v>
      </c>
      <c r="E431" s="28" t="s">
        <v>11</v>
      </c>
      <c r="F431" s="28" t="s">
        <v>13</v>
      </c>
      <c r="G431" s="33">
        <v>18804.752400000001</v>
      </c>
    </row>
    <row r="432" spans="1:7" x14ac:dyDescent="0.25">
      <c r="A432" s="25">
        <v>19</v>
      </c>
      <c r="B432" s="26" t="s">
        <v>10</v>
      </c>
      <c r="C432" s="26">
        <v>33.1</v>
      </c>
      <c r="D432" s="26">
        <v>0</v>
      </c>
      <c r="E432" s="26" t="s">
        <v>11</v>
      </c>
      <c r="F432" s="26" t="s">
        <v>9</v>
      </c>
      <c r="G432" s="32">
        <v>23082.955330000001</v>
      </c>
    </row>
    <row r="433" spans="1:7" x14ac:dyDescent="0.25">
      <c r="A433" s="27">
        <v>29</v>
      </c>
      <c r="B433" s="28" t="s">
        <v>7</v>
      </c>
      <c r="C433" s="28">
        <v>20.234999999999999</v>
      </c>
      <c r="D433" s="28">
        <v>2</v>
      </c>
      <c r="E433" s="28" t="s">
        <v>11</v>
      </c>
      <c r="F433" s="28" t="s">
        <v>13</v>
      </c>
      <c r="G433" s="33">
        <v>4906.4096499999996</v>
      </c>
    </row>
    <row r="434" spans="1:7" x14ac:dyDescent="0.25">
      <c r="A434" s="25">
        <v>42</v>
      </c>
      <c r="B434" s="26" t="s">
        <v>10</v>
      </c>
      <c r="C434" s="26">
        <v>26.9</v>
      </c>
      <c r="D434" s="26">
        <v>0</v>
      </c>
      <c r="E434" s="26" t="s">
        <v>11</v>
      </c>
      <c r="F434" s="26" t="s">
        <v>9</v>
      </c>
      <c r="G434" s="32">
        <v>5969.723</v>
      </c>
    </row>
    <row r="435" spans="1:7" x14ac:dyDescent="0.25">
      <c r="A435" s="27">
        <v>60</v>
      </c>
      <c r="B435" s="28" t="s">
        <v>7</v>
      </c>
      <c r="C435" s="28">
        <v>30.5</v>
      </c>
      <c r="D435" s="28">
        <v>0</v>
      </c>
      <c r="E435" s="28" t="s">
        <v>11</v>
      </c>
      <c r="F435" s="28" t="s">
        <v>9</v>
      </c>
      <c r="G435" s="33">
        <v>12638.195</v>
      </c>
    </row>
    <row r="436" spans="1:7" x14ac:dyDescent="0.25">
      <c r="A436" s="25">
        <v>31</v>
      </c>
      <c r="B436" s="26" t="s">
        <v>10</v>
      </c>
      <c r="C436" s="26">
        <v>28.594999999999999</v>
      </c>
      <c r="D436" s="26">
        <v>1</v>
      </c>
      <c r="E436" s="26" t="s">
        <v>11</v>
      </c>
      <c r="F436" s="26" t="s">
        <v>13</v>
      </c>
      <c r="G436" s="32">
        <v>4243.5900499999998</v>
      </c>
    </row>
    <row r="437" spans="1:7" x14ac:dyDescent="0.25">
      <c r="A437" s="27">
        <v>60</v>
      </c>
      <c r="B437" s="28" t="s">
        <v>10</v>
      </c>
      <c r="C437" s="28">
        <v>33.11</v>
      </c>
      <c r="D437" s="28">
        <v>3</v>
      </c>
      <c r="E437" s="28" t="s">
        <v>11</v>
      </c>
      <c r="F437" s="28" t="s">
        <v>12</v>
      </c>
      <c r="G437" s="33">
        <v>13919.822899999999</v>
      </c>
    </row>
    <row r="438" spans="1:7" x14ac:dyDescent="0.25">
      <c r="A438" s="25">
        <v>22</v>
      </c>
      <c r="B438" s="26" t="s">
        <v>10</v>
      </c>
      <c r="C438" s="26">
        <v>31.73</v>
      </c>
      <c r="D438" s="26">
        <v>0</v>
      </c>
      <c r="E438" s="26" t="s">
        <v>11</v>
      </c>
      <c r="F438" s="26" t="s">
        <v>14</v>
      </c>
      <c r="G438" s="32">
        <v>2254.7966999999999</v>
      </c>
    </row>
    <row r="439" spans="1:7" x14ac:dyDescent="0.25">
      <c r="A439" s="27">
        <v>35</v>
      </c>
      <c r="B439" s="28" t="s">
        <v>10</v>
      </c>
      <c r="C439" s="28">
        <v>28.9</v>
      </c>
      <c r="D439" s="28">
        <v>3</v>
      </c>
      <c r="E439" s="28" t="s">
        <v>11</v>
      </c>
      <c r="F439" s="28" t="s">
        <v>9</v>
      </c>
      <c r="G439" s="33">
        <v>5926.8459999999995</v>
      </c>
    </row>
    <row r="440" spans="1:7" x14ac:dyDescent="0.25">
      <c r="A440" s="25">
        <v>52</v>
      </c>
      <c r="B440" s="26" t="s">
        <v>7</v>
      </c>
      <c r="C440" s="26">
        <v>46.75</v>
      </c>
      <c r="D440" s="26">
        <v>5</v>
      </c>
      <c r="E440" s="26" t="s">
        <v>11</v>
      </c>
      <c r="F440" s="26" t="s">
        <v>12</v>
      </c>
      <c r="G440" s="32">
        <v>12592.5345</v>
      </c>
    </row>
    <row r="441" spans="1:7" x14ac:dyDescent="0.25">
      <c r="A441" s="27">
        <v>26</v>
      </c>
      <c r="B441" s="28" t="s">
        <v>10</v>
      </c>
      <c r="C441" s="28">
        <v>29.45</v>
      </c>
      <c r="D441" s="28">
        <v>0</v>
      </c>
      <c r="E441" s="28" t="s">
        <v>11</v>
      </c>
      <c r="F441" s="28" t="s">
        <v>14</v>
      </c>
      <c r="G441" s="33">
        <v>2897.3235</v>
      </c>
    </row>
    <row r="442" spans="1:7" x14ac:dyDescent="0.25">
      <c r="A442" s="25">
        <v>31</v>
      </c>
      <c r="B442" s="26" t="s">
        <v>7</v>
      </c>
      <c r="C442" s="26">
        <v>32.68</v>
      </c>
      <c r="D442" s="26">
        <v>1</v>
      </c>
      <c r="E442" s="26" t="s">
        <v>11</v>
      </c>
      <c r="F442" s="26" t="s">
        <v>13</v>
      </c>
      <c r="G442" s="32">
        <v>4738.2682000000004</v>
      </c>
    </row>
    <row r="443" spans="1:7" x14ac:dyDescent="0.25">
      <c r="A443" s="27">
        <v>33</v>
      </c>
      <c r="B443" s="28" t="s">
        <v>7</v>
      </c>
      <c r="C443" s="28">
        <v>33.5</v>
      </c>
      <c r="D443" s="28">
        <v>0</v>
      </c>
      <c r="E443" s="28" t="s">
        <v>8</v>
      </c>
      <c r="F443" s="28" t="s">
        <v>9</v>
      </c>
      <c r="G443" s="33">
        <v>37079.372000000003</v>
      </c>
    </row>
    <row r="444" spans="1:7" x14ac:dyDescent="0.25">
      <c r="A444" s="25">
        <v>18</v>
      </c>
      <c r="B444" s="26" t="s">
        <v>10</v>
      </c>
      <c r="C444" s="26">
        <v>43.01</v>
      </c>
      <c r="D444" s="26">
        <v>0</v>
      </c>
      <c r="E444" s="26" t="s">
        <v>11</v>
      </c>
      <c r="F444" s="26" t="s">
        <v>12</v>
      </c>
      <c r="G444" s="32">
        <v>1149.3959</v>
      </c>
    </row>
    <row r="445" spans="1:7" x14ac:dyDescent="0.25">
      <c r="A445" s="27">
        <v>59</v>
      </c>
      <c r="B445" s="28" t="s">
        <v>7</v>
      </c>
      <c r="C445" s="28">
        <v>36.520000000000003</v>
      </c>
      <c r="D445" s="28">
        <v>1</v>
      </c>
      <c r="E445" s="28" t="s">
        <v>11</v>
      </c>
      <c r="F445" s="28" t="s">
        <v>12</v>
      </c>
      <c r="G445" s="33">
        <v>28287.897659999999</v>
      </c>
    </row>
    <row r="446" spans="1:7" x14ac:dyDescent="0.25">
      <c r="A446" s="25">
        <v>56</v>
      </c>
      <c r="B446" s="26" t="s">
        <v>10</v>
      </c>
      <c r="C446" s="26">
        <v>26.695</v>
      </c>
      <c r="D446" s="26">
        <v>1</v>
      </c>
      <c r="E446" s="26" t="s">
        <v>8</v>
      </c>
      <c r="F446" s="26" t="s">
        <v>13</v>
      </c>
      <c r="G446" s="32">
        <v>26109.32905</v>
      </c>
    </row>
    <row r="447" spans="1:7" x14ac:dyDescent="0.25">
      <c r="A447" s="27">
        <v>45</v>
      </c>
      <c r="B447" s="28" t="s">
        <v>7</v>
      </c>
      <c r="C447" s="28">
        <v>33.1</v>
      </c>
      <c r="D447" s="28">
        <v>0</v>
      </c>
      <c r="E447" s="28" t="s">
        <v>11</v>
      </c>
      <c r="F447" s="28" t="s">
        <v>9</v>
      </c>
      <c r="G447" s="33">
        <v>7345.0839999999998</v>
      </c>
    </row>
    <row r="448" spans="1:7" x14ac:dyDescent="0.25">
      <c r="A448" s="25">
        <v>60</v>
      </c>
      <c r="B448" s="26" t="s">
        <v>10</v>
      </c>
      <c r="C448" s="26">
        <v>29.64</v>
      </c>
      <c r="D448" s="26">
        <v>0</v>
      </c>
      <c r="E448" s="26" t="s">
        <v>11</v>
      </c>
      <c r="F448" s="26" t="s">
        <v>14</v>
      </c>
      <c r="G448" s="32">
        <v>12730.999599999999</v>
      </c>
    </row>
    <row r="449" spans="1:7" x14ac:dyDescent="0.25">
      <c r="A449" s="27">
        <v>56</v>
      </c>
      <c r="B449" s="28" t="s">
        <v>7</v>
      </c>
      <c r="C449" s="28">
        <v>25.65</v>
      </c>
      <c r="D449" s="28">
        <v>0</v>
      </c>
      <c r="E449" s="28" t="s">
        <v>11</v>
      </c>
      <c r="F449" s="28" t="s">
        <v>13</v>
      </c>
      <c r="G449" s="33">
        <v>11454.021500000001</v>
      </c>
    </row>
    <row r="450" spans="1:7" x14ac:dyDescent="0.25">
      <c r="A450" s="25">
        <v>40</v>
      </c>
      <c r="B450" s="26" t="s">
        <v>7</v>
      </c>
      <c r="C450" s="26">
        <v>29.6</v>
      </c>
      <c r="D450" s="26">
        <v>0</v>
      </c>
      <c r="E450" s="26" t="s">
        <v>11</v>
      </c>
      <c r="F450" s="26" t="s">
        <v>9</v>
      </c>
      <c r="G450" s="32">
        <v>5910.9440000000004</v>
      </c>
    </row>
    <row r="451" spans="1:7" x14ac:dyDescent="0.25">
      <c r="A451" s="27">
        <v>35</v>
      </c>
      <c r="B451" s="28" t="s">
        <v>10</v>
      </c>
      <c r="C451" s="28">
        <v>38.6</v>
      </c>
      <c r="D451" s="28">
        <v>1</v>
      </c>
      <c r="E451" s="28" t="s">
        <v>11</v>
      </c>
      <c r="F451" s="28" t="s">
        <v>9</v>
      </c>
      <c r="G451" s="33">
        <v>4762.3289999999997</v>
      </c>
    </row>
    <row r="452" spans="1:7" x14ac:dyDescent="0.25">
      <c r="A452" s="25">
        <v>39</v>
      </c>
      <c r="B452" s="26" t="s">
        <v>10</v>
      </c>
      <c r="C452" s="26">
        <v>29.6</v>
      </c>
      <c r="D452" s="26">
        <v>4</v>
      </c>
      <c r="E452" s="26" t="s">
        <v>11</v>
      </c>
      <c r="F452" s="26" t="s">
        <v>9</v>
      </c>
      <c r="G452" s="32">
        <v>7512.2669999999998</v>
      </c>
    </row>
    <row r="453" spans="1:7" x14ac:dyDescent="0.25">
      <c r="A453" s="27">
        <v>30</v>
      </c>
      <c r="B453" s="28" t="s">
        <v>10</v>
      </c>
      <c r="C453" s="28">
        <v>24.13</v>
      </c>
      <c r="D453" s="28">
        <v>1</v>
      </c>
      <c r="E453" s="28" t="s">
        <v>11</v>
      </c>
      <c r="F453" s="28" t="s">
        <v>13</v>
      </c>
      <c r="G453" s="33">
        <v>4032.2406999999998</v>
      </c>
    </row>
    <row r="454" spans="1:7" x14ac:dyDescent="0.25">
      <c r="A454" s="25">
        <v>24</v>
      </c>
      <c r="B454" s="26" t="s">
        <v>10</v>
      </c>
      <c r="C454" s="26">
        <v>23.4</v>
      </c>
      <c r="D454" s="26">
        <v>0</v>
      </c>
      <c r="E454" s="26" t="s">
        <v>11</v>
      </c>
      <c r="F454" s="26" t="s">
        <v>9</v>
      </c>
      <c r="G454" s="32">
        <v>1969.614</v>
      </c>
    </row>
    <row r="455" spans="1:7" x14ac:dyDescent="0.25">
      <c r="A455" s="27">
        <v>20</v>
      </c>
      <c r="B455" s="28" t="s">
        <v>10</v>
      </c>
      <c r="C455" s="28">
        <v>29.734999999999999</v>
      </c>
      <c r="D455" s="28">
        <v>0</v>
      </c>
      <c r="E455" s="28" t="s">
        <v>11</v>
      </c>
      <c r="F455" s="28" t="s">
        <v>13</v>
      </c>
      <c r="G455" s="33">
        <v>1769.5316499999999</v>
      </c>
    </row>
    <row r="456" spans="1:7" x14ac:dyDescent="0.25">
      <c r="A456" s="25">
        <v>32</v>
      </c>
      <c r="B456" s="26" t="s">
        <v>10</v>
      </c>
      <c r="C456" s="26">
        <v>46.53</v>
      </c>
      <c r="D456" s="26">
        <v>2</v>
      </c>
      <c r="E456" s="26" t="s">
        <v>11</v>
      </c>
      <c r="F456" s="26" t="s">
        <v>12</v>
      </c>
      <c r="G456" s="32">
        <v>4686.3887000000004</v>
      </c>
    </row>
    <row r="457" spans="1:7" x14ac:dyDescent="0.25">
      <c r="A457" s="27">
        <v>59</v>
      </c>
      <c r="B457" s="28" t="s">
        <v>10</v>
      </c>
      <c r="C457" s="28">
        <v>37.4</v>
      </c>
      <c r="D457" s="28">
        <v>0</v>
      </c>
      <c r="E457" s="28" t="s">
        <v>11</v>
      </c>
      <c r="F457" s="28" t="s">
        <v>9</v>
      </c>
      <c r="G457" s="33">
        <v>21797.000400000001</v>
      </c>
    </row>
    <row r="458" spans="1:7" x14ac:dyDescent="0.25">
      <c r="A458" s="25">
        <v>55</v>
      </c>
      <c r="B458" s="26" t="s">
        <v>7</v>
      </c>
      <c r="C458" s="26">
        <v>30.14</v>
      </c>
      <c r="D458" s="26">
        <v>2</v>
      </c>
      <c r="E458" s="26" t="s">
        <v>11</v>
      </c>
      <c r="F458" s="26" t="s">
        <v>12</v>
      </c>
      <c r="G458" s="32">
        <v>11881.9696</v>
      </c>
    </row>
    <row r="459" spans="1:7" x14ac:dyDescent="0.25">
      <c r="A459" s="27">
        <v>57</v>
      </c>
      <c r="B459" s="28" t="s">
        <v>7</v>
      </c>
      <c r="C459" s="28">
        <v>30.495000000000001</v>
      </c>
      <c r="D459" s="28">
        <v>0</v>
      </c>
      <c r="E459" s="28" t="s">
        <v>11</v>
      </c>
      <c r="F459" s="28" t="s">
        <v>13</v>
      </c>
      <c r="G459" s="33">
        <v>11840.77505</v>
      </c>
    </row>
    <row r="460" spans="1:7" x14ac:dyDescent="0.25">
      <c r="A460" s="25">
        <v>56</v>
      </c>
      <c r="B460" s="26" t="s">
        <v>10</v>
      </c>
      <c r="C460" s="26">
        <v>39.6</v>
      </c>
      <c r="D460" s="26">
        <v>0</v>
      </c>
      <c r="E460" s="26" t="s">
        <v>11</v>
      </c>
      <c r="F460" s="26" t="s">
        <v>9</v>
      </c>
      <c r="G460" s="32">
        <v>10601.412</v>
      </c>
    </row>
    <row r="461" spans="1:7" x14ac:dyDescent="0.25">
      <c r="A461" s="27">
        <v>40</v>
      </c>
      <c r="B461" s="28" t="s">
        <v>7</v>
      </c>
      <c r="C461" s="28">
        <v>33</v>
      </c>
      <c r="D461" s="28">
        <v>3</v>
      </c>
      <c r="E461" s="28" t="s">
        <v>11</v>
      </c>
      <c r="F461" s="28" t="s">
        <v>12</v>
      </c>
      <c r="G461" s="33">
        <v>7682.67</v>
      </c>
    </row>
    <row r="462" spans="1:7" x14ac:dyDescent="0.25">
      <c r="A462" s="25">
        <v>49</v>
      </c>
      <c r="B462" s="26" t="s">
        <v>7</v>
      </c>
      <c r="C462" s="26">
        <v>36.630000000000003</v>
      </c>
      <c r="D462" s="26">
        <v>3</v>
      </c>
      <c r="E462" s="26" t="s">
        <v>11</v>
      </c>
      <c r="F462" s="26" t="s">
        <v>12</v>
      </c>
      <c r="G462" s="32">
        <v>10381.4787</v>
      </c>
    </row>
    <row r="463" spans="1:7" x14ac:dyDescent="0.25">
      <c r="A463" s="27">
        <v>42</v>
      </c>
      <c r="B463" s="28" t="s">
        <v>10</v>
      </c>
      <c r="C463" s="28">
        <v>30</v>
      </c>
      <c r="D463" s="28">
        <v>0</v>
      </c>
      <c r="E463" s="28" t="s">
        <v>8</v>
      </c>
      <c r="F463" s="28" t="s">
        <v>9</v>
      </c>
      <c r="G463" s="33">
        <v>22144.031999999999</v>
      </c>
    </row>
    <row r="464" spans="1:7" x14ac:dyDescent="0.25">
      <c r="A464" s="25">
        <v>62</v>
      </c>
      <c r="B464" s="26" t="s">
        <v>7</v>
      </c>
      <c r="C464" s="26">
        <v>38.094999999999999</v>
      </c>
      <c r="D464" s="26">
        <v>2</v>
      </c>
      <c r="E464" s="26" t="s">
        <v>11</v>
      </c>
      <c r="F464" s="26" t="s">
        <v>14</v>
      </c>
      <c r="G464" s="32">
        <v>15230.324049999999</v>
      </c>
    </row>
    <row r="465" spans="1:7" x14ac:dyDescent="0.25">
      <c r="A465" s="27">
        <v>56</v>
      </c>
      <c r="B465" s="28" t="s">
        <v>10</v>
      </c>
      <c r="C465" s="28">
        <v>25.934999999999999</v>
      </c>
      <c r="D465" s="28">
        <v>0</v>
      </c>
      <c r="E465" s="28" t="s">
        <v>11</v>
      </c>
      <c r="F465" s="28" t="s">
        <v>14</v>
      </c>
      <c r="G465" s="33">
        <v>11165.417649999999</v>
      </c>
    </row>
    <row r="466" spans="1:7" x14ac:dyDescent="0.25">
      <c r="A466" s="25">
        <v>19</v>
      </c>
      <c r="B466" s="26" t="s">
        <v>10</v>
      </c>
      <c r="C466" s="26">
        <v>25.175000000000001</v>
      </c>
      <c r="D466" s="26">
        <v>0</v>
      </c>
      <c r="E466" s="26" t="s">
        <v>11</v>
      </c>
      <c r="F466" s="26" t="s">
        <v>13</v>
      </c>
      <c r="G466" s="32">
        <v>1632.0362500000001</v>
      </c>
    </row>
    <row r="467" spans="1:7" x14ac:dyDescent="0.25">
      <c r="A467" s="27">
        <v>30</v>
      </c>
      <c r="B467" s="28" t="s">
        <v>7</v>
      </c>
      <c r="C467" s="28">
        <v>28.38</v>
      </c>
      <c r="D467" s="28">
        <v>1</v>
      </c>
      <c r="E467" s="28" t="s">
        <v>8</v>
      </c>
      <c r="F467" s="28" t="s">
        <v>12</v>
      </c>
      <c r="G467" s="33">
        <v>19521.968199999999</v>
      </c>
    </row>
    <row r="468" spans="1:7" x14ac:dyDescent="0.25">
      <c r="A468" s="25">
        <v>60</v>
      </c>
      <c r="B468" s="26" t="s">
        <v>7</v>
      </c>
      <c r="C468" s="26">
        <v>28.7</v>
      </c>
      <c r="D468" s="26">
        <v>1</v>
      </c>
      <c r="E468" s="26" t="s">
        <v>11</v>
      </c>
      <c r="F468" s="26" t="s">
        <v>9</v>
      </c>
      <c r="G468" s="32">
        <v>13224.692999999999</v>
      </c>
    </row>
    <row r="469" spans="1:7" x14ac:dyDescent="0.25">
      <c r="A469" s="27">
        <v>56</v>
      </c>
      <c r="B469" s="28" t="s">
        <v>7</v>
      </c>
      <c r="C469" s="28">
        <v>33.82</v>
      </c>
      <c r="D469" s="28">
        <v>2</v>
      </c>
      <c r="E469" s="28" t="s">
        <v>11</v>
      </c>
      <c r="F469" s="28" t="s">
        <v>13</v>
      </c>
      <c r="G469" s="33">
        <v>12643.3778</v>
      </c>
    </row>
    <row r="470" spans="1:7" x14ac:dyDescent="0.25">
      <c r="A470" s="25">
        <v>28</v>
      </c>
      <c r="B470" s="26" t="s">
        <v>7</v>
      </c>
      <c r="C470" s="26">
        <v>24.32</v>
      </c>
      <c r="D470" s="26">
        <v>1</v>
      </c>
      <c r="E470" s="26" t="s">
        <v>11</v>
      </c>
      <c r="F470" s="26" t="s">
        <v>14</v>
      </c>
      <c r="G470" s="32">
        <v>23288.928400000001</v>
      </c>
    </row>
    <row r="471" spans="1:7" x14ac:dyDescent="0.25">
      <c r="A471" s="27">
        <v>18</v>
      </c>
      <c r="B471" s="28" t="s">
        <v>7</v>
      </c>
      <c r="C471" s="28">
        <v>24.09</v>
      </c>
      <c r="D471" s="28">
        <v>1</v>
      </c>
      <c r="E471" s="28" t="s">
        <v>11</v>
      </c>
      <c r="F471" s="28" t="s">
        <v>12</v>
      </c>
      <c r="G471" s="33">
        <v>2201.0971</v>
      </c>
    </row>
    <row r="472" spans="1:7" x14ac:dyDescent="0.25">
      <c r="A472" s="25">
        <v>27</v>
      </c>
      <c r="B472" s="26" t="s">
        <v>10</v>
      </c>
      <c r="C472" s="26">
        <v>32.67</v>
      </c>
      <c r="D472" s="26">
        <v>0</v>
      </c>
      <c r="E472" s="26" t="s">
        <v>11</v>
      </c>
      <c r="F472" s="26" t="s">
        <v>12</v>
      </c>
      <c r="G472" s="32">
        <v>2497.0383000000002</v>
      </c>
    </row>
    <row r="473" spans="1:7" x14ac:dyDescent="0.25">
      <c r="A473" s="27">
        <v>18</v>
      </c>
      <c r="B473" s="28" t="s">
        <v>7</v>
      </c>
      <c r="C473" s="28">
        <v>30.114999999999998</v>
      </c>
      <c r="D473" s="28">
        <v>0</v>
      </c>
      <c r="E473" s="28" t="s">
        <v>11</v>
      </c>
      <c r="F473" s="28" t="s">
        <v>14</v>
      </c>
      <c r="G473" s="33">
        <v>2203.4718499999999</v>
      </c>
    </row>
    <row r="474" spans="1:7" x14ac:dyDescent="0.25">
      <c r="A474" s="25">
        <v>19</v>
      </c>
      <c r="B474" s="26" t="s">
        <v>7</v>
      </c>
      <c r="C474" s="26">
        <v>29.8</v>
      </c>
      <c r="D474" s="26">
        <v>0</v>
      </c>
      <c r="E474" s="26" t="s">
        <v>11</v>
      </c>
      <c r="F474" s="26" t="s">
        <v>9</v>
      </c>
      <c r="G474" s="32">
        <v>1744.4649999999999</v>
      </c>
    </row>
    <row r="475" spans="1:7" x14ac:dyDescent="0.25">
      <c r="A475" s="27">
        <v>47</v>
      </c>
      <c r="B475" s="28" t="s">
        <v>7</v>
      </c>
      <c r="C475" s="28">
        <v>33.344999999999999</v>
      </c>
      <c r="D475" s="28">
        <v>0</v>
      </c>
      <c r="E475" s="28" t="s">
        <v>11</v>
      </c>
      <c r="F475" s="28" t="s">
        <v>14</v>
      </c>
      <c r="G475" s="33">
        <v>20878.78443</v>
      </c>
    </row>
    <row r="476" spans="1:7" x14ac:dyDescent="0.25">
      <c r="A476" s="25">
        <v>54</v>
      </c>
      <c r="B476" s="26" t="s">
        <v>10</v>
      </c>
      <c r="C476" s="26">
        <v>25.1</v>
      </c>
      <c r="D476" s="26">
        <v>3</v>
      </c>
      <c r="E476" s="26" t="s">
        <v>8</v>
      </c>
      <c r="F476" s="26" t="s">
        <v>9</v>
      </c>
      <c r="G476" s="32">
        <v>25382.296999999999</v>
      </c>
    </row>
    <row r="477" spans="1:7" x14ac:dyDescent="0.25">
      <c r="A477" s="27">
        <v>61</v>
      </c>
      <c r="B477" s="28" t="s">
        <v>10</v>
      </c>
      <c r="C477" s="28">
        <v>28.31</v>
      </c>
      <c r="D477" s="28">
        <v>1</v>
      </c>
      <c r="E477" s="28" t="s">
        <v>8</v>
      </c>
      <c r="F477" s="28" t="s">
        <v>13</v>
      </c>
      <c r="G477" s="33">
        <v>28868.6639</v>
      </c>
    </row>
    <row r="478" spans="1:7" x14ac:dyDescent="0.25">
      <c r="A478" s="25">
        <v>24</v>
      </c>
      <c r="B478" s="26" t="s">
        <v>10</v>
      </c>
      <c r="C478" s="26">
        <v>28.5</v>
      </c>
      <c r="D478" s="26">
        <v>0</v>
      </c>
      <c r="E478" s="26" t="s">
        <v>8</v>
      </c>
      <c r="F478" s="26" t="s">
        <v>14</v>
      </c>
      <c r="G478" s="32">
        <v>35147.528480000001</v>
      </c>
    </row>
    <row r="479" spans="1:7" x14ac:dyDescent="0.25">
      <c r="A479" s="27">
        <v>25</v>
      </c>
      <c r="B479" s="28" t="s">
        <v>10</v>
      </c>
      <c r="C479" s="28">
        <v>35.625</v>
      </c>
      <c r="D479" s="28">
        <v>0</v>
      </c>
      <c r="E479" s="28" t="s">
        <v>11</v>
      </c>
      <c r="F479" s="28" t="s">
        <v>13</v>
      </c>
      <c r="G479" s="33">
        <v>2534.3937500000002</v>
      </c>
    </row>
    <row r="480" spans="1:7" x14ac:dyDescent="0.25">
      <c r="A480" s="25">
        <v>21</v>
      </c>
      <c r="B480" s="26" t="s">
        <v>10</v>
      </c>
      <c r="C480" s="26">
        <v>36.85</v>
      </c>
      <c r="D480" s="26">
        <v>0</v>
      </c>
      <c r="E480" s="26" t="s">
        <v>11</v>
      </c>
      <c r="F480" s="26" t="s">
        <v>12</v>
      </c>
      <c r="G480" s="32">
        <v>1534.3045</v>
      </c>
    </row>
    <row r="481" spans="1:7" x14ac:dyDescent="0.25">
      <c r="A481" s="27">
        <v>23</v>
      </c>
      <c r="B481" s="28" t="s">
        <v>10</v>
      </c>
      <c r="C481" s="28">
        <v>32.56</v>
      </c>
      <c r="D481" s="28">
        <v>0</v>
      </c>
      <c r="E481" s="28" t="s">
        <v>11</v>
      </c>
      <c r="F481" s="28" t="s">
        <v>12</v>
      </c>
      <c r="G481" s="33">
        <v>1824.2854</v>
      </c>
    </row>
    <row r="482" spans="1:7" x14ac:dyDescent="0.25">
      <c r="A482" s="25">
        <v>63</v>
      </c>
      <c r="B482" s="26" t="s">
        <v>10</v>
      </c>
      <c r="C482" s="26">
        <v>41.325000000000003</v>
      </c>
      <c r="D482" s="26">
        <v>3</v>
      </c>
      <c r="E482" s="26" t="s">
        <v>11</v>
      </c>
      <c r="F482" s="26" t="s">
        <v>13</v>
      </c>
      <c r="G482" s="32">
        <v>15555.188749999999</v>
      </c>
    </row>
    <row r="483" spans="1:7" x14ac:dyDescent="0.25">
      <c r="A483" s="27">
        <v>49</v>
      </c>
      <c r="B483" s="28" t="s">
        <v>10</v>
      </c>
      <c r="C483" s="28">
        <v>37.51</v>
      </c>
      <c r="D483" s="28">
        <v>2</v>
      </c>
      <c r="E483" s="28" t="s">
        <v>11</v>
      </c>
      <c r="F483" s="28" t="s">
        <v>12</v>
      </c>
      <c r="G483" s="33">
        <v>9304.7019</v>
      </c>
    </row>
    <row r="484" spans="1:7" x14ac:dyDescent="0.25">
      <c r="A484" s="25">
        <v>18</v>
      </c>
      <c r="B484" s="26" t="s">
        <v>7</v>
      </c>
      <c r="C484" s="26">
        <v>31.35</v>
      </c>
      <c r="D484" s="26">
        <v>0</v>
      </c>
      <c r="E484" s="26" t="s">
        <v>11</v>
      </c>
      <c r="F484" s="26" t="s">
        <v>12</v>
      </c>
      <c r="G484" s="32">
        <v>1622.1885</v>
      </c>
    </row>
    <row r="485" spans="1:7" x14ac:dyDescent="0.25">
      <c r="A485" s="27">
        <v>51</v>
      </c>
      <c r="B485" s="28" t="s">
        <v>7</v>
      </c>
      <c r="C485" s="28">
        <v>39.5</v>
      </c>
      <c r="D485" s="28">
        <v>1</v>
      </c>
      <c r="E485" s="28" t="s">
        <v>11</v>
      </c>
      <c r="F485" s="28" t="s">
        <v>9</v>
      </c>
      <c r="G485" s="33">
        <v>9880.0679999999993</v>
      </c>
    </row>
    <row r="486" spans="1:7" x14ac:dyDescent="0.25">
      <c r="A486" s="25">
        <v>48</v>
      </c>
      <c r="B486" s="26" t="s">
        <v>10</v>
      </c>
      <c r="C486" s="26">
        <v>34.299999999999997</v>
      </c>
      <c r="D486" s="26">
        <v>3</v>
      </c>
      <c r="E486" s="26" t="s">
        <v>11</v>
      </c>
      <c r="F486" s="26" t="s">
        <v>9</v>
      </c>
      <c r="G486" s="32">
        <v>9563.0290000000005</v>
      </c>
    </row>
    <row r="487" spans="1:7" x14ac:dyDescent="0.25">
      <c r="A487" s="27">
        <v>31</v>
      </c>
      <c r="B487" s="28" t="s">
        <v>7</v>
      </c>
      <c r="C487" s="28">
        <v>31.065000000000001</v>
      </c>
      <c r="D487" s="28">
        <v>0</v>
      </c>
      <c r="E487" s="28" t="s">
        <v>11</v>
      </c>
      <c r="F487" s="28" t="s">
        <v>14</v>
      </c>
      <c r="G487" s="33">
        <v>4347.0233500000004</v>
      </c>
    </row>
    <row r="488" spans="1:7" x14ac:dyDescent="0.25">
      <c r="A488" s="25">
        <v>54</v>
      </c>
      <c r="B488" s="26" t="s">
        <v>7</v>
      </c>
      <c r="C488" s="26">
        <v>21.47</v>
      </c>
      <c r="D488" s="26">
        <v>3</v>
      </c>
      <c r="E488" s="26" t="s">
        <v>11</v>
      </c>
      <c r="F488" s="26" t="s">
        <v>13</v>
      </c>
      <c r="G488" s="32">
        <v>12475.3513</v>
      </c>
    </row>
    <row r="489" spans="1:7" x14ac:dyDescent="0.25">
      <c r="A489" s="27">
        <v>19</v>
      </c>
      <c r="B489" s="28" t="s">
        <v>10</v>
      </c>
      <c r="C489" s="28">
        <v>28.7</v>
      </c>
      <c r="D489" s="28">
        <v>0</v>
      </c>
      <c r="E489" s="28" t="s">
        <v>11</v>
      </c>
      <c r="F489" s="28" t="s">
        <v>9</v>
      </c>
      <c r="G489" s="33">
        <v>1253.9359999999999</v>
      </c>
    </row>
    <row r="490" spans="1:7" x14ac:dyDescent="0.25">
      <c r="A490" s="25">
        <v>44</v>
      </c>
      <c r="B490" s="26" t="s">
        <v>7</v>
      </c>
      <c r="C490" s="26">
        <v>38.06</v>
      </c>
      <c r="D490" s="26">
        <v>0</v>
      </c>
      <c r="E490" s="26" t="s">
        <v>8</v>
      </c>
      <c r="F490" s="26" t="s">
        <v>12</v>
      </c>
      <c r="G490" s="32">
        <v>48885.135609999998</v>
      </c>
    </row>
    <row r="491" spans="1:7" x14ac:dyDescent="0.25">
      <c r="A491" s="27">
        <v>53</v>
      </c>
      <c r="B491" s="28" t="s">
        <v>10</v>
      </c>
      <c r="C491" s="28">
        <v>31.16</v>
      </c>
      <c r="D491" s="28">
        <v>1</v>
      </c>
      <c r="E491" s="28" t="s">
        <v>11</v>
      </c>
      <c r="F491" s="28" t="s">
        <v>13</v>
      </c>
      <c r="G491" s="33">
        <v>10461.9794</v>
      </c>
    </row>
    <row r="492" spans="1:7" x14ac:dyDescent="0.25">
      <c r="A492" s="25">
        <v>19</v>
      </c>
      <c r="B492" s="26" t="s">
        <v>7</v>
      </c>
      <c r="C492" s="26">
        <v>32.9</v>
      </c>
      <c r="D492" s="26">
        <v>0</v>
      </c>
      <c r="E492" s="26" t="s">
        <v>11</v>
      </c>
      <c r="F492" s="26" t="s">
        <v>9</v>
      </c>
      <c r="G492" s="32">
        <v>1748.7739999999999</v>
      </c>
    </row>
    <row r="493" spans="1:7" x14ac:dyDescent="0.25">
      <c r="A493" s="27">
        <v>61</v>
      </c>
      <c r="B493" s="28" t="s">
        <v>7</v>
      </c>
      <c r="C493" s="28">
        <v>25.08</v>
      </c>
      <c r="D493" s="28">
        <v>0</v>
      </c>
      <c r="E493" s="28" t="s">
        <v>11</v>
      </c>
      <c r="F493" s="28" t="s">
        <v>12</v>
      </c>
      <c r="G493" s="33">
        <v>24513.091260000001</v>
      </c>
    </row>
    <row r="494" spans="1:7" x14ac:dyDescent="0.25">
      <c r="A494" s="25">
        <v>18</v>
      </c>
      <c r="B494" s="26" t="s">
        <v>7</v>
      </c>
      <c r="C494" s="26">
        <v>25.08</v>
      </c>
      <c r="D494" s="26">
        <v>0</v>
      </c>
      <c r="E494" s="26" t="s">
        <v>11</v>
      </c>
      <c r="F494" s="26" t="s">
        <v>14</v>
      </c>
      <c r="G494" s="32">
        <v>2196.4731999999999</v>
      </c>
    </row>
    <row r="495" spans="1:7" x14ac:dyDescent="0.25">
      <c r="A495" s="27">
        <v>61</v>
      </c>
      <c r="B495" s="28" t="s">
        <v>10</v>
      </c>
      <c r="C495" s="28">
        <v>43.4</v>
      </c>
      <c r="D495" s="28">
        <v>0</v>
      </c>
      <c r="E495" s="28" t="s">
        <v>11</v>
      </c>
      <c r="F495" s="28" t="s">
        <v>9</v>
      </c>
      <c r="G495" s="33">
        <v>12574.049000000001</v>
      </c>
    </row>
    <row r="496" spans="1:7" x14ac:dyDescent="0.25">
      <c r="A496" s="25">
        <v>21</v>
      </c>
      <c r="B496" s="26" t="s">
        <v>10</v>
      </c>
      <c r="C496" s="26">
        <v>25.7</v>
      </c>
      <c r="D496" s="26">
        <v>4</v>
      </c>
      <c r="E496" s="26" t="s">
        <v>8</v>
      </c>
      <c r="F496" s="26" t="s">
        <v>9</v>
      </c>
      <c r="G496" s="32">
        <v>17942.106</v>
      </c>
    </row>
    <row r="497" spans="1:7" x14ac:dyDescent="0.25">
      <c r="A497" s="27">
        <v>20</v>
      </c>
      <c r="B497" s="28" t="s">
        <v>10</v>
      </c>
      <c r="C497" s="28">
        <v>27.93</v>
      </c>
      <c r="D497" s="28">
        <v>0</v>
      </c>
      <c r="E497" s="28" t="s">
        <v>11</v>
      </c>
      <c r="F497" s="28" t="s">
        <v>14</v>
      </c>
      <c r="G497" s="33">
        <v>1967.0227</v>
      </c>
    </row>
    <row r="498" spans="1:7" x14ac:dyDescent="0.25">
      <c r="A498" s="25">
        <v>31</v>
      </c>
      <c r="B498" s="26" t="s">
        <v>7</v>
      </c>
      <c r="C498" s="26">
        <v>23.6</v>
      </c>
      <c r="D498" s="26">
        <v>2</v>
      </c>
      <c r="E498" s="26" t="s">
        <v>11</v>
      </c>
      <c r="F498" s="26" t="s">
        <v>9</v>
      </c>
      <c r="G498" s="32">
        <v>4931.6469999999999</v>
      </c>
    </row>
    <row r="499" spans="1:7" x14ac:dyDescent="0.25">
      <c r="A499" s="27">
        <v>45</v>
      </c>
      <c r="B499" s="28" t="s">
        <v>10</v>
      </c>
      <c r="C499" s="28">
        <v>28.7</v>
      </c>
      <c r="D499" s="28">
        <v>2</v>
      </c>
      <c r="E499" s="28" t="s">
        <v>11</v>
      </c>
      <c r="F499" s="28" t="s">
        <v>9</v>
      </c>
      <c r="G499" s="33">
        <v>8027.9679999999998</v>
      </c>
    </row>
    <row r="500" spans="1:7" x14ac:dyDescent="0.25">
      <c r="A500" s="25">
        <v>44</v>
      </c>
      <c r="B500" s="26" t="s">
        <v>7</v>
      </c>
      <c r="C500" s="26">
        <v>23.98</v>
      </c>
      <c r="D500" s="26">
        <v>2</v>
      </c>
      <c r="E500" s="26" t="s">
        <v>11</v>
      </c>
      <c r="F500" s="26" t="s">
        <v>12</v>
      </c>
      <c r="G500" s="32">
        <v>8211.1002000000008</v>
      </c>
    </row>
    <row r="501" spans="1:7" x14ac:dyDescent="0.25">
      <c r="A501" s="27">
        <v>62</v>
      </c>
      <c r="B501" s="28" t="s">
        <v>7</v>
      </c>
      <c r="C501" s="28">
        <v>39.200000000000003</v>
      </c>
      <c r="D501" s="28">
        <v>0</v>
      </c>
      <c r="E501" s="28" t="s">
        <v>11</v>
      </c>
      <c r="F501" s="28" t="s">
        <v>9</v>
      </c>
      <c r="G501" s="33">
        <v>13470.86</v>
      </c>
    </row>
    <row r="502" spans="1:7" x14ac:dyDescent="0.25">
      <c r="A502" s="25">
        <v>29</v>
      </c>
      <c r="B502" s="26" t="s">
        <v>10</v>
      </c>
      <c r="C502" s="26">
        <v>34.4</v>
      </c>
      <c r="D502" s="26">
        <v>0</v>
      </c>
      <c r="E502" s="26" t="s">
        <v>8</v>
      </c>
      <c r="F502" s="26" t="s">
        <v>9</v>
      </c>
      <c r="G502" s="32">
        <v>36197.699000000001</v>
      </c>
    </row>
    <row r="503" spans="1:7" x14ac:dyDescent="0.25">
      <c r="A503" s="27">
        <v>43</v>
      </c>
      <c r="B503" s="28" t="s">
        <v>10</v>
      </c>
      <c r="C503" s="28">
        <v>26.03</v>
      </c>
      <c r="D503" s="28">
        <v>0</v>
      </c>
      <c r="E503" s="28" t="s">
        <v>11</v>
      </c>
      <c r="F503" s="28" t="s">
        <v>14</v>
      </c>
      <c r="G503" s="33">
        <v>6837.3687</v>
      </c>
    </row>
    <row r="504" spans="1:7" x14ac:dyDescent="0.25">
      <c r="A504" s="25">
        <v>51</v>
      </c>
      <c r="B504" s="26" t="s">
        <v>10</v>
      </c>
      <c r="C504" s="26">
        <v>23.21</v>
      </c>
      <c r="D504" s="26">
        <v>1</v>
      </c>
      <c r="E504" s="26" t="s">
        <v>8</v>
      </c>
      <c r="F504" s="26" t="s">
        <v>12</v>
      </c>
      <c r="G504" s="32">
        <v>22218.1149</v>
      </c>
    </row>
    <row r="505" spans="1:7" x14ac:dyDescent="0.25">
      <c r="A505" s="27">
        <v>19</v>
      </c>
      <c r="B505" s="28" t="s">
        <v>10</v>
      </c>
      <c r="C505" s="28">
        <v>30.25</v>
      </c>
      <c r="D505" s="28">
        <v>0</v>
      </c>
      <c r="E505" s="28" t="s">
        <v>8</v>
      </c>
      <c r="F505" s="28" t="s">
        <v>12</v>
      </c>
      <c r="G505" s="33">
        <v>32548.340499999998</v>
      </c>
    </row>
    <row r="506" spans="1:7" x14ac:dyDescent="0.25">
      <c r="A506" s="25">
        <v>38</v>
      </c>
      <c r="B506" s="26" t="s">
        <v>7</v>
      </c>
      <c r="C506" s="26">
        <v>28.93</v>
      </c>
      <c r="D506" s="26">
        <v>1</v>
      </c>
      <c r="E506" s="26" t="s">
        <v>11</v>
      </c>
      <c r="F506" s="26" t="s">
        <v>12</v>
      </c>
      <c r="G506" s="32">
        <v>5974.3846999999996</v>
      </c>
    </row>
    <row r="507" spans="1:7" x14ac:dyDescent="0.25">
      <c r="A507" s="27">
        <v>37</v>
      </c>
      <c r="B507" s="28" t="s">
        <v>10</v>
      </c>
      <c r="C507" s="28">
        <v>30.875</v>
      </c>
      <c r="D507" s="28">
        <v>3</v>
      </c>
      <c r="E507" s="28" t="s">
        <v>11</v>
      </c>
      <c r="F507" s="28" t="s">
        <v>13</v>
      </c>
      <c r="G507" s="33">
        <v>6796.8632500000003</v>
      </c>
    </row>
    <row r="508" spans="1:7" x14ac:dyDescent="0.25">
      <c r="A508" s="25">
        <v>22</v>
      </c>
      <c r="B508" s="26" t="s">
        <v>10</v>
      </c>
      <c r="C508" s="26">
        <v>31.35</v>
      </c>
      <c r="D508" s="26">
        <v>1</v>
      </c>
      <c r="E508" s="26" t="s">
        <v>11</v>
      </c>
      <c r="F508" s="26" t="s">
        <v>13</v>
      </c>
      <c r="G508" s="32">
        <v>2643.2685000000001</v>
      </c>
    </row>
    <row r="509" spans="1:7" x14ac:dyDescent="0.25">
      <c r="A509" s="27">
        <v>21</v>
      </c>
      <c r="B509" s="28" t="s">
        <v>10</v>
      </c>
      <c r="C509" s="28">
        <v>23.75</v>
      </c>
      <c r="D509" s="28">
        <v>2</v>
      </c>
      <c r="E509" s="28" t="s">
        <v>11</v>
      </c>
      <c r="F509" s="28" t="s">
        <v>13</v>
      </c>
      <c r="G509" s="33">
        <v>3077.0954999999999</v>
      </c>
    </row>
    <row r="510" spans="1:7" x14ac:dyDescent="0.25">
      <c r="A510" s="25">
        <v>24</v>
      </c>
      <c r="B510" s="26" t="s">
        <v>7</v>
      </c>
      <c r="C510" s="26">
        <v>25.27</v>
      </c>
      <c r="D510" s="26">
        <v>0</v>
      </c>
      <c r="E510" s="26" t="s">
        <v>11</v>
      </c>
      <c r="F510" s="26" t="s">
        <v>14</v>
      </c>
      <c r="G510" s="32">
        <v>3044.2132999999999</v>
      </c>
    </row>
    <row r="511" spans="1:7" x14ac:dyDescent="0.25">
      <c r="A511" s="27">
        <v>57</v>
      </c>
      <c r="B511" s="28" t="s">
        <v>7</v>
      </c>
      <c r="C511" s="28">
        <v>28.7</v>
      </c>
      <c r="D511" s="28">
        <v>0</v>
      </c>
      <c r="E511" s="28" t="s">
        <v>11</v>
      </c>
      <c r="F511" s="28" t="s">
        <v>9</v>
      </c>
      <c r="G511" s="33">
        <v>11455.28</v>
      </c>
    </row>
    <row r="512" spans="1:7" x14ac:dyDescent="0.25">
      <c r="A512" s="25">
        <v>56</v>
      </c>
      <c r="B512" s="26" t="s">
        <v>10</v>
      </c>
      <c r="C512" s="26">
        <v>32.11</v>
      </c>
      <c r="D512" s="26">
        <v>1</v>
      </c>
      <c r="E512" s="26" t="s">
        <v>11</v>
      </c>
      <c r="F512" s="26" t="s">
        <v>14</v>
      </c>
      <c r="G512" s="32">
        <v>11763.000899999999</v>
      </c>
    </row>
    <row r="513" spans="1:7" x14ac:dyDescent="0.25">
      <c r="A513" s="27">
        <v>27</v>
      </c>
      <c r="B513" s="28" t="s">
        <v>10</v>
      </c>
      <c r="C513" s="28">
        <v>33.659999999999997</v>
      </c>
      <c r="D513" s="28">
        <v>0</v>
      </c>
      <c r="E513" s="28" t="s">
        <v>11</v>
      </c>
      <c r="F513" s="28" t="s">
        <v>12</v>
      </c>
      <c r="G513" s="33">
        <v>2498.4144000000001</v>
      </c>
    </row>
    <row r="514" spans="1:7" x14ac:dyDescent="0.25">
      <c r="A514" s="25">
        <v>51</v>
      </c>
      <c r="B514" s="26" t="s">
        <v>10</v>
      </c>
      <c r="C514" s="26">
        <v>22.42</v>
      </c>
      <c r="D514" s="26">
        <v>0</v>
      </c>
      <c r="E514" s="26" t="s">
        <v>11</v>
      </c>
      <c r="F514" s="26" t="s">
        <v>14</v>
      </c>
      <c r="G514" s="32">
        <v>9361.3268000000007</v>
      </c>
    </row>
    <row r="515" spans="1:7" x14ac:dyDescent="0.25">
      <c r="A515" s="27">
        <v>19</v>
      </c>
      <c r="B515" s="28" t="s">
        <v>10</v>
      </c>
      <c r="C515" s="28">
        <v>30.4</v>
      </c>
      <c r="D515" s="28">
        <v>0</v>
      </c>
      <c r="E515" s="28" t="s">
        <v>11</v>
      </c>
      <c r="F515" s="28" t="s">
        <v>9</v>
      </c>
      <c r="G515" s="33">
        <v>1256.299</v>
      </c>
    </row>
    <row r="516" spans="1:7" x14ac:dyDescent="0.25">
      <c r="A516" s="25">
        <v>39</v>
      </c>
      <c r="B516" s="26" t="s">
        <v>10</v>
      </c>
      <c r="C516" s="26">
        <v>28.3</v>
      </c>
      <c r="D516" s="26">
        <v>1</v>
      </c>
      <c r="E516" s="26" t="s">
        <v>8</v>
      </c>
      <c r="F516" s="26" t="s">
        <v>9</v>
      </c>
      <c r="G516" s="32">
        <v>21082.16</v>
      </c>
    </row>
    <row r="517" spans="1:7" x14ac:dyDescent="0.25">
      <c r="A517" s="27">
        <v>58</v>
      </c>
      <c r="B517" s="28" t="s">
        <v>10</v>
      </c>
      <c r="C517" s="28">
        <v>35.700000000000003</v>
      </c>
      <c r="D517" s="28">
        <v>0</v>
      </c>
      <c r="E517" s="28" t="s">
        <v>11</v>
      </c>
      <c r="F517" s="28" t="s">
        <v>9</v>
      </c>
      <c r="G517" s="33">
        <v>11362.754999999999</v>
      </c>
    </row>
    <row r="518" spans="1:7" x14ac:dyDescent="0.25">
      <c r="A518" s="25">
        <v>20</v>
      </c>
      <c r="B518" s="26" t="s">
        <v>10</v>
      </c>
      <c r="C518" s="26">
        <v>35.31</v>
      </c>
      <c r="D518" s="26">
        <v>1</v>
      </c>
      <c r="E518" s="26" t="s">
        <v>11</v>
      </c>
      <c r="F518" s="26" t="s">
        <v>12</v>
      </c>
      <c r="G518" s="32">
        <v>27724.28875</v>
      </c>
    </row>
    <row r="519" spans="1:7" x14ac:dyDescent="0.25">
      <c r="A519" s="27">
        <v>45</v>
      </c>
      <c r="B519" s="28" t="s">
        <v>10</v>
      </c>
      <c r="C519" s="28">
        <v>30.495000000000001</v>
      </c>
      <c r="D519" s="28">
        <v>2</v>
      </c>
      <c r="E519" s="28" t="s">
        <v>11</v>
      </c>
      <c r="F519" s="28" t="s">
        <v>13</v>
      </c>
      <c r="G519" s="33">
        <v>8413.4630500000003</v>
      </c>
    </row>
    <row r="520" spans="1:7" x14ac:dyDescent="0.25">
      <c r="A520" s="25">
        <v>35</v>
      </c>
      <c r="B520" s="26" t="s">
        <v>7</v>
      </c>
      <c r="C520" s="26">
        <v>31</v>
      </c>
      <c r="D520" s="26">
        <v>1</v>
      </c>
      <c r="E520" s="26" t="s">
        <v>11</v>
      </c>
      <c r="F520" s="26" t="s">
        <v>9</v>
      </c>
      <c r="G520" s="32">
        <v>5240.7650000000003</v>
      </c>
    </row>
    <row r="521" spans="1:7" x14ac:dyDescent="0.25">
      <c r="A521" s="27">
        <v>31</v>
      </c>
      <c r="B521" s="28" t="s">
        <v>10</v>
      </c>
      <c r="C521" s="28">
        <v>30.875</v>
      </c>
      <c r="D521" s="28">
        <v>0</v>
      </c>
      <c r="E521" s="28" t="s">
        <v>11</v>
      </c>
      <c r="F521" s="28" t="s">
        <v>14</v>
      </c>
      <c r="G521" s="33">
        <v>3857.7592500000001</v>
      </c>
    </row>
    <row r="522" spans="1:7" x14ac:dyDescent="0.25">
      <c r="A522" s="25">
        <v>50</v>
      </c>
      <c r="B522" s="26" t="s">
        <v>7</v>
      </c>
      <c r="C522" s="26">
        <v>27.36</v>
      </c>
      <c r="D522" s="26">
        <v>0</v>
      </c>
      <c r="E522" s="26" t="s">
        <v>11</v>
      </c>
      <c r="F522" s="26" t="s">
        <v>14</v>
      </c>
      <c r="G522" s="32">
        <v>25656.575260000001</v>
      </c>
    </row>
    <row r="523" spans="1:7" x14ac:dyDescent="0.25">
      <c r="A523" s="27">
        <v>32</v>
      </c>
      <c r="B523" s="28" t="s">
        <v>7</v>
      </c>
      <c r="C523" s="28">
        <v>44.22</v>
      </c>
      <c r="D523" s="28">
        <v>0</v>
      </c>
      <c r="E523" s="28" t="s">
        <v>11</v>
      </c>
      <c r="F523" s="28" t="s">
        <v>12</v>
      </c>
      <c r="G523" s="33">
        <v>3994.1777999999999</v>
      </c>
    </row>
    <row r="524" spans="1:7" x14ac:dyDescent="0.25">
      <c r="A524" s="25">
        <v>51</v>
      </c>
      <c r="B524" s="26" t="s">
        <v>7</v>
      </c>
      <c r="C524" s="26">
        <v>33.914999999999999</v>
      </c>
      <c r="D524" s="26">
        <v>0</v>
      </c>
      <c r="E524" s="26" t="s">
        <v>11</v>
      </c>
      <c r="F524" s="26" t="s">
        <v>14</v>
      </c>
      <c r="G524" s="32">
        <v>9866.3048500000004</v>
      </c>
    </row>
    <row r="525" spans="1:7" x14ac:dyDescent="0.25">
      <c r="A525" s="27">
        <v>38</v>
      </c>
      <c r="B525" s="28" t="s">
        <v>7</v>
      </c>
      <c r="C525" s="28">
        <v>37.729999999999997</v>
      </c>
      <c r="D525" s="28">
        <v>0</v>
      </c>
      <c r="E525" s="28" t="s">
        <v>11</v>
      </c>
      <c r="F525" s="28" t="s">
        <v>12</v>
      </c>
      <c r="G525" s="33">
        <v>5397.6166999999996</v>
      </c>
    </row>
    <row r="526" spans="1:7" x14ac:dyDescent="0.25">
      <c r="A526" s="25">
        <v>42</v>
      </c>
      <c r="B526" s="26" t="s">
        <v>10</v>
      </c>
      <c r="C526" s="26">
        <v>26.07</v>
      </c>
      <c r="D526" s="26">
        <v>1</v>
      </c>
      <c r="E526" s="26" t="s">
        <v>8</v>
      </c>
      <c r="F526" s="26" t="s">
        <v>12</v>
      </c>
      <c r="G526" s="32">
        <v>38245.593269999998</v>
      </c>
    </row>
    <row r="527" spans="1:7" x14ac:dyDescent="0.25">
      <c r="A527" s="27">
        <v>18</v>
      </c>
      <c r="B527" s="28" t="s">
        <v>7</v>
      </c>
      <c r="C527" s="28">
        <v>33.880000000000003</v>
      </c>
      <c r="D527" s="28">
        <v>0</v>
      </c>
      <c r="E527" s="28" t="s">
        <v>11</v>
      </c>
      <c r="F527" s="28" t="s">
        <v>12</v>
      </c>
      <c r="G527" s="33">
        <v>11482.63485</v>
      </c>
    </row>
    <row r="528" spans="1:7" x14ac:dyDescent="0.25">
      <c r="A528" s="25">
        <v>19</v>
      </c>
      <c r="B528" s="26" t="s">
        <v>7</v>
      </c>
      <c r="C528" s="26">
        <v>30.59</v>
      </c>
      <c r="D528" s="26">
        <v>2</v>
      </c>
      <c r="E528" s="26" t="s">
        <v>11</v>
      </c>
      <c r="F528" s="26" t="s">
        <v>13</v>
      </c>
      <c r="G528" s="32">
        <v>24059.680189999999</v>
      </c>
    </row>
    <row r="529" spans="1:7" x14ac:dyDescent="0.25">
      <c r="A529" s="27">
        <v>51</v>
      </c>
      <c r="B529" s="28" t="s">
        <v>7</v>
      </c>
      <c r="C529" s="28">
        <v>25.8</v>
      </c>
      <c r="D529" s="28">
        <v>1</v>
      </c>
      <c r="E529" s="28" t="s">
        <v>11</v>
      </c>
      <c r="F529" s="28" t="s">
        <v>9</v>
      </c>
      <c r="G529" s="33">
        <v>9861.0249999999996</v>
      </c>
    </row>
    <row r="530" spans="1:7" x14ac:dyDescent="0.25">
      <c r="A530" s="25">
        <v>46</v>
      </c>
      <c r="B530" s="26" t="s">
        <v>10</v>
      </c>
      <c r="C530" s="26">
        <v>39.424999999999997</v>
      </c>
      <c r="D530" s="26">
        <v>1</v>
      </c>
      <c r="E530" s="26" t="s">
        <v>11</v>
      </c>
      <c r="F530" s="26" t="s">
        <v>14</v>
      </c>
      <c r="G530" s="32">
        <v>8342.9087500000005</v>
      </c>
    </row>
    <row r="531" spans="1:7" x14ac:dyDescent="0.25">
      <c r="A531" s="27">
        <v>18</v>
      </c>
      <c r="B531" s="28" t="s">
        <v>10</v>
      </c>
      <c r="C531" s="28">
        <v>25.46</v>
      </c>
      <c r="D531" s="28">
        <v>0</v>
      </c>
      <c r="E531" s="28" t="s">
        <v>11</v>
      </c>
      <c r="F531" s="28" t="s">
        <v>14</v>
      </c>
      <c r="G531" s="33">
        <v>1708.0014000000001</v>
      </c>
    </row>
    <row r="532" spans="1:7" x14ac:dyDescent="0.25">
      <c r="A532" s="25">
        <v>57</v>
      </c>
      <c r="B532" s="26" t="s">
        <v>10</v>
      </c>
      <c r="C532" s="26">
        <v>42.13</v>
      </c>
      <c r="D532" s="26">
        <v>1</v>
      </c>
      <c r="E532" s="26" t="s">
        <v>8</v>
      </c>
      <c r="F532" s="26" t="s">
        <v>12</v>
      </c>
      <c r="G532" s="32">
        <v>48675.517699999997</v>
      </c>
    </row>
    <row r="533" spans="1:7" x14ac:dyDescent="0.25">
      <c r="A533" s="27">
        <v>62</v>
      </c>
      <c r="B533" s="28" t="s">
        <v>7</v>
      </c>
      <c r="C533" s="28">
        <v>31.73</v>
      </c>
      <c r="D533" s="28">
        <v>0</v>
      </c>
      <c r="E533" s="28" t="s">
        <v>11</v>
      </c>
      <c r="F533" s="28" t="s">
        <v>14</v>
      </c>
      <c r="G533" s="33">
        <v>14043.476699999999</v>
      </c>
    </row>
    <row r="534" spans="1:7" x14ac:dyDescent="0.25">
      <c r="A534" s="25">
        <v>59</v>
      </c>
      <c r="B534" s="26" t="s">
        <v>10</v>
      </c>
      <c r="C534" s="26">
        <v>29.7</v>
      </c>
      <c r="D534" s="26">
        <v>2</v>
      </c>
      <c r="E534" s="26" t="s">
        <v>11</v>
      </c>
      <c r="F534" s="26" t="s">
        <v>12</v>
      </c>
      <c r="G534" s="32">
        <v>12925.886</v>
      </c>
    </row>
    <row r="535" spans="1:7" x14ac:dyDescent="0.25">
      <c r="A535" s="27">
        <v>37</v>
      </c>
      <c r="B535" s="28" t="s">
        <v>10</v>
      </c>
      <c r="C535" s="28">
        <v>36.19</v>
      </c>
      <c r="D535" s="28">
        <v>0</v>
      </c>
      <c r="E535" s="28" t="s">
        <v>11</v>
      </c>
      <c r="F535" s="28" t="s">
        <v>12</v>
      </c>
      <c r="G535" s="33">
        <v>19214.705529999999</v>
      </c>
    </row>
    <row r="536" spans="1:7" x14ac:dyDescent="0.25">
      <c r="A536" s="25">
        <v>64</v>
      </c>
      <c r="B536" s="26" t="s">
        <v>10</v>
      </c>
      <c r="C536" s="26">
        <v>40.479999999999997</v>
      </c>
      <c r="D536" s="26">
        <v>0</v>
      </c>
      <c r="E536" s="26" t="s">
        <v>11</v>
      </c>
      <c r="F536" s="26" t="s">
        <v>12</v>
      </c>
      <c r="G536" s="32">
        <v>13831.1152</v>
      </c>
    </row>
    <row r="537" spans="1:7" x14ac:dyDescent="0.25">
      <c r="A537" s="27">
        <v>38</v>
      </c>
      <c r="B537" s="28" t="s">
        <v>10</v>
      </c>
      <c r="C537" s="28">
        <v>28.024999999999999</v>
      </c>
      <c r="D537" s="28">
        <v>1</v>
      </c>
      <c r="E537" s="28" t="s">
        <v>11</v>
      </c>
      <c r="F537" s="28" t="s">
        <v>14</v>
      </c>
      <c r="G537" s="33">
        <v>6067.1267500000004</v>
      </c>
    </row>
    <row r="538" spans="1:7" x14ac:dyDescent="0.25">
      <c r="A538" s="25">
        <v>33</v>
      </c>
      <c r="B538" s="26" t="s">
        <v>7</v>
      </c>
      <c r="C538" s="26">
        <v>38.9</v>
      </c>
      <c r="D538" s="26">
        <v>3</v>
      </c>
      <c r="E538" s="26" t="s">
        <v>11</v>
      </c>
      <c r="F538" s="26" t="s">
        <v>9</v>
      </c>
      <c r="G538" s="32">
        <v>5972.3779999999997</v>
      </c>
    </row>
    <row r="539" spans="1:7" x14ac:dyDescent="0.25">
      <c r="A539" s="27">
        <v>46</v>
      </c>
      <c r="B539" s="28" t="s">
        <v>7</v>
      </c>
      <c r="C539" s="28">
        <v>30.2</v>
      </c>
      <c r="D539" s="28">
        <v>2</v>
      </c>
      <c r="E539" s="28" t="s">
        <v>11</v>
      </c>
      <c r="F539" s="28" t="s">
        <v>9</v>
      </c>
      <c r="G539" s="33">
        <v>8825.0859999999993</v>
      </c>
    </row>
    <row r="540" spans="1:7" x14ac:dyDescent="0.25">
      <c r="A540" s="25">
        <v>46</v>
      </c>
      <c r="B540" s="26" t="s">
        <v>7</v>
      </c>
      <c r="C540" s="26">
        <v>28.05</v>
      </c>
      <c r="D540" s="26">
        <v>1</v>
      </c>
      <c r="E540" s="26" t="s">
        <v>11</v>
      </c>
      <c r="F540" s="26" t="s">
        <v>12</v>
      </c>
      <c r="G540" s="32">
        <v>8233.0974999999999</v>
      </c>
    </row>
    <row r="541" spans="1:7" x14ac:dyDescent="0.25">
      <c r="A541" s="27">
        <v>53</v>
      </c>
      <c r="B541" s="28" t="s">
        <v>10</v>
      </c>
      <c r="C541" s="28">
        <v>31.35</v>
      </c>
      <c r="D541" s="28">
        <v>0</v>
      </c>
      <c r="E541" s="28" t="s">
        <v>11</v>
      </c>
      <c r="F541" s="28" t="s">
        <v>12</v>
      </c>
      <c r="G541" s="33">
        <v>27346.04207</v>
      </c>
    </row>
    <row r="542" spans="1:7" x14ac:dyDescent="0.25">
      <c r="A542" s="25">
        <v>34</v>
      </c>
      <c r="B542" s="26" t="s">
        <v>7</v>
      </c>
      <c r="C542" s="26">
        <v>38</v>
      </c>
      <c r="D542" s="26">
        <v>3</v>
      </c>
      <c r="E542" s="26" t="s">
        <v>11</v>
      </c>
      <c r="F542" s="26" t="s">
        <v>9</v>
      </c>
      <c r="G542" s="32">
        <v>6196.4480000000003</v>
      </c>
    </row>
    <row r="543" spans="1:7" x14ac:dyDescent="0.25">
      <c r="A543" s="27">
        <v>20</v>
      </c>
      <c r="B543" s="28" t="s">
        <v>7</v>
      </c>
      <c r="C543" s="28">
        <v>31.79</v>
      </c>
      <c r="D543" s="28">
        <v>2</v>
      </c>
      <c r="E543" s="28" t="s">
        <v>11</v>
      </c>
      <c r="F543" s="28" t="s">
        <v>12</v>
      </c>
      <c r="G543" s="33">
        <v>3056.3881000000001</v>
      </c>
    </row>
    <row r="544" spans="1:7" x14ac:dyDescent="0.25">
      <c r="A544" s="25">
        <v>63</v>
      </c>
      <c r="B544" s="26" t="s">
        <v>7</v>
      </c>
      <c r="C544" s="26">
        <v>36.299999999999997</v>
      </c>
      <c r="D544" s="26">
        <v>0</v>
      </c>
      <c r="E544" s="26" t="s">
        <v>11</v>
      </c>
      <c r="F544" s="26" t="s">
        <v>12</v>
      </c>
      <c r="G544" s="32">
        <v>13887.204</v>
      </c>
    </row>
    <row r="545" spans="1:7" x14ac:dyDescent="0.25">
      <c r="A545" s="27">
        <v>54</v>
      </c>
      <c r="B545" s="28" t="s">
        <v>7</v>
      </c>
      <c r="C545" s="28">
        <v>47.41</v>
      </c>
      <c r="D545" s="28">
        <v>0</v>
      </c>
      <c r="E545" s="28" t="s">
        <v>8</v>
      </c>
      <c r="F545" s="28" t="s">
        <v>12</v>
      </c>
      <c r="G545" s="33">
        <v>63770.428010000003</v>
      </c>
    </row>
    <row r="546" spans="1:7" x14ac:dyDescent="0.25">
      <c r="A546" s="25">
        <v>54</v>
      </c>
      <c r="B546" s="26" t="s">
        <v>10</v>
      </c>
      <c r="C546" s="26">
        <v>30.21</v>
      </c>
      <c r="D546" s="26">
        <v>0</v>
      </c>
      <c r="E546" s="26" t="s">
        <v>11</v>
      </c>
      <c r="F546" s="26" t="s">
        <v>13</v>
      </c>
      <c r="G546" s="32">
        <v>10231.499900000001</v>
      </c>
    </row>
    <row r="547" spans="1:7" x14ac:dyDescent="0.25">
      <c r="A547" s="27">
        <v>49</v>
      </c>
      <c r="B547" s="28" t="s">
        <v>10</v>
      </c>
      <c r="C547" s="28">
        <v>25.84</v>
      </c>
      <c r="D547" s="28">
        <v>2</v>
      </c>
      <c r="E547" s="28" t="s">
        <v>8</v>
      </c>
      <c r="F547" s="28" t="s">
        <v>13</v>
      </c>
      <c r="G547" s="33">
        <v>23807.240600000001</v>
      </c>
    </row>
    <row r="548" spans="1:7" x14ac:dyDescent="0.25">
      <c r="A548" s="25">
        <v>28</v>
      </c>
      <c r="B548" s="26" t="s">
        <v>10</v>
      </c>
      <c r="C548" s="26">
        <v>35.435000000000002</v>
      </c>
      <c r="D548" s="26">
        <v>0</v>
      </c>
      <c r="E548" s="26" t="s">
        <v>11</v>
      </c>
      <c r="F548" s="26" t="s">
        <v>14</v>
      </c>
      <c r="G548" s="32">
        <v>3268.84665</v>
      </c>
    </row>
    <row r="549" spans="1:7" x14ac:dyDescent="0.25">
      <c r="A549" s="27">
        <v>54</v>
      </c>
      <c r="B549" s="28" t="s">
        <v>7</v>
      </c>
      <c r="C549" s="28">
        <v>46.7</v>
      </c>
      <c r="D549" s="28">
        <v>2</v>
      </c>
      <c r="E549" s="28" t="s">
        <v>11</v>
      </c>
      <c r="F549" s="28" t="s">
        <v>9</v>
      </c>
      <c r="G549" s="33">
        <v>11538.421</v>
      </c>
    </row>
    <row r="550" spans="1:7" x14ac:dyDescent="0.25">
      <c r="A550" s="25">
        <v>25</v>
      </c>
      <c r="B550" s="26" t="s">
        <v>7</v>
      </c>
      <c r="C550" s="26">
        <v>28.594999999999999</v>
      </c>
      <c r="D550" s="26">
        <v>0</v>
      </c>
      <c r="E550" s="26" t="s">
        <v>11</v>
      </c>
      <c r="F550" s="26" t="s">
        <v>14</v>
      </c>
      <c r="G550" s="32">
        <v>3213.6220499999999</v>
      </c>
    </row>
    <row r="551" spans="1:7" x14ac:dyDescent="0.25">
      <c r="A551" s="27">
        <v>43</v>
      </c>
      <c r="B551" s="28" t="s">
        <v>7</v>
      </c>
      <c r="C551" s="28">
        <v>46.2</v>
      </c>
      <c r="D551" s="28">
        <v>0</v>
      </c>
      <c r="E551" s="28" t="s">
        <v>8</v>
      </c>
      <c r="F551" s="28" t="s">
        <v>12</v>
      </c>
      <c r="G551" s="33">
        <v>45863.205000000002</v>
      </c>
    </row>
    <row r="552" spans="1:7" x14ac:dyDescent="0.25">
      <c r="A552" s="25">
        <v>63</v>
      </c>
      <c r="B552" s="26" t="s">
        <v>10</v>
      </c>
      <c r="C552" s="26">
        <v>30.8</v>
      </c>
      <c r="D552" s="26">
        <v>0</v>
      </c>
      <c r="E552" s="26" t="s">
        <v>11</v>
      </c>
      <c r="F552" s="26" t="s">
        <v>9</v>
      </c>
      <c r="G552" s="32">
        <v>13390.558999999999</v>
      </c>
    </row>
    <row r="553" spans="1:7" x14ac:dyDescent="0.25">
      <c r="A553" s="27">
        <v>32</v>
      </c>
      <c r="B553" s="28" t="s">
        <v>7</v>
      </c>
      <c r="C553" s="28">
        <v>28.93</v>
      </c>
      <c r="D553" s="28">
        <v>0</v>
      </c>
      <c r="E553" s="28" t="s">
        <v>11</v>
      </c>
      <c r="F553" s="28" t="s">
        <v>12</v>
      </c>
      <c r="G553" s="33">
        <v>3972.9247</v>
      </c>
    </row>
    <row r="554" spans="1:7" x14ac:dyDescent="0.25">
      <c r="A554" s="25">
        <v>62</v>
      </c>
      <c r="B554" s="26" t="s">
        <v>10</v>
      </c>
      <c r="C554" s="26">
        <v>21.4</v>
      </c>
      <c r="D554" s="26">
        <v>0</v>
      </c>
      <c r="E554" s="26" t="s">
        <v>11</v>
      </c>
      <c r="F554" s="26" t="s">
        <v>9</v>
      </c>
      <c r="G554" s="32">
        <v>12957.118</v>
      </c>
    </row>
    <row r="555" spans="1:7" x14ac:dyDescent="0.25">
      <c r="A555" s="27">
        <v>52</v>
      </c>
      <c r="B555" s="28" t="s">
        <v>7</v>
      </c>
      <c r="C555" s="28">
        <v>31.73</v>
      </c>
      <c r="D555" s="28">
        <v>2</v>
      </c>
      <c r="E555" s="28" t="s">
        <v>11</v>
      </c>
      <c r="F555" s="28" t="s">
        <v>13</v>
      </c>
      <c r="G555" s="33">
        <v>11187.6567</v>
      </c>
    </row>
    <row r="556" spans="1:7" x14ac:dyDescent="0.25">
      <c r="A556" s="25">
        <v>25</v>
      </c>
      <c r="B556" s="26" t="s">
        <v>7</v>
      </c>
      <c r="C556" s="26">
        <v>41.325000000000003</v>
      </c>
      <c r="D556" s="26">
        <v>0</v>
      </c>
      <c r="E556" s="26" t="s">
        <v>11</v>
      </c>
      <c r="F556" s="26" t="s">
        <v>14</v>
      </c>
      <c r="G556" s="32">
        <v>17878.900679999999</v>
      </c>
    </row>
    <row r="557" spans="1:7" x14ac:dyDescent="0.25">
      <c r="A557" s="27">
        <v>28</v>
      </c>
      <c r="B557" s="28" t="s">
        <v>10</v>
      </c>
      <c r="C557" s="28">
        <v>23.8</v>
      </c>
      <c r="D557" s="28">
        <v>2</v>
      </c>
      <c r="E557" s="28" t="s">
        <v>11</v>
      </c>
      <c r="F557" s="28" t="s">
        <v>9</v>
      </c>
      <c r="G557" s="33">
        <v>3847.674</v>
      </c>
    </row>
    <row r="558" spans="1:7" x14ac:dyDescent="0.25">
      <c r="A558" s="25">
        <v>46</v>
      </c>
      <c r="B558" s="26" t="s">
        <v>10</v>
      </c>
      <c r="C558" s="26">
        <v>33.44</v>
      </c>
      <c r="D558" s="26">
        <v>1</v>
      </c>
      <c r="E558" s="26" t="s">
        <v>11</v>
      </c>
      <c r="F558" s="26" t="s">
        <v>14</v>
      </c>
      <c r="G558" s="32">
        <v>8334.5895999999993</v>
      </c>
    </row>
    <row r="559" spans="1:7" x14ac:dyDescent="0.25">
      <c r="A559" s="27">
        <v>34</v>
      </c>
      <c r="B559" s="28" t="s">
        <v>10</v>
      </c>
      <c r="C559" s="28">
        <v>34.21</v>
      </c>
      <c r="D559" s="28">
        <v>0</v>
      </c>
      <c r="E559" s="28" t="s">
        <v>11</v>
      </c>
      <c r="F559" s="28" t="s">
        <v>12</v>
      </c>
      <c r="G559" s="33">
        <v>3935.1799000000001</v>
      </c>
    </row>
    <row r="560" spans="1:7" x14ac:dyDescent="0.25">
      <c r="A560" s="25">
        <v>35</v>
      </c>
      <c r="B560" s="26" t="s">
        <v>7</v>
      </c>
      <c r="C560" s="26">
        <v>34.104999999999997</v>
      </c>
      <c r="D560" s="26">
        <v>3</v>
      </c>
      <c r="E560" s="26" t="s">
        <v>8</v>
      </c>
      <c r="F560" s="26" t="s">
        <v>13</v>
      </c>
      <c r="G560" s="32">
        <v>39983.425949999997</v>
      </c>
    </row>
    <row r="561" spans="1:7" x14ac:dyDescent="0.25">
      <c r="A561" s="27">
        <v>19</v>
      </c>
      <c r="B561" s="28" t="s">
        <v>10</v>
      </c>
      <c r="C561" s="28">
        <v>35.53</v>
      </c>
      <c r="D561" s="28">
        <v>0</v>
      </c>
      <c r="E561" s="28" t="s">
        <v>11</v>
      </c>
      <c r="F561" s="28" t="s">
        <v>13</v>
      </c>
      <c r="G561" s="33">
        <v>1646.4296999999999</v>
      </c>
    </row>
    <row r="562" spans="1:7" x14ac:dyDescent="0.25">
      <c r="A562" s="25">
        <v>46</v>
      </c>
      <c r="B562" s="26" t="s">
        <v>7</v>
      </c>
      <c r="C562" s="26">
        <v>19.95</v>
      </c>
      <c r="D562" s="26">
        <v>2</v>
      </c>
      <c r="E562" s="26" t="s">
        <v>11</v>
      </c>
      <c r="F562" s="26" t="s">
        <v>13</v>
      </c>
      <c r="G562" s="32">
        <v>9193.8384999999998</v>
      </c>
    </row>
    <row r="563" spans="1:7" x14ac:dyDescent="0.25">
      <c r="A563" s="27">
        <v>54</v>
      </c>
      <c r="B563" s="28" t="s">
        <v>7</v>
      </c>
      <c r="C563" s="28">
        <v>32.68</v>
      </c>
      <c r="D563" s="28">
        <v>0</v>
      </c>
      <c r="E563" s="28" t="s">
        <v>11</v>
      </c>
      <c r="F563" s="28" t="s">
        <v>14</v>
      </c>
      <c r="G563" s="33">
        <v>10923.933199999999</v>
      </c>
    </row>
    <row r="564" spans="1:7" x14ac:dyDescent="0.25">
      <c r="A564" s="25">
        <v>27</v>
      </c>
      <c r="B564" s="26" t="s">
        <v>10</v>
      </c>
      <c r="C564" s="26">
        <v>30.5</v>
      </c>
      <c r="D564" s="26">
        <v>0</v>
      </c>
      <c r="E564" s="26" t="s">
        <v>11</v>
      </c>
      <c r="F564" s="26" t="s">
        <v>9</v>
      </c>
      <c r="G564" s="32">
        <v>2494.0219999999999</v>
      </c>
    </row>
    <row r="565" spans="1:7" x14ac:dyDescent="0.25">
      <c r="A565" s="27">
        <v>50</v>
      </c>
      <c r="B565" s="28" t="s">
        <v>10</v>
      </c>
      <c r="C565" s="28">
        <v>44.77</v>
      </c>
      <c r="D565" s="28">
        <v>1</v>
      </c>
      <c r="E565" s="28" t="s">
        <v>11</v>
      </c>
      <c r="F565" s="28" t="s">
        <v>12</v>
      </c>
      <c r="G565" s="33">
        <v>9058.7302999999993</v>
      </c>
    </row>
    <row r="566" spans="1:7" x14ac:dyDescent="0.25">
      <c r="A566" s="25">
        <v>18</v>
      </c>
      <c r="B566" s="26" t="s">
        <v>7</v>
      </c>
      <c r="C566" s="26">
        <v>32.119999999999997</v>
      </c>
      <c r="D566" s="26">
        <v>2</v>
      </c>
      <c r="E566" s="26" t="s">
        <v>11</v>
      </c>
      <c r="F566" s="26" t="s">
        <v>12</v>
      </c>
      <c r="G566" s="32">
        <v>2801.2588000000001</v>
      </c>
    </row>
    <row r="567" spans="1:7" x14ac:dyDescent="0.25">
      <c r="A567" s="27">
        <v>19</v>
      </c>
      <c r="B567" s="28" t="s">
        <v>7</v>
      </c>
      <c r="C567" s="28">
        <v>30.495000000000001</v>
      </c>
      <c r="D567" s="28">
        <v>0</v>
      </c>
      <c r="E567" s="28" t="s">
        <v>11</v>
      </c>
      <c r="F567" s="28" t="s">
        <v>13</v>
      </c>
      <c r="G567" s="33">
        <v>2128.4310500000001</v>
      </c>
    </row>
    <row r="568" spans="1:7" x14ac:dyDescent="0.25">
      <c r="A568" s="25">
        <v>38</v>
      </c>
      <c r="B568" s="26" t="s">
        <v>7</v>
      </c>
      <c r="C568" s="26">
        <v>40.564999999999998</v>
      </c>
      <c r="D568" s="26">
        <v>1</v>
      </c>
      <c r="E568" s="26" t="s">
        <v>11</v>
      </c>
      <c r="F568" s="26" t="s">
        <v>13</v>
      </c>
      <c r="G568" s="32">
        <v>6373.55735</v>
      </c>
    </row>
    <row r="569" spans="1:7" x14ac:dyDescent="0.25">
      <c r="A569" s="27">
        <v>41</v>
      </c>
      <c r="B569" s="28" t="s">
        <v>10</v>
      </c>
      <c r="C569" s="28">
        <v>30.59</v>
      </c>
      <c r="D569" s="28">
        <v>2</v>
      </c>
      <c r="E569" s="28" t="s">
        <v>11</v>
      </c>
      <c r="F569" s="28" t="s">
        <v>13</v>
      </c>
      <c r="G569" s="33">
        <v>7256.7231000000002</v>
      </c>
    </row>
    <row r="570" spans="1:7" x14ac:dyDescent="0.25">
      <c r="A570" s="25">
        <v>49</v>
      </c>
      <c r="B570" s="26" t="s">
        <v>7</v>
      </c>
      <c r="C570" s="26">
        <v>31.9</v>
      </c>
      <c r="D570" s="26">
        <v>5</v>
      </c>
      <c r="E570" s="26" t="s">
        <v>11</v>
      </c>
      <c r="F570" s="26" t="s">
        <v>9</v>
      </c>
      <c r="G570" s="32">
        <v>11552.904</v>
      </c>
    </row>
    <row r="571" spans="1:7" x14ac:dyDescent="0.25">
      <c r="A571" s="27">
        <v>48</v>
      </c>
      <c r="B571" s="28" t="s">
        <v>10</v>
      </c>
      <c r="C571" s="28">
        <v>40.564999999999998</v>
      </c>
      <c r="D571" s="28">
        <v>2</v>
      </c>
      <c r="E571" s="28" t="s">
        <v>8</v>
      </c>
      <c r="F571" s="28" t="s">
        <v>13</v>
      </c>
      <c r="G571" s="33">
        <v>45702.022349999999</v>
      </c>
    </row>
    <row r="572" spans="1:7" x14ac:dyDescent="0.25">
      <c r="A572" s="25">
        <v>31</v>
      </c>
      <c r="B572" s="26" t="s">
        <v>7</v>
      </c>
      <c r="C572" s="26">
        <v>29.1</v>
      </c>
      <c r="D572" s="26">
        <v>0</v>
      </c>
      <c r="E572" s="26" t="s">
        <v>11</v>
      </c>
      <c r="F572" s="26" t="s">
        <v>9</v>
      </c>
      <c r="G572" s="32">
        <v>3761.2919999999999</v>
      </c>
    </row>
    <row r="573" spans="1:7" x14ac:dyDescent="0.25">
      <c r="A573" s="27">
        <v>18</v>
      </c>
      <c r="B573" s="28" t="s">
        <v>7</v>
      </c>
      <c r="C573" s="28">
        <v>37.29</v>
      </c>
      <c r="D573" s="28">
        <v>1</v>
      </c>
      <c r="E573" s="28" t="s">
        <v>11</v>
      </c>
      <c r="F573" s="28" t="s">
        <v>12</v>
      </c>
      <c r="G573" s="33">
        <v>2219.4450999999999</v>
      </c>
    </row>
    <row r="574" spans="1:7" x14ac:dyDescent="0.25">
      <c r="A574" s="25">
        <v>30</v>
      </c>
      <c r="B574" s="26" t="s">
        <v>7</v>
      </c>
      <c r="C574" s="26">
        <v>43.12</v>
      </c>
      <c r="D574" s="26">
        <v>2</v>
      </c>
      <c r="E574" s="26" t="s">
        <v>11</v>
      </c>
      <c r="F574" s="26" t="s">
        <v>12</v>
      </c>
      <c r="G574" s="32">
        <v>4753.6368000000002</v>
      </c>
    </row>
    <row r="575" spans="1:7" x14ac:dyDescent="0.25">
      <c r="A575" s="27">
        <v>62</v>
      </c>
      <c r="B575" s="28" t="s">
        <v>7</v>
      </c>
      <c r="C575" s="28">
        <v>36.86</v>
      </c>
      <c r="D575" s="28">
        <v>1</v>
      </c>
      <c r="E575" s="28" t="s">
        <v>11</v>
      </c>
      <c r="F575" s="28" t="s">
        <v>14</v>
      </c>
      <c r="G575" s="33">
        <v>31620.001059999999</v>
      </c>
    </row>
    <row r="576" spans="1:7" x14ac:dyDescent="0.25">
      <c r="A576" s="25">
        <v>57</v>
      </c>
      <c r="B576" s="26" t="s">
        <v>7</v>
      </c>
      <c r="C576" s="26">
        <v>34.295000000000002</v>
      </c>
      <c r="D576" s="26">
        <v>2</v>
      </c>
      <c r="E576" s="26" t="s">
        <v>11</v>
      </c>
      <c r="F576" s="26" t="s">
        <v>14</v>
      </c>
      <c r="G576" s="32">
        <v>13224.057049999999</v>
      </c>
    </row>
    <row r="577" spans="1:7" x14ac:dyDescent="0.25">
      <c r="A577" s="27">
        <v>58</v>
      </c>
      <c r="B577" s="28" t="s">
        <v>7</v>
      </c>
      <c r="C577" s="28">
        <v>27.17</v>
      </c>
      <c r="D577" s="28">
        <v>0</v>
      </c>
      <c r="E577" s="28" t="s">
        <v>11</v>
      </c>
      <c r="F577" s="28" t="s">
        <v>13</v>
      </c>
      <c r="G577" s="33">
        <v>12222.898300000001</v>
      </c>
    </row>
    <row r="578" spans="1:7" x14ac:dyDescent="0.25">
      <c r="A578" s="25">
        <v>22</v>
      </c>
      <c r="B578" s="26" t="s">
        <v>10</v>
      </c>
      <c r="C578" s="26">
        <v>26.84</v>
      </c>
      <c r="D578" s="26">
        <v>0</v>
      </c>
      <c r="E578" s="26" t="s">
        <v>11</v>
      </c>
      <c r="F578" s="26" t="s">
        <v>12</v>
      </c>
      <c r="G578" s="32">
        <v>1664.9996000000001</v>
      </c>
    </row>
    <row r="579" spans="1:7" x14ac:dyDescent="0.25">
      <c r="A579" s="27">
        <v>31</v>
      </c>
      <c r="B579" s="28" t="s">
        <v>7</v>
      </c>
      <c r="C579" s="28">
        <v>38.094999999999999</v>
      </c>
      <c r="D579" s="28">
        <v>1</v>
      </c>
      <c r="E579" s="28" t="s">
        <v>8</v>
      </c>
      <c r="F579" s="28" t="s">
        <v>14</v>
      </c>
      <c r="G579" s="33">
        <v>58571.074480000003</v>
      </c>
    </row>
    <row r="580" spans="1:7" x14ac:dyDescent="0.25">
      <c r="A580" s="25">
        <v>52</v>
      </c>
      <c r="B580" s="26" t="s">
        <v>10</v>
      </c>
      <c r="C580" s="26">
        <v>30.2</v>
      </c>
      <c r="D580" s="26">
        <v>1</v>
      </c>
      <c r="E580" s="26" t="s">
        <v>11</v>
      </c>
      <c r="F580" s="26" t="s">
        <v>9</v>
      </c>
      <c r="G580" s="32">
        <v>9724.5300000000007</v>
      </c>
    </row>
    <row r="581" spans="1:7" x14ac:dyDescent="0.25">
      <c r="A581" s="27">
        <v>25</v>
      </c>
      <c r="B581" s="28" t="s">
        <v>7</v>
      </c>
      <c r="C581" s="28">
        <v>23.465</v>
      </c>
      <c r="D581" s="28">
        <v>0</v>
      </c>
      <c r="E581" s="28" t="s">
        <v>11</v>
      </c>
      <c r="F581" s="28" t="s">
        <v>14</v>
      </c>
      <c r="G581" s="33">
        <v>3206.4913499999998</v>
      </c>
    </row>
    <row r="582" spans="1:7" x14ac:dyDescent="0.25">
      <c r="A582" s="25">
        <v>59</v>
      </c>
      <c r="B582" s="26" t="s">
        <v>10</v>
      </c>
      <c r="C582" s="26">
        <v>25.46</v>
      </c>
      <c r="D582" s="26">
        <v>1</v>
      </c>
      <c r="E582" s="26" t="s">
        <v>11</v>
      </c>
      <c r="F582" s="26" t="s">
        <v>14</v>
      </c>
      <c r="G582" s="32">
        <v>12913.992399999999</v>
      </c>
    </row>
    <row r="583" spans="1:7" x14ac:dyDescent="0.25">
      <c r="A583" s="27">
        <v>19</v>
      </c>
      <c r="B583" s="28" t="s">
        <v>10</v>
      </c>
      <c r="C583" s="28">
        <v>30.59</v>
      </c>
      <c r="D583" s="28">
        <v>0</v>
      </c>
      <c r="E583" s="28" t="s">
        <v>11</v>
      </c>
      <c r="F583" s="28" t="s">
        <v>13</v>
      </c>
      <c r="G583" s="33">
        <v>1639.5631000000001</v>
      </c>
    </row>
    <row r="584" spans="1:7" x14ac:dyDescent="0.25">
      <c r="A584" s="25">
        <v>39</v>
      </c>
      <c r="B584" s="26" t="s">
        <v>10</v>
      </c>
      <c r="C584" s="26">
        <v>45.43</v>
      </c>
      <c r="D584" s="26">
        <v>2</v>
      </c>
      <c r="E584" s="26" t="s">
        <v>11</v>
      </c>
      <c r="F584" s="26" t="s">
        <v>12</v>
      </c>
      <c r="G584" s="32">
        <v>6356.2707</v>
      </c>
    </row>
    <row r="585" spans="1:7" x14ac:dyDescent="0.25">
      <c r="A585" s="27">
        <v>32</v>
      </c>
      <c r="B585" s="28" t="s">
        <v>7</v>
      </c>
      <c r="C585" s="28">
        <v>23.65</v>
      </c>
      <c r="D585" s="28">
        <v>1</v>
      </c>
      <c r="E585" s="28" t="s">
        <v>11</v>
      </c>
      <c r="F585" s="28" t="s">
        <v>12</v>
      </c>
      <c r="G585" s="33">
        <v>17626.239509999999</v>
      </c>
    </row>
    <row r="586" spans="1:7" x14ac:dyDescent="0.25">
      <c r="A586" s="25">
        <v>19</v>
      </c>
      <c r="B586" s="26" t="s">
        <v>10</v>
      </c>
      <c r="C586" s="26">
        <v>20.7</v>
      </c>
      <c r="D586" s="26">
        <v>0</v>
      </c>
      <c r="E586" s="26" t="s">
        <v>11</v>
      </c>
      <c r="F586" s="26" t="s">
        <v>9</v>
      </c>
      <c r="G586" s="32">
        <v>1242.816</v>
      </c>
    </row>
    <row r="587" spans="1:7" x14ac:dyDescent="0.25">
      <c r="A587" s="27">
        <v>33</v>
      </c>
      <c r="B587" s="28" t="s">
        <v>7</v>
      </c>
      <c r="C587" s="28">
        <v>28.27</v>
      </c>
      <c r="D587" s="28">
        <v>1</v>
      </c>
      <c r="E587" s="28" t="s">
        <v>11</v>
      </c>
      <c r="F587" s="28" t="s">
        <v>12</v>
      </c>
      <c r="G587" s="33">
        <v>4779.6022999999996</v>
      </c>
    </row>
    <row r="588" spans="1:7" x14ac:dyDescent="0.25">
      <c r="A588" s="25">
        <v>21</v>
      </c>
      <c r="B588" s="26" t="s">
        <v>10</v>
      </c>
      <c r="C588" s="26">
        <v>20.234999999999999</v>
      </c>
      <c r="D588" s="26">
        <v>3</v>
      </c>
      <c r="E588" s="26" t="s">
        <v>11</v>
      </c>
      <c r="F588" s="26" t="s">
        <v>14</v>
      </c>
      <c r="G588" s="32">
        <v>3861.2096499999998</v>
      </c>
    </row>
    <row r="589" spans="1:7" x14ac:dyDescent="0.25">
      <c r="A589" s="27">
        <v>34</v>
      </c>
      <c r="B589" s="28" t="s">
        <v>7</v>
      </c>
      <c r="C589" s="28">
        <v>30.21</v>
      </c>
      <c r="D589" s="28">
        <v>1</v>
      </c>
      <c r="E589" s="28" t="s">
        <v>8</v>
      </c>
      <c r="F589" s="28" t="s">
        <v>13</v>
      </c>
      <c r="G589" s="33">
        <v>43943.876100000001</v>
      </c>
    </row>
    <row r="590" spans="1:7" x14ac:dyDescent="0.25">
      <c r="A590" s="25">
        <v>61</v>
      </c>
      <c r="B590" s="26" t="s">
        <v>7</v>
      </c>
      <c r="C590" s="26">
        <v>35.909999999999997</v>
      </c>
      <c r="D590" s="26">
        <v>0</v>
      </c>
      <c r="E590" s="26" t="s">
        <v>11</v>
      </c>
      <c r="F590" s="26" t="s">
        <v>14</v>
      </c>
      <c r="G590" s="32">
        <v>13635.6379</v>
      </c>
    </row>
    <row r="591" spans="1:7" x14ac:dyDescent="0.25">
      <c r="A591" s="27">
        <v>38</v>
      </c>
      <c r="B591" s="28" t="s">
        <v>7</v>
      </c>
      <c r="C591" s="28">
        <v>30.69</v>
      </c>
      <c r="D591" s="28">
        <v>1</v>
      </c>
      <c r="E591" s="28" t="s">
        <v>11</v>
      </c>
      <c r="F591" s="28" t="s">
        <v>12</v>
      </c>
      <c r="G591" s="33">
        <v>5976.8311000000003</v>
      </c>
    </row>
    <row r="592" spans="1:7" x14ac:dyDescent="0.25">
      <c r="A592" s="25">
        <v>58</v>
      </c>
      <c r="B592" s="26" t="s">
        <v>7</v>
      </c>
      <c r="C592" s="26">
        <v>29</v>
      </c>
      <c r="D592" s="26">
        <v>0</v>
      </c>
      <c r="E592" s="26" t="s">
        <v>11</v>
      </c>
      <c r="F592" s="26" t="s">
        <v>9</v>
      </c>
      <c r="G592" s="32">
        <v>11842.441999999999</v>
      </c>
    </row>
    <row r="593" spans="1:7" x14ac:dyDescent="0.25">
      <c r="A593" s="27">
        <v>47</v>
      </c>
      <c r="B593" s="28" t="s">
        <v>10</v>
      </c>
      <c r="C593" s="28">
        <v>19.57</v>
      </c>
      <c r="D593" s="28">
        <v>1</v>
      </c>
      <c r="E593" s="28" t="s">
        <v>11</v>
      </c>
      <c r="F593" s="28" t="s">
        <v>13</v>
      </c>
      <c r="G593" s="33">
        <v>8428.0692999999992</v>
      </c>
    </row>
    <row r="594" spans="1:7" x14ac:dyDescent="0.25">
      <c r="A594" s="25">
        <v>20</v>
      </c>
      <c r="B594" s="26" t="s">
        <v>10</v>
      </c>
      <c r="C594" s="26">
        <v>31.13</v>
      </c>
      <c r="D594" s="26">
        <v>2</v>
      </c>
      <c r="E594" s="26" t="s">
        <v>11</v>
      </c>
      <c r="F594" s="26" t="s">
        <v>12</v>
      </c>
      <c r="G594" s="32">
        <v>2566.4706999999999</v>
      </c>
    </row>
    <row r="595" spans="1:7" x14ac:dyDescent="0.25">
      <c r="A595" s="27">
        <v>21</v>
      </c>
      <c r="B595" s="28" t="s">
        <v>7</v>
      </c>
      <c r="C595" s="28">
        <v>21.85</v>
      </c>
      <c r="D595" s="28">
        <v>1</v>
      </c>
      <c r="E595" s="28" t="s">
        <v>8</v>
      </c>
      <c r="F595" s="28" t="s">
        <v>14</v>
      </c>
      <c r="G595" s="33">
        <v>15359.104499999999</v>
      </c>
    </row>
    <row r="596" spans="1:7" x14ac:dyDescent="0.25">
      <c r="A596" s="25">
        <v>41</v>
      </c>
      <c r="B596" s="26" t="s">
        <v>10</v>
      </c>
      <c r="C596" s="26">
        <v>40.26</v>
      </c>
      <c r="D596" s="26">
        <v>0</v>
      </c>
      <c r="E596" s="26" t="s">
        <v>11</v>
      </c>
      <c r="F596" s="26" t="s">
        <v>12</v>
      </c>
      <c r="G596" s="32">
        <v>5709.1643999999997</v>
      </c>
    </row>
    <row r="597" spans="1:7" x14ac:dyDescent="0.25">
      <c r="A597" s="27">
        <v>46</v>
      </c>
      <c r="B597" s="28" t="s">
        <v>7</v>
      </c>
      <c r="C597" s="28">
        <v>33.725000000000001</v>
      </c>
      <c r="D597" s="28">
        <v>1</v>
      </c>
      <c r="E597" s="28" t="s">
        <v>11</v>
      </c>
      <c r="F597" s="28" t="s">
        <v>14</v>
      </c>
      <c r="G597" s="33">
        <v>8823.9857499999998</v>
      </c>
    </row>
    <row r="598" spans="1:7" x14ac:dyDescent="0.25">
      <c r="A598" s="25">
        <v>42</v>
      </c>
      <c r="B598" s="26" t="s">
        <v>7</v>
      </c>
      <c r="C598" s="26">
        <v>29.48</v>
      </c>
      <c r="D598" s="26">
        <v>2</v>
      </c>
      <c r="E598" s="26" t="s">
        <v>11</v>
      </c>
      <c r="F598" s="26" t="s">
        <v>12</v>
      </c>
      <c r="G598" s="32">
        <v>7640.3091999999997</v>
      </c>
    </row>
    <row r="599" spans="1:7" x14ac:dyDescent="0.25">
      <c r="A599" s="27">
        <v>34</v>
      </c>
      <c r="B599" s="28" t="s">
        <v>7</v>
      </c>
      <c r="C599" s="28">
        <v>33.25</v>
      </c>
      <c r="D599" s="28">
        <v>1</v>
      </c>
      <c r="E599" s="28" t="s">
        <v>11</v>
      </c>
      <c r="F599" s="28" t="s">
        <v>14</v>
      </c>
      <c r="G599" s="33">
        <v>5594.8455000000004</v>
      </c>
    </row>
    <row r="600" spans="1:7" x14ac:dyDescent="0.25">
      <c r="A600" s="25">
        <v>43</v>
      </c>
      <c r="B600" s="26" t="s">
        <v>10</v>
      </c>
      <c r="C600" s="26">
        <v>32.6</v>
      </c>
      <c r="D600" s="26">
        <v>2</v>
      </c>
      <c r="E600" s="26" t="s">
        <v>11</v>
      </c>
      <c r="F600" s="26" t="s">
        <v>9</v>
      </c>
      <c r="G600" s="32">
        <v>7441.5010000000002</v>
      </c>
    </row>
    <row r="601" spans="1:7" x14ac:dyDescent="0.25">
      <c r="A601" s="27">
        <v>52</v>
      </c>
      <c r="B601" s="28" t="s">
        <v>7</v>
      </c>
      <c r="C601" s="28">
        <v>37.524999999999999</v>
      </c>
      <c r="D601" s="28">
        <v>2</v>
      </c>
      <c r="E601" s="28" t="s">
        <v>11</v>
      </c>
      <c r="F601" s="28" t="s">
        <v>13</v>
      </c>
      <c r="G601" s="33">
        <v>33471.971890000001</v>
      </c>
    </row>
    <row r="602" spans="1:7" x14ac:dyDescent="0.25">
      <c r="A602" s="25">
        <v>18</v>
      </c>
      <c r="B602" s="26" t="s">
        <v>7</v>
      </c>
      <c r="C602" s="26">
        <v>39.159999999999997</v>
      </c>
      <c r="D602" s="26">
        <v>0</v>
      </c>
      <c r="E602" s="26" t="s">
        <v>11</v>
      </c>
      <c r="F602" s="26" t="s">
        <v>12</v>
      </c>
      <c r="G602" s="32">
        <v>1633.0444</v>
      </c>
    </row>
    <row r="603" spans="1:7" x14ac:dyDescent="0.25">
      <c r="A603" s="27">
        <v>51</v>
      </c>
      <c r="B603" s="28" t="s">
        <v>10</v>
      </c>
      <c r="C603" s="28">
        <v>31.635000000000002</v>
      </c>
      <c r="D603" s="28">
        <v>0</v>
      </c>
      <c r="E603" s="28" t="s">
        <v>11</v>
      </c>
      <c r="F603" s="28" t="s">
        <v>13</v>
      </c>
      <c r="G603" s="33">
        <v>9174.1356500000002</v>
      </c>
    </row>
    <row r="604" spans="1:7" x14ac:dyDescent="0.25">
      <c r="A604" s="25">
        <v>56</v>
      </c>
      <c r="B604" s="26" t="s">
        <v>7</v>
      </c>
      <c r="C604" s="26">
        <v>25.3</v>
      </c>
      <c r="D604" s="26">
        <v>0</v>
      </c>
      <c r="E604" s="26" t="s">
        <v>11</v>
      </c>
      <c r="F604" s="26" t="s">
        <v>9</v>
      </c>
      <c r="G604" s="32">
        <v>11070.535</v>
      </c>
    </row>
    <row r="605" spans="1:7" x14ac:dyDescent="0.25">
      <c r="A605" s="27">
        <v>64</v>
      </c>
      <c r="B605" s="28" t="s">
        <v>7</v>
      </c>
      <c r="C605" s="28">
        <v>39.049999999999997</v>
      </c>
      <c r="D605" s="28">
        <v>3</v>
      </c>
      <c r="E605" s="28" t="s">
        <v>11</v>
      </c>
      <c r="F605" s="28" t="s">
        <v>12</v>
      </c>
      <c r="G605" s="33">
        <v>16085.127500000001</v>
      </c>
    </row>
    <row r="606" spans="1:7" x14ac:dyDescent="0.25">
      <c r="A606" s="25">
        <v>19</v>
      </c>
      <c r="B606" s="26" t="s">
        <v>7</v>
      </c>
      <c r="C606" s="26">
        <v>28.31</v>
      </c>
      <c r="D606" s="26">
        <v>0</v>
      </c>
      <c r="E606" s="26" t="s">
        <v>8</v>
      </c>
      <c r="F606" s="26" t="s">
        <v>13</v>
      </c>
      <c r="G606" s="32">
        <v>17468.983899999999</v>
      </c>
    </row>
    <row r="607" spans="1:7" x14ac:dyDescent="0.25">
      <c r="A607" s="27">
        <v>51</v>
      </c>
      <c r="B607" s="28" t="s">
        <v>7</v>
      </c>
      <c r="C607" s="28">
        <v>34.1</v>
      </c>
      <c r="D607" s="28">
        <v>0</v>
      </c>
      <c r="E607" s="28" t="s">
        <v>11</v>
      </c>
      <c r="F607" s="28" t="s">
        <v>12</v>
      </c>
      <c r="G607" s="33">
        <v>9283.5619999999999</v>
      </c>
    </row>
    <row r="608" spans="1:7" x14ac:dyDescent="0.25">
      <c r="A608" s="25">
        <v>27</v>
      </c>
      <c r="B608" s="26" t="s">
        <v>7</v>
      </c>
      <c r="C608" s="26">
        <v>25.175000000000001</v>
      </c>
      <c r="D608" s="26">
        <v>0</v>
      </c>
      <c r="E608" s="26" t="s">
        <v>11</v>
      </c>
      <c r="F608" s="26" t="s">
        <v>14</v>
      </c>
      <c r="G608" s="32">
        <v>3558.6202499999999</v>
      </c>
    </row>
    <row r="609" spans="1:7" x14ac:dyDescent="0.25">
      <c r="A609" s="27">
        <v>59</v>
      </c>
      <c r="B609" s="28" t="s">
        <v>7</v>
      </c>
      <c r="C609" s="28">
        <v>23.655000000000001</v>
      </c>
      <c r="D609" s="28">
        <v>0</v>
      </c>
      <c r="E609" s="28" t="s">
        <v>8</v>
      </c>
      <c r="F609" s="28" t="s">
        <v>13</v>
      </c>
      <c r="G609" s="33">
        <v>25678.778450000002</v>
      </c>
    </row>
    <row r="610" spans="1:7" x14ac:dyDescent="0.25">
      <c r="A610" s="25">
        <v>28</v>
      </c>
      <c r="B610" s="26" t="s">
        <v>10</v>
      </c>
      <c r="C610" s="26">
        <v>26.98</v>
      </c>
      <c r="D610" s="26">
        <v>2</v>
      </c>
      <c r="E610" s="26" t="s">
        <v>11</v>
      </c>
      <c r="F610" s="26" t="s">
        <v>14</v>
      </c>
      <c r="G610" s="32">
        <v>4435.0941999999995</v>
      </c>
    </row>
    <row r="611" spans="1:7" x14ac:dyDescent="0.25">
      <c r="A611" s="27">
        <v>30</v>
      </c>
      <c r="B611" s="28" t="s">
        <v>10</v>
      </c>
      <c r="C611" s="28">
        <v>37.799999999999997</v>
      </c>
      <c r="D611" s="28">
        <v>2</v>
      </c>
      <c r="E611" s="28" t="s">
        <v>8</v>
      </c>
      <c r="F611" s="28" t="s">
        <v>9</v>
      </c>
      <c r="G611" s="33">
        <v>39241.442000000003</v>
      </c>
    </row>
    <row r="612" spans="1:7" x14ac:dyDescent="0.25">
      <c r="A612" s="25">
        <v>47</v>
      </c>
      <c r="B612" s="26" t="s">
        <v>7</v>
      </c>
      <c r="C612" s="26">
        <v>29.37</v>
      </c>
      <c r="D612" s="26">
        <v>1</v>
      </c>
      <c r="E612" s="26" t="s">
        <v>11</v>
      </c>
      <c r="F612" s="26" t="s">
        <v>12</v>
      </c>
      <c r="G612" s="32">
        <v>8547.6913000000004</v>
      </c>
    </row>
    <row r="613" spans="1:7" x14ac:dyDescent="0.25">
      <c r="A613" s="27">
        <v>38</v>
      </c>
      <c r="B613" s="28" t="s">
        <v>7</v>
      </c>
      <c r="C613" s="28">
        <v>34.799999999999997</v>
      </c>
      <c r="D613" s="28">
        <v>2</v>
      </c>
      <c r="E613" s="28" t="s">
        <v>11</v>
      </c>
      <c r="F613" s="28" t="s">
        <v>9</v>
      </c>
      <c r="G613" s="33">
        <v>6571.5439999999999</v>
      </c>
    </row>
    <row r="614" spans="1:7" x14ac:dyDescent="0.25">
      <c r="A614" s="25">
        <v>18</v>
      </c>
      <c r="B614" s="26" t="s">
        <v>7</v>
      </c>
      <c r="C614" s="26">
        <v>33.155000000000001</v>
      </c>
      <c r="D614" s="26">
        <v>0</v>
      </c>
      <c r="E614" s="26" t="s">
        <v>11</v>
      </c>
      <c r="F614" s="26" t="s">
        <v>14</v>
      </c>
      <c r="G614" s="32">
        <v>2207.6974500000001</v>
      </c>
    </row>
    <row r="615" spans="1:7" x14ac:dyDescent="0.25">
      <c r="A615" s="27">
        <v>34</v>
      </c>
      <c r="B615" s="28" t="s">
        <v>7</v>
      </c>
      <c r="C615" s="28">
        <v>19</v>
      </c>
      <c r="D615" s="28">
        <v>3</v>
      </c>
      <c r="E615" s="28" t="s">
        <v>11</v>
      </c>
      <c r="F615" s="28" t="s">
        <v>14</v>
      </c>
      <c r="G615" s="33">
        <v>6753.0379999999996</v>
      </c>
    </row>
    <row r="616" spans="1:7" x14ac:dyDescent="0.25">
      <c r="A616" s="25">
        <v>20</v>
      </c>
      <c r="B616" s="26" t="s">
        <v>7</v>
      </c>
      <c r="C616" s="26">
        <v>33</v>
      </c>
      <c r="D616" s="26">
        <v>0</v>
      </c>
      <c r="E616" s="26" t="s">
        <v>11</v>
      </c>
      <c r="F616" s="26" t="s">
        <v>12</v>
      </c>
      <c r="G616" s="32">
        <v>1880.07</v>
      </c>
    </row>
    <row r="617" spans="1:7" x14ac:dyDescent="0.25">
      <c r="A617" s="27">
        <v>47</v>
      </c>
      <c r="B617" s="28" t="s">
        <v>7</v>
      </c>
      <c r="C617" s="28">
        <v>36.630000000000003</v>
      </c>
      <c r="D617" s="28">
        <v>1</v>
      </c>
      <c r="E617" s="28" t="s">
        <v>8</v>
      </c>
      <c r="F617" s="28" t="s">
        <v>12</v>
      </c>
      <c r="G617" s="33">
        <v>42969.852700000003</v>
      </c>
    </row>
    <row r="618" spans="1:7" x14ac:dyDescent="0.25">
      <c r="A618" s="25">
        <v>56</v>
      </c>
      <c r="B618" s="26" t="s">
        <v>7</v>
      </c>
      <c r="C618" s="26">
        <v>28.594999999999999</v>
      </c>
      <c r="D618" s="26">
        <v>0</v>
      </c>
      <c r="E618" s="26" t="s">
        <v>11</v>
      </c>
      <c r="F618" s="26" t="s">
        <v>14</v>
      </c>
      <c r="G618" s="32">
        <v>11658.11505</v>
      </c>
    </row>
    <row r="619" spans="1:7" x14ac:dyDescent="0.25">
      <c r="A619" s="27">
        <v>49</v>
      </c>
      <c r="B619" s="28" t="s">
        <v>10</v>
      </c>
      <c r="C619" s="28">
        <v>25.6</v>
      </c>
      <c r="D619" s="28">
        <v>2</v>
      </c>
      <c r="E619" s="28" t="s">
        <v>8</v>
      </c>
      <c r="F619" s="28" t="s">
        <v>9</v>
      </c>
      <c r="G619" s="33">
        <v>23306.546999999999</v>
      </c>
    </row>
    <row r="620" spans="1:7" x14ac:dyDescent="0.25">
      <c r="A620" s="25">
        <v>19</v>
      </c>
      <c r="B620" s="26" t="s">
        <v>7</v>
      </c>
      <c r="C620" s="26">
        <v>33.11</v>
      </c>
      <c r="D620" s="26">
        <v>0</v>
      </c>
      <c r="E620" s="26" t="s">
        <v>8</v>
      </c>
      <c r="F620" s="26" t="s">
        <v>12</v>
      </c>
      <c r="G620" s="32">
        <v>34439.855900000002</v>
      </c>
    </row>
    <row r="621" spans="1:7" x14ac:dyDescent="0.25">
      <c r="A621" s="27">
        <v>55</v>
      </c>
      <c r="B621" s="28" t="s">
        <v>7</v>
      </c>
      <c r="C621" s="28">
        <v>37.1</v>
      </c>
      <c r="D621" s="28">
        <v>0</v>
      </c>
      <c r="E621" s="28" t="s">
        <v>11</v>
      </c>
      <c r="F621" s="28" t="s">
        <v>9</v>
      </c>
      <c r="G621" s="33">
        <v>10713.644</v>
      </c>
    </row>
    <row r="622" spans="1:7" x14ac:dyDescent="0.25">
      <c r="A622" s="25">
        <v>30</v>
      </c>
      <c r="B622" s="26" t="s">
        <v>10</v>
      </c>
      <c r="C622" s="26">
        <v>31.4</v>
      </c>
      <c r="D622" s="26">
        <v>1</v>
      </c>
      <c r="E622" s="26" t="s">
        <v>11</v>
      </c>
      <c r="F622" s="26" t="s">
        <v>9</v>
      </c>
      <c r="G622" s="32">
        <v>3659.346</v>
      </c>
    </row>
    <row r="623" spans="1:7" x14ac:dyDescent="0.25">
      <c r="A623" s="27">
        <v>37</v>
      </c>
      <c r="B623" s="28" t="s">
        <v>10</v>
      </c>
      <c r="C623" s="28">
        <v>34.1</v>
      </c>
      <c r="D623" s="28">
        <v>4</v>
      </c>
      <c r="E623" s="28" t="s">
        <v>8</v>
      </c>
      <c r="F623" s="28" t="s">
        <v>9</v>
      </c>
      <c r="G623" s="33">
        <v>40182.245999999999</v>
      </c>
    </row>
    <row r="624" spans="1:7" x14ac:dyDescent="0.25">
      <c r="A624" s="25">
        <v>49</v>
      </c>
      <c r="B624" s="26" t="s">
        <v>7</v>
      </c>
      <c r="C624" s="26">
        <v>21.3</v>
      </c>
      <c r="D624" s="26">
        <v>1</v>
      </c>
      <c r="E624" s="26" t="s">
        <v>11</v>
      </c>
      <c r="F624" s="26" t="s">
        <v>9</v>
      </c>
      <c r="G624" s="32">
        <v>9182.17</v>
      </c>
    </row>
    <row r="625" spans="1:7" x14ac:dyDescent="0.25">
      <c r="A625" s="27">
        <v>18</v>
      </c>
      <c r="B625" s="28" t="s">
        <v>10</v>
      </c>
      <c r="C625" s="28">
        <v>33.534999999999997</v>
      </c>
      <c r="D625" s="28">
        <v>0</v>
      </c>
      <c r="E625" s="28" t="s">
        <v>8</v>
      </c>
      <c r="F625" s="28" t="s">
        <v>14</v>
      </c>
      <c r="G625" s="33">
        <v>34617.840649999998</v>
      </c>
    </row>
    <row r="626" spans="1:7" x14ac:dyDescent="0.25">
      <c r="A626" s="25">
        <v>59</v>
      </c>
      <c r="B626" s="26" t="s">
        <v>10</v>
      </c>
      <c r="C626" s="26">
        <v>28.785</v>
      </c>
      <c r="D626" s="26">
        <v>0</v>
      </c>
      <c r="E626" s="26" t="s">
        <v>11</v>
      </c>
      <c r="F626" s="26" t="s">
        <v>13</v>
      </c>
      <c r="G626" s="32">
        <v>12129.614149999999</v>
      </c>
    </row>
    <row r="627" spans="1:7" x14ac:dyDescent="0.25">
      <c r="A627" s="27">
        <v>29</v>
      </c>
      <c r="B627" s="28" t="s">
        <v>7</v>
      </c>
      <c r="C627" s="28">
        <v>26.03</v>
      </c>
      <c r="D627" s="28">
        <v>0</v>
      </c>
      <c r="E627" s="28" t="s">
        <v>11</v>
      </c>
      <c r="F627" s="28" t="s">
        <v>13</v>
      </c>
      <c r="G627" s="33">
        <v>3736.4647</v>
      </c>
    </row>
    <row r="628" spans="1:7" x14ac:dyDescent="0.25">
      <c r="A628" s="25">
        <v>36</v>
      </c>
      <c r="B628" s="26" t="s">
        <v>10</v>
      </c>
      <c r="C628" s="26">
        <v>28.88</v>
      </c>
      <c r="D628" s="26">
        <v>3</v>
      </c>
      <c r="E628" s="26" t="s">
        <v>11</v>
      </c>
      <c r="F628" s="26" t="s">
        <v>14</v>
      </c>
      <c r="G628" s="32">
        <v>6748.5911999999998</v>
      </c>
    </row>
    <row r="629" spans="1:7" x14ac:dyDescent="0.25">
      <c r="A629" s="27">
        <v>33</v>
      </c>
      <c r="B629" s="28" t="s">
        <v>10</v>
      </c>
      <c r="C629" s="28">
        <v>42.46</v>
      </c>
      <c r="D629" s="28">
        <v>1</v>
      </c>
      <c r="E629" s="28" t="s">
        <v>11</v>
      </c>
      <c r="F629" s="28" t="s">
        <v>12</v>
      </c>
      <c r="G629" s="33">
        <v>11326.71487</v>
      </c>
    </row>
    <row r="630" spans="1:7" x14ac:dyDescent="0.25">
      <c r="A630" s="25">
        <v>58</v>
      </c>
      <c r="B630" s="26" t="s">
        <v>10</v>
      </c>
      <c r="C630" s="26">
        <v>38</v>
      </c>
      <c r="D630" s="26">
        <v>0</v>
      </c>
      <c r="E630" s="26" t="s">
        <v>11</v>
      </c>
      <c r="F630" s="26" t="s">
        <v>9</v>
      </c>
      <c r="G630" s="32">
        <v>11365.951999999999</v>
      </c>
    </row>
    <row r="631" spans="1:7" x14ac:dyDescent="0.25">
      <c r="A631" s="27">
        <v>44</v>
      </c>
      <c r="B631" s="28" t="s">
        <v>7</v>
      </c>
      <c r="C631" s="28">
        <v>38.950000000000003</v>
      </c>
      <c r="D631" s="28">
        <v>0</v>
      </c>
      <c r="E631" s="28" t="s">
        <v>8</v>
      </c>
      <c r="F631" s="28" t="s">
        <v>13</v>
      </c>
      <c r="G631" s="33">
        <v>42983.458500000001</v>
      </c>
    </row>
    <row r="632" spans="1:7" x14ac:dyDescent="0.25">
      <c r="A632" s="25">
        <v>53</v>
      </c>
      <c r="B632" s="26" t="s">
        <v>10</v>
      </c>
      <c r="C632" s="26">
        <v>36.1</v>
      </c>
      <c r="D632" s="26">
        <v>1</v>
      </c>
      <c r="E632" s="26" t="s">
        <v>11</v>
      </c>
      <c r="F632" s="26" t="s">
        <v>9</v>
      </c>
      <c r="G632" s="32">
        <v>10085.846</v>
      </c>
    </row>
    <row r="633" spans="1:7" x14ac:dyDescent="0.25">
      <c r="A633" s="27">
        <v>24</v>
      </c>
      <c r="B633" s="28" t="s">
        <v>10</v>
      </c>
      <c r="C633" s="28">
        <v>29.3</v>
      </c>
      <c r="D633" s="28">
        <v>0</v>
      </c>
      <c r="E633" s="28" t="s">
        <v>11</v>
      </c>
      <c r="F633" s="28" t="s">
        <v>9</v>
      </c>
      <c r="G633" s="33">
        <v>1977.8150000000001</v>
      </c>
    </row>
    <row r="634" spans="1:7" x14ac:dyDescent="0.25">
      <c r="A634" s="25">
        <v>29</v>
      </c>
      <c r="B634" s="26" t="s">
        <v>7</v>
      </c>
      <c r="C634" s="26">
        <v>35.53</v>
      </c>
      <c r="D634" s="26">
        <v>0</v>
      </c>
      <c r="E634" s="26" t="s">
        <v>11</v>
      </c>
      <c r="F634" s="26" t="s">
        <v>12</v>
      </c>
      <c r="G634" s="32">
        <v>3366.6696999999999</v>
      </c>
    </row>
    <row r="635" spans="1:7" x14ac:dyDescent="0.25">
      <c r="A635" s="27">
        <v>40</v>
      </c>
      <c r="B635" s="28" t="s">
        <v>10</v>
      </c>
      <c r="C635" s="28">
        <v>22.704999999999998</v>
      </c>
      <c r="D635" s="28">
        <v>2</v>
      </c>
      <c r="E635" s="28" t="s">
        <v>11</v>
      </c>
      <c r="F635" s="28" t="s">
        <v>14</v>
      </c>
      <c r="G635" s="33">
        <v>7173.35995</v>
      </c>
    </row>
    <row r="636" spans="1:7" x14ac:dyDescent="0.25">
      <c r="A636" s="25">
        <v>51</v>
      </c>
      <c r="B636" s="26" t="s">
        <v>10</v>
      </c>
      <c r="C636" s="26">
        <v>39.700000000000003</v>
      </c>
      <c r="D636" s="26">
        <v>1</v>
      </c>
      <c r="E636" s="26" t="s">
        <v>11</v>
      </c>
      <c r="F636" s="26" t="s">
        <v>9</v>
      </c>
      <c r="G636" s="32">
        <v>9391.3459999999995</v>
      </c>
    </row>
    <row r="637" spans="1:7" x14ac:dyDescent="0.25">
      <c r="A637" s="27">
        <v>64</v>
      </c>
      <c r="B637" s="28" t="s">
        <v>10</v>
      </c>
      <c r="C637" s="28">
        <v>38.19</v>
      </c>
      <c r="D637" s="28">
        <v>0</v>
      </c>
      <c r="E637" s="28" t="s">
        <v>11</v>
      </c>
      <c r="F637" s="28" t="s">
        <v>14</v>
      </c>
      <c r="G637" s="33">
        <v>14410.9321</v>
      </c>
    </row>
    <row r="638" spans="1:7" x14ac:dyDescent="0.25">
      <c r="A638" s="25">
        <v>19</v>
      </c>
      <c r="B638" s="26" t="s">
        <v>7</v>
      </c>
      <c r="C638" s="26">
        <v>24.51</v>
      </c>
      <c r="D638" s="26">
        <v>1</v>
      </c>
      <c r="E638" s="26" t="s">
        <v>11</v>
      </c>
      <c r="F638" s="26" t="s">
        <v>13</v>
      </c>
      <c r="G638" s="32">
        <v>2709.1118999999999</v>
      </c>
    </row>
    <row r="639" spans="1:7" x14ac:dyDescent="0.25">
      <c r="A639" s="27">
        <v>35</v>
      </c>
      <c r="B639" s="28" t="s">
        <v>7</v>
      </c>
      <c r="C639" s="28">
        <v>38.094999999999999</v>
      </c>
      <c r="D639" s="28">
        <v>2</v>
      </c>
      <c r="E639" s="28" t="s">
        <v>11</v>
      </c>
      <c r="F639" s="28" t="s">
        <v>14</v>
      </c>
      <c r="G639" s="33">
        <v>24915.046259999999</v>
      </c>
    </row>
    <row r="640" spans="1:7" x14ac:dyDescent="0.25">
      <c r="A640" s="25">
        <v>39</v>
      </c>
      <c r="B640" s="26" t="s">
        <v>10</v>
      </c>
      <c r="C640" s="26">
        <v>26.41</v>
      </c>
      <c r="D640" s="26">
        <v>0</v>
      </c>
      <c r="E640" s="26" t="s">
        <v>8</v>
      </c>
      <c r="F640" s="26" t="s">
        <v>14</v>
      </c>
      <c r="G640" s="32">
        <v>20149.322899999999</v>
      </c>
    </row>
    <row r="641" spans="1:7" x14ac:dyDescent="0.25">
      <c r="A641" s="27">
        <v>56</v>
      </c>
      <c r="B641" s="28" t="s">
        <v>10</v>
      </c>
      <c r="C641" s="28">
        <v>33.659999999999997</v>
      </c>
      <c r="D641" s="28">
        <v>4</v>
      </c>
      <c r="E641" s="28" t="s">
        <v>11</v>
      </c>
      <c r="F641" s="28" t="s">
        <v>12</v>
      </c>
      <c r="G641" s="33">
        <v>12949.1554</v>
      </c>
    </row>
    <row r="642" spans="1:7" x14ac:dyDescent="0.25">
      <c r="A642" s="25">
        <v>33</v>
      </c>
      <c r="B642" s="26" t="s">
        <v>10</v>
      </c>
      <c r="C642" s="26">
        <v>42.4</v>
      </c>
      <c r="D642" s="26">
        <v>5</v>
      </c>
      <c r="E642" s="26" t="s">
        <v>11</v>
      </c>
      <c r="F642" s="26" t="s">
        <v>9</v>
      </c>
      <c r="G642" s="32">
        <v>6666.2430000000004</v>
      </c>
    </row>
    <row r="643" spans="1:7" x14ac:dyDescent="0.25">
      <c r="A643" s="27">
        <v>42</v>
      </c>
      <c r="B643" s="28" t="s">
        <v>10</v>
      </c>
      <c r="C643" s="28">
        <v>28.31</v>
      </c>
      <c r="D643" s="28">
        <v>3</v>
      </c>
      <c r="E643" s="28" t="s">
        <v>8</v>
      </c>
      <c r="F643" s="28" t="s">
        <v>13</v>
      </c>
      <c r="G643" s="33">
        <v>32787.458590000002</v>
      </c>
    </row>
    <row r="644" spans="1:7" x14ac:dyDescent="0.25">
      <c r="A644" s="25">
        <v>61</v>
      </c>
      <c r="B644" s="26" t="s">
        <v>10</v>
      </c>
      <c r="C644" s="26">
        <v>33.914999999999999</v>
      </c>
      <c r="D644" s="26">
        <v>0</v>
      </c>
      <c r="E644" s="26" t="s">
        <v>11</v>
      </c>
      <c r="F644" s="26" t="s">
        <v>14</v>
      </c>
      <c r="G644" s="32">
        <v>13143.86485</v>
      </c>
    </row>
    <row r="645" spans="1:7" x14ac:dyDescent="0.25">
      <c r="A645" s="27">
        <v>23</v>
      </c>
      <c r="B645" s="28" t="s">
        <v>7</v>
      </c>
      <c r="C645" s="28">
        <v>34.96</v>
      </c>
      <c r="D645" s="28">
        <v>3</v>
      </c>
      <c r="E645" s="28" t="s">
        <v>11</v>
      </c>
      <c r="F645" s="28" t="s">
        <v>13</v>
      </c>
      <c r="G645" s="33">
        <v>4466.6214</v>
      </c>
    </row>
    <row r="646" spans="1:7" x14ac:dyDescent="0.25">
      <c r="A646" s="25">
        <v>43</v>
      </c>
      <c r="B646" s="26" t="s">
        <v>10</v>
      </c>
      <c r="C646" s="26">
        <v>35.31</v>
      </c>
      <c r="D646" s="26">
        <v>2</v>
      </c>
      <c r="E646" s="26" t="s">
        <v>11</v>
      </c>
      <c r="F646" s="26" t="s">
        <v>12</v>
      </c>
      <c r="G646" s="32">
        <v>18806.145469999999</v>
      </c>
    </row>
    <row r="647" spans="1:7" x14ac:dyDescent="0.25">
      <c r="A647" s="27">
        <v>48</v>
      </c>
      <c r="B647" s="28" t="s">
        <v>10</v>
      </c>
      <c r="C647" s="28">
        <v>30.78</v>
      </c>
      <c r="D647" s="28">
        <v>3</v>
      </c>
      <c r="E647" s="28" t="s">
        <v>11</v>
      </c>
      <c r="F647" s="28" t="s">
        <v>14</v>
      </c>
      <c r="G647" s="33">
        <v>10141.136200000001</v>
      </c>
    </row>
    <row r="648" spans="1:7" x14ac:dyDescent="0.25">
      <c r="A648" s="25">
        <v>39</v>
      </c>
      <c r="B648" s="26" t="s">
        <v>10</v>
      </c>
      <c r="C648" s="26">
        <v>26.22</v>
      </c>
      <c r="D648" s="26">
        <v>1</v>
      </c>
      <c r="E648" s="26" t="s">
        <v>11</v>
      </c>
      <c r="F648" s="26" t="s">
        <v>13</v>
      </c>
      <c r="G648" s="32">
        <v>6123.5688</v>
      </c>
    </row>
    <row r="649" spans="1:7" x14ac:dyDescent="0.25">
      <c r="A649" s="27">
        <v>40</v>
      </c>
      <c r="B649" s="28" t="s">
        <v>7</v>
      </c>
      <c r="C649" s="28">
        <v>23.37</v>
      </c>
      <c r="D649" s="28">
        <v>3</v>
      </c>
      <c r="E649" s="28" t="s">
        <v>11</v>
      </c>
      <c r="F649" s="28" t="s">
        <v>14</v>
      </c>
      <c r="G649" s="33">
        <v>8252.2842999999993</v>
      </c>
    </row>
    <row r="650" spans="1:7" x14ac:dyDescent="0.25">
      <c r="A650" s="25">
        <v>18</v>
      </c>
      <c r="B650" s="26" t="s">
        <v>10</v>
      </c>
      <c r="C650" s="26">
        <v>28.5</v>
      </c>
      <c r="D650" s="26">
        <v>0</v>
      </c>
      <c r="E650" s="26" t="s">
        <v>11</v>
      </c>
      <c r="F650" s="26" t="s">
        <v>14</v>
      </c>
      <c r="G650" s="32">
        <v>1712.2270000000001</v>
      </c>
    </row>
    <row r="651" spans="1:7" x14ac:dyDescent="0.25">
      <c r="A651" s="27">
        <v>58</v>
      </c>
      <c r="B651" s="28" t="s">
        <v>7</v>
      </c>
      <c r="C651" s="28">
        <v>32.965000000000003</v>
      </c>
      <c r="D651" s="28">
        <v>0</v>
      </c>
      <c r="E651" s="28" t="s">
        <v>11</v>
      </c>
      <c r="F651" s="28" t="s">
        <v>14</v>
      </c>
      <c r="G651" s="33">
        <v>12430.95335</v>
      </c>
    </row>
    <row r="652" spans="1:7" x14ac:dyDescent="0.25">
      <c r="A652" s="25">
        <v>49</v>
      </c>
      <c r="B652" s="26" t="s">
        <v>7</v>
      </c>
      <c r="C652" s="26">
        <v>42.68</v>
      </c>
      <c r="D652" s="26">
        <v>2</v>
      </c>
      <c r="E652" s="26" t="s">
        <v>11</v>
      </c>
      <c r="F652" s="26" t="s">
        <v>12</v>
      </c>
      <c r="G652" s="32">
        <v>9800.8881999999994</v>
      </c>
    </row>
    <row r="653" spans="1:7" x14ac:dyDescent="0.25">
      <c r="A653" s="27">
        <v>53</v>
      </c>
      <c r="B653" s="28" t="s">
        <v>7</v>
      </c>
      <c r="C653" s="28">
        <v>39.6</v>
      </c>
      <c r="D653" s="28">
        <v>1</v>
      </c>
      <c r="E653" s="28" t="s">
        <v>11</v>
      </c>
      <c r="F653" s="28" t="s">
        <v>12</v>
      </c>
      <c r="G653" s="33">
        <v>10579.710999999999</v>
      </c>
    </row>
    <row r="654" spans="1:7" x14ac:dyDescent="0.25">
      <c r="A654" s="25">
        <v>48</v>
      </c>
      <c r="B654" s="26" t="s">
        <v>7</v>
      </c>
      <c r="C654" s="26">
        <v>31.13</v>
      </c>
      <c r="D654" s="26">
        <v>0</v>
      </c>
      <c r="E654" s="26" t="s">
        <v>11</v>
      </c>
      <c r="F654" s="26" t="s">
        <v>12</v>
      </c>
      <c r="G654" s="32">
        <v>8280.6226999999999</v>
      </c>
    </row>
    <row r="655" spans="1:7" x14ac:dyDescent="0.25">
      <c r="A655" s="27">
        <v>45</v>
      </c>
      <c r="B655" s="28" t="s">
        <v>7</v>
      </c>
      <c r="C655" s="28">
        <v>36.299999999999997</v>
      </c>
      <c r="D655" s="28">
        <v>2</v>
      </c>
      <c r="E655" s="28" t="s">
        <v>11</v>
      </c>
      <c r="F655" s="28" t="s">
        <v>12</v>
      </c>
      <c r="G655" s="33">
        <v>8527.5319999999992</v>
      </c>
    </row>
    <row r="656" spans="1:7" x14ac:dyDescent="0.25">
      <c r="A656" s="25">
        <v>59</v>
      </c>
      <c r="B656" s="26" t="s">
        <v>7</v>
      </c>
      <c r="C656" s="26">
        <v>35.200000000000003</v>
      </c>
      <c r="D656" s="26">
        <v>0</v>
      </c>
      <c r="E656" s="26" t="s">
        <v>11</v>
      </c>
      <c r="F656" s="26" t="s">
        <v>12</v>
      </c>
      <c r="G656" s="32">
        <v>12244.531000000001</v>
      </c>
    </row>
    <row r="657" spans="1:7" x14ac:dyDescent="0.25">
      <c r="A657" s="27">
        <v>52</v>
      </c>
      <c r="B657" s="28" t="s">
        <v>7</v>
      </c>
      <c r="C657" s="28">
        <v>25.3</v>
      </c>
      <c r="D657" s="28">
        <v>2</v>
      </c>
      <c r="E657" s="28" t="s">
        <v>8</v>
      </c>
      <c r="F657" s="28" t="s">
        <v>12</v>
      </c>
      <c r="G657" s="33">
        <v>24667.419000000002</v>
      </c>
    </row>
    <row r="658" spans="1:7" x14ac:dyDescent="0.25">
      <c r="A658" s="25">
        <v>26</v>
      </c>
      <c r="B658" s="26" t="s">
        <v>7</v>
      </c>
      <c r="C658" s="26">
        <v>42.4</v>
      </c>
      <c r="D658" s="26">
        <v>1</v>
      </c>
      <c r="E658" s="26" t="s">
        <v>11</v>
      </c>
      <c r="F658" s="26" t="s">
        <v>9</v>
      </c>
      <c r="G658" s="32">
        <v>3410.3240000000001</v>
      </c>
    </row>
    <row r="659" spans="1:7" x14ac:dyDescent="0.25">
      <c r="A659" s="27">
        <v>27</v>
      </c>
      <c r="B659" s="28" t="s">
        <v>10</v>
      </c>
      <c r="C659" s="28">
        <v>33.155000000000001</v>
      </c>
      <c r="D659" s="28">
        <v>2</v>
      </c>
      <c r="E659" s="28" t="s">
        <v>11</v>
      </c>
      <c r="F659" s="28" t="s">
        <v>13</v>
      </c>
      <c r="G659" s="33">
        <v>4058.71245</v>
      </c>
    </row>
    <row r="660" spans="1:7" x14ac:dyDescent="0.25">
      <c r="A660" s="25">
        <v>48</v>
      </c>
      <c r="B660" s="26" t="s">
        <v>7</v>
      </c>
      <c r="C660" s="26">
        <v>35.909999999999997</v>
      </c>
      <c r="D660" s="26">
        <v>1</v>
      </c>
      <c r="E660" s="26" t="s">
        <v>11</v>
      </c>
      <c r="F660" s="26" t="s">
        <v>14</v>
      </c>
      <c r="G660" s="32">
        <v>26392.260289999998</v>
      </c>
    </row>
    <row r="661" spans="1:7" x14ac:dyDescent="0.25">
      <c r="A661" s="27">
        <v>57</v>
      </c>
      <c r="B661" s="28" t="s">
        <v>7</v>
      </c>
      <c r="C661" s="28">
        <v>28.785</v>
      </c>
      <c r="D661" s="28">
        <v>4</v>
      </c>
      <c r="E661" s="28" t="s">
        <v>11</v>
      </c>
      <c r="F661" s="28" t="s">
        <v>14</v>
      </c>
      <c r="G661" s="33">
        <v>14394.398150000001</v>
      </c>
    </row>
    <row r="662" spans="1:7" x14ac:dyDescent="0.25">
      <c r="A662" s="25">
        <v>37</v>
      </c>
      <c r="B662" s="26" t="s">
        <v>10</v>
      </c>
      <c r="C662" s="26">
        <v>46.53</v>
      </c>
      <c r="D662" s="26">
        <v>3</v>
      </c>
      <c r="E662" s="26" t="s">
        <v>11</v>
      </c>
      <c r="F662" s="26" t="s">
        <v>12</v>
      </c>
      <c r="G662" s="32">
        <v>6435.6237000000001</v>
      </c>
    </row>
    <row r="663" spans="1:7" x14ac:dyDescent="0.25">
      <c r="A663" s="27">
        <v>57</v>
      </c>
      <c r="B663" s="28" t="s">
        <v>7</v>
      </c>
      <c r="C663" s="28">
        <v>23.98</v>
      </c>
      <c r="D663" s="28">
        <v>1</v>
      </c>
      <c r="E663" s="28" t="s">
        <v>11</v>
      </c>
      <c r="F663" s="28" t="s">
        <v>12</v>
      </c>
      <c r="G663" s="33">
        <v>22192.437109999999</v>
      </c>
    </row>
    <row r="664" spans="1:7" x14ac:dyDescent="0.25">
      <c r="A664" s="25">
        <v>32</v>
      </c>
      <c r="B664" s="26" t="s">
        <v>7</v>
      </c>
      <c r="C664" s="26">
        <v>31.54</v>
      </c>
      <c r="D664" s="26">
        <v>1</v>
      </c>
      <c r="E664" s="26" t="s">
        <v>11</v>
      </c>
      <c r="F664" s="26" t="s">
        <v>14</v>
      </c>
      <c r="G664" s="32">
        <v>5148.5526</v>
      </c>
    </row>
    <row r="665" spans="1:7" x14ac:dyDescent="0.25">
      <c r="A665" s="27">
        <v>18</v>
      </c>
      <c r="B665" s="28" t="s">
        <v>10</v>
      </c>
      <c r="C665" s="28">
        <v>33.659999999999997</v>
      </c>
      <c r="D665" s="28">
        <v>0</v>
      </c>
      <c r="E665" s="28" t="s">
        <v>11</v>
      </c>
      <c r="F665" s="28" t="s">
        <v>12</v>
      </c>
      <c r="G665" s="33">
        <v>1136.3994</v>
      </c>
    </row>
    <row r="666" spans="1:7" x14ac:dyDescent="0.25">
      <c r="A666" s="25">
        <v>64</v>
      </c>
      <c r="B666" s="26" t="s">
        <v>7</v>
      </c>
      <c r="C666" s="26">
        <v>22.99</v>
      </c>
      <c r="D666" s="26">
        <v>0</v>
      </c>
      <c r="E666" s="26" t="s">
        <v>8</v>
      </c>
      <c r="F666" s="26" t="s">
        <v>12</v>
      </c>
      <c r="G666" s="32">
        <v>27037.914100000002</v>
      </c>
    </row>
    <row r="667" spans="1:7" x14ac:dyDescent="0.25">
      <c r="A667" s="27">
        <v>43</v>
      </c>
      <c r="B667" s="28" t="s">
        <v>10</v>
      </c>
      <c r="C667" s="28">
        <v>38.06</v>
      </c>
      <c r="D667" s="28">
        <v>2</v>
      </c>
      <c r="E667" s="28" t="s">
        <v>8</v>
      </c>
      <c r="F667" s="28" t="s">
        <v>12</v>
      </c>
      <c r="G667" s="33">
        <v>42560.430399999997</v>
      </c>
    </row>
    <row r="668" spans="1:7" x14ac:dyDescent="0.25">
      <c r="A668" s="25">
        <v>49</v>
      </c>
      <c r="B668" s="26" t="s">
        <v>10</v>
      </c>
      <c r="C668" s="26">
        <v>28.7</v>
      </c>
      <c r="D668" s="26">
        <v>1</v>
      </c>
      <c r="E668" s="26" t="s">
        <v>11</v>
      </c>
      <c r="F668" s="26" t="s">
        <v>9</v>
      </c>
      <c r="G668" s="32">
        <v>8703.4560000000001</v>
      </c>
    </row>
    <row r="669" spans="1:7" x14ac:dyDescent="0.25">
      <c r="A669" s="27">
        <v>40</v>
      </c>
      <c r="B669" s="28" t="s">
        <v>7</v>
      </c>
      <c r="C669" s="28">
        <v>32.774999999999999</v>
      </c>
      <c r="D669" s="28">
        <v>2</v>
      </c>
      <c r="E669" s="28" t="s">
        <v>8</v>
      </c>
      <c r="F669" s="28" t="s">
        <v>13</v>
      </c>
      <c r="G669" s="33">
        <v>40003.332249999999</v>
      </c>
    </row>
    <row r="670" spans="1:7" x14ac:dyDescent="0.25">
      <c r="A670" s="25">
        <v>62</v>
      </c>
      <c r="B670" s="26" t="s">
        <v>10</v>
      </c>
      <c r="C670" s="26">
        <v>32.015000000000001</v>
      </c>
      <c r="D670" s="26">
        <v>0</v>
      </c>
      <c r="E670" s="26" t="s">
        <v>8</v>
      </c>
      <c r="F670" s="26" t="s">
        <v>14</v>
      </c>
      <c r="G670" s="32">
        <v>45710.207849999999</v>
      </c>
    </row>
    <row r="671" spans="1:7" x14ac:dyDescent="0.25">
      <c r="A671" s="27">
        <v>40</v>
      </c>
      <c r="B671" s="28" t="s">
        <v>7</v>
      </c>
      <c r="C671" s="28">
        <v>29.81</v>
      </c>
      <c r="D671" s="28">
        <v>1</v>
      </c>
      <c r="E671" s="28" t="s">
        <v>11</v>
      </c>
      <c r="F671" s="28" t="s">
        <v>12</v>
      </c>
      <c r="G671" s="33">
        <v>6500.2358999999997</v>
      </c>
    </row>
    <row r="672" spans="1:7" x14ac:dyDescent="0.25">
      <c r="A672" s="25">
        <v>30</v>
      </c>
      <c r="B672" s="26" t="s">
        <v>10</v>
      </c>
      <c r="C672" s="26">
        <v>31.57</v>
      </c>
      <c r="D672" s="26">
        <v>3</v>
      </c>
      <c r="E672" s="26" t="s">
        <v>11</v>
      </c>
      <c r="F672" s="26" t="s">
        <v>12</v>
      </c>
      <c r="G672" s="32">
        <v>4837.5823</v>
      </c>
    </row>
    <row r="673" spans="1:7" x14ac:dyDescent="0.25">
      <c r="A673" s="27">
        <v>29</v>
      </c>
      <c r="B673" s="28" t="s">
        <v>7</v>
      </c>
      <c r="C673" s="28">
        <v>31.16</v>
      </c>
      <c r="D673" s="28">
        <v>0</v>
      </c>
      <c r="E673" s="28" t="s">
        <v>11</v>
      </c>
      <c r="F673" s="28" t="s">
        <v>14</v>
      </c>
      <c r="G673" s="33">
        <v>3943.5954000000002</v>
      </c>
    </row>
    <row r="674" spans="1:7" x14ac:dyDescent="0.25">
      <c r="A674" s="25">
        <v>36</v>
      </c>
      <c r="B674" s="26" t="s">
        <v>10</v>
      </c>
      <c r="C674" s="26">
        <v>29.7</v>
      </c>
      <c r="D674" s="26">
        <v>0</v>
      </c>
      <c r="E674" s="26" t="s">
        <v>11</v>
      </c>
      <c r="F674" s="26" t="s">
        <v>12</v>
      </c>
      <c r="G674" s="32">
        <v>4399.7309999999998</v>
      </c>
    </row>
    <row r="675" spans="1:7" x14ac:dyDescent="0.25">
      <c r="A675" s="27">
        <v>41</v>
      </c>
      <c r="B675" s="28" t="s">
        <v>7</v>
      </c>
      <c r="C675" s="28">
        <v>31.02</v>
      </c>
      <c r="D675" s="28">
        <v>0</v>
      </c>
      <c r="E675" s="28" t="s">
        <v>11</v>
      </c>
      <c r="F675" s="28" t="s">
        <v>12</v>
      </c>
      <c r="G675" s="33">
        <v>6185.3208000000004</v>
      </c>
    </row>
    <row r="676" spans="1:7" x14ac:dyDescent="0.25">
      <c r="A676" s="25">
        <v>44</v>
      </c>
      <c r="B676" s="26" t="s">
        <v>7</v>
      </c>
      <c r="C676" s="26">
        <v>43.89</v>
      </c>
      <c r="D676" s="26">
        <v>2</v>
      </c>
      <c r="E676" s="26" t="s">
        <v>8</v>
      </c>
      <c r="F676" s="26" t="s">
        <v>12</v>
      </c>
      <c r="G676" s="32">
        <v>46200.985099999998</v>
      </c>
    </row>
    <row r="677" spans="1:7" x14ac:dyDescent="0.25">
      <c r="A677" s="27">
        <v>45</v>
      </c>
      <c r="B677" s="28" t="s">
        <v>10</v>
      </c>
      <c r="C677" s="28">
        <v>21.375</v>
      </c>
      <c r="D677" s="28">
        <v>0</v>
      </c>
      <c r="E677" s="28" t="s">
        <v>11</v>
      </c>
      <c r="F677" s="28" t="s">
        <v>13</v>
      </c>
      <c r="G677" s="33">
        <v>7222.7862500000001</v>
      </c>
    </row>
    <row r="678" spans="1:7" x14ac:dyDescent="0.25">
      <c r="A678" s="25">
        <v>55</v>
      </c>
      <c r="B678" s="26" t="s">
        <v>7</v>
      </c>
      <c r="C678" s="26">
        <v>40.81</v>
      </c>
      <c r="D678" s="26">
        <v>3</v>
      </c>
      <c r="E678" s="26" t="s">
        <v>11</v>
      </c>
      <c r="F678" s="26" t="s">
        <v>12</v>
      </c>
      <c r="G678" s="32">
        <v>12485.8009</v>
      </c>
    </row>
    <row r="679" spans="1:7" x14ac:dyDescent="0.25">
      <c r="A679" s="27">
        <v>60</v>
      </c>
      <c r="B679" s="28" t="s">
        <v>10</v>
      </c>
      <c r="C679" s="28">
        <v>31.35</v>
      </c>
      <c r="D679" s="28">
        <v>3</v>
      </c>
      <c r="E679" s="28" t="s">
        <v>8</v>
      </c>
      <c r="F679" s="28" t="s">
        <v>13</v>
      </c>
      <c r="G679" s="33">
        <v>46130.5265</v>
      </c>
    </row>
    <row r="680" spans="1:7" x14ac:dyDescent="0.25">
      <c r="A680" s="25">
        <v>56</v>
      </c>
      <c r="B680" s="26" t="s">
        <v>10</v>
      </c>
      <c r="C680" s="26">
        <v>36.1</v>
      </c>
      <c r="D680" s="26">
        <v>3</v>
      </c>
      <c r="E680" s="26" t="s">
        <v>11</v>
      </c>
      <c r="F680" s="26" t="s">
        <v>9</v>
      </c>
      <c r="G680" s="32">
        <v>12363.547</v>
      </c>
    </row>
    <row r="681" spans="1:7" x14ac:dyDescent="0.25">
      <c r="A681" s="27">
        <v>49</v>
      </c>
      <c r="B681" s="28" t="s">
        <v>7</v>
      </c>
      <c r="C681" s="28">
        <v>23.18</v>
      </c>
      <c r="D681" s="28">
        <v>2</v>
      </c>
      <c r="E681" s="28" t="s">
        <v>11</v>
      </c>
      <c r="F681" s="28" t="s">
        <v>13</v>
      </c>
      <c r="G681" s="33">
        <v>10156.7832</v>
      </c>
    </row>
    <row r="682" spans="1:7" x14ac:dyDescent="0.25">
      <c r="A682" s="25">
        <v>21</v>
      </c>
      <c r="B682" s="26" t="s">
        <v>7</v>
      </c>
      <c r="C682" s="26">
        <v>17.399999999999999</v>
      </c>
      <c r="D682" s="26">
        <v>1</v>
      </c>
      <c r="E682" s="26" t="s">
        <v>11</v>
      </c>
      <c r="F682" s="26" t="s">
        <v>9</v>
      </c>
      <c r="G682" s="32">
        <v>2585.2689999999998</v>
      </c>
    </row>
    <row r="683" spans="1:7" x14ac:dyDescent="0.25">
      <c r="A683" s="27">
        <v>19</v>
      </c>
      <c r="B683" s="28" t="s">
        <v>10</v>
      </c>
      <c r="C683" s="28">
        <v>20.3</v>
      </c>
      <c r="D683" s="28">
        <v>0</v>
      </c>
      <c r="E683" s="28" t="s">
        <v>11</v>
      </c>
      <c r="F683" s="28" t="s">
        <v>9</v>
      </c>
      <c r="G683" s="33">
        <v>1242.26</v>
      </c>
    </row>
    <row r="684" spans="1:7" x14ac:dyDescent="0.25">
      <c r="A684" s="25">
        <v>39</v>
      </c>
      <c r="B684" s="26" t="s">
        <v>10</v>
      </c>
      <c r="C684" s="26">
        <v>35.299999999999997</v>
      </c>
      <c r="D684" s="26">
        <v>2</v>
      </c>
      <c r="E684" s="26" t="s">
        <v>8</v>
      </c>
      <c r="F684" s="26" t="s">
        <v>9</v>
      </c>
      <c r="G684" s="32">
        <v>40103.89</v>
      </c>
    </row>
    <row r="685" spans="1:7" x14ac:dyDescent="0.25">
      <c r="A685" s="27">
        <v>53</v>
      </c>
      <c r="B685" s="28" t="s">
        <v>10</v>
      </c>
      <c r="C685" s="28">
        <v>24.32</v>
      </c>
      <c r="D685" s="28">
        <v>0</v>
      </c>
      <c r="E685" s="28" t="s">
        <v>11</v>
      </c>
      <c r="F685" s="28" t="s">
        <v>13</v>
      </c>
      <c r="G685" s="33">
        <v>9863.4717999999993</v>
      </c>
    </row>
    <row r="686" spans="1:7" x14ac:dyDescent="0.25">
      <c r="A686" s="25">
        <v>33</v>
      </c>
      <c r="B686" s="26" t="s">
        <v>7</v>
      </c>
      <c r="C686" s="26">
        <v>18.5</v>
      </c>
      <c r="D686" s="26">
        <v>1</v>
      </c>
      <c r="E686" s="26" t="s">
        <v>11</v>
      </c>
      <c r="F686" s="26" t="s">
        <v>9</v>
      </c>
      <c r="G686" s="32">
        <v>4766.0219999999999</v>
      </c>
    </row>
    <row r="687" spans="1:7" x14ac:dyDescent="0.25">
      <c r="A687" s="27">
        <v>53</v>
      </c>
      <c r="B687" s="28" t="s">
        <v>10</v>
      </c>
      <c r="C687" s="28">
        <v>26.41</v>
      </c>
      <c r="D687" s="28">
        <v>2</v>
      </c>
      <c r="E687" s="28" t="s">
        <v>11</v>
      </c>
      <c r="F687" s="28" t="s">
        <v>14</v>
      </c>
      <c r="G687" s="33">
        <v>11244.376899999999</v>
      </c>
    </row>
    <row r="688" spans="1:7" x14ac:dyDescent="0.25">
      <c r="A688" s="25">
        <v>42</v>
      </c>
      <c r="B688" s="26" t="s">
        <v>10</v>
      </c>
      <c r="C688" s="26">
        <v>26.125</v>
      </c>
      <c r="D688" s="26">
        <v>2</v>
      </c>
      <c r="E688" s="26" t="s">
        <v>11</v>
      </c>
      <c r="F688" s="26" t="s">
        <v>14</v>
      </c>
      <c r="G688" s="32">
        <v>7729.6457499999997</v>
      </c>
    </row>
    <row r="689" spans="1:7" x14ac:dyDescent="0.25">
      <c r="A689" s="27">
        <v>40</v>
      </c>
      <c r="B689" s="28" t="s">
        <v>10</v>
      </c>
      <c r="C689" s="28">
        <v>41.69</v>
      </c>
      <c r="D689" s="28">
        <v>0</v>
      </c>
      <c r="E689" s="28" t="s">
        <v>11</v>
      </c>
      <c r="F689" s="28" t="s">
        <v>12</v>
      </c>
      <c r="G689" s="33">
        <v>5438.7491</v>
      </c>
    </row>
    <row r="690" spans="1:7" x14ac:dyDescent="0.25">
      <c r="A690" s="25">
        <v>47</v>
      </c>
      <c r="B690" s="26" t="s">
        <v>7</v>
      </c>
      <c r="C690" s="26">
        <v>24.1</v>
      </c>
      <c r="D690" s="26">
        <v>1</v>
      </c>
      <c r="E690" s="26" t="s">
        <v>11</v>
      </c>
      <c r="F690" s="26" t="s">
        <v>9</v>
      </c>
      <c r="G690" s="32">
        <v>26236.579969999999</v>
      </c>
    </row>
    <row r="691" spans="1:7" x14ac:dyDescent="0.25">
      <c r="A691" s="27">
        <v>27</v>
      </c>
      <c r="B691" s="28" t="s">
        <v>10</v>
      </c>
      <c r="C691" s="28">
        <v>31.13</v>
      </c>
      <c r="D691" s="28">
        <v>1</v>
      </c>
      <c r="E691" s="28" t="s">
        <v>8</v>
      </c>
      <c r="F691" s="28" t="s">
        <v>12</v>
      </c>
      <c r="G691" s="33">
        <v>34806.467700000001</v>
      </c>
    </row>
    <row r="692" spans="1:7" x14ac:dyDescent="0.25">
      <c r="A692" s="25">
        <v>21</v>
      </c>
      <c r="B692" s="26" t="s">
        <v>10</v>
      </c>
      <c r="C692" s="26">
        <v>27.36</v>
      </c>
      <c r="D692" s="26">
        <v>0</v>
      </c>
      <c r="E692" s="26" t="s">
        <v>11</v>
      </c>
      <c r="F692" s="26" t="s">
        <v>14</v>
      </c>
      <c r="G692" s="32">
        <v>2104.1134000000002</v>
      </c>
    </row>
    <row r="693" spans="1:7" x14ac:dyDescent="0.25">
      <c r="A693" s="27">
        <v>47</v>
      </c>
      <c r="B693" s="28" t="s">
        <v>10</v>
      </c>
      <c r="C693" s="28">
        <v>36.200000000000003</v>
      </c>
      <c r="D693" s="28">
        <v>1</v>
      </c>
      <c r="E693" s="28" t="s">
        <v>11</v>
      </c>
      <c r="F693" s="28" t="s">
        <v>9</v>
      </c>
      <c r="G693" s="33">
        <v>8068.1850000000004</v>
      </c>
    </row>
    <row r="694" spans="1:7" x14ac:dyDescent="0.25">
      <c r="A694" s="25">
        <v>20</v>
      </c>
      <c r="B694" s="26" t="s">
        <v>10</v>
      </c>
      <c r="C694" s="26">
        <v>32.395000000000003</v>
      </c>
      <c r="D694" s="26">
        <v>1</v>
      </c>
      <c r="E694" s="26" t="s">
        <v>11</v>
      </c>
      <c r="F694" s="26" t="s">
        <v>13</v>
      </c>
      <c r="G694" s="32">
        <v>2362.2290499999999</v>
      </c>
    </row>
    <row r="695" spans="1:7" x14ac:dyDescent="0.25">
      <c r="A695" s="27">
        <v>24</v>
      </c>
      <c r="B695" s="28" t="s">
        <v>10</v>
      </c>
      <c r="C695" s="28">
        <v>23.655000000000001</v>
      </c>
      <c r="D695" s="28">
        <v>0</v>
      </c>
      <c r="E695" s="28" t="s">
        <v>11</v>
      </c>
      <c r="F695" s="28" t="s">
        <v>13</v>
      </c>
      <c r="G695" s="33">
        <v>2352.9684499999998</v>
      </c>
    </row>
    <row r="696" spans="1:7" x14ac:dyDescent="0.25">
      <c r="A696" s="25">
        <v>27</v>
      </c>
      <c r="B696" s="26" t="s">
        <v>7</v>
      </c>
      <c r="C696" s="26">
        <v>34.799999999999997</v>
      </c>
      <c r="D696" s="26">
        <v>1</v>
      </c>
      <c r="E696" s="26" t="s">
        <v>11</v>
      </c>
      <c r="F696" s="26" t="s">
        <v>9</v>
      </c>
      <c r="G696" s="32">
        <v>3577.9989999999998</v>
      </c>
    </row>
    <row r="697" spans="1:7" x14ac:dyDescent="0.25">
      <c r="A697" s="27">
        <v>26</v>
      </c>
      <c r="B697" s="28" t="s">
        <v>7</v>
      </c>
      <c r="C697" s="28">
        <v>40.185000000000002</v>
      </c>
      <c r="D697" s="28">
        <v>0</v>
      </c>
      <c r="E697" s="28" t="s">
        <v>11</v>
      </c>
      <c r="F697" s="28" t="s">
        <v>13</v>
      </c>
      <c r="G697" s="33">
        <v>3201.2451500000002</v>
      </c>
    </row>
    <row r="698" spans="1:7" x14ac:dyDescent="0.25">
      <c r="A698" s="25">
        <v>53</v>
      </c>
      <c r="B698" s="26" t="s">
        <v>7</v>
      </c>
      <c r="C698" s="26">
        <v>32.299999999999997</v>
      </c>
      <c r="D698" s="26">
        <v>2</v>
      </c>
      <c r="E698" s="26" t="s">
        <v>11</v>
      </c>
      <c r="F698" s="26" t="s">
        <v>14</v>
      </c>
      <c r="G698" s="32">
        <v>29186.482360000002</v>
      </c>
    </row>
    <row r="699" spans="1:7" x14ac:dyDescent="0.25">
      <c r="A699" s="27">
        <v>41</v>
      </c>
      <c r="B699" s="28" t="s">
        <v>10</v>
      </c>
      <c r="C699" s="28">
        <v>35.75</v>
      </c>
      <c r="D699" s="28">
        <v>1</v>
      </c>
      <c r="E699" s="28" t="s">
        <v>8</v>
      </c>
      <c r="F699" s="28" t="s">
        <v>12</v>
      </c>
      <c r="G699" s="33">
        <v>40273.645499999999</v>
      </c>
    </row>
    <row r="700" spans="1:7" x14ac:dyDescent="0.25">
      <c r="A700" s="25">
        <v>56</v>
      </c>
      <c r="B700" s="26" t="s">
        <v>10</v>
      </c>
      <c r="C700" s="26">
        <v>33.725000000000001</v>
      </c>
      <c r="D700" s="26">
        <v>0</v>
      </c>
      <c r="E700" s="26" t="s">
        <v>11</v>
      </c>
      <c r="F700" s="26" t="s">
        <v>13</v>
      </c>
      <c r="G700" s="32">
        <v>10976.24575</v>
      </c>
    </row>
    <row r="701" spans="1:7" x14ac:dyDescent="0.25">
      <c r="A701" s="27">
        <v>23</v>
      </c>
      <c r="B701" s="28" t="s">
        <v>7</v>
      </c>
      <c r="C701" s="28">
        <v>39.270000000000003</v>
      </c>
      <c r="D701" s="28">
        <v>2</v>
      </c>
      <c r="E701" s="28" t="s">
        <v>11</v>
      </c>
      <c r="F701" s="28" t="s">
        <v>12</v>
      </c>
      <c r="G701" s="33">
        <v>3500.6122999999998</v>
      </c>
    </row>
    <row r="702" spans="1:7" x14ac:dyDescent="0.25">
      <c r="A702" s="25">
        <v>21</v>
      </c>
      <c r="B702" s="26" t="s">
        <v>7</v>
      </c>
      <c r="C702" s="26">
        <v>34.869999999999997</v>
      </c>
      <c r="D702" s="26">
        <v>0</v>
      </c>
      <c r="E702" s="26" t="s">
        <v>11</v>
      </c>
      <c r="F702" s="26" t="s">
        <v>12</v>
      </c>
      <c r="G702" s="32">
        <v>2020.5523000000001</v>
      </c>
    </row>
    <row r="703" spans="1:7" x14ac:dyDescent="0.25">
      <c r="A703" s="27">
        <v>50</v>
      </c>
      <c r="B703" s="28" t="s">
        <v>7</v>
      </c>
      <c r="C703" s="28">
        <v>44.744999999999997</v>
      </c>
      <c r="D703" s="28">
        <v>0</v>
      </c>
      <c r="E703" s="28" t="s">
        <v>11</v>
      </c>
      <c r="F703" s="28" t="s">
        <v>14</v>
      </c>
      <c r="G703" s="33">
        <v>9541.6955500000004</v>
      </c>
    </row>
    <row r="704" spans="1:7" x14ac:dyDescent="0.25">
      <c r="A704" s="25">
        <v>53</v>
      </c>
      <c r="B704" s="26" t="s">
        <v>10</v>
      </c>
      <c r="C704" s="26">
        <v>41.47</v>
      </c>
      <c r="D704" s="26">
        <v>0</v>
      </c>
      <c r="E704" s="26" t="s">
        <v>11</v>
      </c>
      <c r="F704" s="26" t="s">
        <v>12</v>
      </c>
      <c r="G704" s="32">
        <v>9504.3102999999992</v>
      </c>
    </row>
    <row r="705" spans="1:7" x14ac:dyDescent="0.25">
      <c r="A705" s="27">
        <v>34</v>
      </c>
      <c r="B705" s="28" t="s">
        <v>7</v>
      </c>
      <c r="C705" s="28">
        <v>26.41</v>
      </c>
      <c r="D705" s="28">
        <v>1</v>
      </c>
      <c r="E705" s="28" t="s">
        <v>11</v>
      </c>
      <c r="F705" s="28" t="s">
        <v>13</v>
      </c>
      <c r="G705" s="33">
        <v>5385.3379000000004</v>
      </c>
    </row>
    <row r="706" spans="1:7" x14ac:dyDescent="0.25">
      <c r="A706" s="25">
        <v>47</v>
      </c>
      <c r="B706" s="26" t="s">
        <v>7</v>
      </c>
      <c r="C706" s="26">
        <v>29.545000000000002</v>
      </c>
      <c r="D706" s="26">
        <v>1</v>
      </c>
      <c r="E706" s="26" t="s">
        <v>11</v>
      </c>
      <c r="F706" s="26" t="s">
        <v>13</v>
      </c>
      <c r="G706" s="32">
        <v>8930.9345499999999</v>
      </c>
    </row>
    <row r="707" spans="1:7" x14ac:dyDescent="0.25">
      <c r="A707" s="27">
        <v>33</v>
      </c>
      <c r="B707" s="28" t="s">
        <v>7</v>
      </c>
      <c r="C707" s="28">
        <v>32.9</v>
      </c>
      <c r="D707" s="28">
        <v>2</v>
      </c>
      <c r="E707" s="28" t="s">
        <v>11</v>
      </c>
      <c r="F707" s="28" t="s">
        <v>9</v>
      </c>
      <c r="G707" s="33">
        <v>5375.0379999999996</v>
      </c>
    </row>
    <row r="708" spans="1:7" x14ac:dyDescent="0.25">
      <c r="A708" s="25">
        <v>51</v>
      </c>
      <c r="B708" s="26" t="s">
        <v>7</v>
      </c>
      <c r="C708" s="26">
        <v>38.06</v>
      </c>
      <c r="D708" s="26">
        <v>0</v>
      </c>
      <c r="E708" s="26" t="s">
        <v>8</v>
      </c>
      <c r="F708" s="26" t="s">
        <v>12</v>
      </c>
      <c r="G708" s="32">
        <v>44400.4064</v>
      </c>
    </row>
    <row r="709" spans="1:7" x14ac:dyDescent="0.25">
      <c r="A709" s="27">
        <v>49</v>
      </c>
      <c r="B709" s="28" t="s">
        <v>10</v>
      </c>
      <c r="C709" s="28">
        <v>28.69</v>
      </c>
      <c r="D709" s="28">
        <v>3</v>
      </c>
      <c r="E709" s="28" t="s">
        <v>11</v>
      </c>
      <c r="F709" s="28" t="s">
        <v>13</v>
      </c>
      <c r="G709" s="33">
        <v>10264.4421</v>
      </c>
    </row>
    <row r="710" spans="1:7" x14ac:dyDescent="0.25">
      <c r="A710" s="25">
        <v>31</v>
      </c>
      <c r="B710" s="26" t="s">
        <v>7</v>
      </c>
      <c r="C710" s="26">
        <v>30.495000000000001</v>
      </c>
      <c r="D710" s="26">
        <v>3</v>
      </c>
      <c r="E710" s="26" t="s">
        <v>11</v>
      </c>
      <c r="F710" s="26" t="s">
        <v>14</v>
      </c>
      <c r="G710" s="32">
        <v>6113.2310500000003</v>
      </c>
    </row>
    <row r="711" spans="1:7" x14ac:dyDescent="0.25">
      <c r="A711" s="27">
        <v>36</v>
      </c>
      <c r="B711" s="28" t="s">
        <v>7</v>
      </c>
      <c r="C711" s="28">
        <v>27.74</v>
      </c>
      <c r="D711" s="28">
        <v>0</v>
      </c>
      <c r="E711" s="28" t="s">
        <v>11</v>
      </c>
      <c r="F711" s="28" t="s">
        <v>14</v>
      </c>
      <c r="G711" s="33">
        <v>5469.0065999999997</v>
      </c>
    </row>
    <row r="712" spans="1:7" x14ac:dyDescent="0.25">
      <c r="A712" s="25">
        <v>18</v>
      </c>
      <c r="B712" s="26" t="s">
        <v>10</v>
      </c>
      <c r="C712" s="26">
        <v>35.200000000000003</v>
      </c>
      <c r="D712" s="26">
        <v>1</v>
      </c>
      <c r="E712" s="26" t="s">
        <v>11</v>
      </c>
      <c r="F712" s="26" t="s">
        <v>12</v>
      </c>
      <c r="G712" s="32">
        <v>1727.54</v>
      </c>
    </row>
    <row r="713" spans="1:7" x14ac:dyDescent="0.25">
      <c r="A713" s="27">
        <v>50</v>
      </c>
      <c r="B713" s="28" t="s">
        <v>7</v>
      </c>
      <c r="C713" s="28">
        <v>23.54</v>
      </c>
      <c r="D713" s="28">
        <v>2</v>
      </c>
      <c r="E713" s="28" t="s">
        <v>11</v>
      </c>
      <c r="F713" s="28" t="s">
        <v>12</v>
      </c>
      <c r="G713" s="33">
        <v>10107.220600000001</v>
      </c>
    </row>
    <row r="714" spans="1:7" x14ac:dyDescent="0.25">
      <c r="A714" s="25">
        <v>43</v>
      </c>
      <c r="B714" s="26" t="s">
        <v>7</v>
      </c>
      <c r="C714" s="26">
        <v>30.684999999999999</v>
      </c>
      <c r="D714" s="26">
        <v>2</v>
      </c>
      <c r="E714" s="26" t="s">
        <v>11</v>
      </c>
      <c r="F714" s="26" t="s">
        <v>13</v>
      </c>
      <c r="G714" s="32">
        <v>8310.8391499999998</v>
      </c>
    </row>
    <row r="715" spans="1:7" x14ac:dyDescent="0.25">
      <c r="A715" s="27">
        <v>20</v>
      </c>
      <c r="B715" s="28" t="s">
        <v>10</v>
      </c>
      <c r="C715" s="28">
        <v>40.47</v>
      </c>
      <c r="D715" s="28">
        <v>0</v>
      </c>
      <c r="E715" s="28" t="s">
        <v>11</v>
      </c>
      <c r="F715" s="28" t="s">
        <v>14</v>
      </c>
      <c r="G715" s="33">
        <v>1984.4532999999999</v>
      </c>
    </row>
    <row r="716" spans="1:7" x14ac:dyDescent="0.25">
      <c r="A716" s="25">
        <v>24</v>
      </c>
      <c r="B716" s="26" t="s">
        <v>7</v>
      </c>
      <c r="C716" s="26">
        <v>22.6</v>
      </c>
      <c r="D716" s="26">
        <v>0</v>
      </c>
      <c r="E716" s="26" t="s">
        <v>11</v>
      </c>
      <c r="F716" s="26" t="s">
        <v>9</v>
      </c>
      <c r="G716" s="32">
        <v>2457.502</v>
      </c>
    </row>
    <row r="717" spans="1:7" x14ac:dyDescent="0.25">
      <c r="A717" s="27">
        <v>60</v>
      </c>
      <c r="B717" s="28" t="s">
        <v>10</v>
      </c>
      <c r="C717" s="28">
        <v>28.9</v>
      </c>
      <c r="D717" s="28">
        <v>0</v>
      </c>
      <c r="E717" s="28" t="s">
        <v>11</v>
      </c>
      <c r="F717" s="28" t="s">
        <v>9</v>
      </c>
      <c r="G717" s="33">
        <v>12146.971</v>
      </c>
    </row>
    <row r="718" spans="1:7" x14ac:dyDescent="0.25">
      <c r="A718" s="25">
        <v>49</v>
      </c>
      <c r="B718" s="26" t="s">
        <v>7</v>
      </c>
      <c r="C718" s="26">
        <v>22.61</v>
      </c>
      <c r="D718" s="26">
        <v>1</v>
      </c>
      <c r="E718" s="26" t="s">
        <v>11</v>
      </c>
      <c r="F718" s="26" t="s">
        <v>13</v>
      </c>
      <c r="G718" s="32">
        <v>9566.9909000000007</v>
      </c>
    </row>
    <row r="719" spans="1:7" x14ac:dyDescent="0.25">
      <c r="A719" s="27">
        <v>60</v>
      </c>
      <c r="B719" s="28" t="s">
        <v>10</v>
      </c>
      <c r="C719" s="28">
        <v>24.32</v>
      </c>
      <c r="D719" s="28">
        <v>1</v>
      </c>
      <c r="E719" s="28" t="s">
        <v>11</v>
      </c>
      <c r="F719" s="28" t="s">
        <v>13</v>
      </c>
      <c r="G719" s="33">
        <v>13112.604799999999</v>
      </c>
    </row>
    <row r="720" spans="1:7" x14ac:dyDescent="0.25">
      <c r="A720" s="25">
        <v>51</v>
      </c>
      <c r="B720" s="26" t="s">
        <v>7</v>
      </c>
      <c r="C720" s="26">
        <v>36.67</v>
      </c>
      <c r="D720" s="26">
        <v>2</v>
      </c>
      <c r="E720" s="26" t="s">
        <v>11</v>
      </c>
      <c r="F720" s="26" t="s">
        <v>13</v>
      </c>
      <c r="G720" s="32">
        <v>10848.1343</v>
      </c>
    </row>
    <row r="721" spans="1:7" x14ac:dyDescent="0.25">
      <c r="A721" s="27">
        <v>58</v>
      </c>
      <c r="B721" s="28" t="s">
        <v>7</v>
      </c>
      <c r="C721" s="28">
        <v>33.44</v>
      </c>
      <c r="D721" s="28">
        <v>0</v>
      </c>
      <c r="E721" s="28" t="s">
        <v>11</v>
      </c>
      <c r="F721" s="28" t="s">
        <v>13</v>
      </c>
      <c r="G721" s="33">
        <v>12231.613600000001</v>
      </c>
    </row>
    <row r="722" spans="1:7" x14ac:dyDescent="0.25">
      <c r="A722" s="25">
        <v>51</v>
      </c>
      <c r="B722" s="26" t="s">
        <v>7</v>
      </c>
      <c r="C722" s="26">
        <v>40.659999999999997</v>
      </c>
      <c r="D722" s="26">
        <v>0</v>
      </c>
      <c r="E722" s="26" t="s">
        <v>11</v>
      </c>
      <c r="F722" s="26" t="s">
        <v>14</v>
      </c>
      <c r="G722" s="32">
        <v>9875.6803999999993</v>
      </c>
    </row>
    <row r="723" spans="1:7" x14ac:dyDescent="0.25">
      <c r="A723" s="27">
        <v>53</v>
      </c>
      <c r="B723" s="28" t="s">
        <v>10</v>
      </c>
      <c r="C723" s="28">
        <v>36.6</v>
      </c>
      <c r="D723" s="28">
        <v>3</v>
      </c>
      <c r="E723" s="28" t="s">
        <v>11</v>
      </c>
      <c r="F723" s="28" t="s">
        <v>9</v>
      </c>
      <c r="G723" s="33">
        <v>11264.540999999999</v>
      </c>
    </row>
    <row r="724" spans="1:7" x14ac:dyDescent="0.25">
      <c r="A724" s="25">
        <v>62</v>
      </c>
      <c r="B724" s="26" t="s">
        <v>10</v>
      </c>
      <c r="C724" s="26">
        <v>37.4</v>
      </c>
      <c r="D724" s="26">
        <v>0</v>
      </c>
      <c r="E724" s="26" t="s">
        <v>11</v>
      </c>
      <c r="F724" s="26" t="s">
        <v>9</v>
      </c>
      <c r="G724" s="32">
        <v>12979.358</v>
      </c>
    </row>
    <row r="725" spans="1:7" x14ac:dyDescent="0.25">
      <c r="A725" s="27">
        <v>19</v>
      </c>
      <c r="B725" s="28" t="s">
        <v>10</v>
      </c>
      <c r="C725" s="28">
        <v>35.4</v>
      </c>
      <c r="D725" s="28">
        <v>0</v>
      </c>
      <c r="E725" s="28" t="s">
        <v>11</v>
      </c>
      <c r="F725" s="28" t="s">
        <v>9</v>
      </c>
      <c r="G725" s="33">
        <v>1263.249</v>
      </c>
    </row>
    <row r="726" spans="1:7" x14ac:dyDescent="0.25">
      <c r="A726" s="25">
        <v>50</v>
      </c>
      <c r="B726" s="26" t="s">
        <v>7</v>
      </c>
      <c r="C726" s="26">
        <v>27.074999999999999</v>
      </c>
      <c r="D726" s="26">
        <v>1</v>
      </c>
      <c r="E726" s="26" t="s">
        <v>11</v>
      </c>
      <c r="F726" s="26" t="s">
        <v>14</v>
      </c>
      <c r="G726" s="32">
        <v>10106.134249999999</v>
      </c>
    </row>
    <row r="727" spans="1:7" x14ac:dyDescent="0.25">
      <c r="A727" s="27">
        <v>30</v>
      </c>
      <c r="B727" s="28" t="s">
        <v>7</v>
      </c>
      <c r="C727" s="28">
        <v>39.049999999999997</v>
      </c>
      <c r="D727" s="28">
        <v>3</v>
      </c>
      <c r="E727" s="28" t="s">
        <v>8</v>
      </c>
      <c r="F727" s="28" t="s">
        <v>12</v>
      </c>
      <c r="G727" s="33">
        <v>40932.429499999998</v>
      </c>
    </row>
    <row r="728" spans="1:7" x14ac:dyDescent="0.25">
      <c r="A728" s="25">
        <v>41</v>
      </c>
      <c r="B728" s="26" t="s">
        <v>10</v>
      </c>
      <c r="C728" s="26">
        <v>28.405000000000001</v>
      </c>
      <c r="D728" s="26">
        <v>1</v>
      </c>
      <c r="E728" s="26" t="s">
        <v>11</v>
      </c>
      <c r="F728" s="26" t="s">
        <v>13</v>
      </c>
      <c r="G728" s="32">
        <v>6664.68595</v>
      </c>
    </row>
    <row r="729" spans="1:7" x14ac:dyDescent="0.25">
      <c r="A729" s="27">
        <v>29</v>
      </c>
      <c r="B729" s="28" t="s">
        <v>7</v>
      </c>
      <c r="C729" s="28">
        <v>21.754999999999999</v>
      </c>
      <c r="D729" s="28">
        <v>1</v>
      </c>
      <c r="E729" s="28" t="s">
        <v>8</v>
      </c>
      <c r="F729" s="28" t="s">
        <v>14</v>
      </c>
      <c r="G729" s="33">
        <v>16657.71745</v>
      </c>
    </row>
    <row r="730" spans="1:7" x14ac:dyDescent="0.25">
      <c r="A730" s="25">
        <v>18</v>
      </c>
      <c r="B730" s="26" t="s">
        <v>7</v>
      </c>
      <c r="C730" s="26">
        <v>40.28</v>
      </c>
      <c r="D730" s="26">
        <v>0</v>
      </c>
      <c r="E730" s="26" t="s">
        <v>11</v>
      </c>
      <c r="F730" s="26" t="s">
        <v>14</v>
      </c>
      <c r="G730" s="32">
        <v>2217.6012000000001</v>
      </c>
    </row>
    <row r="731" spans="1:7" x14ac:dyDescent="0.25">
      <c r="A731" s="27">
        <v>41</v>
      </c>
      <c r="B731" s="28" t="s">
        <v>7</v>
      </c>
      <c r="C731" s="28">
        <v>36.08</v>
      </c>
      <c r="D731" s="28">
        <v>1</v>
      </c>
      <c r="E731" s="28" t="s">
        <v>11</v>
      </c>
      <c r="F731" s="28" t="s">
        <v>12</v>
      </c>
      <c r="G731" s="33">
        <v>6781.3541999999998</v>
      </c>
    </row>
    <row r="732" spans="1:7" x14ac:dyDescent="0.25">
      <c r="A732" s="25">
        <v>35</v>
      </c>
      <c r="B732" s="26" t="s">
        <v>10</v>
      </c>
      <c r="C732" s="26">
        <v>24.42</v>
      </c>
      <c r="D732" s="26">
        <v>3</v>
      </c>
      <c r="E732" s="26" t="s">
        <v>8</v>
      </c>
      <c r="F732" s="26" t="s">
        <v>12</v>
      </c>
      <c r="G732" s="32">
        <v>19361.998800000001</v>
      </c>
    </row>
    <row r="733" spans="1:7" x14ac:dyDescent="0.25">
      <c r="A733" s="27">
        <v>53</v>
      </c>
      <c r="B733" s="28" t="s">
        <v>10</v>
      </c>
      <c r="C733" s="28">
        <v>21.4</v>
      </c>
      <c r="D733" s="28">
        <v>1</v>
      </c>
      <c r="E733" s="28" t="s">
        <v>11</v>
      </c>
      <c r="F733" s="28" t="s">
        <v>9</v>
      </c>
      <c r="G733" s="33">
        <v>10065.413</v>
      </c>
    </row>
    <row r="734" spans="1:7" x14ac:dyDescent="0.25">
      <c r="A734" s="25">
        <v>24</v>
      </c>
      <c r="B734" s="26" t="s">
        <v>7</v>
      </c>
      <c r="C734" s="26">
        <v>30.1</v>
      </c>
      <c r="D734" s="26">
        <v>3</v>
      </c>
      <c r="E734" s="26" t="s">
        <v>11</v>
      </c>
      <c r="F734" s="26" t="s">
        <v>9</v>
      </c>
      <c r="G734" s="32">
        <v>4234.9269999999997</v>
      </c>
    </row>
    <row r="735" spans="1:7" x14ac:dyDescent="0.25">
      <c r="A735" s="27">
        <v>48</v>
      </c>
      <c r="B735" s="28" t="s">
        <v>7</v>
      </c>
      <c r="C735" s="28">
        <v>27.265000000000001</v>
      </c>
      <c r="D735" s="28">
        <v>1</v>
      </c>
      <c r="E735" s="28" t="s">
        <v>11</v>
      </c>
      <c r="F735" s="28" t="s">
        <v>14</v>
      </c>
      <c r="G735" s="33">
        <v>9447.2503500000003</v>
      </c>
    </row>
    <row r="736" spans="1:7" x14ac:dyDescent="0.25">
      <c r="A736" s="25">
        <v>59</v>
      </c>
      <c r="B736" s="26" t="s">
        <v>7</v>
      </c>
      <c r="C736" s="26">
        <v>32.1</v>
      </c>
      <c r="D736" s="26">
        <v>3</v>
      </c>
      <c r="E736" s="26" t="s">
        <v>11</v>
      </c>
      <c r="F736" s="26" t="s">
        <v>9</v>
      </c>
      <c r="G736" s="32">
        <v>14007.222</v>
      </c>
    </row>
    <row r="737" spans="1:7" x14ac:dyDescent="0.25">
      <c r="A737" s="27">
        <v>49</v>
      </c>
      <c r="B737" s="28" t="s">
        <v>7</v>
      </c>
      <c r="C737" s="28">
        <v>34.770000000000003</v>
      </c>
      <c r="D737" s="28">
        <v>1</v>
      </c>
      <c r="E737" s="28" t="s">
        <v>11</v>
      </c>
      <c r="F737" s="28" t="s">
        <v>13</v>
      </c>
      <c r="G737" s="33">
        <v>9583.8932999999997</v>
      </c>
    </row>
    <row r="738" spans="1:7" x14ac:dyDescent="0.25">
      <c r="A738" s="25">
        <v>37</v>
      </c>
      <c r="B738" s="26" t="s">
        <v>7</v>
      </c>
      <c r="C738" s="26">
        <v>38.39</v>
      </c>
      <c r="D738" s="26">
        <v>0</v>
      </c>
      <c r="E738" s="26" t="s">
        <v>8</v>
      </c>
      <c r="F738" s="26" t="s">
        <v>12</v>
      </c>
      <c r="G738" s="32">
        <v>40419.019099999998</v>
      </c>
    </row>
    <row r="739" spans="1:7" x14ac:dyDescent="0.25">
      <c r="A739" s="27">
        <v>26</v>
      </c>
      <c r="B739" s="28" t="s">
        <v>10</v>
      </c>
      <c r="C739" s="28">
        <v>23.7</v>
      </c>
      <c r="D739" s="28">
        <v>2</v>
      </c>
      <c r="E739" s="28" t="s">
        <v>11</v>
      </c>
      <c r="F739" s="28" t="s">
        <v>9</v>
      </c>
      <c r="G739" s="33">
        <v>3484.3310000000001</v>
      </c>
    </row>
    <row r="740" spans="1:7" x14ac:dyDescent="0.25">
      <c r="A740" s="25">
        <v>23</v>
      </c>
      <c r="B740" s="26" t="s">
        <v>10</v>
      </c>
      <c r="C740" s="26">
        <v>31.73</v>
      </c>
      <c r="D740" s="26">
        <v>3</v>
      </c>
      <c r="E740" s="26" t="s">
        <v>8</v>
      </c>
      <c r="F740" s="26" t="s">
        <v>14</v>
      </c>
      <c r="G740" s="32">
        <v>36189.101699999999</v>
      </c>
    </row>
    <row r="741" spans="1:7" x14ac:dyDescent="0.25">
      <c r="A741" s="27">
        <v>29</v>
      </c>
      <c r="B741" s="28" t="s">
        <v>10</v>
      </c>
      <c r="C741" s="28">
        <v>35.5</v>
      </c>
      <c r="D741" s="28">
        <v>2</v>
      </c>
      <c r="E741" s="28" t="s">
        <v>8</v>
      </c>
      <c r="F741" s="28" t="s">
        <v>9</v>
      </c>
      <c r="G741" s="33">
        <v>44585.455869999998</v>
      </c>
    </row>
    <row r="742" spans="1:7" x14ac:dyDescent="0.25">
      <c r="A742" s="25">
        <v>45</v>
      </c>
      <c r="B742" s="26" t="s">
        <v>10</v>
      </c>
      <c r="C742" s="26">
        <v>24.035</v>
      </c>
      <c r="D742" s="26">
        <v>2</v>
      </c>
      <c r="E742" s="26" t="s">
        <v>11</v>
      </c>
      <c r="F742" s="26" t="s">
        <v>14</v>
      </c>
      <c r="G742" s="32">
        <v>8604.4836500000001</v>
      </c>
    </row>
    <row r="743" spans="1:7" x14ac:dyDescent="0.25">
      <c r="A743" s="27">
        <v>27</v>
      </c>
      <c r="B743" s="28" t="s">
        <v>10</v>
      </c>
      <c r="C743" s="28">
        <v>29.15</v>
      </c>
      <c r="D743" s="28">
        <v>0</v>
      </c>
      <c r="E743" s="28" t="s">
        <v>8</v>
      </c>
      <c r="F743" s="28" t="s">
        <v>12</v>
      </c>
      <c r="G743" s="33">
        <v>18246.495500000001</v>
      </c>
    </row>
    <row r="744" spans="1:7" x14ac:dyDescent="0.25">
      <c r="A744" s="25">
        <v>53</v>
      </c>
      <c r="B744" s="26" t="s">
        <v>10</v>
      </c>
      <c r="C744" s="26">
        <v>34.104999999999997</v>
      </c>
      <c r="D744" s="26">
        <v>0</v>
      </c>
      <c r="E744" s="26" t="s">
        <v>8</v>
      </c>
      <c r="F744" s="26" t="s">
        <v>14</v>
      </c>
      <c r="G744" s="32">
        <v>43254.417950000003</v>
      </c>
    </row>
    <row r="745" spans="1:7" x14ac:dyDescent="0.25">
      <c r="A745" s="27">
        <v>31</v>
      </c>
      <c r="B745" s="28" t="s">
        <v>7</v>
      </c>
      <c r="C745" s="28">
        <v>26.62</v>
      </c>
      <c r="D745" s="28">
        <v>0</v>
      </c>
      <c r="E745" s="28" t="s">
        <v>11</v>
      </c>
      <c r="F745" s="28" t="s">
        <v>12</v>
      </c>
      <c r="G745" s="33">
        <v>3757.8447999999999</v>
      </c>
    </row>
    <row r="746" spans="1:7" x14ac:dyDescent="0.25">
      <c r="A746" s="25">
        <v>50</v>
      </c>
      <c r="B746" s="26" t="s">
        <v>10</v>
      </c>
      <c r="C746" s="26">
        <v>26.41</v>
      </c>
      <c r="D746" s="26">
        <v>0</v>
      </c>
      <c r="E746" s="26" t="s">
        <v>11</v>
      </c>
      <c r="F746" s="26" t="s">
        <v>13</v>
      </c>
      <c r="G746" s="32">
        <v>8827.2098999999998</v>
      </c>
    </row>
    <row r="747" spans="1:7" x14ac:dyDescent="0.25">
      <c r="A747" s="27">
        <v>50</v>
      </c>
      <c r="B747" s="28" t="s">
        <v>7</v>
      </c>
      <c r="C747" s="28">
        <v>30.114999999999998</v>
      </c>
      <c r="D747" s="28">
        <v>1</v>
      </c>
      <c r="E747" s="28" t="s">
        <v>11</v>
      </c>
      <c r="F747" s="28" t="s">
        <v>13</v>
      </c>
      <c r="G747" s="33">
        <v>9910.3598500000007</v>
      </c>
    </row>
    <row r="748" spans="1:7" x14ac:dyDescent="0.25">
      <c r="A748" s="25">
        <v>34</v>
      </c>
      <c r="B748" s="26" t="s">
        <v>10</v>
      </c>
      <c r="C748" s="26">
        <v>27</v>
      </c>
      <c r="D748" s="26">
        <v>2</v>
      </c>
      <c r="E748" s="26" t="s">
        <v>11</v>
      </c>
      <c r="F748" s="26" t="s">
        <v>9</v>
      </c>
      <c r="G748" s="32">
        <v>11737.848840000001</v>
      </c>
    </row>
    <row r="749" spans="1:7" x14ac:dyDescent="0.25">
      <c r="A749" s="27">
        <v>19</v>
      </c>
      <c r="B749" s="28" t="s">
        <v>10</v>
      </c>
      <c r="C749" s="28">
        <v>21.754999999999999</v>
      </c>
      <c r="D749" s="28">
        <v>0</v>
      </c>
      <c r="E749" s="28" t="s">
        <v>11</v>
      </c>
      <c r="F749" s="28" t="s">
        <v>13</v>
      </c>
      <c r="G749" s="33">
        <v>1627.2824499999999</v>
      </c>
    </row>
    <row r="750" spans="1:7" x14ac:dyDescent="0.25">
      <c r="A750" s="25">
        <v>47</v>
      </c>
      <c r="B750" s="26" t="s">
        <v>7</v>
      </c>
      <c r="C750" s="26">
        <v>36</v>
      </c>
      <c r="D750" s="26">
        <v>1</v>
      </c>
      <c r="E750" s="26" t="s">
        <v>11</v>
      </c>
      <c r="F750" s="26" t="s">
        <v>9</v>
      </c>
      <c r="G750" s="32">
        <v>8556.9069999999992</v>
      </c>
    </row>
    <row r="751" spans="1:7" x14ac:dyDescent="0.25">
      <c r="A751" s="27">
        <v>28</v>
      </c>
      <c r="B751" s="28" t="s">
        <v>10</v>
      </c>
      <c r="C751" s="28">
        <v>30.875</v>
      </c>
      <c r="D751" s="28">
        <v>0</v>
      </c>
      <c r="E751" s="28" t="s">
        <v>11</v>
      </c>
      <c r="F751" s="28" t="s">
        <v>13</v>
      </c>
      <c r="G751" s="33">
        <v>3062.5082499999999</v>
      </c>
    </row>
    <row r="752" spans="1:7" x14ac:dyDescent="0.25">
      <c r="A752" s="25">
        <v>37</v>
      </c>
      <c r="B752" s="26" t="s">
        <v>7</v>
      </c>
      <c r="C752" s="26">
        <v>26.4</v>
      </c>
      <c r="D752" s="26">
        <v>0</v>
      </c>
      <c r="E752" s="26" t="s">
        <v>8</v>
      </c>
      <c r="F752" s="26" t="s">
        <v>12</v>
      </c>
      <c r="G752" s="32">
        <v>19539.242999999999</v>
      </c>
    </row>
    <row r="753" spans="1:7" x14ac:dyDescent="0.25">
      <c r="A753" s="27">
        <v>21</v>
      </c>
      <c r="B753" s="28" t="s">
        <v>10</v>
      </c>
      <c r="C753" s="28">
        <v>28.975000000000001</v>
      </c>
      <c r="D753" s="28">
        <v>0</v>
      </c>
      <c r="E753" s="28" t="s">
        <v>11</v>
      </c>
      <c r="F753" s="28" t="s">
        <v>13</v>
      </c>
      <c r="G753" s="33">
        <v>1906.35825</v>
      </c>
    </row>
    <row r="754" spans="1:7" x14ac:dyDescent="0.25">
      <c r="A754" s="25">
        <v>64</v>
      </c>
      <c r="B754" s="26" t="s">
        <v>10</v>
      </c>
      <c r="C754" s="26">
        <v>37.905000000000001</v>
      </c>
      <c r="D754" s="26">
        <v>0</v>
      </c>
      <c r="E754" s="26" t="s">
        <v>11</v>
      </c>
      <c r="F754" s="26" t="s">
        <v>13</v>
      </c>
      <c r="G754" s="32">
        <v>14210.53595</v>
      </c>
    </row>
    <row r="755" spans="1:7" x14ac:dyDescent="0.25">
      <c r="A755" s="27">
        <v>58</v>
      </c>
      <c r="B755" s="28" t="s">
        <v>7</v>
      </c>
      <c r="C755" s="28">
        <v>22.77</v>
      </c>
      <c r="D755" s="28">
        <v>0</v>
      </c>
      <c r="E755" s="28" t="s">
        <v>11</v>
      </c>
      <c r="F755" s="28" t="s">
        <v>12</v>
      </c>
      <c r="G755" s="33">
        <v>11833.782300000001</v>
      </c>
    </row>
    <row r="756" spans="1:7" x14ac:dyDescent="0.25">
      <c r="A756" s="25">
        <v>24</v>
      </c>
      <c r="B756" s="26" t="s">
        <v>10</v>
      </c>
      <c r="C756" s="26">
        <v>33.630000000000003</v>
      </c>
      <c r="D756" s="26">
        <v>4</v>
      </c>
      <c r="E756" s="26" t="s">
        <v>11</v>
      </c>
      <c r="F756" s="26" t="s">
        <v>14</v>
      </c>
      <c r="G756" s="32">
        <v>17128.426080000001</v>
      </c>
    </row>
    <row r="757" spans="1:7" x14ac:dyDescent="0.25">
      <c r="A757" s="27">
        <v>31</v>
      </c>
      <c r="B757" s="28" t="s">
        <v>10</v>
      </c>
      <c r="C757" s="28">
        <v>27.645</v>
      </c>
      <c r="D757" s="28">
        <v>2</v>
      </c>
      <c r="E757" s="28" t="s">
        <v>11</v>
      </c>
      <c r="F757" s="28" t="s">
        <v>14</v>
      </c>
      <c r="G757" s="33">
        <v>5031.26955</v>
      </c>
    </row>
    <row r="758" spans="1:7" x14ac:dyDescent="0.25">
      <c r="A758" s="25">
        <v>39</v>
      </c>
      <c r="B758" s="26" t="s">
        <v>7</v>
      </c>
      <c r="C758" s="26">
        <v>22.8</v>
      </c>
      <c r="D758" s="26">
        <v>3</v>
      </c>
      <c r="E758" s="26" t="s">
        <v>11</v>
      </c>
      <c r="F758" s="26" t="s">
        <v>14</v>
      </c>
      <c r="G758" s="32">
        <v>7985.8149999999996</v>
      </c>
    </row>
    <row r="759" spans="1:7" x14ac:dyDescent="0.25">
      <c r="A759" s="27">
        <v>47</v>
      </c>
      <c r="B759" s="28" t="s">
        <v>7</v>
      </c>
      <c r="C759" s="28">
        <v>27.83</v>
      </c>
      <c r="D759" s="28">
        <v>0</v>
      </c>
      <c r="E759" s="28" t="s">
        <v>8</v>
      </c>
      <c r="F759" s="28" t="s">
        <v>12</v>
      </c>
      <c r="G759" s="33">
        <v>23065.420699999999</v>
      </c>
    </row>
    <row r="760" spans="1:7" x14ac:dyDescent="0.25">
      <c r="A760" s="25">
        <v>30</v>
      </c>
      <c r="B760" s="26" t="s">
        <v>10</v>
      </c>
      <c r="C760" s="26">
        <v>37.43</v>
      </c>
      <c r="D760" s="26">
        <v>3</v>
      </c>
      <c r="E760" s="26" t="s">
        <v>11</v>
      </c>
      <c r="F760" s="26" t="s">
        <v>14</v>
      </c>
      <c r="G760" s="32">
        <v>5428.7277000000004</v>
      </c>
    </row>
    <row r="761" spans="1:7" x14ac:dyDescent="0.25">
      <c r="A761" s="27">
        <v>18</v>
      </c>
      <c r="B761" s="28" t="s">
        <v>10</v>
      </c>
      <c r="C761" s="28">
        <v>38.17</v>
      </c>
      <c r="D761" s="28">
        <v>0</v>
      </c>
      <c r="E761" s="28" t="s">
        <v>8</v>
      </c>
      <c r="F761" s="28" t="s">
        <v>12</v>
      </c>
      <c r="G761" s="33">
        <v>36307.798300000002</v>
      </c>
    </row>
    <row r="762" spans="1:7" x14ac:dyDescent="0.25">
      <c r="A762" s="25">
        <v>22</v>
      </c>
      <c r="B762" s="26" t="s">
        <v>7</v>
      </c>
      <c r="C762" s="26">
        <v>34.58</v>
      </c>
      <c r="D762" s="26">
        <v>2</v>
      </c>
      <c r="E762" s="26" t="s">
        <v>11</v>
      </c>
      <c r="F762" s="26" t="s">
        <v>14</v>
      </c>
      <c r="G762" s="32">
        <v>3925.7582000000002</v>
      </c>
    </row>
    <row r="763" spans="1:7" x14ac:dyDescent="0.25">
      <c r="A763" s="27">
        <v>23</v>
      </c>
      <c r="B763" s="28" t="s">
        <v>10</v>
      </c>
      <c r="C763" s="28">
        <v>35.200000000000003</v>
      </c>
      <c r="D763" s="28">
        <v>1</v>
      </c>
      <c r="E763" s="28" t="s">
        <v>11</v>
      </c>
      <c r="F763" s="28" t="s">
        <v>9</v>
      </c>
      <c r="G763" s="33">
        <v>2416.9549999999999</v>
      </c>
    </row>
    <row r="764" spans="1:7" x14ac:dyDescent="0.25">
      <c r="A764" s="25">
        <v>33</v>
      </c>
      <c r="B764" s="26" t="s">
        <v>10</v>
      </c>
      <c r="C764" s="26">
        <v>27.1</v>
      </c>
      <c r="D764" s="26">
        <v>1</v>
      </c>
      <c r="E764" s="26" t="s">
        <v>8</v>
      </c>
      <c r="F764" s="26" t="s">
        <v>9</v>
      </c>
      <c r="G764" s="32">
        <v>19040.876</v>
      </c>
    </row>
    <row r="765" spans="1:7" x14ac:dyDescent="0.25">
      <c r="A765" s="27">
        <v>27</v>
      </c>
      <c r="B765" s="28" t="s">
        <v>10</v>
      </c>
      <c r="C765" s="28">
        <v>26.03</v>
      </c>
      <c r="D765" s="28">
        <v>0</v>
      </c>
      <c r="E765" s="28" t="s">
        <v>11</v>
      </c>
      <c r="F765" s="28" t="s">
        <v>14</v>
      </c>
      <c r="G765" s="33">
        <v>3070.8087</v>
      </c>
    </row>
    <row r="766" spans="1:7" x14ac:dyDescent="0.25">
      <c r="A766" s="25">
        <v>45</v>
      </c>
      <c r="B766" s="26" t="s">
        <v>7</v>
      </c>
      <c r="C766" s="26">
        <v>25.175000000000001</v>
      </c>
      <c r="D766" s="26">
        <v>2</v>
      </c>
      <c r="E766" s="26" t="s">
        <v>11</v>
      </c>
      <c r="F766" s="26" t="s">
        <v>14</v>
      </c>
      <c r="G766" s="32">
        <v>9095.0682500000003</v>
      </c>
    </row>
    <row r="767" spans="1:7" x14ac:dyDescent="0.25">
      <c r="A767" s="27">
        <v>57</v>
      </c>
      <c r="B767" s="28" t="s">
        <v>7</v>
      </c>
      <c r="C767" s="28">
        <v>31.824999999999999</v>
      </c>
      <c r="D767" s="28">
        <v>0</v>
      </c>
      <c r="E767" s="28" t="s">
        <v>11</v>
      </c>
      <c r="F767" s="28" t="s">
        <v>13</v>
      </c>
      <c r="G767" s="33">
        <v>11842.623750000001</v>
      </c>
    </row>
    <row r="768" spans="1:7" x14ac:dyDescent="0.25">
      <c r="A768" s="25">
        <v>47</v>
      </c>
      <c r="B768" s="26" t="s">
        <v>10</v>
      </c>
      <c r="C768" s="26">
        <v>32.299999999999997</v>
      </c>
      <c r="D768" s="26">
        <v>1</v>
      </c>
      <c r="E768" s="26" t="s">
        <v>11</v>
      </c>
      <c r="F768" s="26" t="s">
        <v>9</v>
      </c>
      <c r="G768" s="32">
        <v>8062.7640000000001</v>
      </c>
    </row>
    <row r="769" spans="1:7" x14ac:dyDescent="0.25">
      <c r="A769" s="27">
        <v>42</v>
      </c>
      <c r="B769" s="28" t="s">
        <v>7</v>
      </c>
      <c r="C769" s="28">
        <v>29</v>
      </c>
      <c r="D769" s="28">
        <v>1</v>
      </c>
      <c r="E769" s="28" t="s">
        <v>11</v>
      </c>
      <c r="F769" s="28" t="s">
        <v>9</v>
      </c>
      <c r="G769" s="33">
        <v>7050.6419999999998</v>
      </c>
    </row>
    <row r="770" spans="1:7" x14ac:dyDescent="0.25">
      <c r="A770" s="25">
        <v>64</v>
      </c>
      <c r="B770" s="26" t="s">
        <v>7</v>
      </c>
      <c r="C770" s="26">
        <v>39.700000000000003</v>
      </c>
      <c r="D770" s="26">
        <v>0</v>
      </c>
      <c r="E770" s="26" t="s">
        <v>11</v>
      </c>
      <c r="F770" s="26" t="s">
        <v>9</v>
      </c>
      <c r="G770" s="32">
        <v>14319.031000000001</v>
      </c>
    </row>
    <row r="771" spans="1:7" x14ac:dyDescent="0.25">
      <c r="A771" s="27">
        <v>38</v>
      </c>
      <c r="B771" s="28" t="s">
        <v>7</v>
      </c>
      <c r="C771" s="28">
        <v>19.475000000000001</v>
      </c>
      <c r="D771" s="28">
        <v>2</v>
      </c>
      <c r="E771" s="28" t="s">
        <v>11</v>
      </c>
      <c r="F771" s="28" t="s">
        <v>13</v>
      </c>
      <c r="G771" s="33">
        <v>6933.2422500000002</v>
      </c>
    </row>
    <row r="772" spans="1:7" x14ac:dyDescent="0.25">
      <c r="A772" s="25">
        <v>61</v>
      </c>
      <c r="B772" s="26" t="s">
        <v>10</v>
      </c>
      <c r="C772" s="26">
        <v>36.1</v>
      </c>
      <c r="D772" s="26">
        <v>3</v>
      </c>
      <c r="E772" s="26" t="s">
        <v>11</v>
      </c>
      <c r="F772" s="26" t="s">
        <v>9</v>
      </c>
      <c r="G772" s="32">
        <v>27941.28758</v>
      </c>
    </row>
    <row r="773" spans="1:7" x14ac:dyDescent="0.25">
      <c r="A773" s="27">
        <v>53</v>
      </c>
      <c r="B773" s="28" t="s">
        <v>7</v>
      </c>
      <c r="C773" s="28">
        <v>26.7</v>
      </c>
      <c r="D773" s="28">
        <v>2</v>
      </c>
      <c r="E773" s="28" t="s">
        <v>11</v>
      </c>
      <c r="F773" s="28" t="s">
        <v>9</v>
      </c>
      <c r="G773" s="33">
        <v>11150.78</v>
      </c>
    </row>
    <row r="774" spans="1:7" x14ac:dyDescent="0.25">
      <c r="A774" s="25">
        <v>44</v>
      </c>
      <c r="B774" s="26" t="s">
        <v>7</v>
      </c>
      <c r="C774" s="26">
        <v>36.479999999999997</v>
      </c>
      <c r="D774" s="26">
        <v>0</v>
      </c>
      <c r="E774" s="26" t="s">
        <v>11</v>
      </c>
      <c r="F774" s="26" t="s">
        <v>14</v>
      </c>
      <c r="G774" s="32">
        <v>12797.20962</v>
      </c>
    </row>
    <row r="775" spans="1:7" x14ac:dyDescent="0.25">
      <c r="A775" s="27">
        <v>19</v>
      </c>
      <c r="B775" s="28" t="s">
        <v>7</v>
      </c>
      <c r="C775" s="28">
        <v>28.88</v>
      </c>
      <c r="D775" s="28">
        <v>0</v>
      </c>
      <c r="E775" s="28" t="s">
        <v>8</v>
      </c>
      <c r="F775" s="28" t="s">
        <v>13</v>
      </c>
      <c r="G775" s="33">
        <v>17748.5062</v>
      </c>
    </row>
    <row r="776" spans="1:7" x14ac:dyDescent="0.25">
      <c r="A776" s="25">
        <v>41</v>
      </c>
      <c r="B776" s="26" t="s">
        <v>10</v>
      </c>
      <c r="C776" s="26">
        <v>34.200000000000003</v>
      </c>
      <c r="D776" s="26">
        <v>2</v>
      </c>
      <c r="E776" s="26" t="s">
        <v>11</v>
      </c>
      <c r="F776" s="26" t="s">
        <v>13</v>
      </c>
      <c r="G776" s="32">
        <v>7261.741</v>
      </c>
    </row>
    <row r="777" spans="1:7" x14ac:dyDescent="0.25">
      <c r="A777" s="27">
        <v>51</v>
      </c>
      <c r="B777" s="28" t="s">
        <v>10</v>
      </c>
      <c r="C777" s="28">
        <v>33.33</v>
      </c>
      <c r="D777" s="28">
        <v>3</v>
      </c>
      <c r="E777" s="28" t="s">
        <v>11</v>
      </c>
      <c r="F777" s="28" t="s">
        <v>12</v>
      </c>
      <c r="G777" s="33">
        <v>10560.4917</v>
      </c>
    </row>
    <row r="778" spans="1:7" x14ac:dyDescent="0.25">
      <c r="A778" s="25">
        <v>40</v>
      </c>
      <c r="B778" s="26" t="s">
        <v>10</v>
      </c>
      <c r="C778" s="26">
        <v>32.299999999999997</v>
      </c>
      <c r="D778" s="26">
        <v>2</v>
      </c>
      <c r="E778" s="26" t="s">
        <v>11</v>
      </c>
      <c r="F778" s="26" t="s">
        <v>13</v>
      </c>
      <c r="G778" s="32">
        <v>6986.6970000000001</v>
      </c>
    </row>
    <row r="779" spans="1:7" x14ac:dyDescent="0.25">
      <c r="A779" s="27">
        <v>45</v>
      </c>
      <c r="B779" s="28" t="s">
        <v>10</v>
      </c>
      <c r="C779" s="28">
        <v>39.805</v>
      </c>
      <c r="D779" s="28">
        <v>0</v>
      </c>
      <c r="E779" s="28" t="s">
        <v>11</v>
      </c>
      <c r="F779" s="28" t="s">
        <v>14</v>
      </c>
      <c r="G779" s="33">
        <v>7448.4039499999999</v>
      </c>
    </row>
    <row r="780" spans="1:7" x14ac:dyDescent="0.25">
      <c r="A780" s="25">
        <v>35</v>
      </c>
      <c r="B780" s="26" t="s">
        <v>10</v>
      </c>
      <c r="C780" s="26">
        <v>34.32</v>
      </c>
      <c r="D780" s="26">
        <v>3</v>
      </c>
      <c r="E780" s="26" t="s">
        <v>11</v>
      </c>
      <c r="F780" s="26" t="s">
        <v>12</v>
      </c>
      <c r="G780" s="32">
        <v>5934.3797999999997</v>
      </c>
    </row>
    <row r="781" spans="1:7" x14ac:dyDescent="0.25">
      <c r="A781" s="27">
        <v>53</v>
      </c>
      <c r="B781" s="28" t="s">
        <v>10</v>
      </c>
      <c r="C781" s="28">
        <v>28.88</v>
      </c>
      <c r="D781" s="28">
        <v>0</v>
      </c>
      <c r="E781" s="28" t="s">
        <v>11</v>
      </c>
      <c r="F781" s="28" t="s">
        <v>13</v>
      </c>
      <c r="G781" s="33">
        <v>9869.8101999999999</v>
      </c>
    </row>
    <row r="782" spans="1:7" x14ac:dyDescent="0.25">
      <c r="A782" s="25">
        <v>30</v>
      </c>
      <c r="B782" s="26" t="s">
        <v>10</v>
      </c>
      <c r="C782" s="26">
        <v>24.4</v>
      </c>
      <c r="D782" s="26">
        <v>3</v>
      </c>
      <c r="E782" s="26" t="s">
        <v>8</v>
      </c>
      <c r="F782" s="26" t="s">
        <v>9</v>
      </c>
      <c r="G782" s="32">
        <v>18259.216</v>
      </c>
    </row>
    <row r="783" spans="1:7" x14ac:dyDescent="0.25">
      <c r="A783" s="27">
        <v>18</v>
      </c>
      <c r="B783" s="28" t="s">
        <v>10</v>
      </c>
      <c r="C783" s="28">
        <v>41.14</v>
      </c>
      <c r="D783" s="28">
        <v>0</v>
      </c>
      <c r="E783" s="28" t="s">
        <v>11</v>
      </c>
      <c r="F783" s="28" t="s">
        <v>12</v>
      </c>
      <c r="G783" s="33">
        <v>1146.7965999999999</v>
      </c>
    </row>
    <row r="784" spans="1:7" x14ac:dyDescent="0.25">
      <c r="A784" s="25">
        <v>51</v>
      </c>
      <c r="B784" s="26" t="s">
        <v>10</v>
      </c>
      <c r="C784" s="26">
        <v>35.97</v>
      </c>
      <c r="D784" s="26">
        <v>1</v>
      </c>
      <c r="E784" s="26" t="s">
        <v>11</v>
      </c>
      <c r="F784" s="26" t="s">
        <v>12</v>
      </c>
      <c r="G784" s="32">
        <v>9386.1612999999998</v>
      </c>
    </row>
    <row r="785" spans="1:7" x14ac:dyDescent="0.25">
      <c r="A785" s="27">
        <v>50</v>
      </c>
      <c r="B785" s="28" t="s">
        <v>7</v>
      </c>
      <c r="C785" s="28">
        <v>27.6</v>
      </c>
      <c r="D785" s="28">
        <v>1</v>
      </c>
      <c r="E785" s="28" t="s">
        <v>8</v>
      </c>
      <c r="F785" s="28" t="s">
        <v>9</v>
      </c>
      <c r="G785" s="33">
        <v>24520.263999999999</v>
      </c>
    </row>
    <row r="786" spans="1:7" x14ac:dyDescent="0.25">
      <c r="A786" s="25">
        <v>31</v>
      </c>
      <c r="B786" s="26" t="s">
        <v>7</v>
      </c>
      <c r="C786" s="26">
        <v>29.26</v>
      </c>
      <c r="D786" s="26">
        <v>1</v>
      </c>
      <c r="E786" s="26" t="s">
        <v>11</v>
      </c>
      <c r="F786" s="26" t="s">
        <v>12</v>
      </c>
      <c r="G786" s="32">
        <v>4350.5144</v>
      </c>
    </row>
    <row r="787" spans="1:7" x14ac:dyDescent="0.25">
      <c r="A787" s="27">
        <v>35</v>
      </c>
      <c r="B787" s="28" t="s">
        <v>7</v>
      </c>
      <c r="C787" s="28">
        <v>27.7</v>
      </c>
      <c r="D787" s="28">
        <v>3</v>
      </c>
      <c r="E787" s="28" t="s">
        <v>11</v>
      </c>
      <c r="F787" s="28" t="s">
        <v>9</v>
      </c>
      <c r="G787" s="33">
        <v>6414.1779999999999</v>
      </c>
    </row>
    <row r="788" spans="1:7" x14ac:dyDescent="0.25">
      <c r="A788" s="25">
        <v>60</v>
      </c>
      <c r="B788" s="26" t="s">
        <v>10</v>
      </c>
      <c r="C788" s="26">
        <v>36.954999999999998</v>
      </c>
      <c r="D788" s="26">
        <v>0</v>
      </c>
      <c r="E788" s="26" t="s">
        <v>11</v>
      </c>
      <c r="F788" s="26" t="s">
        <v>14</v>
      </c>
      <c r="G788" s="32">
        <v>12741.167450000001</v>
      </c>
    </row>
    <row r="789" spans="1:7" x14ac:dyDescent="0.25">
      <c r="A789" s="27">
        <v>21</v>
      </c>
      <c r="B789" s="28" t="s">
        <v>10</v>
      </c>
      <c r="C789" s="28">
        <v>36.86</v>
      </c>
      <c r="D789" s="28">
        <v>0</v>
      </c>
      <c r="E789" s="28" t="s">
        <v>11</v>
      </c>
      <c r="F789" s="28" t="s">
        <v>13</v>
      </c>
      <c r="G789" s="33">
        <v>1917.3184000000001</v>
      </c>
    </row>
    <row r="790" spans="1:7" x14ac:dyDescent="0.25">
      <c r="A790" s="25">
        <v>29</v>
      </c>
      <c r="B790" s="26" t="s">
        <v>10</v>
      </c>
      <c r="C790" s="26">
        <v>22.515000000000001</v>
      </c>
      <c r="D790" s="26">
        <v>3</v>
      </c>
      <c r="E790" s="26" t="s">
        <v>11</v>
      </c>
      <c r="F790" s="26" t="s">
        <v>14</v>
      </c>
      <c r="G790" s="32">
        <v>5209.5788499999999</v>
      </c>
    </row>
    <row r="791" spans="1:7" x14ac:dyDescent="0.25">
      <c r="A791" s="27">
        <v>62</v>
      </c>
      <c r="B791" s="28" t="s">
        <v>7</v>
      </c>
      <c r="C791" s="28">
        <v>29.92</v>
      </c>
      <c r="D791" s="28">
        <v>0</v>
      </c>
      <c r="E791" s="28" t="s">
        <v>11</v>
      </c>
      <c r="F791" s="28" t="s">
        <v>12</v>
      </c>
      <c r="G791" s="33">
        <v>13457.960800000001</v>
      </c>
    </row>
    <row r="792" spans="1:7" x14ac:dyDescent="0.25">
      <c r="A792" s="25">
        <v>39</v>
      </c>
      <c r="B792" s="26" t="s">
        <v>7</v>
      </c>
      <c r="C792" s="26">
        <v>41.8</v>
      </c>
      <c r="D792" s="26">
        <v>0</v>
      </c>
      <c r="E792" s="26" t="s">
        <v>11</v>
      </c>
      <c r="F792" s="26" t="s">
        <v>12</v>
      </c>
      <c r="G792" s="32">
        <v>5662.2250000000004</v>
      </c>
    </row>
    <row r="793" spans="1:7" x14ac:dyDescent="0.25">
      <c r="A793" s="27">
        <v>19</v>
      </c>
      <c r="B793" s="28" t="s">
        <v>10</v>
      </c>
      <c r="C793" s="28">
        <v>27.6</v>
      </c>
      <c r="D793" s="28">
        <v>0</v>
      </c>
      <c r="E793" s="28" t="s">
        <v>11</v>
      </c>
      <c r="F793" s="28" t="s">
        <v>9</v>
      </c>
      <c r="G793" s="33">
        <v>1252.4069999999999</v>
      </c>
    </row>
    <row r="794" spans="1:7" x14ac:dyDescent="0.25">
      <c r="A794" s="25">
        <v>22</v>
      </c>
      <c r="B794" s="26" t="s">
        <v>7</v>
      </c>
      <c r="C794" s="26">
        <v>23.18</v>
      </c>
      <c r="D794" s="26">
        <v>0</v>
      </c>
      <c r="E794" s="26" t="s">
        <v>11</v>
      </c>
      <c r="F794" s="26" t="s">
        <v>14</v>
      </c>
      <c r="G794" s="32">
        <v>2731.9122000000002</v>
      </c>
    </row>
    <row r="795" spans="1:7" x14ac:dyDescent="0.25">
      <c r="A795" s="27">
        <v>53</v>
      </c>
      <c r="B795" s="28" t="s">
        <v>10</v>
      </c>
      <c r="C795" s="28">
        <v>20.9</v>
      </c>
      <c r="D795" s="28">
        <v>0</v>
      </c>
      <c r="E795" s="28" t="s">
        <v>8</v>
      </c>
      <c r="F795" s="28" t="s">
        <v>12</v>
      </c>
      <c r="G795" s="33">
        <v>21195.817999999999</v>
      </c>
    </row>
    <row r="796" spans="1:7" x14ac:dyDescent="0.25">
      <c r="A796" s="25">
        <v>39</v>
      </c>
      <c r="B796" s="26" t="s">
        <v>7</v>
      </c>
      <c r="C796" s="26">
        <v>31.92</v>
      </c>
      <c r="D796" s="26">
        <v>2</v>
      </c>
      <c r="E796" s="26" t="s">
        <v>11</v>
      </c>
      <c r="F796" s="26" t="s">
        <v>13</v>
      </c>
      <c r="G796" s="32">
        <v>7209.4917999999998</v>
      </c>
    </row>
    <row r="797" spans="1:7" x14ac:dyDescent="0.25">
      <c r="A797" s="27">
        <v>27</v>
      </c>
      <c r="B797" s="28" t="s">
        <v>10</v>
      </c>
      <c r="C797" s="28">
        <v>28.5</v>
      </c>
      <c r="D797" s="28">
        <v>0</v>
      </c>
      <c r="E797" s="28" t="s">
        <v>8</v>
      </c>
      <c r="F797" s="28" t="s">
        <v>13</v>
      </c>
      <c r="G797" s="33">
        <v>18310.741999999998</v>
      </c>
    </row>
    <row r="798" spans="1:7" x14ac:dyDescent="0.25">
      <c r="A798" s="25">
        <v>30</v>
      </c>
      <c r="B798" s="26" t="s">
        <v>10</v>
      </c>
      <c r="C798" s="26">
        <v>44.22</v>
      </c>
      <c r="D798" s="26">
        <v>2</v>
      </c>
      <c r="E798" s="26" t="s">
        <v>11</v>
      </c>
      <c r="F798" s="26" t="s">
        <v>12</v>
      </c>
      <c r="G798" s="32">
        <v>4266.1657999999998</v>
      </c>
    </row>
    <row r="799" spans="1:7" x14ac:dyDescent="0.25">
      <c r="A799" s="27">
        <v>30</v>
      </c>
      <c r="B799" s="28" t="s">
        <v>7</v>
      </c>
      <c r="C799" s="28">
        <v>22.895</v>
      </c>
      <c r="D799" s="28">
        <v>1</v>
      </c>
      <c r="E799" s="28" t="s">
        <v>11</v>
      </c>
      <c r="F799" s="28" t="s">
        <v>14</v>
      </c>
      <c r="G799" s="33">
        <v>4719.52405</v>
      </c>
    </row>
    <row r="800" spans="1:7" x14ac:dyDescent="0.25">
      <c r="A800" s="25">
        <v>58</v>
      </c>
      <c r="B800" s="26" t="s">
        <v>7</v>
      </c>
      <c r="C800" s="26">
        <v>33.1</v>
      </c>
      <c r="D800" s="26">
        <v>0</v>
      </c>
      <c r="E800" s="26" t="s">
        <v>11</v>
      </c>
      <c r="F800" s="26" t="s">
        <v>9</v>
      </c>
      <c r="G800" s="32">
        <v>11848.141</v>
      </c>
    </row>
    <row r="801" spans="1:7" x14ac:dyDescent="0.25">
      <c r="A801" s="27">
        <v>33</v>
      </c>
      <c r="B801" s="28" t="s">
        <v>10</v>
      </c>
      <c r="C801" s="28">
        <v>24.795000000000002</v>
      </c>
      <c r="D801" s="28">
        <v>0</v>
      </c>
      <c r="E801" s="28" t="s">
        <v>8</v>
      </c>
      <c r="F801" s="28" t="s">
        <v>14</v>
      </c>
      <c r="G801" s="33">
        <v>17904.527050000001</v>
      </c>
    </row>
    <row r="802" spans="1:7" x14ac:dyDescent="0.25">
      <c r="A802" s="25">
        <v>42</v>
      </c>
      <c r="B802" s="26" t="s">
        <v>7</v>
      </c>
      <c r="C802" s="26">
        <v>26.18</v>
      </c>
      <c r="D802" s="26">
        <v>1</v>
      </c>
      <c r="E802" s="26" t="s">
        <v>11</v>
      </c>
      <c r="F802" s="26" t="s">
        <v>12</v>
      </c>
      <c r="G802" s="32">
        <v>7046.7222000000002</v>
      </c>
    </row>
    <row r="803" spans="1:7" x14ac:dyDescent="0.25">
      <c r="A803" s="27">
        <v>64</v>
      </c>
      <c r="B803" s="28" t="s">
        <v>7</v>
      </c>
      <c r="C803" s="28">
        <v>35.97</v>
      </c>
      <c r="D803" s="28">
        <v>0</v>
      </c>
      <c r="E803" s="28" t="s">
        <v>11</v>
      </c>
      <c r="F803" s="28" t="s">
        <v>12</v>
      </c>
      <c r="G803" s="33">
        <v>14313.846299999999</v>
      </c>
    </row>
    <row r="804" spans="1:7" x14ac:dyDescent="0.25">
      <c r="A804" s="25">
        <v>21</v>
      </c>
      <c r="B804" s="26" t="s">
        <v>10</v>
      </c>
      <c r="C804" s="26">
        <v>22.3</v>
      </c>
      <c r="D804" s="26">
        <v>1</v>
      </c>
      <c r="E804" s="26" t="s">
        <v>11</v>
      </c>
      <c r="F804" s="26" t="s">
        <v>9</v>
      </c>
      <c r="G804" s="32">
        <v>2103.08</v>
      </c>
    </row>
    <row r="805" spans="1:7" x14ac:dyDescent="0.25">
      <c r="A805" s="27">
        <v>18</v>
      </c>
      <c r="B805" s="28" t="s">
        <v>7</v>
      </c>
      <c r="C805" s="28">
        <v>42.24</v>
      </c>
      <c r="D805" s="28">
        <v>0</v>
      </c>
      <c r="E805" s="28" t="s">
        <v>8</v>
      </c>
      <c r="F805" s="28" t="s">
        <v>12</v>
      </c>
      <c r="G805" s="33">
        <v>38792.685599999997</v>
      </c>
    </row>
    <row r="806" spans="1:7" x14ac:dyDescent="0.25">
      <c r="A806" s="25">
        <v>23</v>
      </c>
      <c r="B806" s="26" t="s">
        <v>10</v>
      </c>
      <c r="C806" s="26">
        <v>26.51</v>
      </c>
      <c r="D806" s="26">
        <v>0</v>
      </c>
      <c r="E806" s="26" t="s">
        <v>11</v>
      </c>
      <c r="F806" s="26" t="s">
        <v>12</v>
      </c>
      <c r="G806" s="32">
        <v>1815.8759</v>
      </c>
    </row>
    <row r="807" spans="1:7" x14ac:dyDescent="0.25">
      <c r="A807" s="27">
        <v>45</v>
      </c>
      <c r="B807" s="28" t="s">
        <v>7</v>
      </c>
      <c r="C807" s="28">
        <v>35.814999999999998</v>
      </c>
      <c r="D807" s="28">
        <v>0</v>
      </c>
      <c r="E807" s="28" t="s">
        <v>11</v>
      </c>
      <c r="F807" s="28" t="s">
        <v>13</v>
      </c>
      <c r="G807" s="33">
        <v>7731.8578500000003</v>
      </c>
    </row>
    <row r="808" spans="1:7" x14ac:dyDescent="0.25">
      <c r="A808" s="25">
        <v>40</v>
      </c>
      <c r="B808" s="26" t="s">
        <v>7</v>
      </c>
      <c r="C808" s="26">
        <v>41.42</v>
      </c>
      <c r="D808" s="26">
        <v>1</v>
      </c>
      <c r="E808" s="26" t="s">
        <v>11</v>
      </c>
      <c r="F808" s="26" t="s">
        <v>13</v>
      </c>
      <c r="G808" s="32">
        <v>28476.734990000001</v>
      </c>
    </row>
    <row r="809" spans="1:7" x14ac:dyDescent="0.25">
      <c r="A809" s="27">
        <v>19</v>
      </c>
      <c r="B809" s="28" t="s">
        <v>7</v>
      </c>
      <c r="C809" s="28">
        <v>36.575000000000003</v>
      </c>
      <c r="D809" s="28">
        <v>0</v>
      </c>
      <c r="E809" s="28" t="s">
        <v>11</v>
      </c>
      <c r="F809" s="28" t="s">
        <v>13</v>
      </c>
      <c r="G809" s="33">
        <v>2136.8822500000001</v>
      </c>
    </row>
    <row r="810" spans="1:7" x14ac:dyDescent="0.25">
      <c r="A810" s="25">
        <v>18</v>
      </c>
      <c r="B810" s="26" t="s">
        <v>10</v>
      </c>
      <c r="C810" s="26">
        <v>30.14</v>
      </c>
      <c r="D810" s="26">
        <v>0</v>
      </c>
      <c r="E810" s="26" t="s">
        <v>11</v>
      </c>
      <c r="F810" s="26" t="s">
        <v>12</v>
      </c>
      <c r="G810" s="32">
        <v>1131.5065999999999</v>
      </c>
    </row>
    <row r="811" spans="1:7" x14ac:dyDescent="0.25">
      <c r="A811" s="27">
        <v>25</v>
      </c>
      <c r="B811" s="28" t="s">
        <v>10</v>
      </c>
      <c r="C811" s="28">
        <v>25.84</v>
      </c>
      <c r="D811" s="28">
        <v>1</v>
      </c>
      <c r="E811" s="28" t="s">
        <v>11</v>
      </c>
      <c r="F811" s="28" t="s">
        <v>14</v>
      </c>
      <c r="G811" s="33">
        <v>3309.7926000000002</v>
      </c>
    </row>
    <row r="812" spans="1:7" x14ac:dyDescent="0.25">
      <c r="A812" s="25">
        <v>46</v>
      </c>
      <c r="B812" s="26" t="s">
        <v>7</v>
      </c>
      <c r="C812" s="26">
        <v>30.8</v>
      </c>
      <c r="D812" s="26">
        <v>3</v>
      </c>
      <c r="E812" s="26" t="s">
        <v>11</v>
      </c>
      <c r="F812" s="26" t="s">
        <v>9</v>
      </c>
      <c r="G812" s="32">
        <v>9414.92</v>
      </c>
    </row>
    <row r="813" spans="1:7" x14ac:dyDescent="0.25">
      <c r="A813" s="27">
        <v>33</v>
      </c>
      <c r="B813" s="28" t="s">
        <v>7</v>
      </c>
      <c r="C813" s="28">
        <v>42.94</v>
      </c>
      <c r="D813" s="28">
        <v>3</v>
      </c>
      <c r="E813" s="28" t="s">
        <v>11</v>
      </c>
      <c r="F813" s="28" t="s">
        <v>13</v>
      </c>
      <c r="G813" s="33">
        <v>6360.9935999999998</v>
      </c>
    </row>
    <row r="814" spans="1:7" x14ac:dyDescent="0.25">
      <c r="A814" s="25">
        <v>54</v>
      </c>
      <c r="B814" s="26" t="s">
        <v>10</v>
      </c>
      <c r="C814" s="26">
        <v>21.01</v>
      </c>
      <c r="D814" s="26">
        <v>2</v>
      </c>
      <c r="E814" s="26" t="s">
        <v>11</v>
      </c>
      <c r="F814" s="26" t="s">
        <v>12</v>
      </c>
      <c r="G814" s="32">
        <v>11013.7119</v>
      </c>
    </row>
    <row r="815" spans="1:7" x14ac:dyDescent="0.25">
      <c r="A815" s="27">
        <v>28</v>
      </c>
      <c r="B815" s="28" t="s">
        <v>10</v>
      </c>
      <c r="C815" s="28">
        <v>22.515000000000001</v>
      </c>
      <c r="D815" s="28">
        <v>2</v>
      </c>
      <c r="E815" s="28" t="s">
        <v>11</v>
      </c>
      <c r="F815" s="28" t="s">
        <v>14</v>
      </c>
      <c r="G815" s="33">
        <v>4428.8878500000001</v>
      </c>
    </row>
    <row r="816" spans="1:7" x14ac:dyDescent="0.25">
      <c r="A816" s="25">
        <v>36</v>
      </c>
      <c r="B816" s="26" t="s">
        <v>10</v>
      </c>
      <c r="C816" s="26">
        <v>34.43</v>
      </c>
      <c r="D816" s="26">
        <v>2</v>
      </c>
      <c r="E816" s="26" t="s">
        <v>11</v>
      </c>
      <c r="F816" s="26" t="s">
        <v>12</v>
      </c>
      <c r="G816" s="32">
        <v>5584.3056999999999</v>
      </c>
    </row>
    <row r="817" spans="1:7" x14ac:dyDescent="0.25">
      <c r="A817" s="27">
        <v>20</v>
      </c>
      <c r="B817" s="28" t="s">
        <v>7</v>
      </c>
      <c r="C817" s="28">
        <v>31.46</v>
      </c>
      <c r="D817" s="28">
        <v>0</v>
      </c>
      <c r="E817" s="28" t="s">
        <v>11</v>
      </c>
      <c r="F817" s="28" t="s">
        <v>12</v>
      </c>
      <c r="G817" s="33">
        <v>1877.9294</v>
      </c>
    </row>
    <row r="818" spans="1:7" x14ac:dyDescent="0.25">
      <c r="A818" s="25">
        <v>24</v>
      </c>
      <c r="B818" s="26" t="s">
        <v>7</v>
      </c>
      <c r="C818" s="26">
        <v>24.225000000000001</v>
      </c>
      <c r="D818" s="26">
        <v>0</v>
      </c>
      <c r="E818" s="26" t="s">
        <v>11</v>
      </c>
      <c r="F818" s="26" t="s">
        <v>13</v>
      </c>
      <c r="G818" s="32">
        <v>2842.7607499999999</v>
      </c>
    </row>
    <row r="819" spans="1:7" x14ac:dyDescent="0.25">
      <c r="A819" s="27">
        <v>23</v>
      </c>
      <c r="B819" s="28" t="s">
        <v>10</v>
      </c>
      <c r="C819" s="28">
        <v>37.1</v>
      </c>
      <c r="D819" s="28">
        <v>3</v>
      </c>
      <c r="E819" s="28" t="s">
        <v>11</v>
      </c>
      <c r="F819" s="28" t="s">
        <v>9</v>
      </c>
      <c r="G819" s="33">
        <v>3597.596</v>
      </c>
    </row>
    <row r="820" spans="1:7" x14ac:dyDescent="0.25">
      <c r="A820" s="25">
        <v>47</v>
      </c>
      <c r="B820" s="26" t="s">
        <v>7</v>
      </c>
      <c r="C820" s="26">
        <v>26.125</v>
      </c>
      <c r="D820" s="26">
        <v>1</v>
      </c>
      <c r="E820" s="26" t="s">
        <v>8</v>
      </c>
      <c r="F820" s="26" t="s">
        <v>14</v>
      </c>
      <c r="G820" s="32">
        <v>23401.30575</v>
      </c>
    </row>
    <row r="821" spans="1:7" x14ac:dyDescent="0.25">
      <c r="A821" s="27">
        <v>33</v>
      </c>
      <c r="B821" s="28" t="s">
        <v>7</v>
      </c>
      <c r="C821" s="28">
        <v>35.53</v>
      </c>
      <c r="D821" s="28">
        <v>0</v>
      </c>
      <c r="E821" s="28" t="s">
        <v>8</v>
      </c>
      <c r="F821" s="28" t="s">
        <v>13</v>
      </c>
      <c r="G821" s="33">
        <v>55135.402090000003</v>
      </c>
    </row>
    <row r="822" spans="1:7" x14ac:dyDescent="0.25">
      <c r="A822" s="25">
        <v>45</v>
      </c>
      <c r="B822" s="26" t="s">
        <v>10</v>
      </c>
      <c r="C822" s="26">
        <v>33.700000000000003</v>
      </c>
      <c r="D822" s="26">
        <v>1</v>
      </c>
      <c r="E822" s="26" t="s">
        <v>11</v>
      </c>
      <c r="F822" s="26" t="s">
        <v>9</v>
      </c>
      <c r="G822" s="32">
        <v>7445.9179999999997</v>
      </c>
    </row>
    <row r="823" spans="1:7" x14ac:dyDescent="0.25">
      <c r="A823" s="27">
        <v>26</v>
      </c>
      <c r="B823" s="28" t="s">
        <v>10</v>
      </c>
      <c r="C823" s="28">
        <v>17.670000000000002</v>
      </c>
      <c r="D823" s="28">
        <v>0</v>
      </c>
      <c r="E823" s="28" t="s">
        <v>11</v>
      </c>
      <c r="F823" s="28" t="s">
        <v>13</v>
      </c>
      <c r="G823" s="33">
        <v>2680.9493000000002</v>
      </c>
    </row>
    <row r="824" spans="1:7" x14ac:dyDescent="0.25">
      <c r="A824" s="25">
        <v>18</v>
      </c>
      <c r="B824" s="26" t="s">
        <v>7</v>
      </c>
      <c r="C824" s="26">
        <v>31.13</v>
      </c>
      <c r="D824" s="26">
        <v>0</v>
      </c>
      <c r="E824" s="26" t="s">
        <v>11</v>
      </c>
      <c r="F824" s="26" t="s">
        <v>12</v>
      </c>
      <c r="G824" s="32">
        <v>1621.8827000000001</v>
      </c>
    </row>
    <row r="825" spans="1:7" x14ac:dyDescent="0.25">
      <c r="A825" s="27">
        <v>44</v>
      </c>
      <c r="B825" s="28" t="s">
        <v>7</v>
      </c>
      <c r="C825" s="28">
        <v>29.81</v>
      </c>
      <c r="D825" s="28">
        <v>2</v>
      </c>
      <c r="E825" s="28" t="s">
        <v>11</v>
      </c>
      <c r="F825" s="28" t="s">
        <v>12</v>
      </c>
      <c r="G825" s="33">
        <v>8219.2039000000004</v>
      </c>
    </row>
    <row r="826" spans="1:7" x14ac:dyDescent="0.25">
      <c r="A826" s="25">
        <v>60</v>
      </c>
      <c r="B826" s="26" t="s">
        <v>10</v>
      </c>
      <c r="C826" s="26">
        <v>24.32</v>
      </c>
      <c r="D826" s="26">
        <v>0</v>
      </c>
      <c r="E826" s="26" t="s">
        <v>11</v>
      </c>
      <c r="F826" s="26" t="s">
        <v>13</v>
      </c>
      <c r="G826" s="32">
        <v>12523.604799999999</v>
      </c>
    </row>
    <row r="827" spans="1:7" x14ac:dyDescent="0.25">
      <c r="A827" s="27">
        <v>64</v>
      </c>
      <c r="B827" s="28" t="s">
        <v>7</v>
      </c>
      <c r="C827" s="28">
        <v>31.824999999999999</v>
      </c>
      <c r="D827" s="28">
        <v>2</v>
      </c>
      <c r="E827" s="28" t="s">
        <v>11</v>
      </c>
      <c r="F827" s="28" t="s">
        <v>14</v>
      </c>
      <c r="G827" s="33">
        <v>16069.08475</v>
      </c>
    </row>
    <row r="828" spans="1:7" x14ac:dyDescent="0.25">
      <c r="A828" s="25">
        <v>56</v>
      </c>
      <c r="B828" s="26" t="s">
        <v>10</v>
      </c>
      <c r="C828" s="26">
        <v>31.79</v>
      </c>
      <c r="D828" s="26">
        <v>2</v>
      </c>
      <c r="E828" s="26" t="s">
        <v>8</v>
      </c>
      <c r="F828" s="26" t="s">
        <v>12</v>
      </c>
      <c r="G828" s="32">
        <v>43813.866099999999</v>
      </c>
    </row>
    <row r="829" spans="1:7" x14ac:dyDescent="0.25">
      <c r="A829" s="27">
        <v>36</v>
      </c>
      <c r="B829" s="28" t="s">
        <v>10</v>
      </c>
      <c r="C829" s="28">
        <v>28.024999999999999</v>
      </c>
      <c r="D829" s="28">
        <v>1</v>
      </c>
      <c r="E829" s="28" t="s">
        <v>8</v>
      </c>
      <c r="F829" s="28" t="s">
        <v>14</v>
      </c>
      <c r="G829" s="33">
        <v>20773.62775</v>
      </c>
    </row>
    <row r="830" spans="1:7" x14ac:dyDescent="0.25">
      <c r="A830" s="25">
        <v>41</v>
      </c>
      <c r="B830" s="26" t="s">
        <v>10</v>
      </c>
      <c r="C830" s="26">
        <v>30.78</v>
      </c>
      <c r="D830" s="26">
        <v>3</v>
      </c>
      <c r="E830" s="26" t="s">
        <v>8</v>
      </c>
      <c r="F830" s="26" t="s">
        <v>14</v>
      </c>
      <c r="G830" s="32">
        <v>39597.407200000001</v>
      </c>
    </row>
    <row r="831" spans="1:7" x14ac:dyDescent="0.25">
      <c r="A831" s="27">
        <v>39</v>
      </c>
      <c r="B831" s="28" t="s">
        <v>10</v>
      </c>
      <c r="C831" s="28">
        <v>21.85</v>
      </c>
      <c r="D831" s="28">
        <v>1</v>
      </c>
      <c r="E831" s="28" t="s">
        <v>11</v>
      </c>
      <c r="F831" s="28" t="s">
        <v>13</v>
      </c>
      <c r="G831" s="33">
        <v>6117.4944999999998</v>
      </c>
    </row>
    <row r="832" spans="1:7" x14ac:dyDescent="0.25">
      <c r="A832" s="25">
        <v>63</v>
      </c>
      <c r="B832" s="26" t="s">
        <v>10</v>
      </c>
      <c r="C832" s="26">
        <v>33.1</v>
      </c>
      <c r="D832" s="26">
        <v>0</v>
      </c>
      <c r="E832" s="26" t="s">
        <v>11</v>
      </c>
      <c r="F832" s="26" t="s">
        <v>9</v>
      </c>
      <c r="G832" s="32">
        <v>13393.755999999999</v>
      </c>
    </row>
    <row r="833" spans="1:7" x14ac:dyDescent="0.25">
      <c r="A833" s="27">
        <v>36</v>
      </c>
      <c r="B833" s="28" t="s">
        <v>7</v>
      </c>
      <c r="C833" s="28">
        <v>25.84</v>
      </c>
      <c r="D833" s="28">
        <v>0</v>
      </c>
      <c r="E833" s="28" t="s">
        <v>11</v>
      </c>
      <c r="F833" s="28" t="s">
        <v>13</v>
      </c>
      <c r="G833" s="33">
        <v>5266.3656000000001</v>
      </c>
    </row>
    <row r="834" spans="1:7" x14ac:dyDescent="0.25">
      <c r="A834" s="25">
        <v>28</v>
      </c>
      <c r="B834" s="26" t="s">
        <v>7</v>
      </c>
      <c r="C834" s="26">
        <v>23.844999999999999</v>
      </c>
      <c r="D834" s="26">
        <v>2</v>
      </c>
      <c r="E834" s="26" t="s">
        <v>11</v>
      </c>
      <c r="F834" s="26" t="s">
        <v>13</v>
      </c>
      <c r="G834" s="32">
        <v>4719.7365499999996</v>
      </c>
    </row>
    <row r="835" spans="1:7" x14ac:dyDescent="0.25">
      <c r="A835" s="27">
        <v>58</v>
      </c>
      <c r="B835" s="28" t="s">
        <v>10</v>
      </c>
      <c r="C835" s="28">
        <v>34.39</v>
      </c>
      <c r="D835" s="28">
        <v>0</v>
      </c>
      <c r="E835" s="28" t="s">
        <v>11</v>
      </c>
      <c r="F835" s="28" t="s">
        <v>13</v>
      </c>
      <c r="G835" s="33">
        <v>11743.9341</v>
      </c>
    </row>
    <row r="836" spans="1:7" x14ac:dyDescent="0.25">
      <c r="A836" s="25">
        <v>36</v>
      </c>
      <c r="B836" s="26" t="s">
        <v>10</v>
      </c>
      <c r="C836" s="26">
        <v>33.82</v>
      </c>
      <c r="D836" s="26">
        <v>1</v>
      </c>
      <c r="E836" s="26" t="s">
        <v>11</v>
      </c>
      <c r="F836" s="26" t="s">
        <v>13</v>
      </c>
      <c r="G836" s="32">
        <v>5377.4578000000001</v>
      </c>
    </row>
    <row r="837" spans="1:7" x14ac:dyDescent="0.25">
      <c r="A837" s="27">
        <v>42</v>
      </c>
      <c r="B837" s="28" t="s">
        <v>10</v>
      </c>
      <c r="C837" s="28">
        <v>35.97</v>
      </c>
      <c r="D837" s="28">
        <v>2</v>
      </c>
      <c r="E837" s="28" t="s">
        <v>11</v>
      </c>
      <c r="F837" s="28" t="s">
        <v>12</v>
      </c>
      <c r="G837" s="33">
        <v>7160.3302999999996</v>
      </c>
    </row>
    <row r="838" spans="1:7" x14ac:dyDescent="0.25">
      <c r="A838" s="25">
        <v>36</v>
      </c>
      <c r="B838" s="26" t="s">
        <v>10</v>
      </c>
      <c r="C838" s="26">
        <v>31.5</v>
      </c>
      <c r="D838" s="26">
        <v>0</v>
      </c>
      <c r="E838" s="26" t="s">
        <v>11</v>
      </c>
      <c r="F838" s="26" t="s">
        <v>9</v>
      </c>
      <c r="G838" s="32">
        <v>4402.2330000000002</v>
      </c>
    </row>
    <row r="839" spans="1:7" x14ac:dyDescent="0.25">
      <c r="A839" s="27">
        <v>56</v>
      </c>
      <c r="B839" s="28" t="s">
        <v>7</v>
      </c>
      <c r="C839" s="28">
        <v>28.31</v>
      </c>
      <c r="D839" s="28">
        <v>0</v>
      </c>
      <c r="E839" s="28" t="s">
        <v>11</v>
      </c>
      <c r="F839" s="28" t="s">
        <v>14</v>
      </c>
      <c r="G839" s="33">
        <v>11657.7189</v>
      </c>
    </row>
    <row r="840" spans="1:7" x14ac:dyDescent="0.25">
      <c r="A840" s="25">
        <v>35</v>
      </c>
      <c r="B840" s="26" t="s">
        <v>7</v>
      </c>
      <c r="C840" s="26">
        <v>23.465</v>
      </c>
      <c r="D840" s="26">
        <v>2</v>
      </c>
      <c r="E840" s="26" t="s">
        <v>11</v>
      </c>
      <c r="F840" s="26" t="s">
        <v>14</v>
      </c>
      <c r="G840" s="32">
        <v>6402.2913500000004</v>
      </c>
    </row>
    <row r="841" spans="1:7" x14ac:dyDescent="0.25">
      <c r="A841" s="27">
        <v>59</v>
      </c>
      <c r="B841" s="28" t="s">
        <v>7</v>
      </c>
      <c r="C841" s="28">
        <v>31.35</v>
      </c>
      <c r="D841" s="28">
        <v>0</v>
      </c>
      <c r="E841" s="28" t="s">
        <v>11</v>
      </c>
      <c r="F841" s="28" t="s">
        <v>13</v>
      </c>
      <c r="G841" s="33">
        <v>12622.1795</v>
      </c>
    </row>
    <row r="842" spans="1:7" x14ac:dyDescent="0.25">
      <c r="A842" s="25">
        <v>21</v>
      </c>
      <c r="B842" s="26" t="s">
        <v>10</v>
      </c>
      <c r="C842" s="26">
        <v>31.1</v>
      </c>
      <c r="D842" s="26">
        <v>0</v>
      </c>
      <c r="E842" s="26" t="s">
        <v>11</v>
      </c>
      <c r="F842" s="26" t="s">
        <v>9</v>
      </c>
      <c r="G842" s="32">
        <v>1526.3119999999999</v>
      </c>
    </row>
    <row r="843" spans="1:7" x14ac:dyDescent="0.25">
      <c r="A843" s="27">
        <v>59</v>
      </c>
      <c r="B843" s="28" t="s">
        <v>10</v>
      </c>
      <c r="C843" s="28">
        <v>24.7</v>
      </c>
      <c r="D843" s="28">
        <v>0</v>
      </c>
      <c r="E843" s="28" t="s">
        <v>11</v>
      </c>
      <c r="F843" s="28" t="s">
        <v>14</v>
      </c>
      <c r="G843" s="33">
        <v>12323.936</v>
      </c>
    </row>
    <row r="844" spans="1:7" x14ac:dyDescent="0.25">
      <c r="A844" s="25">
        <v>23</v>
      </c>
      <c r="B844" s="26" t="s">
        <v>7</v>
      </c>
      <c r="C844" s="26">
        <v>32.78</v>
      </c>
      <c r="D844" s="26">
        <v>2</v>
      </c>
      <c r="E844" s="26" t="s">
        <v>8</v>
      </c>
      <c r="F844" s="26" t="s">
        <v>12</v>
      </c>
      <c r="G844" s="32">
        <v>36021.011200000001</v>
      </c>
    </row>
    <row r="845" spans="1:7" x14ac:dyDescent="0.25">
      <c r="A845" s="27">
        <v>57</v>
      </c>
      <c r="B845" s="28" t="s">
        <v>7</v>
      </c>
      <c r="C845" s="28">
        <v>29.81</v>
      </c>
      <c r="D845" s="28">
        <v>0</v>
      </c>
      <c r="E845" s="28" t="s">
        <v>8</v>
      </c>
      <c r="F845" s="28" t="s">
        <v>12</v>
      </c>
      <c r="G845" s="33">
        <v>27533.912899999999</v>
      </c>
    </row>
    <row r="846" spans="1:7" x14ac:dyDescent="0.25">
      <c r="A846" s="25">
        <v>53</v>
      </c>
      <c r="B846" s="26" t="s">
        <v>10</v>
      </c>
      <c r="C846" s="26">
        <v>30.495000000000001</v>
      </c>
      <c r="D846" s="26">
        <v>0</v>
      </c>
      <c r="E846" s="26" t="s">
        <v>11</v>
      </c>
      <c r="F846" s="26" t="s">
        <v>14</v>
      </c>
      <c r="G846" s="32">
        <v>10072.055050000001</v>
      </c>
    </row>
    <row r="847" spans="1:7" x14ac:dyDescent="0.25">
      <c r="A847" s="27">
        <v>60</v>
      </c>
      <c r="B847" s="28" t="s">
        <v>7</v>
      </c>
      <c r="C847" s="28">
        <v>32.450000000000003</v>
      </c>
      <c r="D847" s="28">
        <v>0</v>
      </c>
      <c r="E847" s="28" t="s">
        <v>8</v>
      </c>
      <c r="F847" s="28" t="s">
        <v>12</v>
      </c>
      <c r="G847" s="33">
        <v>45008.955499999996</v>
      </c>
    </row>
    <row r="848" spans="1:7" x14ac:dyDescent="0.25">
      <c r="A848" s="25">
        <v>51</v>
      </c>
      <c r="B848" s="26" t="s">
        <v>7</v>
      </c>
      <c r="C848" s="26">
        <v>34.200000000000003</v>
      </c>
      <c r="D848" s="26">
        <v>1</v>
      </c>
      <c r="E848" s="26" t="s">
        <v>11</v>
      </c>
      <c r="F848" s="26" t="s">
        <v>9</v>
      </c>
      <c r="G848" s="32">
        <v>9872.7009999999991</v>
      </c>
    </row>
    <row r="849" spans="1:7" x14ac:dyDescent="0.25">
      <c r="A849" s="27">
        <v>23</v>
      </c>
      <c r="B849" s="28" t="s">
        <v>10</v>
      </c>
      <c r="C849" s="28">
        <v>50.38</v>
      </c>
      <c r="D849" s="28">
        <v>1</v>
      </c>
      <c r="E849" s="28" t="s">
        <v>11</v>
      </c>
      <c r="F849" s="28" t="s">
        <v>12</v>
      </c>
      <c r="G849" s="33">
        <v>2438.0551999999998</v>
      </c>
    </row>
    <row r="850" spans="1:7" x14ac:dyDescent="0.25">
      <c r="A850" s="25">
        <v>27</v>
      </c>
      <c r="B850" s="26" t="s">
        <v>7</v>
      </c>
      <c r="C850" s="26">
        <v>24.1</v>
      </c>
      <c r="D850" s="26">
        <v>0</v>
      </c>
      <c r="E850" s="26" t="s">
        <v>11</v>
      </c>
      <c r="F850" s="26" t="s">
        <v>9</v>
      </c>
      <c r="G850" s="32">
        <v>2974.1260000000002</v>
      </c>
    </row>
    <row r="851" spans="1:7" x14ac:dyDescent="0.25">
      <c r="A851" s="27">
        <v>55</v>
      </c>
      <c r="B851" s="28" t="s">
        <v>10</v>
      </c>
      <c r="C851" s="28">
        <v>32.774999999999999</v>
      </c>
      <c r="D851" s="28">
        <v>0</v>
      </c>
      <c r="E851" s="28" t="s">
        <v>11</v>
      </c>
      <c r="F851" s="28" t="s">
        <v>13</v>
      </c>
      <c r="G851" s="33">
        <v>10601.632250000001</v>
      </c>
    </row>
    <row r="852" spans="1:7" x14ac:dyDescent="0.25">
      <c r="A852" s="25">
        <v>37</v>
      </c>
      <c r="B852" s="26" t="s">
        <v>7</v>
      </c>
      <c r="C852" s="26">
        <v>30.78</v>
      </c>
      <c r="D852" s="26">
        <v>0</v>
      </c>
      <c r="E852" s="26" t="s">
        <v>8</v>
      </c>
      <c r="F852" s="26" t="s">
        <v>14</v>
      </c>
      <c r="G852" s="32">
        <v>37270.1512</v>
      </c>
    </row>
    <row r="853" spans="1:7" x14ac:dyDescent="0.25">
      <c r="A853" s="27">
        <v>61</v>
      </c>
      <c r="B853" s="28" t="s">
        <v>10</v>
      </c>
      <c r="C853" s="28">
        <v>32.299999999999997</v>
      </c>
      <c r="D853" s="28">
        <v>2</v>
      </c>
      <c r="E853" s="28" t="s">
        <v>11</v>
      </c>
      <c r="F853" s="28" t="s">
        <v>13</v>
      </c>
      <c r="G853" s="33">
        <v>14119.62</v>
      </c>
    </row>
    <row r="854" spans="1:7" x14ac:dyDescent="0.25">
      <c r="A854" s="25">
        <v>46</v>
      </c>
      <c r="B854" s="26" t="s">
        <v>7</v>
      </c>
      <c r="C854" s="26">
        <v>35.53</v>
      </c>
      <c r="D854" s="26">
        <v>0</v>
      </c>
      <c r="E854" s="26" t="s">
        <v>8</v>
      </c>
      <c r="F854" s="26" t="s">
        <v>14</v>
      </c>
      <c r="G854" s="32">
        <v>42111.664700000001</v>
      </c>
    </row>
    <row r="855" spans="1:7" x14ac:dyDescent="0.25">
      <c r="A855" s="27">
        <v>53</v>
      </c>
      <c r="B855" s="28" t="s">
        <v>7</v>
      </c>
      <c r="C855" s="28">
        <v>23.75</v>
      </c>
      <c r="D855" s="28">
        <v>2</v>
      </c>
      <c r="E855" s="28" t="s">
        <v>11</v>
      </c>
      <c r="F855" s="28" t="s">
        <v>14</v>
      </c>
      <c r="G855" s="33">
        <v>11729.6795</v>
      </c>
    </row>
    <row r="856" spans="1:7" x14ac:dyDescent="0.25">
      <c r="A856" s="25">
        <v>49</v>
      </c>
      <c r="B856" s="26" t="s">
        <v>7</v>
      </c>
      <c r="C856" s="26">
        <v>23.844999999999999</v>
      </c>
      <c r="D856" s="26">
        <v>3</v>
      </c>
      <c r="E856" s="26" t="s">
        <v>8</v>
      </c>
      <c r="F856" s="26" t="s">
        <v>14</v>
      </c>
      <c r="G856" s="32">
        <v>24106.912550000001</v>
      </c>
    </row>
    <row r="857" spans="1:7" x14ac:dyDescent="0.25">
      <c r="A857" s="27">
        <v>20</v>
      </c>
      <c r="B857" s="28" t="s">
        <v>7</v>
      </c>
      <c r="C857" s="28">
        <v>29.6</v>
      </c>
      <c r="D857" s="28">
        <v>0</v>
      </c>
      <c r="E857" s="28" t="s">
        <v>11</v>
      </c>
      <c r="F857" s="28" t="s">
        <v>9</v>
      </c>
      <c r="G857" s="33">
        <v>1875.3440000000001</v>
      </c>
    </row>
    <row r="858" spans="1:7" x14ac:dyDescent="0.25">
      <c r="A858" s="25">
        <v>48</v>
      </c>
      <c r="B858" s="26" t="s">
        <v>7</v>
      </c>
      <c r="C858" s="26">
        <v>33.11</v>
      </c>
      <c r="D858" s="26">
        <v>0</v>
      </c>
      <c r="E858" s="26" t="s">
        <v>8</v>
      </c>
      <c r="F858" s="26" t="s">
        <v>12</v>
      </c>
      <c r="G858" s="32">
        <v>40974.164900000003</v>
      </c>
    </row>
    <row r="859" spans="1:7" x14ac:dyDescent="0.25">
      <c r="A859" s="27">
        <v>25</v>
      </c>
      <c r="B859" s="28" t="s">
        <v>10</v>
      </c>
      <c r="C859" s="28">
        <v>24.13</v>
      </c>
      <c r="D859" s="28">
        <v>0</v>
      </c>
      <c r="E859" s="28" t="s">
        <v>8</v>
      </c>
      <c r="F859" s="28" t="s">
        <v>13</v>
      </c>
      <c r="G859" s="33">
        <v>15817.985699999999</v>
      </c>
    </row>
    <row r="860" spans="1:7" x14ac:dyDescent="0.25">
      <c r="A860" s="25">
        <v>25</v>
      </c>
      <c r="B860" s="26" t="s">
        <v>7</v>
      </c>
      <c r="C860" s="26">
        <v>32.229999999999997</v>
      </c>
      <c r="D860" s="26">
        <v>1</v>
      </c>
      <c r="E860" s="26" t="s">
        <v>11</v>
      </c>
      <c r="F860" s="26" t="s">
        <v>12</v>
      </c>
      <c r="G860" s="32">
        <v>18218.161390000001</v>
      </c>
    </row>
    <row r="861" spans="1:7" x14ac:dyDescent="0.25">
      <c r="A861" s="27">
        <v>57</v>
      </c>
      <c r="B861" s="28" t="s">
        <v>10</v>
      </c>
      <c r="C861" s="28">
        <v>28.1</v>
      </c>
      <c r="D861" s="28">
        <v>0</v>
      </c>
      <c r="E861" s="28" t="s">
        <v>11</v>
      </c>
      <c r="F861" s="28" t="s">
        <v>9</v>
      </c>
      <c r="G861" s="33">
        <v>10965.446</v>
      </c>
    </row>
    <row r="862" spans="1:7" x14ac:dyDescent="0.25">
      <c r="A862" s="25">
        <v>37</v>
      </c>
      <c r="B862" s="26" t="s">
        <v>7</v>
      </c>
      <c r="C862" s="26">
        <v>47.6</v>
      </c>
      <c r="D862" s="26">
        <v>2</v>
      </c>
      <c r="E862" s="26" t="s">
        <v>8</v>
      </c>
      <c r="F862" s="26" t="s">
        <v>9</v>
      </c>
      <c r="G862" s="32">
        <v>46113.510999999999</v>
      </c>
    </row>
    <row r="863" spans="1:7" x14ac:dyDescent="0.25">
      <c r="A863" s="27">
        <v>38</v>
      </c>
      <c r="B863" s="28" t="s">
        <v>7</v>
      </c>
      <c r="C863" s="28">
        <v>28</v>
      </c>
      <c r="D863" s="28">
        <v>3</v>
      </c>
      <c r="E863" s="28" t="s">
        <v>11</v>
      </c>
      <c r="F863" s="28" t="s">
        <v>9</v>
      </c>
      <c r="G863" s="33">
        <v>7151.0919999999996</v>
      </c>
    </row>
    <row r="864" spans="1:7" x14ac:dyDescent="0.25">
      <c r="A864" s="25">
        <v>55</v>
      </c>
      <c r="B864" s="26" t="s">
        <v>7</v>
      </c>
      <c r="C864" s="26">
        <v>33.534999999999997</v>
      </c>
      <c r="D864" s="26">
        <v>2</v>
      </c>
      <c r="E864" s="26" t="s">
        <v>11</v>
      </c>
      <c r="F864" s="26" t="s">
        <v>13</v>
      </c>
      <c r="G864" s="32">
        <v>12269.68865</v>
      </c>
    </row>
    <row r="865" spans="1:7" x14ac:dyDescent="0.25">
      <c r="A865" s="27">
        <v>36</v>
      </c>
      <c r="B865" s="28" t="s">
        <v>7</v>
      </c>
      <c r="C865" s="28">
        <v>19.855</v>
      </c>
      <c r="D865" s="28">
        <v>0</v>
      </c>
      <c r="E865" s="28" t="s">
        <v>11</v>
      </c>
      <c r="F865" s="28" t="s">
        <v>14</v>
      </c>
      <c r="G865" s="33">
        <v>5458.0464499999998</v>
      </c>
    </row>
    <row r="866" spans="1:7" x14ac:dyDescent="0.25">
      <c r="A866" s="25">
        <v>51</v>
      </c>
      <c r="B866" s="26" t="s">
        <v>10</v>
      </c>
      <c r="C866" s="26">
        <v>25.4</v>
      </c>
      <c r="D866" s="26">
        <v>0</v>
      </c>
      <c r="E866" s="26" t="s">
        <v>11</v>
      </c>
      <c r="F866" s="26" t="s">
        <v>9</v>
      </c>
      <c r="G866" s="32">
        <v>8782.4689999999991</v>
      </c>
    </row>
    <row r="867" spans="1:7" x14ac:dyDescent="0.25">
      <c r="A867" s="27">
        <v>40</v>
      </c>
      <c r="B867" s="28" t="s">
        <v>10</v>
      </c>
      <c r="C867" s="28">
        <v>29.9</v>
      </c>
      <c r="D867" s="28">
        <v>2</v>
      </c>
      <c r="E867" s="28" t="s">
        <v>11</v>
      </c>
      <c r="F867" s="28" t="s">
        <v>9</v>
      </c>
      <c r="G867" s="33">
        <v>6600.3609999999999</v>
      </c>
    </row>
    <row r="868" spans="1:7" x14ac:dyDescent="0.25">
      <c r="A868" s="25">
        <v>18</v>
      </c>
      <c r="B868" s="26" t="s">
        <v>10</v>
      </c>
      <c r="C868" s="26">
        <v>37.29</v>
      </c>
      <c r="D868" s="26">
        <v>0</v>
      </c>
      <c r="E868" s="26" t="s">
        <v>11</v>
      </c>
      <c r="F868" s="26" t="s">
        <v>12</v>
      </c>
      <c r="G868" s="32">
        <v>1141.4450999999999</v>
      </c>
    </row>
    <row r="869" spans="1:7" x14ac:dyDescent="0.25">
      <c r="A869" s="27">
        <v>57</v>
      </c>
      <c r="B869" s="28" t="s">
        <v>10</v>
      </c>
      <c r="C869" s="28">
        <v>43.7</v>
      </c>
      <c r="D869" s="28">
        <v>1</v>
      </c>
      <c r="E869" s="28" t="s">
        <v>11</v>
      </c>
      <c r="F869" s="28" t="s">
        <v>9</v>
      </c>
      <c r="G869" s="33">
        <v>11576.13</v>
      </c>
    </row>
    <row r="870" spans="1:7" x14ac:dyDescent="0.25">
      <c r="A870" s="25">
        <v>61</v>
      </c>
      <c r="B870" s="26" t="s">
        <v>10</v>
      </c>
      <c r="C870" s="26">
        <v>23.655000000000001</v>
      </c>
      <c r="D870" s="26">
        <v>0</v>
      </c>
      <c r="E870" s="26" t="s">
        <v>11</v>
      </c>
      <c r="F870" s="26" t="s">
        <v>14</v>
      </c>
      <c r="G870" s="32">
        <v>13129.603450000001</v>
      </c>
    </row>
    <row r="871" spans="1:7" x14ac:dyDescent="0.25">
      <c r="A871" s="27">
        <v>25</v>
      </c>
      <c r="B871" s="28" t="s">
        <v>7</v>
      </c>
      <c r="C871" s="28">
        <v>24.3</v>
      </c>
      <c r="D871" s="28">
        <v>3</v>
      </c>
      <c r="E871" s="28" t="s">
        <v>11</v>
      </c>
      <c r="F871" s="28" t="s">
        <v>9</v>
      </c>
      <c r="G871" s="33">
        <v>4391.652</v>
      </c>
    </row>
    <row r="872" spans="1:7" x14ac:dyDescent="0.25">
      <c r="A872" s="25">
        <v>50</v>
      </c>
      <c r="B872" s="26" t="s">
        <v>10</v>
      </c>
      <c r="C872" s="26">
        <v>36.200000000000003</v>
      </c>
      <c r="D872" s="26">
        <v>0</v>
      </c>
      <c r="E872" s="26" t="s">
        <v>11</v>
      </c>
      <c r="F872" s="26" t="s">
        <v>9</v>
      </c>
      <c r="G872" s="32">
        <v>8457.8179999999993</v>
      </c>
    </row>
    <row r="873" spans="1:7" x14ac:dyDescent="0.25">
      <c r="A873" s="27">
        <v>26</v>
      </c>
      <c r="B873" s="28" t="s">
        <v>7</v>
      </c>
      <c r="C873" s="28">
        <v>29.48</v>
      </c>
      <c r="D873" s="28">
        <v>1</v>
      </c>
      <c r="E873" s="28" t="s">
        <v>11</v>
      </c>
      <c r="F873" s="28" t="s">
        <v>12</v>
      </c>
      <c r="G873" s="33">
        <v>3392.3652000000002</v>
      </c>
    </row>
    <row r="874" spans="1:7" x14ac:dyDescent="0.25">
      <c r="A874" s="25">
        <v>42</v>
      </c>
      <c r="B874" s="26" t="s">
        <v>10</v>
      </c>
      <c r="C874" s="26">
        <v>24.86</v>
      </c>
      <c r="D874" s="26">
        <v>0</v>
      </c>
      <c r="E874" s="26" t="s">
        <v>11</v>
      </c>
      <c r="F874" s="26" t="s">
        <v>12</v>
      </c>
      <c r="G874" s="32">
        <v>5966.8873999999996</v>
      </c>
    </row>
    <row r="875" spans="1:7" x14ac:dyDescent="0.25">
      <c r="A875" s="27">
        <v>43</v>
      </c>
      <c r="B875" s="28" t="s">
        <v>10</v>
      </c>
      <c r="C875" s="28">
        <v>30.1</v>
      </c>
      <c r="D875" s="28">
        <v>1</v>
      </c>
      <c r="E875" s="28" t="s">
        <v>11</v>
      </c>
      <c r="F875" s="28" t="s">
        <v>9</v>
      </c>
      <c r="G875" s="33">
        <v>6849.0259999999998</v>
      </c>
    </row>
    <row r="876" spans="1:7" x14ac:dyDescent="0.25">
      <c r="A876" s="25">
        <v>44</v>
      </c>
      <c r="B876" s="26" t="s">
        <v>10</v>
      </c>
      <c r="C876" s="26">
        <v>21.85</v>
      </c>
      <c r="D876" s="26">
        <v>3</v>
      </c>
      <c r="E876" s="26" t="s">
        <v>11</v>
      </c>
      <c r="F876" s="26" t="s">
        <v>14</v>
      </c>
      <c r="G876" s="32">
        <v>8891.1394999999993</v>
      </c>
    </row>
    <row r="877" spans="1:7" x14ac:dyDescent="0.25">
      <c r="A877" s="27">
        <v>23</v>
      </c>
      <c r="B877" s="28" t="s">
        <v>7</v>
      </c>
      <c r="C877" s="28">
        <v>28.12</v>
      </c>
      <c r="D877" s="28">
        <v>0</v>
      </c>
      <c r="E877" s="28" t="s">
        <v>11</v>
      </c>
      <c r="F877" s="28" t="s">
        <v>13</v>
      </c>
      <c r="G877" s="33">
        <v>2690.1138000000001</v>
      </c>
    </row>
    <row r="878" spans="1:7" x14ac:dyDescent="0.25">
      <c r="A878" s="25">
        <v>49</v>
      </c>
      <c r="B878" s="26" t="s">
        <v>7</v>
      </c>
      <c r="C878" s="26">
        <v>27.1</v>
      </c>
      <c r="D878" s="26">
        <v>1</v>
      </c>
      <c r="E878" s="26" t="s">
        <v>11</v>
      </c>
      <c r="F878" s="26" t="s">
        <v>9</v>
      </c>
      <c r="G878" s="32">
        <v>26140.3603</v>
      </c>
    </row>
    <row r="879" spans="1:7" x14ac:dyDescent="0.25">
      <c r="A879" s="27">
        <v>33</v>
      </c>
      <c r="B879" s="28" t="s">
        <v>10</v>
      </c>
      <c r="C879" s="28">
        <v>33.44</v>
      </c>
      <c r="D879" s="28">
        <v>5</v>
      </c>
      <c r="E879" s="28" t="s">
        <v>11</v>
      </c>
      <c r="F879" s="28" t="s">
        <v>12</v>
      </c>
      <c r="G879" s="33">
        <v>6653.7885999999999</v>
      </c>
    </row>
    <row r="880" spans="1:7" x14ac:dyDescent="0.25">
      <c r="A880" s="25">
        <v>41</v>
      </c>
      <c r="B880" s="26" t="s">
        <v>10</v>
      </c>
      <c r="C880" s="26">
        <v>28.8</v>
      </c>
      <c r="D880" s="26">
        <v>1</v>
      </c>
      <c r="E880" s="26" t="s">
        <v>11</v>
      </c>
      <c r="F880" s="26" t="s">
        <v>9</v>
      </c>
      <c r="G880" s="32">
        <v>6282.2349999999997</v>
      </c>
    </row>
    <row r="881" spans="1:7" x14ac:dyDescent="0.25">
      <c r="A881" s="27">
        <v>37</v>
      </c>
      <c r="B881" s="28" t="s">
        <v>7</v>
      </c>
      <c r="C881" s="28">
        <v>29.5</v>
      </c>
      <c r="D881" s="28">
        <v>2</v>
      </c>
      <c r="E881" s="28" t="s">
        <v>11</v>
      </c>
      <c r="F881" s="28" t="s">
        <v>9</v>
      </c>
      <c r="G881" s="33">
        <v>6311.9520000000002</v>
      </c>
    </row>
    <row r="882" spans="1:7" x14ac:dyDescent="0.25">
      <c r="A882" s="25">
        <v>22</v>
      </c>
      <c r="B882" s="26" t="s">
        <v>10</v>
      </c>
      <c r="C882" s="26">
        <v>34.799999999999997</v>
      </c>
      <c r="D882" s="26">
        <v>3</v>
      </c>
      <c r="E882" s="26" t="s">
        <v>11</v>
      </c>
      <c r="F882" s="26" t="s">
        <v>9</v>
      </c>
      <c r="G882" s="32">
        <v>3443.0639999999999</v>
      </c>
    </row>
    <row r="883" spans="1:7" x14ac:dyDescent="0.25">
      <c r="A883" s="27">
        <v>23</v>
      </c>
      <c r="B883" s="28" t="s">
        <v>10</v>
      </c>
      <c r="C883" s="28">
        <v>27.36</v>
      </c>
      <c r="D883" s="28">
        <v>1</v>
      </c>
      <c r="E883" s="28" t="s">
        <v>11</v>
      </c>
      <c r="F883" s="28" t="s">
        <v>13</v>
      </c>
      <c r="G883" s="33">
        <v>2789.0574000000001</v>
      </c>
    </row>
    <row r="884" spans="1:7" x14ac:dyDescent="0.25">
      <c r="A884" s="25">
        <v>21</v>
      </c>
      <c r="B884" s="26" t="s">
        <v>7</v>
      </c>
      <c r="C884" s="26">
        <v>22.135000000000002</v>
      </c>
      <c r="D884" s="26">
        <v>0</v>
      </c>
      <c r="E884" s="26" t="s">
        <v>11</v>
      </c>
      <c r="F884" s="26" t="s">
        <v>14</v>
      </c>
      <c r="G884" s="32">
        <v>2585.8506499999999</v>
      </c>
    </row>
    <row r="885" spans="1:7" x14ac:dyDescent="0.25">
      <c r="A885" s="27">
        <v>51</v>
      </c>
      <c r="B885" s="28" t="s">
        <v>7</v>
      </c>
      <c r="C885" s="28">
        <v>37.049999999999997</v>
      </c>
      <c r="D885" s="28">
        <v>3</v>
      </c>
      <c r="E885" s="28" t="s">
        <v>8</v>
      </c>
      <c r="F885" s="28" t="s">
        <v>14</v>
      </c>
      <c r="G885" s="33">
        <v>46255.112500000003</v>
      </c>
    </row>
    <row r="886" spans="1:7" x14ac:dyDescent="0.25">
      <c r="A886" s="25">
        <v>25</v>
      </c>
      <c r="B886" s="26" t="s">
        <v>10</v>
      </c>
      <c r="C886" s="26">
        <v>26.695</v>
      </c>
      <c r="D886" s="26">
        <v>4</v>
      </c>
      <c r="E886" s="26" t="s">
        <v>11</v>
      </c>
      <c r="F886" s="26" t="s">
        <v>13</v>
      </c>
      <c r="G886" s="32">
        <v>4877.9810500000003</v>
      </c>
    </row>
    <row r="887" spans="1:7" x14ac:dyDescent="0.25">
      <c r="A887" s="27">
        <v>32</v>
      </c>
      <c r="B887" s="28" t="s">
        <v>10</v>
      </c>
      <c r="C887" s="28">
        <v>28.93</v>
      </c>
      <c r="D887" s="28">
        <v>1</v>
      </c>
      <c r="E887" s="28" t="s">
        <v>8</v>
      </c>
      <c r="F887" s="28" t="s">
        <v>12</v>
      </c>
      <c r="G887" s="33">
        <v>19719.6947</v>
      </c>
    </row>
    <row r="888" spans="1:7" x14ac:dyDescent="0.25">
      <c r="A888" s="25">
        <v>57</v>
      </c>
      <c r="B888" s="26" t="s">
        <v>10</v>
      </c>
      <c r="C888" s="26">
        <v>28.975000000000001</v>
      </c>
      <c r="D888" s="26">
        <v>0</v>
      </c>
      <c r="E888" s="26" t="s">
        <v>8</v>
      </c>
      <c r="F888" s="26" t="s">
        <v>14</v>
      </c>
      <c r="G888" s="32">
        <v>27218.437249999999</v>
      </c>
    </row>
    <row r="889" spans="1:7" x14ac:dyDescent="0.25">
      <c r="A889" s="27">
        <v>36</v>
      </c>
      <c r="B889" s="28" t="s">
        <v>7</v>
      </c>
      <c r="C889" s="28">
        <v>30.02</v>
      </c>
      <c r="D889" s="28">
        <v>0</v>
      </c>
      <c r="E889" s="28" t="s">
        <v>11</v>
      </c>
      <c r="F889" s="28" t="s">
        <v>13</v>
      </c>
      <c r="G889" s="33">
        <v>5272.1758</v>
      </c>
    </row>
    <row r="890" spans="1:7" x14ac:dyDescent="0.25">
      <c r="A890" s="25">
        <v>22</v>
      </c>
      <c r="B890" s="26" t="s">
        <v>10</v>
      </c>
      <c r="C890" s="26">
        <v>39.5</v>
      </c>
      <c r="D890" s="26">
        <v>0</v>
      </c>
      <c r="E890" s="26" t="s">
        <v>11</v>
      </c>
      <c r="F890" s="26" t="s">
        <v>9</v>
      </c>
      <c r="G890" s="32">
        <v>1682.597</v>
      </c>
    </row>
    <row r="891" spans="1:7" x14ac:dyDescent="0.25">
      <c r="A891" s="27">
        <v>57</v>
      </c>
      <c r="B891" s="28" t="s">
        <v>10</v>
      </c>
      <c r="C891" s="28">
        <v>33.630000000000003</v>
      </c>
      <c r="D891" s="28">
        <v>1</v>
      </c>
      <c r="E891" s="28" t="s">
        <v>11</v>
      </c>
      <c r="F891" s="28" t="s">
        <v>13</v>
      </c>
      <c r="G891" s="33">
        <v>11945.1327</v>
      </c>
    </row>
    <row r="892" spans="1:7" x14ac:dyDescent="0.25">
      <c r="A892" s="25">
        <v>64</v>
      </c>
      <c r="B892" s="26" t="s">
        <v>7</v>
      </c>
      <c r="C892" s="26">
        <v>26.885000000000002</v>
      </c>
      <c r="D892" s="26">
        <v>0</v>
      </c>
      <c r="E892" s="26" t="s">
        <v>8</v>
      </c>
      <c r="F892" s="26" t="s">
        <v>13</v>
      </c>
      <c r="G892" s="32">
        <v>29330.98315</v>
      </c>
    </row>
    <row r="893" spans="1:7" x14ac:dyDescent="0.25">
      <c r="A893" s="27">
        <v>36</v>
      </c>
      <c r="B893" s="28" t="s">
        <v>7</v>
      </c>
      <c r="C893" s="28">
        <v>29.04</v>
      </c>
      <c r="D893" s="28">
        <v>4</v>
      </c>
      <c r="E893" s="28" t="s">
        <v>11</v>
      </c>
      <c r="F893" s="28" t="s">
        <v>12</v>
      </c>
      <c r="G893" s="33">
        <v>7243.8136000000004</v>
      </c>
    </row>
    <row r="894" spans="1:7" x14ac:dyDescent="0.25">
      <c r="A894" s="25">
        <v>54</v>
      </c>
      <c r="B894" s="26" t="s">
        <v>10</v>
      </c>
      <c r="C894" s="26">
        <v>24.035</v>
      </c>
      <c r="D894" s="26">
        <v>0</v>
      </c>
      <c r="E894" s="26" t="s">
        <v>11</v>
      </c>
      <c r="F894" s="26" t="s">
        <v>14</v>
      </c>
      <c r="G894" s="32">
        <v>10422.916649999999</v>
      </c>
    </row>
    <row r="895" spans="1:7" x14ac:dyDescent="0.25">
      <c r="A895" s="27">
        <v>47</v>
      </c>
      <c r="B895" s="28" t="s">
        <v>10</v>
      </c>
      <c r="C895" s="28">
        <v>38.94</v>
      </c>
      <c r="D895" s="28">
        <v>2</v>
      </c>
      <c r="E895" s="28" t="s">
        <v>8</v>
      </c>
      <c r="F895" s="28" t="s">
        <v>12</v>
      </c>
      <c r="G895" s="33">
        <v>44202.653599999998</v>
      </c>
    </row>
    <row r="896" spans="1:7" x14ac:dyDescent="0.25">
      <c r="A896" s="25">
        <v>62</v>
      </c>
      <c r="B896" s="26" t="s">
        <v>10</v>
      </c>
      <c r="C896" s="26">
        <v>32.11</v>
      </c>
      <c r="D896" s="26">
        <v>0</v>
      </c>
      <c r="E896" s="26" t="s">
        <v>11</v>
      </c>
      <c r="F896" s="26" t="s">
        <v>14</v>
      </c>
      <c r="G896" s="32">
        <v>13555.0049</v>
      </c>
    </row>
    <row r="897" spans="1:7" x14ac:dyDescent="0.25">
      <c r="A897" s="27">
        <v>61</v>
      </c>
      <c r="B897" s="28" t="s">
        <v>7</v>
      </c>
      <c r="C897" s="28">
        <v>44</v>
      </c>
      <c r="D897" s="28">
        <v>0</v>
      </c>
      <c r="E897" s="28" t="s">
        <v>11</v>
      </c>
      <c r="F897" s="28" t="s">
        <v>9</v>
      </c>
      <c r="G897" s="33">
        <v>13063.883</v>
      </c>
    </row>
    <row r="898" spans="1:7" x14ac:dyDescent="0.25">
      <c r="A898" s="25">
        <v>43</v>
      </c>
      <c r="B898" s="26" t="s">
        <v>7</v>
      </c>
      <c r="C898" s="26">
        <v>20.045000000000002</v>
      </c>
      <c r="D898" s="26">
        <v>2</v>
      </c>
      <c r="E898" s="26" t="s">
        <v>8</v>
      </c>
      <c r="F898" s="26" t="s">
        <v>14</v>
      </c>
      <c r="G898" s="32">
        <v>19798.054550000001</v>
      </c>
    </row>
    <row r="899" spans="1:7" x14ac:dyDescent="0.25">
      <c r="A899" s="27">
        <v>19</v>
      </c>
      <c r="B899" s="28" t="s">
        <v>10</v>
      </c>
      <c r="C899" s="28">
        <v>25.555</v>
      </c>
      <c r="D899" s="28">
        <v>1</v>
      </c>
      <c r="E899" s="28" t="s">
        <v>11</v>
      </c>
      <c r="F899" s="28" t="s">
        <v>13</v>
      </c>
      <c r="G899" s="33">
        <v>2221.5644499999999</v>
      </c>
    </row>
    <row r="900" spans="1:7" x14ac:dyDescent="0.25">
      <c r="A900" s="25">
        <v>18</v>
      </c>
      <c r="B900" s="26" t="s">
        <v>7</v>
      </c>
      <c r="C900" s="26">
        <v>40.26</v>
      </c>
      <c r="D900" s="26">
        <v>0</v>
      </c>
      <c r="E900" s="26" t="s">
        <v>11</v>
      </c>
      <c r="F900" s="26" t="s">
        <v>12</v>
      </c>
      <c r="G900" s="32">
        <v>1634.5734</v>
      </c>
    </row>
    <row r="901" spans="1:7" x14ac:dyDescent="0.25">
      <c r="A901" s="27">
        <v>19</v>
      </c>
      <c r="B901" s="28" t="s">
        <v>7</v>
      </c>
      <c r="C901" s="28">
        <v>22.515000000000001</v>
      </c>
      <c r="D901" s="28">
        <v>0</v>
      </c>
      <c r="E901" s="28" t="s">
        <v>11</v>
      </c>
      <c r="F901" s="28" t="s">
        <v>13</v>
      </c>
      <c r="G901" s="33">
        <v>2117.3388500000001</v>
      </c>
    </row>
    <row r="902" spans="1:7" x14ac:dyDescent="0.25">
      <c r="A902" s="25">
        <v>49</v>
      </c>
      <c r="B902" s="26" t="s">
        <v>10</v>
      </c>
      <c r="C902" s="26">
        <v>22.515000000000001</v>
      </c>
      <c r="D902" s="26">
        <v>0</v>
      </c>
      <c r="E902" s="26" t="s">
        <v>11</v>
      </c>
      <c r="F902" s="26" t="s">
        <v>14</v>
      </c>
      <c r="G902" s="32">
        <v>8688.8588500000005</v>
      </c>
    </row>
    <row r="903" spans="1:7" x14ac:dyDescent="0.25">
      <c r="A903" s="27">
        <v>60</v>
      </c>
      <c r="B903" s="28" t="s">
        <v>10</v>
      </c>
      <c r="C903" s="28">
        <v>40.92</v>
      </c>
      <c r="D903" s="28">
        <v>0</v>
      </c>
      <c r="E903" s="28" t="s">
        <v>8</v>
      </c>
      <c r="F903" s="28" t="s">
        <v>12</v>
      </c>
      <c r="G903" s="33">
        <v>48673.558799999999</v>
      </c>
    </row>
    <row r="904" spans="1:7" x14ac:dyDescent="0.25">
      <c r="A904" s="25">
        <v>26</v>
      </c>
      <c r="B904" s="26" t="s">
        <v>10</v>
      </c>
      <c r="C904" s="26">
        <v>27.265000000000001</v>
      </c>
      <c r="D904" s="26">
        <v>3</v>
      </c>
      <c r="E904" s="26" t="s">
        <v>11</v>
      </c>
      <c r="F904" s="26" t="s">
        <v>14</v>
      </c>
      <c r="G904" s="32">
        <v>4661.2863500000003</v>
      </c>
    </row>
    <row r="905" spans="1:7" x14ac:dyDescent="0.25">
      <c r="A905" s="27">
        <v>49</v>
      </c>
      <c r="B905" s="28" t="s">
        <v>10</v>
      </c>
      <c r="C905" s="28">
        <v>36.85</v>
      </c>
      <c r="D905" s="28">
        <v>0</v>
      </c>
      <c r="E905" s="28" t="s">
        <v>11</v>
      </c>
      <c r="F905" s="28" t="s">
        <v>12</v>
      </c>
      <c r="G905" s="33">
        <v>8125.7844999999998</v>
      </c>
    </row>
    <row r="906" spans="1:7" x14ac:dyDescent="0.25">
      <c r="A906" s="25">
        <v>60</v>
      </c>
      <c r="B906" s="26" t="s">
        <v>7</v>
      </c>
      <c r="C906" s="26">
        <v>35.1</v>
      </c>
      <c r="D906" s="26">
        <v>0</v>
      </c>
      <c r="E906" s="26" t="s">
        <v>11</v>
      </c>
      <c r="F906" s="26" t="s">
        <v>9</v>
      </c>
      <c r="G906" s="32">
        <v>12644.589</v>
      </c>
    </row>
    <row r="907" spans="1:7" x14ac:dyDescent="0.25">
      <c r="A907" s="27">
        <v>26</v>
      </c>
      <c r="B907" s="28" t="s">
        <v>7</v>
      </c>
      <c r="C907" s="28">
        <v>29.355</v>
      </c>
      <c r="D907" s="28">
        <v>2</v>
      </c>
      <c r="E907" s="28" t="s">
        <v>11</v>
      </c>
      <c r="F907" s="28" t="s">
        <v>14</v>
      </c>
      <c r="G907" s="33">
        <v>4564.1914500000003</v>
      </c>
    </row>
    <row r="908" spans="1:7" x14ac:dyDescent="0.25">
      <c r="A908" s="25">
        <v>27</v>
      </c>
      <c r="B908" s="26" t="s">
        <v>10</v>
      </c>
      <c r="C908" s="26">
        <v>32.585000000000001</v>
      </c>
      <c r="D908" s="26">
        <v>3</v>
      </c>
      <c r="E908" s="26" t="s">
        <v>11</v>
      </c>
      <c r="F908" s="26" t="s">
        <v>14</v>
      </c>
      <c r="G908" s="32">
        <v>4846.9201499999999</v>
      </c>
    </row>
    <row r="909" spans="1:7" x14ac:dyDescent="0.25">
      <c r="A909" s="27">
        <v>44</v>
      </c>
      <c r="B909" s="28" t="s">
        <v>7</v>
      </c>
      <c r="C909" s="28">
        <v>32.340000000000003</v>
      </c>
      <c r="D909" s="28">
        <v>1</v>
      </c>
      <c r="E909" s="28" t="s">
        <v>11</v>
      </c>
      <c r="F909" s="28" t="s">
        <v>12</v>
      </c>
      <c r="G909" s="33">
        <v>7633.7205999999996</v>
      </c>
    </row>
    <row r="910" spans="1:7" x14ac:dyDescent="0.25">
      <c r="A910" s="25">
        <v>63</v>
      </c>
      <c r="B910" s="26" t="s">
        <v>10</v>
      </c>
      <c r="C910" s="26">
        <v>39.799999999999997</v>
      </c>
      <c r="D910" s="26">
        <v>3</v>
      </c>
      <c r="E910" s="26" t="s">
        <v>11</v>
      </c>
      <c r="F910" s="26" t="s">
        <v>9</v>
      </c>
      <c r="G910" s="32">
        <v>15170.069</v>
      </c>
    </row>
    <row r="911" spans="1:7" x14ac:dyDescent="0.25">
      <c r="A911" s="27">
        <v>32</v>
      </c>
      <c r="B911" s="28" t="s">
        <v>7</v>
      </c>
      <c r="C911" s="28">
        <v>24.6</v>
      </c>
      <c r="D911" s="28">
        <v>0</v>
      </c>
      <c r="E911" s="28" t="s">
        <v>8</v>
      </c>
      <c r="F911" s="28" t="s">
        <v>9</v>
      </c>
      <c r="G911" s="33">
        <v>17496.306</v>
      </c>
    </row>
    <row r="912" spans="1:7" x14ac:dyDescent="0.25">
      <c r="A912" s="25">
        <v>22</v>
      </c>
      <c r="B912" s="26" t="s">
        <v>10</v>
      </c>
      <c r="C912" s="26">
        <v>28.31</v>
      </c>
      <c r="D912" s="26">
        <v>1</v>
      </c>
      <c r="E912" s="26" t="s">
        <v>11</v>
      </c>
      <c r="F912" s="26" t="s">
        <v>13</v>
      </c>
      <c r="G912" s="32">
        <v>2639.0428999999999</v>
      </c>
    </row>
    <row r="913" spans="1:7" x14ac:dyDescent="0.25">
      <c r="A913" s="27">
        <v>18</v>
      </c>
      <c r="B913" s="28" t="s">
        <v>10</v>
      </c>
      <c r="C913" s="28">
        <v>31.73</v>
      </c>
      <c r="D913" s="28">
        <v>0</v>
      </c>
      <c r="E913" s="28" t="s">
        <v>8</v>
      </c>
      <c r="F913" s="28" t="s">
        <v>14</v>
      </c>
      <c r="G913" s="33">
        <v>33732.686699999998</v>
      </c>
    </row>
    <row r="914" spans="1:7" x14ac:dyDescent="0.25">
      <c r="A914" s="25">
        <v>59</v>
      </c>
      <c r="B914" s="26" t="s">
        <v>7</v>
      </c>
      <c r="C914" s="26">
        <v>26.695</v>
      </c>
      <c r="D914" s="26">
        <v>3</v>
      </c>
      <c r="E914" s="26" t="s">
        <v>11</v>
      </c>
      <c r="F914" s="26" t="s">
        <v>13</v>
      </c>
      <c r="G914" s="32">
        <v>14382.709049999999</v>
      </c>
    </row>
    <row r="915" spans="1:7" x14ac:dyDescent="0.25">
      <c r="A915" s="27">
        <v>44</v>
      </c>
      <c r="B915" s="28" t="s">
        <v>7</v>
      </c>
      <c r="C915" s="28">
        <v>27.5</v>
      </c>
      <c r="D915" s="28">
        <v>1</v>
      </c>
      <c r="E915" s="28" t="s">
        <v>11</v>
      </c>
      <c r="F915" s="28" t="s">
        <v>9</v>
      </c>
      <c r="G915" s="33">
        <v>7626.9930000000004</v>
      </c>
    </row>
    <row r="916" spans="1:7" x14ac:dyDescent="0.25">
      <c r="A916" s="25">
        <v>33</v>
      </c>
      <c r="B916" s="26" t="s">
        <v>10</v>
      </c>
      <c r="C916" s="26">
        <v>24.605</v>
      </c>
      <c r="D916" s="26">
        <v>2</v>
      </c>
      <c r="E916" s="26" t="s">
        <v>11</v>
      </c>
      <c r="F916" s="26" t="s">
        <v>13</v>
      </c>
      <c r="G916" s="32">
        <v>5257.5079500000002</v>
      </c>
    </row>
    <row r="917" spans="1:7" x14ac:dyDescent="0.25">
      <c r="A917" s="27">
        <v>24</v>
      </c>
      <c r="B917" s="28" t="s">
        <v>7</v>
      </c>
      <c r="C917" s="28">
        <v>33.99</v>
      </c>
      <c r="D917" s="28">
        <v>0</v>
      </c>
      <c r="E917" s="28" t="s">
        <v>11</v>
      </c>
      <c r="F917" s="28" t="s">
        <v>12</v>
      </c>
      <c r="G917" s="33">
        <v>2473.3341</v>
      </c>
    </row>
    <row r="918" spans="1:7" x14ac:dyDescent="0.25">
      <c r="A918" s="25">
        <v>43</v>
      </c>
      <c r="B918" s="26" t="s">
        <v>7</v>
      </c>
      <c r="C918" s="26">
        <v>26.885000000000002</v>
      </c>
      <c r="D918" s="26">
        <v>0</v>
      </c>
      <c r="E918" s="26" t="s">
        <v>8</v>
      </c>
      <c r="F918" s="26" t="s">
        <v>13</v>
      </c>
      <c r="G918" s="32">
        <v>21774.32215</v>
      </c>
    </row>
    <row r="919" spans="1:7" x14ac:dyDescent="0.25">
      <c r="A919" s="27">
        <v>45</v>
      </c>
      <c r="B919" s="28" t="s">
        <v>10</v>
      </c>
      <c r="C919" s="28">
        <v>22.895</v>
      </c>
      <c r="D919" s="28">
        <v>0</v>
      </c>
      <c r="E919" s="28" t="s">
        <v>8</v>
      </c>
      <c r="F919" s="28" t="s">
        <v>14</v>
      </c>
      <c r="G919" s="33">
        <v>35069.374519999998</v>
      </c>
    </row>
    <row r="920" spans="1:7" x14ac:dyDescent="0.25">
      <c r="A920" s="25">
        <v>61</v>
      </c>
      <c r="B920" s="26" t="s">
        <v>7</v>
      </c>
      <c r="C920" s="26">
        <v>28.2</v>
      </c>
      <c r="D920" s="26">
        <v>0</v>
      </c>
      <c r="E920" s="26" t="s">
        <v>11</v>
      </c>
      <c r="F920" s="26" t="s">
        <v>9</v>
      </c>
      <c r="G920" s="32">
        <v>13041.921</v>
      </c>
    </row>
    <row r="921" spans="1:7" x14ac:dyDescent="0.25">
      <c r="A921" s="27">
        <v>35</v>
      </c>
      <c r="B921" s="28" t="s">
        <v>7</v>
      </c>
      <c r="C921" s="28">
        <v>34.21</v>
      </c>
      <c r="D921" s="28">
        <v>1</v>
      </c>
      <c r="E921" s="28" t="s">
        <v>11</v>
      </c>
      <c r="F921" s="28" t="s">
        <v>12</v>
      </c>
      <c r="G921" s="33">
        <v>5245.2268999999997</v>
      </c>
    </row>
    <row r="922" spans="1:7" x14ac:dyDescent="0.25">
      <c r="A922" s="25">
        <v>62</v>
      </c>
      <c r="B922" s="26" t="s">
        <v>7</v>
      </c>
      <c r="C922" s="26">
        <v>25</v>
      </c>
      <c r="D922" s="26">
        <v>0</v>
      </c>
      <c r="E922" s="26" t="s">
        <v>11</v>
      </c>
      <c r="F922" s="26" t="s">
        <v>9</v>
      </c>
      <c r="G922" s="32">
        <v>13451.121999999999</v>
      </c>
    </row>
    <row r="923" spans="1:7" x14ac:dyDescent="0.25">
      <c r="A923" s="27">
        <v>62</v>
      </c>
      <c r="B923" s="28" t="s">
        <v>7</v>
      </c>
      <c r="C923" s="28">
        <v>33.200000000000003</v>
      </c>
      <c r="D923" s="28">
        <v>0</v>
      </c>
      <c r="E923" s="28" t="s">
        <v>11</v>
      </c>
      <c r="F923" s="28" t="s">
        <v>9</v>
      </c>
      <c r="G923" s="33">
        <v>13462.52</v>
      </c>
    </row>
    <row r="924" spans="1:7" x14ac:dyDescent="0.25">
      <c r="A924" s="25">
        <v>38</v>
      </c>
      <c r="B924" s="26" t="s">
        <v>10</v>
      </c>
      <c r="C924" s="26">
        <v>31</v>
      </c>
      <c r="D924" s="26">
        <v>1</v>
      </c>
      <c r="E924" s="26" t="s">
        <v>11</v>
      </c>
      <c r="F924" s="26" t="s">
        <v>9</v>
      </c>
      <c r="G924" s="32">
        <v>5488.2619999999997</v>
      </c>
    </row>
    <row r="925" spans="1:7" x14ac:dyDescent="0.25">
      <c r="A925" s="27">
        <v>34</v>
      </c>
      <c r="B925" s="28" t="s">
        <v>10</v>
      </c>
      <c r="C925" s="28">
        <v>35.814999999999998</v>
      </c>
      <c r="D925" s="28">
        <v>0</v>
      </c>
      <c r="E925" s="28" t="s">
        <v>11</v>
      </c>
      <c r="F925" s="28" t="s">
        <v>13</v>
      </c>
      <c r="G925" s="33">
        <v>4320.4108500000002</v>
      </c>
    </row>
    <row r="926" spans="1:7" x14ac:dyDescent="0.25">
      <c r="A926" s="25">
        <v>43</v>
      </c>
      <c r="B926" s="26" t="s">
        <v>10</v>
      </c>
      <c r="C926" s="26">
        <v>23.2</v>
      </c>
      <c r="D926" s="26">
        <v>0</v>
      </c>
      <c r="E926" s="26" t="s">
        <v>11</v>
      </c>
      <c r="F926" s="26" t="s">
        <v>9</v>
      </c>
      <c r="G926" s="32">
        <v>6250.4350000000004</v>
      </c>
    </row>
    <row r="927" spans="1:7" x14ac:dyDescent="0.25">
      <c r="A927" s="27">
        <v>50</v>
      </c>
      <c r="B927" s="28" t="s">
        <v>10</v>
      </c>
      <c r="C927" s="28">
        <v>32.11</v>
      </c>
      <c r="D927" s="28">
        <v>2</v>
      </c>
      <c r="E927" s="28" t="s">
        <v>11</v>
      </c>
      <c r="F927" s="28" t="s">
        <v>14</v>
      </c>
      <c r="G927" s="33">
        <v>25333.332839999999</v>
      </c>
    </row>
    <row r="928" spans="1:7" x14ac:dyDescent="0.25">
      <c r="A928" s="25">
        <v>19</v>
      </c>
      <c r="B928" s="26" t="s">
        <v>7</v>
      </c>
      <c r="C928" s="26">
        <v>23.4</v>
      </c>
      <c r="D928" s="26">
        <v>2</v>
      </c>
      <c r="E928" s="26" t="s">
        <v>11</v>
      </c>
      <c r="F928" s="26" t="s">
        <v>9</v>
      </c>
      <c r="G928" s="32">
        <v>2913.569</v>
      </c>
    </row>
    <row r="929" spans="1:7" x14ac:dyDescent="0.25">
      <c r="A929" s="27">
        <v>57</v>
      </c>
      <c r="B929" s="28" t="s">
        <v>7</v>
      </c>
      <c r="C929" s="28">
        <v>20.100000000000001</v>
      </c>
      <c r="D929" s="28">
        <v>1</v>
      </c>
      <c r="E929" s="28" t="s">
        <v>11</v>
      </c>
      <c r="F929" s="28" t="s">
        <v>9</v>
      </c>
      <c r="G929" s="33">
        <v>12032.325999999999</v>
      </c>
    </row>
    <row r="930" spans="1:7" x14ac:dyDescent="0.25">
      <c r="A930" s="25">
        <v>62</v>
      </c>
      <c r="B930" s="26" t="s">
        <v>7</v>
      </c>
      <c r="C930" s="26">
        <v>39.159999999999997</v>
      </c>
      <c r="D930" s="26">
        <v>0</v>
      </c>
      <c r="E930" s="26" t="s">
        <v>11</v>
      </c>
      <c r="F930" s="26" t="s">
        <v>12</v>
      </c>
      <c r="G930" s="32">
        <v>13470.804400000001</v>
      </c>
    </row>
    <row r="931" spans="1:7" x14ac:dyDescent="0.25">
      <c r="A931" s="27">
        <v>41</v>
      </c>
      <c r="B931" s="28" t="s">
        <v>10</v>
      </c>
      <c r="C931" s="28">
        <v>34.21</v>
      </c>
      <c r="D931" s="28">
        <v>1</v>
      </c>
      <c r="E931" s="28" t="s">
        <v>11</v>
      </c>
      <c r="F931" s="28" t="s">
        <v>12</v>
      </c>
      <c r="G931" s="33">
        <v>6289.7548999999999</v>
      </c>
    </row>
    <row r="932" spans="1:7" x14ac:dyDescent="0.25">
      <c r="A932" s="25">
        <v>26</v>
      </c>
      <c r="B932" s="26" t="s">
        <v>10</v>
      </c>
      <c r="C932" s="26">
        <v>46.53</v>
      </c>
      <c r="D932" s="26">
        <v>1</v>
      </c>
      <c r="E932" s="26" t="s">
        <v>11</v>
      </c>
      <c r="F932" s="26" t="s">
        <v>12</v>
      </c>
      <c r="G932" s="32">
        <v>2927.0646999999999</v>
      </c>
    </row>
    <row r="933" spans="1:7" x14ac:dyDescent="0.25">
      <c r="A933" s="27">
        <v>39</v>
      </c>
      <c r="B933" s="28" t="s">
        <v>7</v>
      </c>
      <c r="C933" s="28">
        <v>32.5</v>
      </c>
      <c r="D933" s="28">
        <v>1</v>
      </c>
      <c r="E933" s="28" t="s">
        <v>11</v>
      </c>
      <c r="F933" s="28" t="s">
        <v>9</v>
      </c>
      <c r="G933" s="33">
        <v>6238.2979999999998</v>
      </c>
    </row>
    <row r="934" spans="1:7" x14ac:dyDescent="0.25">
      <c r="A934" s="25">
        <v>46</v>
      </c>
      <c r="B934" s="26" t="s">
        <v>10</v>
      </c>
      <c r="C934" s="26">
        <v>25.8</v>
      </c>
      <c r="D934" s="26">
        <v>5</v>
      </c>
      <c r="E934" s="26" t="s">
        <v>11</v>
      </c>
      <c r="F934" s="26" t="s">
        <v>9</v>
      </c>
      <c r="G934" s="32">
        <v>10096.969999999999</v>
      </c>
    </row>
    <row r="935" spans="1:7" x14ac:dyDescent="0.25">
      <c r="A935" s="27">
        <v>45</v>
      </c>
      <c r="B935" s="28" t="s">
        <v>7</v>
      </c>
      <c r="C935" s="28">
        <v>35.299999999999997</v>
      </c>
      <c r="D935" s="28">
        <v>0</v>
      </c>
      <c r="E935" s="28" t="s">
        <v>11</v>
      </c>
      <c r="F935" s="28" t="s">
        <v>9</v>
      </c>
      <c r="G935" s="33">
        <v>7348.1419999999998</v>
      </c>
    </row>
    <row r="936" spans="1:7" x14ac:dyDescent="0.25">
      <c r="A936" s="25">
        <v>32</v>
      </c>
      <c r="B936" s="26" t="s">
        <v>10</v>
      </c>
      <c r="C936" s="26">
        <v>37.18</v>
      </c>
      <c r="D936" s="26">
        <v>2</v>
      </c>
      <c r="E936" s="26" t="s">
        <v>11</v>
      </c>
      <c r="F936" s="26" t="s">
        <v>12</v>
      </c>
      <c r="G936" s="32">
        <v>4673.3922000000002</v>
      </c>
    </row>
    <row r="937" spans="1:7" x14ac:dyDescent="0.25">
      <c r="A937" s="27">
        <v>59</v>
      </c>
      <c r="B937" s="28" t="s">
        <v>7</v>
      </c>
      <c r="C937" s="28">
        <v>27.5</v>
      </c>
      <c r="D937" s="28">
        <v>0</v>
      </c>
      <c r="E937" s="28" t="s">
        <v>11</v>
      </c>
      <c r="F937" s="28" t="s">
        <v>9</v>
      </c>
      <c r="G937" s="33">
        <v>12233.828</v>
      </c>
    </row>
    <row r="938" spans="1:7" x14ac:dyDescent="0.25">
      <c r="A938" s="25">
        <v>44</v>
      </c>
      <c r="B938" s="26" t="s">
        <v>10</v>
      </c>
      <c r="C938" s="26">
        <v>29.734999999999999</v>
      </c>
      <c r="D938" s="26">
        <v>2</v>
      </c>
      <c r="E938" s="26" t="s">
        <v>11</v>
      </c>
      <c r="F938" s="26" t="s">
        <v>14</v>
      </c>
      <c r="G938" s="32">
        <v>32108.662820000001</v>
      </c>
    </row>
    <row r="939" spans="1:7" x14ac:dyDescent="0.25">
      <c r="A939" s="27">
        <v>39</v>
      </c>
      <c r="B939" s="28" t="s">
        <v>7</v>
      </c>
      <c r="C939" s="28">
        <v>24.225000000000001</v>
      </c>
      <c r="D939" s="28">
        <v>5</v>
      </c>
      <c r="E939" s="28" t="s">
        <v>11</v>
      </c>
      <c r="F939" s="28" t="s">
        <v>13</v>
      </c>
      <c r="G939" s="33">
        <v>8965.7957499999993</v>
      </c>
    </row>
    <row r="940" spans="1:7" x14ac:dyDescent="0.25">
      <c r="A940" s="25">
        <v>18</v>
      </c>
      <c r="B940" s="26" t="s">
        <v>10</v>
      </c>
      <c r="C940" s="26">
        <v>26.18</v>
      </c>
      <c r="D940" s="26">
        <v>2</v>
      </c>
      <c r="E940" s="26" t="s">
        <v>11</v>
      </c>
      <c r="F940" s="26" t="s">
        <v>12</v>
      </c>
      <c r="G940" s="32">
        <v>2304.0021999999999</v>
      </c>
    </row>
    <row r="941" spans="1:7" x14ac:dyDescent="0.25">
      <c r="A941" s="27">
        <v>53</v>
      </c>
      <c r="B941" s="28" t="s">
        <v>10</v>
      </c>
      <c r="C941" s="28">
        <v>29.48</v>
      </c>
      <c r="D941" s="28">
        <v>0</v>
      </c>
      <c r="E941" s="28" t="s">
        <v>11</v>
      </c>
      <c r="F941" s="28" t="s">
        <v>12</v>
      </c>
      <c r="G941" s="33">
        <v>9487.6442000000006</v>
      </c>
    </row>
    <row r="942" spans="1:7" x14ac:dyDescent="0.25">
      <c r="A942" s="25">
        <v>18</v>
      </c>
      <c r="B942" s="26" t="s">
        <v>10</v>
      </c>
      <c r="C942" s="26">
        <v>23.21</v>
      </c>
      <c r="D942" s="26">
        <v>0</v>
      </c>
      <c r="E942" s="26" t="s">
        <v>11</v>
      </c>
      <c r="F942" s="26" t="s">
        <v>12</v>
      </c>
      <c r="G942" s="32">
        <v>1121.8739</v>
      </c>
    </row>
    <row r="943" spans="1:7" x14ac:dyDescent="0.25">
      <c r="A943" s="27">
        <v>50</v>
      </c>
      <c r="B943" s="28" t="s">
        <v>7</v>
      </c>
      <c r="C943" s="28">
        <v>46.09</v>
      </c>
      <c r="D943" s="28">
        <v>1</v>
      </c>
      <c r="E943" s="28" t="s">
        <v>11</v>
      </c>
      <c r="F943" s="28" t="s">
        <v>12</v>
      </c>
      <c r="G943" s="33">
        <v>9549.5650999999998</v>
      </c>
    </row>
    <row r="944" spans="1:7" x14ac:dyDescent="0.25">
      <c r="A944" s="25">
        <v>18</v>
      </c>
      <c r="B944" s="26" t="s">
        <v>7</v>
      </c>
      <c r="C944" s="26">
        <v>40.185000000000002</v>
      </c>
      <c r="D944" s="26">
        <v>0</v>
      </c>
      <c r="E944" s="26" t="s">
        <v>11</v>
      </c>
      <c r="F944" s="26" t="s">
        <v>14</v>
      </c>
      <c r="G944" s="32">
        <v>2217.4691499999999</v>
      </c>
    </row>
    <row r="945" spans="1:7" x14ac:dyDescent="0.25">
      <c r="A945" s="27">
        <v>19</v>
      </c>
      <c r="B945" s="28" t="s">
        <v>10</v>
      </c>
      <c r="C945" s="28">
        <v>22.61</v>
      </c>
      <c r="D945" s="28">
        <v>0</v>
      </c>
      <c r="E945" s="28" t="s">
        <v>11</v>
      </c>
      <c r="F945" s="28" t="s">
        <v>13</v>
      </c>
      <c r="G945" s="33">
        <v>1628.4709</v>
      </c>
    </row>
    <row r="946" spans="1:7" x14ac:dyDescent="0.25">
      <c r="A946" s="25">
        <v>62</v>
      </c>
      <c r="B946" s="26" t="s">
        <v>10</v>
      </c>
      <c r="C946" s="26">
        <v>39.93</v>
      </c>
      <c r="D946" s="26">
        <v>0</v>
      </c>
      <c r="E946" s="26" t="s">
        <v>11</v>
      </c>
      <c r="F946" s="26" t="s">
        <v>12</v>
      </c>
      <c r="G946" s="32">
        <v>12982.8747</v>
      </c>
    </row>
    <row r="947" spans="1:7" x14ac:dyDescent="0.25">
      <c r="A947" s="27">
        <v>56</v>
      </c>
      <c r="B947" s="28" t="s">
        <v>7</v>
      </c>
      <c r="C947" s="28">
        <v>35.799999999999997</v>
      </c>
      <c r="D947" s="28">
        <v>1</v>
      </c>
      <c r="E947" s="28" t="s">
        <v>11</v>
      </c>
      <c r="F947" s="28" t="s">
        <v>9</v>
      </c>
      <c r="G947" s="33">
        <v>11674.13</v>
      </c>
    </row>
    <row r="948" spans="1:7" x14ac:dyDescent="0.25">
      <c r="A948" s="25">
        <v>42</v>
      </c>
      <c r="B948" s="26" t="s">
        <v>10</v>
      </c>
      <c r="C948" s="26">
        <v>35.799999999999997</v>
      </c>
      <c r="D948" s="26">
        <v>2</v>
      </c>
      <c r="E948" s="26" t="s">
        <v>11</v>
      </c>
      <c r="F948" s="26" t="s">
        <v>9</v>
      </c>
      <c r="G948" s="32">
        <v>7160.0940000000001</v>
      </c>
    </row>
    <row r="949" spans="1:7" x14ac:dyDescent="0.25">
      <c r="A949" s="27">
        <v>37</v>
      </c>
      <c r="B949" s="28" t="s">
        <v>10</v>
      </c>
      <c r="C949" s="28">
        <v>34.200000000000003</v>
      </c>
      <c r="D949" s="28">
        <v>1</v>
      </c>
      <c r="E949" s="28" t="s">
        <v>8</v>
      </c>
      <c r="F949" s="28" t="s">
        <v>14</v>
      </c>
      <c r="G949" s="33">
        <v>39047.285000000003</v>
      </c>
    </row>
    <row r="950" spans="1:7" x14ac:dyDescent="0.25">
      <c r="A950" s="25">
        <v>42</v>
      </c>
      <c r="B950" s="26" t="s">
        <v>10</v>
      </c>
      <c r="C950" s="26">
        <v>31.254999999999999</v>
      </c>
      <c r="D950" s="26">
        <v>0</v>
      </c>
      <c r="E950" s="26" t="s">
        <v>11</v>
      </c>
      <c r="F950" s="26" t="s">
        <v>13</v>
      </c>
      <c r="G950" s="32">
        <v>6358.7764500000003</v>
      </c>
    </row>
    <row r="951" spans="1:7" x14ac:dyDescent="0.25">
      <c r="A951" s="27">
        <v>25</v>
      </c>
      <c r="B951" s="28" t="s">
        <v>10</v>
      </c>
      <c r="C951" s="28">
        <v>29.7</v>
      </c>
      <c r="D951" s="28">
        <v>3</v>
      </c>
      <c r="E951" s="28" t="s">
        <v>8</v>
      </c>
      <c r="F951" s="28" t="s">
        <v>9</v>
      </c>
      <c r="G951" s="33">
        <v>19933.457999999999</v>
      </c>
    </row>
    <row r="952" spans="1:7" x14ac:dyDescent="0.25">
      <c r="A952" s="25">
        <v>57</v>
      </c>
      <c r="B952" s="26" t="s">
        <v>10</v>
      </c>
      <c r="C952" s="26">
        <v>18.335000000000001</v>
      </c>
      <c r="D952" s="26">
        <v>0</v>
      </c>
      <c r="E952" s="26" t="s">
        <v>11</v>
      </c>
      <c r="F952" s="26" t="s">
        <v>14</v>
      </c>
      <c r="G952" s="32">
        <v>11534.872649999999</v>
      </c>
    </row>
    <row r="953" spans="1:7" x14ac:dyDescent="0.25">
      <c r="A953" s="27">
        <v>51</v>
      </c>
      <c r="B953" s="28" t="s">
        <v>10</v>
      </c>
      <c r="C953" s="28">
        <v>42.9</v>
      </c>
      <c r="D953" s="28">
        <v>2</v>
      </c>
      <c r="E953" s="28" t="s">
        <v>8</v>
      </c>
      <c r="F953" s="28" t="s">
        <v>12</v>
      </c>
      <c r="G953" s="33">
        <v>47462.894</v>
      </c>
    </row>
    <row r="954" spans="1:7" x14ac:dyDescent="0.25">
      <c r="A954" s="25">
        <v>30</v>
      </c>
      <c r="B954" s="26" t="s">
        <v>7</v>
      </c>
      <c r="C954" s="26">
        <v>28.405000000000001</v>
      </c>
      <c r="D954" s="26">
        <v>1</v>
      </c>
      <c r="E954" s="26" t="s">
        <v>11</v>
      </c>
      <c r="F954" s="26" t="s">
        <v>13</v>
      </c>
      <c r="G954" s="32">
        <v>4527.1829500000003</v>
      </c>
    </row>
    <row r="955" spans="1:7" x14ac:dyDescent="0.25">
      <c r="A955" s="27">
        <v>44</v>
      </c>
      <c r="B955" s="28" t="s">
        <v>10</v>
      </c>
      <c r="C955" s="28">
        <v>30.2</v>
      </c>
      <c r="D955" s="28">
        <v>2</v>
      </c>
      <c r="E955" s="28" t="s">
        <v>8</v>
      </c>
      <c r="F955" s="28" t="s">
        <v>9</v>
      </c>
      <c r="G955" s="33">
        <v>38998.546000000002</v>
      </c>
    </row>
    <row r="956" spans="1:7" x14ac:dyDescent="0.25">
      <c r="A956" s="25">
        <v>34</v>
      </c>
      <c r="B956" s="26" t="s">
        <v>10</v>
      </c>
      <c r="C956" s="26">
        <v>27.835000000000001</v>
      </c>
      <c r="D956" s="26">
        <v>1</v>
      </c>
      <c r="E956" s="26" t="s">
        <v>8</v>
      </c>
      <c r="F956" s="26" t="s">
        <v>13</v>
      </c>
      <c r="G956" s="32">
        <v>20009.63365</v>
      </c>
    </row>
    <row r="957" spans="1:7" x14ac:dyDescent="0.25">
      <c r="A957" s="27">
        <v>31</v>
      </c>
      <c r="B957" s="28" t="s">
        <v>10</v>
      </c>
      <c r="C957" s="28">
        <v>39.49</v>
      </c>
      <c r="D957" s="28">
        <v>1</v>
      </c>
      <c r="E957" s="28" t="s">
        <v>11</v>
      </c>
      <c r="F957" s="28" t="s">
        <v>12</v>
      </c>
      <c r="G957" s="33">
        <v>3875.7341000000001</v>
      </c>
    </row>
    <row r="958" spans="1:7" x14ac:dyDescent="0.25">
      <c r="A958" s="25">
        <v>54</v>
      </c>
      <c r="B958" s="26" t="s">
        <v>10</v>
      </c>
      <c r="C958" s="26">
        <v>30.8</v>
      </c>
      <c r="D958" s="26">
        <v>1</v>
      </c>
      <c r="E958" s="26" t="s">
        <v>8</v>
      </c>
      <c r="F958" s="26" t="s">
        <v>12</v>
      </c>
      <c r="G958" s="32">
        <v>41999.519999999997</v>
      </c>
    </row>
    <row r="959" spans="1:7" x14ac:dyDescent="0.25">
      <c r="A959" s="27">
        <v>24</v>
      </c>
      <c r="B959" s="28" t="s">
        <v>10</v>
      </c>
      <c r="C959" s="28">
        <v>26.79</v>
      </c>
      <c r="D959" s="28">
        <v>1</v>
      </c>
      <c r="E959" s="28" t="s">
        <v>11</v>
      </c>
      <c r="F959" s="28" t="s">
        <v>13</v>
      </c>
      <c r="G959" s="33">
        <v>12609.88702</v>
      </c>
    </row>
    <row r="960" spans="1:7" x14ac:dyDescent="0.25">
      <c r="A960" s="25">
        <v>43</v>
      </c>
      <c r="B960" s="26" t="s">
        <v>10</v>
      </c>
      <c r="C960" s="26">
        <v>34.96</v>
      </c>
      <c r="D960" s="26">
        <v>1</v>
      </c>
      <c r="E960" s="26" t="s">
        <v>8</v>
      </c>
      <c r="F960" s="26" t="s">
        <v>14</v>
      </c>
      <c r="G960" s="32">
        <v>41034.221400000002</v>
      </c>
    </row>
    <row r="961" spans="1:7" x14ac:dyDescent="0.25">
      <c r="A961" s="27">
        <v>48</v>
      </c>
      <c r="B961" s="28" t="s">
        <v>10</v>
      </c>
      <c r="C961" s="28">
        <v>36.67</v>
      </c>
      <c r="D961" s="28">
        <v>1</v>
      </c>
      <c r="E961" s="28" t="s">
        <v>11</v>
      </c>
      <c r="F961" s="28" t="s">
        <v>13</v>
      </c>
      <c r="G961" s="33">
        <v>28468.919010000001</v>
      </c>
    </row>
    <row r="962" spans="1:7" x14ac:dyDescent="0.25">
      <c r="A962" s="25">
        <v>19</v>
      </c>
      <c r="B962" s="26" t="s">
        <v>7</v>
      </c>
      <c r="C962" s="26">
        <v>39.615000000000002</v>
      </c>
      <c r="D962" s="26">
        <v>1</v>
      </c>
      <c r="E962" s="26" t="s">
        <v>11</v>
      </c>
      <c r="F962" s="26" t="s">
        <v>13</v>
      </c>
      <c r="G962" s="32">
        <v>2730.1078499999999</v>
      </c>
    </row>
    <row r="963" spans="1:7" x14ac:dyDescent="0.25">
      <c r="A963" s="27">
        <v>29</v>
      </c>
      <c r="B963" s="28" t="s">
        <v>7</v>
      </c>
      <c r="C963" s="28">
        <v>25.9</v>
      </c>
      <c r="D963" s="28">
        <v>0</v>
      </c>
      <c r="E963" s="28" t="s">
        <v>11</v>
      </c>
      <c r="F963" s="28" t="s">
        <v>9</v>
      </c>
      <c r="G963" s="33">
        <v>3353.2840000000001</v>
      </c>
    </row>
    <row r="964" spans="1:7" x14ac:dyDescent="0.25">
      <c r="A964" s="25">
        <v>63</v>
      </c>
      <c r="B964" s="26" t="s">
        <v>7</v>
      </c>
      <c r="C964" s="26">
        <v>35.200000000000003</v>
      </c>
      <c r="D964" s="26">
        <v>1</v>
      </c>
      <c r="E964" s="26" t="s">
        <v>11</v>
      </c>
      <c r="F964" s="26" t="s">
        <v>12</v>
      </c>
      <c r="G964" s="32">
        <v>14474.674999999999</v>
      </c>
    </row>
    <row r="965" spans="1:7" x14ac:dyDescent="0.25">
      <c r="A965" s="27">
        <v>46</v>
      </c>
      <c r="B965" s="28" t="s">
        <v>10</v>
      </c>
      <c r="C965" s="28">
        <v>24.795000000000002</v>
      </c>
      <c r="D965" s="28">
        <v>3</v>
      </c>
      <c r="E965" s="28" t="s">
        <v>11</v>
      </c>
      <c r="F965" s="28" t="s">
        <v>14</v>
      </c>
      <c r="G965" s="33">
        <v>9500.5730500000009</v>
      </c>
    </row>
    <row r="966" spans="1:7" x14ac:dyDescent="0.25">
      <c r="A966" s="25">
        <v>52</v>
      </c>
      <c r="B966" s="26" t="s">
        <v>10</v>
      </c>
      <c r="C966" s="26">
        <v>36.765000000000001</v>
      </c>
      <c r="D966" s="26">
        <v>2</v>
      </c>
      <c r="E966" s="26" t="s">
        <v>11</v>
      </c>
      <c r="F966" s="26" t="s">
        <v>13</v>
      </c>
      <c r="G966" s="32">
        <v>26467.09737</v>
      </c>
    </row>
    <row r="967" spans="1:7" x14ac:dyDescent="0.25">
      <c r="A967" s="27">
        <v>35</v>
      </c>
      <c r="B967" s="28" t="s">
        <v>10</v>
      </c>
      <c r="C967" s="28">
        <v>27.1</v>
      </c>
      <c r="D967" s="28">
        <v>1</v>
      </c>
      <c r="E967" s="28" t="s">
        <v>11</v>
      </c>
      <c r="F967" s="28" t="s">
        <v>9</v>
      </c>
      <c r="G967" s="33">
        <v>4746.3440000000001</v>
      </c>
    </row>
    <row r="968" spans="1:7" x14ac:dyDescent="0.25">
      <c r="A968" s="25">
        <v>51</v>
      </c>
      <c r="B968" s="26" t="s">
        <v>10</v>
      </c>
      <c r="C968" s="26">
        <v>24.795000000000002</v>
      </c>
      <c r="D968" s="26">
        <v>2</v>
      </c>
      <c r="E968" s="26" t="s">
        <v>8</v>
      </c>
      <c r="F968" s="26" t="s">
        <v>13</v>
      </c>
      <c r="G968" s="32">
        <v>23967.38305</v>
      </c>
    </row>
    <row r="969" spans="1:7" x14ac:dyDescent="0.25">
      <c r="A969" s="27">
        <v>44</v>
      </c>
      <c r="B969" s="28" t="s">
        <v>10</v>
      </c>
      <c r="C969" s="28">
        <v>25.364999999999998</v>
      </c>
      <c r="D969" s="28">
        <v>1</v>
      </c>
      <c r="E969" s="28" t="s">
        <v>11</v>
      </c>
      <c r="F969" s="28" t="s">
        <v>13</v>
      </c>
      <c r="G969" s="33">
        <v>7518.0253499999999</v>
      </c>
    </row>
    <row r="970" spans="1:7" x14ac:dyDescent="0.25">
      <c r="A970" s="25">
        <v>21</v>
      </c>
      <c r="B970" s="26" t="s">
        <v>10</v>
      </c>
      <c r="C970" s="26">
        <v>25.745000000000001</v>
      </c>
      <c r="D970" s="26">
        <v>2</v>
      </c>
      <c r="E970" s="26" t="s">
        <v>11</v>
      </c>
      <c r="F970" s="26" t="s">
        <v>14</v>
      </c>
      <c r="G970" s="32">
        <v>3279.8685500000001</v>
      </c>
    </row>
    <row r="971" spans="1:7" x14ac:dyDescent="0.25">
      <c r="A971" s="27">
        <v>39</v>
      </c>
      <c r="B971" s="28" t="s">
        <v>7</v>
      </c>
      <c r="C971" s="28">
        <v>34.32</v>
      </c>
      <c r="D971" s="28">
        <v>5</v>
      </c>
      <c r="E971" s="28" t="s">
        <v>11</v>
      </c>
      <c r="F971" s="28" t="s">
        <v>12</v>
      </c>
      <c r="G971" s="33">
        <v>8596.8277999999991</v>
      </c>
    </row>
    <row r="972" spans="1:7" x14ac:dyDescent="0.25">
      <c r="A972" s="25">
        <v>50</v>
      </c>
      <c r="B972" s="26" t="s">
        <v>7</v>
      </c>
      <c r="C972" s="26">
        <v>28.16</v>
      </c>
      <c r="D972" s="26">
        <v>3</v>
      </c>
      <c r="E972" s="26" t="s">
        <v>11</v>
      </c>
      <c r="F972" s="26" t="s">
        <v>12</v>
      </c>
      <c r="G972" s="32">
        <v>10702.642400000001</v>
      </c>
    </row>
    <row r="973" spans="1:7" x14ac:dyDescent="0.25">
      <c r="A973" s="27">
        <v>34</v>
      </c>
      <c r="B973" s="28" t="s">
        <v>7</v>
      </c>
      <c r="C973" s="28">
        <v>23.56</v>
      </c>
      <c r="D973" s="28">
        <v>0</v>
      </c>
      <c r="E973" s="28" t="s">
        <v>11</v>
      </c>
      <c r="F973" s="28" t="s">
        <v>14</v>
      </c>
      <c r="G973" s="33">
        <v>4992.3764000000001</v>
      </c>
    </row>
    <row r="974" spans="1:7" x14ac:dyDescent="0.25">
      <c r="A974" s="25">
        <v>22</v>
      </c>
      <c r="B974" s="26" t="s">
        <v>7</v>
      </c>
      <c r="C974" s="26">
        <v>20.234999999999999</v>
      </c>
      <c r="D974" s="26">
        <v>0</v>
      </c>
      <c r="E974" s="26" t="s">
        <v>11</v>
      </c>
      <c r="F974" s="26" t="s">
        <v>13</v>
      </c>
      <c r="G974" s="32">
        <v>2527.8186500000002</v>
      </c>
    </row>
    <row r="975" spans="1:7" x14ac:dyDescent="0.25">
      <c r="A975" s="27">
        <v>19</v>
      </c>
      <c r="B975" s="28" t="s">
        <v>7</v>
      </c>
      <c r="C975" s="28">
        <v>40.5</v>
      </c>
      <c r="D975" s="28">
        <v>0</v>
      </c>
      <c r="E975" s="28" t="s">
        <v>11</v>
      </c>
      <c r="F975" s="28" t="s">
        <v>9</v>
      </c>
      <c r="G975" s="33">
        <v>1759.338</v>
      </c>
    </row>
    <row r="976" spans="1:7" x14ac:dyDescent="0.25">
      <c r="A976" s="25">
        <v>26</v>
      </c>
      <c r="B976" s="26" t="s">
        <v>10</v>
      </c>
      <c r="C976" s="26">
        <v>35.42</v>
      </c>
      <c r="D976" s="26">
        <v>0</v>
      </c>
      <c r="E976" s="26" t="s">
        <v>11</v>
      </c>
      <c r="F976" s="26" t="s">
        <v>12</v>
      </c>
      <c r="G976" s="32">
        <v>2322.6217999999999</v>
      </c>
    </row>
    <row r="977" spans="1:7" x14ac:dyDescent="0.25">
      <c r="A977" s="27">
        <v>29</v>
      </c>
      <c r="B977" s="28" t="s">
        <v>10</v>
      </c>
      <c r="C977" s="28">
        <v>22.895</v>
      </c>
      <c r="D977" s="28">
        <v>0</v>
      </c>
      <c r="E977" s="28" t="s">
        <v>8</v>
      </c>
      <c r="F977" s="28" t="s">
        <v>14</v>
      </c>
      <c r="G977" s="33">
        <v>16138.762049999999</v>
      </c>
    </row>
    <row r="978" spans="1:7" x14ac:dyDescent="0.25">
      <c r="A978" s="25">
        <v>48</v>
      </c>
      <c r="B978" s="26" t="s">
        <v>10</v>
      </c>
      <c r="C978" s="26">
        <v>40.15</v>
      </c>
      <c r="D978" s="26">
        <v>0</v>
      </c>
      <c r="E978" s="26" t="s">
        <v>11</v>
      </c>
      <c r="F978" s="26" t="s">
        <v>12</v>
      </c>
      <c r="G978" s="32">
        <v>7804.1605</v>
      </c>
    </row>
    <row r="979" spans="1:7" x14ac:dyDescent="0.25">
      <c r="A979" s="27">
        <v>26</v>
      </c>
      <c r="B979" s="28" t="s">
        <v>10</v>
      </c>
      <c r="C979" s="28">
        <v>29.15</v>
      </c>
      <c r="D979" s="28">
        <v>1</v>
      </c>
      <c r="E979" s="28" t="s">
        <v>11</v>
      </c>
      <c r="F979" s="28" t="s">
        <v>12</v>
      </c>
      <c r="G979" s="33">
        <v>2902.9065000000001</v>
      </c>
    </row>
    <row r="980" spans="1:7" x14ac:dyDescent="0.25">
      <c r="A980" s="25">
        <v>45</v>
      </c>
      <c r="B980" s="26" t="s">
        <v>7</v>
      </c>
      <c r="C980" s="26">
        <v>39.994999999999997</v>
      </c>
      <c r="D980" s="26">
        <v>3</v>
      </c>
      <c r="E980" s="26" t="s">
        <v>11</v>
      </c>
      <c r="F980" s="26" t="s">
        <v>14</v>
      </c>
      <c r="G980" s="32">
        <v>9704.6680500000002</v>
      </c>
    </row>
    <row r="981" spans="1:7" x14ac:dyDescent="0.25">
      <c r="A981" s="27">
        <v>36</v>
      </c>
      <c r="B981" s="28" t="s">
        <v>7</v>
      </c>
      <c r="C981" s="28">
        <v>29.92</v>
      </c>
      <c r="D981" s="28">
        <v>0</v>
      </c>
      <c r="E981" s="28" t="s">
        <v>11</v>
      </c>
      <c r="F981" s="28" t="s">
        <v>12</v>
      </c>
      <c r="G981" s="33">
        <v>4889.0367999999999</v>
      </c>
    </row>
    <row r="982" spans="1:7" x14ac:dyDescent="0.25">
      <c r="A982" s="25">
        <v>54</v>
      </c>
      <c r="B982" s="26" t="s">
        <v>10</v>
      </c>
      <c r="C982" s="26">
        <v>25.46</v>
      </c>
      <c r="D982" s="26">
        <v>1</v>
      </c>
      <c r="E982" s="26" t="s">
        <v>11</v>
      </c>
      <c r="F982" s="26" t="s">
        <v>14</v>
      </c>
      <c r="G982" s="32">
        <v>25517.11363</v>
      </c>
    </row>
    <row r="983" spans="1:7" x14ac:dyDescent="0.25">
      <c r="A983" s="27">
        <v>34</v>
      </c>
      <c r="B983" s="28" t="s">
        <v>10</v>
      </c>
      <c r="C983" s="28">
        <v>21.375</v>
      </c>
      <c r="D983" s="28">
        <v>0</v>
      </c>
      <c r="E983" s="28" t="s">
        <v>11</v>
      </c>
      <c r="F983" s="28" t="s">
        <v>14</v>
      </c>
      <c r="G983" s="33">
        <v>4500.33925</v>
      </c>
    </row>
    <row r="984" spans="1:7" x14ac:dyDescent="0.25">
      <c r="A984" s="25">
        <v>31</v>
      </c>
      <c r="B984" s="26" t="s">
        <v>10</v>
      </c>
      <c r="C984" s="26">
        <v>25.9</v>
      </c>
      <c r="D984" s="26">
        <v>3</v>
      </c>
      <c r="E984" s="26" t="s">
        <v>8</v>
      </c>
      <c r="F984" s="26" t="s">
        <v>9</v>
      </c>
      <c r="G984" s="32">
        <v>19199.944</v>
      </c>
    </row>
    <row r="985" spans="1:7" x14ac:dyDescent="0.25">
      <c r="A985" s="27">
        <v>27</v>
      </c>
      <c r="B985" s="28" t="s">
        <v>7</v>
      </c>
      <c r="C985" s="28">
        <v>30.59</v>
      </c>
      <c r="D985" s="28">
        <v>1</v>
      </c>
      <c r="E985" s="28" t="s">
        <v>11</v>
      </c>
      <c r="F985" s="28" t="s">
        <v>14</v>
      </c>
      <c r="G985" s="33">
        <v>16796.411940000002</v>
      </c>
    </row>
    <row r="986" spans="1:7" x14ac:dyDescent="0.25">
      <c r="A986" s="25">
        <v>20</v>
      </c>
      <c r="B986" s="26" t="s">
        <v>10</v>
      </c>
      <c r="C986" s="26">
        <v>30.114999999999998</v>
      </c>
      <c r="D986" s="26">
        <v>5</v>
      </c>
      <c r="E986" s="26" t="s">
        <v>11</v>
      </c>
      <c r="F986" s="26" t="s">
        <v>14</v>
      </c>
      <c r="G986" s="32">
        <v>4915.0598499999996</v>
      </c>
    </row>
    <row r="987" spans="1:7" x14ac:dyDescent="0.25">
      <c r="A987" s="27">
        <v>44</v>
      </c>
      <c r="B987" s="28" t="s">
        <v>7</v>
      </c>
      <c r="C987" s="28">
        <v>25.8</v>
      </c>
      <c r="D987" s="28">
        <v>1</v>
      </c>
      <c r="E987" s="28" t="s">
        <v>11</v>
      </c>
      <c r="F987" s="28" t="s">
        <v>9</v>
      </c>
      <c r="G987" s="33">
        <v>7624.63</v>
      </c>
    </row>
    <row r="988" spans="1:7" x14ac:dyDescent="0.25">
      <c r="A988" s="25">
        <v>43</v>
      </c>
      <c r="B988" s="26" t="s">
        <v>10</v>
      </c>
      <c r="C988" s="26">
        <v>30.114999999999998</v>
      </c>
      <c r="D988" s="26">
        <v>3</v>
      </c>
      <c r="E988" s="26" t="s">
        <v>11</v>
      </c>
      <c r="F988" s="26" t="s">
        <v>13</v>
      </c>
      <c r="G988" s="32">
        <v>8410.0468500000006</v>
      </c>
    </row>
    <row r="989" spans="1:7" x14ac:dyDescent="0.25">
      <c r="A989" s="27">
        <v>45</v>
      </c>
      <c r="B989" s="28" t="s">
        <v>7</v>
      </c>
      <c r="C989" s="28">
        <v>27.645</v>
      </c>
      <c r="D989" s="28">
        <v>1</v>
      </c>
      <c r="E989" s="28" t="s">
        <v>11</v>
      </c>
      <c r="F989" s="28" t="s">
        <v>13</v>
      </c>
      <c r="G989" s="33">
        <v>28340.188849999999</v>
      </c>
    </row>
    <row r="990" spans="1:7" x14ac:dyDescent="0.25">
      <c r="A990" s="25">
        <v>34</v>
      </c>
      <c r="B990" s="26" t="s">
        <v>10</v>
      </c>
      <c r="C990" s="26">
        <v>34.674999999999997</v>
      </c>
      <c r="D990" s="26">
        <v>0</v>
      </c>
      <c r="E990" s="26" t="s">
        <v>11</v>
      </c>
      <c r="F990" s="26" t="s">
        <v>14</v>
      </c>
      <c r="G990" s="32">
        <v>4518.8262500000001</v>
      </c>
    </row>
    <row r="991" spans="1:7" x14ac:dyDescent="0.25">
      <c r="A991" s="27">
        <v>24</v>
      </c>
      <c r="B991" s="28" t="s">
        <v>7</v>
      </c>
      <c r="C991" s="28">
        <v>20.52</v>
      </c>
      <c r="D991" s="28">
        <v>0</v>
      </c>
      <c r="E991" s="28" t="s">
        <v>8</v>
      </c>
      <c r="F991" s="28" t="s">
        <v>14</v>
      </c>
      <c r="G991" s="33">
        <v>14571.890799999999</v>
      </c>
    </row>
    <row r="992" spans="1:7" x14ac:dyDescent="0.25">
      <c r="A992" s="25">
        <v>26</v>
      </c>
      <c r="B992" s="26" t="s">
        <v>7</v>
      </c>
      <c r="C992" s="26">
        <v>19.8</v>
      </c>
      <c r="D992" s="26">
        <v>1</v>
      </c>
      <c r="E992" s="26" t="s">
        <v>11</v>
      </c>
      <c r="F992" s="26" t="s">
        <v>9</v>
      </c>
      <c r="G992" s="32">
        <v>3378.91</v>
      </c>
    </row>
    <row r="993" spans="1:7" x14ac:dyDescent="0.25">
      <c r="A993" s="27">
        <v>38</v>
      </c>
      <c r="B993" s="28" t="s">
        <v>7</v>
      </c>
      <c r="C993" s="28">
        <v>27.835000000000001</v>
      </c>
      <c r="D993" s="28">
        <v>2</v>
      </c>
      <c r="E993" s="28" t="s">
        <v>11</v>
      </c>
      <c r="F993" s="28" t="s">
        <v>14</v>
      </c>
      <c r="G993" s="33">
        <v>7144.86265</v>
      </c>
    </row>
    <row r="994" spans="1:7" x14ac:dyDescent="0.25">
      <c r="A994" s="25">
        <v>50</v>
      </c>
      <c r="B994" s="26" t="s">
        <v>7</v>
      </c>
      <c r="C994" s="26">
        <v>31.6</v>
      </c>
      <c r="D994" s="26">
        <v>2</v>
      </c>
      <c r="E994" s="26" t="s">
        <v>11</v>
      </c>
      <c r="F994" s="26" t="s">
        <v>9</v>
      </c>
      <c r="G994" s="32">
        <v>10118.424000000001</v>
      </c>
    </row>
    <row r="995" spans="1:7" x14ac:dyDescent="0.25">
      <c r="A995" s="27">
        <v>38</v>
      </c>
      <c r="B995" s="28" t="s">
        <v>10</v>
      </c>
      <c r="C995" s="28">
        <v>28.27</v>
      </c>
      <c r="D995" s="28">
        <v>1</v>
      </c>
      <c r="E995" s="28" t="s">
        <v>11</v>
      </c>
      <c r="F995" s="28" t="s">
        <v>12</v>
      </c>
      <c r="G995" s="33">
        <v>5484.4673000000003</v>
      </c>
    </row>
    <row r="996" spans="1:7" x14ac:dyDescent="0.25">
      <c r="A996" s="25">
        <v>27</v>
      </c>
      <c r="B996" s="26" t="s">
        <v>7</v>
      </c>
      <c r="C996" s="26">
        <v>20.045000000000002</v>
      </c>
      <c r="D996" s="26">
        <v>3</v>
      </c>
      <c r="E996" s="26" t="s">
        <v>8</v>
      </c>
      <c r="F996" s="26" t="s">
        <v>13</v>
      </c>
      <c r="G996" s="32">
        <v>16420.494549999999</v>
      </c>
    </row>
    <row r="997" spans="1:7" x14ac:dyDescent="0.25">
      <c r="A997" s="27">
        <v>39</v>
      </c>
      <c r="B997" s="28" t="s">
        <v>7</v>
      </c>
      <c r="C997" s="28">
        <v>23.274999999999999</v>
      </c>
      <c r="D997" s="28">
        <v>3</v>
      </c>
      <c r="E997" s="28" t="s">
        <v>11</v>
      </c>
      <c r="F997" s="28" t="s">
        <v>14</v>
      </c>
      <c r="G997" s="33">
        <v>7986.4752500000004</v>
      </c>
    </row>
    <row r="998" spans="1:7" x14ac:dyDescent="0.25">
      <c r="A998" s="25">
        <v>39</v>
      </c>
      <c r="B998" s="26" t="s">
        <v>7</v>
      </c>
      <c r="C998" s="26">
        <v>34.1</v>
      </c>
      <c r="D998" s="26">
        <v>3</v>
      </c>
      <c r="E998" s="26" t="s">
        <v>11</v>
      </c>
      <c r="F998" s="26" t="s">
        <v>9</v>
      </c>
      <c r="G998" s="32">
        <v>7418.5219999999999</v>
      </c>
    </row>
    <row r="999" spans="1:7" x14ac:dyDescent="0.25">
      <c r="A999" s="27">
        <v>63</v>
      </c>
      <c r="B999" s="28" t="s">
        <v>7</v>
      </c>
      <c r="C999" s="28">
        <v>36.85</v>
      </c>
      <c r="D999" s="28">
        <v>0</v>
      </c>
      <c r="E999" s="28" t="s">
        <v>11</v>
      </c>
      <c r="F999" s="28" t="s">
        <v>12</v>
      </c>
      <c r="G999" s="33">
        <v>13887.968500000001</v>
      </c>
    </row>
    <row r="1000" spans="1:7" x14ac:dyDescent="0.25">
      <c r="A1000" s="25">
        <v>33</v>
      </c>
      <c r="B1000" s="26" t="s">
        <v>7</v>
      </c>
      <c r="C1000" s="26">
        <v>36.29</v>
      </c>
      <c r="D1000" s="26">
        <v>3</v>
      </c>
      <c r="E1000" s="26" t="s">
        <v>11</v>
      </c>
      <c r="F1000" s="26" t="s">
        <v>14</v>
      </c>
      <c r="G1000" s="32">
        <v>6551.7501000000002</v>
      </c>
    </row>
    <row r="1001" spans="1:7" x14ac:dyDescent="0.25">
      <c r="A1001" s="27">
        <v>36</v>
      </c>
      <c r="B1001" s="28" t="s">
        <v>7</v>
      </c>
      <c r="C1001" s="28">
        <v>26.885000000000002</v>
      </c>
      <c r="D1001" s="28">
        <v>0</v>
      </c>
      <c r="E1001" s="28" t="s">
        <v>11</v>
      </c>
      <c r="F1001" s="28" t="s">
        <v>13</v>
      </c>
      <c r="G1001" s="33">
        <v>5267.8181500000001</v>
      </c>
    </row>
    <row r="1002" spans="1:7" x14ac:dyDescent="0.25">
      <c r="A1002" s="25">
        <v>30</v>
      </c>
      <c r="B1002" s="26" t="s">
        <v>10</v>
      </c>
      <c r="C1002" s="26">
        <v>22.99</v>
      </c>
      <c r="D1002" s="26">
        <v>2</v>
      </c>
      <c r="E1002" s="26" t="s">
        <v>8</v>
      </c>
      <c r="F1002" s="26" t="s">
        <v>13</v>
      </c>
      <c r="G1002" s="32">
        <v>17361.766100000001</v>
      </c>
    </row>
    <row r="1003" spans="1:7" x14ac:dyDescent="0.25">
      <c r="A1003" s="27">
        <v>24</v>
      </c>
      <c r="B1003" s="28" t="s">
        <v>10</v>
      </c>
      <c r="C1003" s="28">
        <v>32.700000000000003</v>
      </c>
      <c r="D1003" s="28">
        <v>0</v>
      </c>
      <c r="E1003" s="28" t="s">
        <v>8</v>
      </c>
      <c r="F1003" s="28" t="s">
        <v>9</v>
      </c>
      <c r="G1003" s="33">
        <v>34472.841</v>
      </c>
    </row>
    <row r="1004" spans="1:7" x14ac:dyDescent="0.25">
      <c r="A1004" s="25">
        <v>24</v>
      </c>
      <c r="B1004" s="26" t="s">
        <v>10</v>
      </c>
      <c r="C1004" s="26">
        <v>25.8</v>
      </c>
      <c r="D1004" s="26">
        <v>0</v>
      </c>
      <c r="E1004" s="26" t="s">
        <v>11</v>
      </c>
      <c r="F1004" s="26" t="s">
        <v>9</v>
      </c>
      <c r="G1004" s="32">
        <v>1972.95</v>
      </c>
    </row>
    <row r="1005" spans="1:7" x14ac:dyDescent="0.25">
      <c r="A1005" s="27">
        <v>48</v>
      </c>
      <c r="B1005" s="28" t="s">
        <v>10</v>
      </c>
      <c r="C1005" s="28">
        <v>29.6</v>
      </c>
      <c r="D1005" s="28">
        <v>0</v>
      </c>
      <c r="E1005" s="28" t="s">
        <v>11</v>
      </c>
      <c r="F1005" s="28" t="s">
        <v>9</v>
      </c>
      <c r="G1005" s="33">
        <v>21232.182260000001</v>
      </c>
    </row>
    <row r="1006" spans="1:7" x14ac:dyDescent="0.25">
      <c r="A1006" s="25">
        <v>47</v>
      </c>
      <c r="B1006" s="26" t="s">
        <v>10</v>
      </c>
      <c r="C1006" s="26">
        <v>19.190000000000001</v>
      </c>
      <c r="D1006" s="26">
        <v>1</v>
      </c>
      <c r="E1006" s="26" t="s">
        <v>11</v>
      </c>
      <c r="F1006" s="26" t="s">
        <v>14</v>
      </c>
      <c r="G1006" s="32">
        <v>8627.5411000000004</v>
      </c>
    </row>
    <row r="1007" spans="1:7" x14ac:dyDescent="0.25">
      <c r="A1007" s="27">
        <v>29</v>
      </c>
      <c r="B1007" s="28" t="s">
        <v>10</v>
      </c>
      <c r="C1007" s="28">
        <v>31.73</v>
      </c>
      <c r="D1007" s="28">
        <v>2</v>
      </c>
      <c r="E1007" s="28" t="s">
        <v>11</v>
      </c>
      <c r="F1007" s="28" t="s">
        <v>13</v>
      </c>
      <c r="G1007" s="33">
        <v>4433.3877000000002</v>
      </c>
    </row>
    <row r="1008" spans="1:7" x14ac:dyDescent="0.25">
      <c r="A1008" s="25">
        <v>28</v>
      </c>
      <c r="B1008" s="26" t="s">
        <v>10</v>
      </c>
      <c r="C1008" s="26">
        <v>29.26</v>
      </c>
      <c r="D1008" s="26">
        <v>2</v>
      </c>
      <c r="E1008" s="26" t="s">
        <v>11</v>
      </c>
      <c r="F1008" s="26" t="s">
        <v>14</v>
      </c>
      <c r="G1008" s="32">
        <v>4438.2633999999998</v>
      </c>
    </row>
    <row r="1009" spans="1:7" x14ac:dyDescent="0.25">
      <c r="A1009" s="27">
        <v>47</v>
      </c>
      <c r="B1009" s="28" t="s">
        <v>10</v>
      </c>
      <c r="C1009" s="28">
        <v>28.215</v>
      </c>
      <c r="D1009" s="28">
        <v>3</v>
      </c>
      <c r="E1009" s="28" t="s">
        <v>8</v>
      </c>
      <c r="F1009" s="28" t="s">
        <v>13</v>
      </c>
      <c r="G1009" s="33">
        <v>24915.220850000002</v>
      </c>
    </row>
    <row r="1010" spans="1:7" x14ac:dyDescent="0.25">
      <c r="A1010" s="25">
        <v>25</v>
      </c>
      <c r="B1010" s="26" t="s">
        <v>10</v>
      </c>
      <c r="C1010" s="26">
        <v>24.984999999999999</v>
      </c>
      <c r="D1010" s="26">
        <v>2</v>
      </c>
      <c r="E1010" s="26" t="s">
        <v>11</v>
      </c>
      <c r="F1010" s="26" t="s">
        <v>14</v>
      </c>
      <c r="G1010" s="32">
        <v>23241.47453</v>
      </c>
    </row>
    <row r="1011" spans="1:7" x14ac:dyDescent="0.25">
      <c r="A1011" s="27">
        <v>51</v>
      </c>
      <c r="B1011" s="28" t="s">
        <v>10</v>
      </c>
      <c r="C1011" s="28">
        <v>27.74</v>
      </c>
      <c r="D1011" s="28">
        <v>1</v>
      </c>
      <c r="E1011" s="28" t="s">
        <v>11</v>
      </c>
      <c r="F1011" s="28" t="s">
        <v>14</v>
      </c>
      <c r="G1011" s="33">
        <v>9957.7216000000008</v>
      </c>
    </row>
    <row r="1012" spans="1:7" x14ac:dyDescent="0.25">
      <c r="A1012" s="25">
        <v>48</v>
      </c>
      <c r="B1012" s="26" t="s">
        <v>7</v>
      </c>
      <c r="C1012" s="26">
        <v>22.8</v>
      </c>
      <c r="D1012" s="26">
        <v>0</v>
      </c>
      <c r="E1012" s="26" t="s">
        <v>11</v>
      </c>
      <c r="F1012" s="26" t="s">
        <v>9</v>
      </c>
      <c r="G1012" s="32">
        <v>8269.0439999999999</v>
      </c>
    </row>
    <row r="1013" spans="1:7" x14ac:dyDescent="0.25">
      <c r="A1013" s="27">
        <v>43</v>
      </c>
      <c r="B1013" s="28" t="s">
        <v>10</v>
      </c>
      <c r="C1013" s="28">
        <v>20.13</v>
      </c>
      <c r="D1013" s="28">
        <v>2</v>
      </c>
      <c r="E1013" s="28" t="s">
        <v>8</v>
      </c>
      <c r="F1013" s="28" t="s">
        <v>12</v>
      </c>
      <c r="G1013" s="33">
        <v>18767.737700000001</v>
      </c>
    </row>
    <row r="1014" spans="1:7" x14ac:dyDescent="0.25">
      <c r="A1014" s="25">
        <v>61</v>
      </c>
      <c r="B1014" s="26" t="s">
        <v>7</v>
      </c>
      <c r="C1014" s="26">
        <v>33.33</v>
      </c>
      <c r="D1014" s="26">
        <v>4</v>
      </c>
      <c r="E1014" s="26" t="s">
        <v>11</v>
      </c>
      <c r="F1014" s="26" t="s">
        <v>12</v>
      </c>
      <c r="G1014" s="32">
        <v>36580.282160000002</v>
      </c>
    </row>
    <row r="1015" spans="1:7" x14ac:dyDescent="0.25">
      <c r="A1015" s="27">
        <v>48</v>
      </c>
      <c r="B1015" s="28" t="s">
        <v>10</v>
      </c>
      <c r="C1015" s="28">
        <v>32.299999999999997</v>
      </c>
      <c r="D1015" s="28">
        <v>1</v>
      </c>
      <c r="E1015" s="28" t="s">
        <v>11</v>
      </c>
      <c r="F1015" s="28" t="s">
        <v>13</v>
      </c>
      <c r="G1015" s="33">
        <v>8765.2489999999998</v>
      </c>
    </row>
    <row r="1016" spans="1:7" x14ac:dyDescent="0.25">
      <c r="A1016" s="25">
        <v>38</v>
      </c>
      <c r="B1016" s="26" t="s">
        <v>7</v>
      </c>
      <c r="C1016" s="26">
        <v>27.6</v>
      </c>
      <c r="D1016" s="26">
        <v>0</v>
      </c>
      <c r="E1016" s="26" t="s">
        <v>11</v>
      </c>
      <c r="F1016" s="26" t="s">
        <v>9</v>
      </c>
      <c r="G1016" s="32">
        <v>5383.5360000000001</v>
      </c>
    </row>
    <row r="1017" spans="1:7" x14ac:dyDescent="0.25">
      <c r="A1017" s="27">
        <v>59</v>
      </c>
      <c r="B1017" s="28" t="s">
        <v>10</v>
      </c>
      <c r="C1017" s="28">
        <v>25.46</v>
      </c>
      <c r="D1017" s="28">
        <v>0</v>
      </c>
      <c r="E1017" s="28" t="s">
        <v>11</v>
      </c>
      <c r="F1017" s="28" t="s">
        <v>13</v>
      </c>
      <c r="G1017" s="33">
        <v>12124.992399999999</v>
      </c>
    </row>
    <row r="1018" spans="1:7" x14ac:dyDescent="0.25">
      <c r="A1018" s="25">
        <v>19</v>
      </c>
      <c r="B1018" s="26" t="s">
        <v>7</v>
      </c>
      <c r="C1018" s="26">
        <v>24.605</v>
      </c>
      <c r="D1018" s="26">
        <v>1</v>
      </c>
      <c r="E1018" s="26" t="s">
        <v>11</v>
      </c>
      <c r="F1018" s="26" t="s">
        <v>13</v>
      </c>
      <c r="G1018" s="32">
        <v>2709.24395</v>
      </c>
    </row>
    <row r="1019" spans="1:7" x14ac:dyDescent="0.25">
      <c r="A1019" s="27">
        <v>26</v>
      </c>
      <c r="B1019" s="28" t="s">
        <v>7</v>
      </c>
      <c r="C1019" s="28">
        <v>34.200000000000003</v>
      </c>
      <c r="D1019" s="28">
        <v>2</v>
      </c>
      <c r="E1019" s="28" t="s">
        <v>11</v>
      </c>
      <c r="F1019" s="28" t="s">
        <v>9</v>
      </c>
      <c r="G1019" s="33">
        <v>3987.9259999999999</v>
      </c>
    </row>
    <row r="1020" spans="1:7" x14ac:dyDescent="0.25">
      <c r="A1020" s="25">
        <v>54</v>
      </c>
      <c r="B1020" s="26" t="s">
        <v>7</v>
      </c>
      <c r="C1020" s="26">
        <v>35.814999999999998</v>
      </c>
      <c r="D1020" s="26">
        <v>3</v>
      </c>
      <c r="E1020" s="26" t="s">
        <v>11</v>
      </c>
      <c r="F1020" s="26" t="s">
        <v>13</v>
      </c>
      <c r="G1020" s="32">
        <v>12495.290849999999</v>
      </c>
    </row>
    <row r="1021" spans="1:7" x14ac:dyDescent="0.25">
      <c r="A1021" s="27">
        <v>21</v>
      </c>
      <c r="B1021" s="28" t="s">
        <v>7</v>
      </c>
      <c r="C1021" s="28">
        <v>32.68</v>
      </c>
      <c r="D1021" s="28">
        <v>2</v>
      </c>
      <c r="E1021" s="28" t="s">
        <v>11</v>
      </c>
      <c r="F1021" s="28" t="s">
        <v>13</v>
      </c>
      <c r="G1021" s="33">
        <v>26018.950519999999</v>
      </c>
    </row>
    <row r="1022" spans="1:7" x14ac:dyDescent="0.25">
      <c r="A1022" s="25">
        <v>51</v>
      </c>
      <c r="B1022" s="26" t="s">
        <v>10</v>
      </c>
      <c r="C1022" s="26">
        <v>37</v>
      </c>
      <c r="D1022" s="26">
        <v>0</v>
      </c>
      <c r="E1022" s="26" t="s">
        <v>11</v>
      </c>
      <c r="F1022" s="26" t="s">
        <v>9</v>
      </c>
      <c r="G1022" s="32">
        <v>8798.5930000000008</v>
      </c>
    </row>
    <row r="1023" spans="1:7" x14ac:dyDescent="0.25">
      <c r="A1023" s="27">
        <v>22</v>
      </c>
      <c r="B1023" s="28" t="s">
        <v>7</v>
      </c>
      <c r="C1023" s="28">
        <v>31.02</v>
      </c>
      <c r="D1023" s="28">
        <v>3</v>
      </c>
      <c r="E1023" s="28" t="s">
        <v>8</v>
      </c>
      <c r="F1023" s="28" t="s">
        <v>12</v>
      </c>
      <c r="G1023" s="33">
        <v>35595.589800000002</v>
      </c>
    </row>
    <row r="1024" spans="1:7" x14ac:dyDescent="0.25">
      <c r="A1024" s="25">
        <v>47</v>
      </c>
      <c r="B1024" s="26" t="s">
        <v>10</v>
      </c>
      <c r="C1024" s="26">
        <v>36.08</v>
      </c>
      <c r="D1024" s="26">
        <v>1</v>
      </c>
      <c r="E1024" s="26" t="s">
        <v>8</v>
      </c>
      <c r="F1024" s="26" t="s">
        <v>12</v>
      </c>
      <c r="G1024" s="32">
        <v>42211.138200000001</v>
      </c>
    </row>
    <row r="1025" spans="1:7" x14ac:dyDescent="0.25">
      <c r="A1025" s="27">
        <v>18</v>
      </c>
      <c r="B1025" s="28" t="s">
        <v>10</v>
      </c>
      <c r="C1025" s="28">
        <v>23.32</v>
      </c>
      <c r="D1025" s="28">
        <v>1</v>
      </c>
      <c r="E1025" s="28" t="s">
        <v>11</v>
      </c>
      <c r="F1025" s="28" t="s">
        <v>12</v>
      </c>
      <c r="G1025" s="33">
        <v>1711.0268000000001</v>
      </c>
    </row>
    <row r="1026" spans="1:7" x14ac:dyDescent="0.25">
      <c r="A1026" s="25">
        <v>47</v>
      </c>
      <c r="B1026" s="26" t="s">
        <v>7</v>
      </c>
      <c r="C1026" s="26">
        <v>45.32</v>
      </c>
      <c r="D1026" s="26">
        <v>1</v>
      </c>
      <c r="E1026" s="26" t="s">
        <v>11</v>
      </c>
      <c r="F1026" s="26" t="s">
        <v>12</v>
      </c>
      <c r="G1026" s="32">
        <v>8569.8618000000006</v>
      </c>
    </row>
    <row r="1027" spans="1:7" x14ac:dyDescent="0.25">
      <c r="A1027" s="27">
        <v>21</v>
      </c>
      <c r="B1027" s="28" t="s">
        <v>7</v>
      </c>
      <c r="C1027" s="28">
        <v>34.6</v>
      </c>
      <c r="D1027" s="28">
        <v>0</v>
      </c>
      <c r="E1027" s="28" t="s">
        <v>11</v>
      </c>
      <c r="F1027" s="28" t="s">
        <v>9</v>
      </c>
      <c r="G1027" s="33">
        <v>2020.1769999999999</v>
      </c>
    </row>
    <row r="1028" spans="1:7" x14ac:dyDescent="0.25">
      <c r="A1028" s="25">
        <v>19</v>
      </c>
      <c r="B1028" s="26" t="s">
        <v>10</v>
      </c>
      <c r="C1028" s="26">
        <v>26.03</v>
      </c>
      <c r="D1028" s="26">
        <v>1</v>
      </c>
      <c r="E1028" s="26" t="s">
        <v>8</v>
      </c>
      <c r="F1028" s="26" t="s">
        <v>13</v>
      </c>
      <c r="G1028" s="32">
        <v>16450.894700000001</v>
      </c>
    </row>
    <row r="1029" spans="1:7" x14ac:dyDescent="0.25">
      <c r="A1029" s="27">
        <v>23</v>
      </c>
      <c r="B1029" s="28" t="s">
        <v>10</v>
      </c>
      <c r="C1029" s="28">
        <v>18.715</v>
      </c>
      <c r="D1029" s="28">
        <v>0</v>
      </c>
      <c r="E1029" s="28" t="s">
        <v>11</v>
      </c>
      <c r="F1029" s="28" t="s">
        <v>13</v>
      </c>
      <c r="G1029" s="33">
        <v>21595.382290000001</v>
      </c>
    </row>
    <row r="1030" spans="1:7" x14ac:dyDescent="0.25">
      <c r="A1030" s="25">
        <v>54</v>
      </c>
      <c r="B1030" s="26" t="s">
        <v>10</v>
      </c>
      <c r="C1030" s="26">
        <v>31.6</v>
      </c>
      <c r="D1030" s="26">
        <v>0</v>
      </c>
      <c r="E1030" s="26" t="s">
        <v>11</v>
      </c>
      <c r="F1030" s="26" t="s">
        <v>9</v>
      </c>
      <c r="G1030" s="32">
        <v>9850.4320000000007</v>
      </c>
    </row>
    <row r="1031" spans="1:7" x14ac:dyDescent="0.25">
      <c r="A1031" s="27">
        <v>37</v>
      </c>
      <c r="B1031" s="28" t="s">
        <v>7</v>
      </c>
      <c r="C1031" s="28">
        <v>17.29</v>
      </c>
      <c r="D1031" s="28">
        <v>2</v>
      </c>
      <c r="E1031" s="28" t="s">
        <v>11</v>
      </c>
      <c r="F1031" s="28" t="s">
        <v>14</v>
      </c>
      <c r="G1031" s="33">
        <v>6877.9800999999998</v>
      </c>
    </row>
    <row r="1032" spans="1:7" x14ac:dyDescent="0.25">
      <c r="A1032" s="25">
        <v>46</v>
      </c>
      <c r="B1032" s="26" t="s">
        <v>7</v>
      </c>
      <c r="C1032" s="26">
        <v>23.655000000000001</v>
      </c>
      <c r="D1032" s="26">
        <v>1</v>
      </c>
      <c r="E1032" s="26" t="s">
        <v>8</v>
      </c>
      <c r="F1032" s="26" t="s">
        <v>13</v>
      </c>
      <c r="G1032" s="32">
        <v>21677.283449999999</v>
      </c>
    </row>
    <row r="1033" spans="1:7" x14ac:dyDescent="0.25">
      <c r="A1033" s="27">
        <v>55</v>
      </c>
      <c r="B1033" s="28" t="s">
        <v>7</v>
      </c>
      <c r="C1033" s="28">
        <v>35.200000000000003</v>
      </c>
      <c r="D1033" s="28">
        <v>0</v>
      </c>
      <c r="E1033" s="28" t="s">
        <v>8</v>
      </c>
      <c r="F1033" s="28" t="s">
        <v>12</v>
      </c>
      <c r="G1033" s="33">
        <v>44423.803</v>
      </c>
    </row>
    <row r="1034" spans="1:7" x14ac:dyDescent="0.25">
      <c r="A1034" s="25">
        <v>30</v>
      </c>
      <c r="B1034" s="26" t="s">
        <v>7</v>
      </c>
      <c r="C1034" s="26">
        <v>27.93</v>
      </c>
      <c r="D1034" s="26">
        <v>0</v>
      </c>
      <c r="E1034" s="26" t="s">
        <v>11</v>
      </c>
      <c r="F1034" s="26" t="s">
        <v>14</v>
      </c>
      <c r="G1034" s="32">
        <v>4137.5227000000004</v>
      </c>
    </row>
    <row r="1035" spans="1:7" x14ac:dyDescent="0.25">
      <c r="A1035" s="27">
        <v>18</v>
      </c>
      <c r="B1035" s="28" t="s">
        <v>10</v>
      </c>
      <c r="C1035" s="28">
        <v>21.565000000000001</v>
      </c>
      <c r="D1035" s="28">
        <v>0</v>
      </c>
      <c r="E1035" s="28" t="s">
        <v>8</v>
      </c>
      <c r="F1035" s="28" t="s">
        <v>14</v>
      </c>
      <c r="G1035" s="33">
        <v>13747.87235</v>
      </c>
    </row>
    <row r="1036" spans="1:7" x14ac:dyDescent="0.25">
      <c r="A1036" s="25">
        <v>61</v>
      </c>
      <c r="B1036" s="26" t="s">
        <v>10</v>
      </c>
      <c r="C1036" s="26">
        <v>38.380000000000003</v>
      </c>
      <c r="D1036" s="26">
        <v>0</v>
      </c>
      <c r="E1036" s="26" t="s">
        <v>11</v>
      </c>
      <c r="F1036" s="26" t="s">
        <v>13</v>
      </c>
      <c r="G1036" s="32">
        <v>12950.0712</v>
      </c>
    </row>
    <row r="1037" spans="1:7" x14ac:dyDescent="0.25">
      <c r="A1037" s="27">
        <v>54</v>
      </c>
      <c r="B1037" s="28" t="s">
        <v>7</v>
      </c>
      <c r="C1037" s="28">
        <v>23</v>
      </c>
      <c r="D1037" s="28">
        <v>3</v>
      </c>
      <c r="E1037" s="28" t="s">
        <v>11</v>
      </c>
      <c r="F1037" s="28" t="s">
        <v>9</v>
      </c>
      <c r="G1037" s="33">
        <v>12094.477999999999</v>
      </c>
    </row>
    <row r="1038" spans="1:7" x14ac:dyDescent="0.25">
      <c r="A1038" s="25">
        <v>22</v>
      </c>
      <c r="B1038" s="26" t="s">
        <v>10</v>
      </c>
      <c r="C1038" s="26">
        <v>37.07</v>
      </c>
      <c r="D1038" s="26">
        <v>2</v>
      </c>
      <c r="E1038" s="26" t="s">
        <v>8</v>
      </c>
      <c r="F1038" s="26" t="s">
        <v>12</v>
      </c>
      <c r="G1038" s="32">
        <v>37484.4493</v>
      </c>
    </row>
    <row r="1039" spans="1:7" x14ac:dyDescent="0.25">
      <c r="A1039" s="27">
        <v>45</v>
      </c>
      <c r="B1039" s="28" t="s">
        <v>7</v>
      </c>
      <c r="C1039" s="28">
        <v>30.495000000000001</v>
      </c>
      <c r="D1039" s="28">
        <v>1</v>
      </c>
      <c r="E1039" s="28" t="s">
        <v>8</v>
      </c>
      <c r="F1039" s="28" t="s">
        <v>13</v>
      </c>
      <c r="G1039" s="33">
        <v>39725.518049999999</v>
      </c>
    </row>
    <row r="1040" spans="1:7" x14ac:dyDescent="0.25">
      <c r="A1040" s="25">
        <v>22</v>
      </c>
      <c r="B1040" s="26" t="s">
        <v>10</v>
      </c>
      <c r="C1040" s="26">
        <v>28.88</v>
      </c>
      <c r="D1040" s="26">
        <v>0</v>
      </c>
      <c r="E1040" s="26" t="s">
        <v>11</v>
      </c>
      <c r="F1040" s="26" t="s">
        <v>14</v>
      </c>
      <c r="G1040" s="32">
        <v>2250.8352</v>
      </c>
    </row>
    <row r="1041" spans="1:7" x14ac:dyDescent="0.25">
      <c r="A1041" s="27">
        <v>19</v>
      </c>
      <c r="B1041" s="28" t="s">
        <v>10</v>
      </c>
      <c r="C1041" s="28">
        <v>27.265000000000001</v>
      </c>
      <c r="D1041" s="28">
        <v>2</v>
      </c>
      <c r="E1041" s="28" t="s">
        <v>11</v>
      </c>
      <c r="F1041" s="28" t="s">
        <v>13</v>
      </c>
      <c r="G1041" s="33">
        <v>22493.659640000002</v>
      </c>
    </row>
    <row r="1042" spans="1:7" x14ac:dyDescent="0.25">
      <c r="A1042" s="25">
        <v>35</v>
      </c>
      <c r="B1042" s="26" t="s">
        <v>7</v>
      </c>
      <c r="C1042" s="26">
        <v>28.024999999999999</v>
      </c>
      <c r="D1042" s="26">
        <v>0</v>
      </c>
      <c r="E1042" s="26" t="s">
        <v>8</v>
      </c>
      <c r="F1042" s="26" t="s">
        <v>13</v>
      </c>
      <c r="G1042" s="32">
        <v>20234.854749999999</v>
      </c>
    </row>
    <row r="1043" spans="1:7" x14ac:dyDescent="0.25">
      <c r="A1043" s="27">
        <v>18</v>
      </c>
      <c r="B1043" s="28" t="s">
        <v>10</v>
      </c>
      <c r="C1043" s="28">
        <v>23.085000000000001</v>
      </c>
      <c r="D1043" s="28">
        <v>0</v>
      </c>
      <c r="E1043" s="28" t="s">
        <v>11</v>
      </c>
      <c r="F1043" s="28" t="s">
        <v>14</v>
      </c>
      <c r="G1043" s="33">
        <v>1704.7001499999999</v>
      </c>
    </row>
    <row r="1044" spans="1:7" x14ac:dyDescent="0.25">
      <c r="A1044" s="25">
        <v>20</v>
      </c>
      <c r="B1044" s="26" t="s">
        <v>10</v>
      </c>
      <c r="C1044" s="26">
        <v>30.684999999999999</v>
      </c>
      <c r="D1044" s="26">
        <v>0</v>
      </c>
      <c r="E1044" s="26" t="s">
        <v>8</v>
      </c>
      <c r="F1044" s="26" t="s">
        <v>14</v>
      </c>
      <c r="G1044" s="32">
        <v>33475.817150000003</v>
      </c>
    </row>
    <row r="1045" spans="1:7" x14ac:dyDescent="0.25">
      <c r="A1045" s="27">
        <v>28</v>
      </c>
      <c r="B1045" s="28" t="s">
        <v>7</v>
      </c>
      <c r="C1045" s="28">
        <v>25.8</v>
      </c>
      <c r="D1045" s="28">
        <v>0</v>
      </c>
      <c r="E1045" s="28" t="s">
        <v>11</v>
      </c>
      <c r="F1045" s="28" t="s">
        <v>9</v>
      </c>
      <c r="G1045" s="33">
        <v>3161.4540000000002</v>
      </c>
    </row>
    <row r="1046" spans="1:7" x14ac:dyDescent="0.25">
      <c r="A1046" s="25">
        <v>55</v>
      </c>
      <c r="B1046" s="26" t="s">
        <v>10</v>
      </c>
      <c r="C1046" s="26">
        <v>35.244999999999997</v>
      </c>
      <c r="D1046" s="26">
        <v>1</v>
      </c>
      <c r="E1046" s="26" t="s">
        <v>11</v>
      </c>
      <c r="F1046" s="26" t="s">
        <v>14</v>
      </c>
      <c r="G1046" s="32">
        <v>11394.065549999999</v>
      </c>
    </row>
    <row r="1047" spans="1:7" x14ac:dyDescent="0.25">
      <c r="A1047" s="27">
        <v>43</v>
      </c>
      <c r="B1047" s="28" t="s">
        <v>7</v>
      </c>
      <c r="C1047" s="28">
        <v>24.7</v>
      </c>
      <c r="D1047" s="28">
        <v>2</v>
      </c>
      <c r="E1047" s="28" t="s">
        <v>8</v>
      </c>
      <c r="F1047" s="28" t="s">
        <v>13</v>
      </c>
      <c r="G1047" s="33">
        <v>21880.82</v>
      </c>
    </row>
    <row r="1048" spans="1:7" x14ac:dyDescent="0.25">
      <c r="A1048" s="25">
        <v>43</v>
      </c>
      <c r="B1048" s="26" t="s">
        <v>7</v>
      </c>
      <c r="C1048" s="26">
        <v>25.08</v>
      </c>
      <c r="D1048" s="26">
        <v>0</v>
      </c>
      <c r="E1048" s="26" t="s">
        <v>11</v>
      </c>
      <c r="F1048" s="26" t="s">
        <v>14</v>
      </c>
      <c r="G1048" s="32">
        <v>7325.0482000000002</v>
      </c>
    </row>
    <row r="1049" spans="1:7" x14ac:dyDescent="0.25">
      <c r="A1049" s="27">
        <v>22</v>
      </c>
      <c r="B1049" s="28" t="s">
        <v>10</v>
      </c>
      <c r="C1049" s="28">
        <v>52.58</v>
      </c>
      <c r="D1049" s="28">
        <v>1</v>
      </c>
      <c r="E1049" s="28" t="s">
        <v>8</v>
      </c>
      <c r="F1049" s="28" t="s">
        <v>12</v>
      </c>
      <c r="G1049" s="33">
        <v>44501.398200000003</v>
      </c>
    </row>
    <row r="1050" spans="1:7" x14ac:dyDescent="0.25">
      <c r="A1050" s="25">
        <v>25</v>
      </c>
      <c r="B1050" s="26" t="s">
        <v>7</v>
      </c>
      <c r="C1050" s="26">
        <v>22.515000000000001</v>
      </c>
      <c r="D1050" s="26">
        <v>1</v>
      </c>
      <c r="E1050" s="26" t="s">
        <v>11</v>
      </c>
      <c r="F1050" s="26" t="s">
        <v>13</v>
      </c>
      <c r="G1050" s="32">
        <v>3594.17085</v>
      </c>
    </row>
    <row r="1051" spans="1:7" x14ac:dyDescent="0.25">
      <c r="A1051" s="27">
        <v>49</v>
      </c>
      <c r="B1051" s="28" t="s">
        <v>10</v>
      </c>
      <c r="C1051" s="28">
        <v>30.9</v>
      </c>
      <c r="D1051" s="28">
        <v>0</v>
      </c>
      <c r="E1051" s="28" t="s">
        <v>8</v>
      </c>
      <c r="F1051" s="28" t="s">
        <v>9</v>
      </c>
      <c r="G1051" s="33">
        <v>39727.614000000001</v>
      </c>
    </row>
    <row r="1052" spans="1:7" x14ac:dyDescent="0.25">
      <c r="A1052" s="25">
        <v>44</v>
      </c>
      <c r="B1052" s="26" t="s">
        <v>7</v>
      </c>
      <c r="C1052" s="26">
        <v>36.954999999999998</v>
      </c>
      <c r="D1052" s="26">
        <v>1</v>
      </c>
      <c r="E1052" s="26" t="s">
        <v>11</v>
      </c>
      <c r="F1052" s="26" t="s">
        <v>13</v>
      </c>
      <c r="G1052" s="32">
        <v>8023.1354499999998</v>
      </c>
    </row>
    <row r="1053" spans="1:7" x14ac:dyDescent="0.25">
      <c r="A1053" s="27">
        <v>64</v>
      </c>
      <c r="B1053" s="28" t="s">
        <v>10</v>
      </c>
      <c r="C1053" s="28">
        <v>26.41</v>
      </c>
      <c r="D1053" s="28">
        <v>0</v>
      </c>
      <c r="E1053" s="28" t="s">
        <v>11</v>
      </c>
      <c r="F1053" s="28" t="s">
        <v>14</v>
      </c>
      <c r="G1053" s="33">
        <v>14394.5579</v>
      </c>
    </row>
    <row r="1054" spans="1:7" x14ac:dyDescent="0.25">
      <c r="A1054" s="25">
        <v>49</v>
      </c>
      <c r="B1054" s="26" t="s">
        <v>10</v>
      </c>
      <c r="C1054" s="26">
        <v>29.83</v>
      </c>
      <c r="D1054" s="26">
        <v>1</v>
      </c>
      <c r="E1054" s="26" t="s">
        <v>11</v>
      </c>
      <c r="F1054" s="26" t="s">
        <v>14</v>
      </c>
      <c r="G1054" s="32">
        <v>9288.0267000000003</v>
      </c>
    </row>
    <row r="1055" spans="1:7" x14ac:dyDescent="0.25">
      <c r="A1055" s="27">
        <v>47</v>
      </c>
      <c r="B1055" s="28" t="s">
        <v>10</v>
      </c>
      <c r="C1055" s="28">
        <v>29.8</v>
      </c>
      <c r="D1055" s="28">
        <v>3</v>
      </c>
      <c r="E1055" s="28" t="s">
        <v>8</v>
      </c>
      <c r="F1055" s="28" t="s">
        <v>9</v>
      </c>
      <c r="G1055" s="33">
        <v>25309.489000000001</v>
      </c>
    </row>
    <row r="1056" spans="1:7" x14ac:dyDescent="0.25">
      <c r="A1056" s="25">
        <v>27</v>
      </c>
      <c r="B1056" s="26" t="s">
        <v>7</v>
      </c>
      <c r="C1056" s="26">
        <v>21.47</v>
      </c>
      <c r="D1056" s="26">
        <v>0</v>
      </c>
      <c r="E1056" s="26" t="s">
        <v>11</v>
      </c>
      <c r="F1056" s="26" t="s">
        <v>13</v>
      </c>
      <c r="G1056" s="32">
        <v>3353.4703</v>
      </c>
    </row>
    <row r="1057" spans="1:7" x14ac:dyDescent="0.25">
      <c r="A1057" s="27">
        <v>55</v>
      </c>
      <c r="B1057" s="28" t="s">
        <v>10</v>
      </c>
      <c r="C1057" s="28">
        <v>27.645</v>
      </c>
      <c r="D1057" s="28">
        <v>0</v>
      </c>
      <c r="E1057" s="28" t="s">
        <v>11</v>
      </c>
      <c r="F1057" s="28" t="s">
        <v>13</v>
      </c>
      <c r="G1057" s="33">
        <v>10594.501550000001</v>
      </c>
    </row>
    <row r="1058" spans="1:7" x14ac:dyDescent="0.25">
      <c r="A1058" s="25">
        <v>48</v>
      </c>
      <c r="B1058" s="26" t="s">
        <v>7</v>
      </c>
      <c r="C1058" s="26">
        <v>28.9</v>
      </c>
      <c r="D1058" s="26">
        <v>0</v>
      </c>
      <c r="E1058" s="26" t="s">
        <v>11</v>
      </c>
      <c r="F1058" s="26" t="s">
        <v>9</v>
      </c>
      <c r="G1058" s="32">
        <v>8277.5229999999992</v>
      </c>
    </row>
    <row r="1059" spans="1:7" x14ac:dyDescent="0.25">
      <c r="A1059" s="27">
        <v>45</v>
      </c>
      <c r="B1059" s="28" t="s">
        <v>7</v>
      </c>
      <c r="C1059" s="28">
        <v>31.79</v>
      </c>
      <c r="D1059" s="28">
        <v>0</v>
      </c>
      <c r="E1059" s="28" t="s">
        <v>11</v>
      </c>
      <c r="F1059" s="28" t="s">
        <v>12</v>
      </c>
      <c r="G1059" s="33">
        <v>17929.303370000001</v>
      </c>
    </row>
    <row r="1060" spans="1:7" x14ac:dyDescent="0.25">
      <c r="A1060" s="25">
        <v>24</v>
      </c>
      <c r="B1060" s="26" t="s">
        <v>7</v>
      </c>
      <c r="C1060" s="26">
        <v>39.49</v>
      </c>
      <c r="D1060" s="26">
        <v>0</v>
      </c>
      <c r="E1060" s="26" t="s">
        <v>11</v>
      </c>
      <c r="F1060" s="26" t="s">
        <v>12</v>
      </c>
      <c r="G1060" s="32">
        <v>2480.9791</v>
      </c>
    </row>
    <row r="1061" spans="1:7" x14ac:dyDescent="0.25">
      <c r="A1061" s="27">
        <v>32</v>
      </c>
      <c r="B1061" s="28" t="s">
        <v>10</v>
      </c>
      <c r="C1061" s="28">
        <v>33.82</v>
      </c>
      <c r="D1061" s="28">
        <v>1</v>
      </c>
      <c r="E1061" s="28" t="s">
        <v>11</v>
      </c>
      <c r="F1061" s="28" t="s">
        <v>13</v>
      </c>
      <c r="G1061" s="33">
        <v>4462.7218000000003</v>
      </c>
    </row>
    <row r="1062" spans="1:7" x14ac:dyDescent="0.25">
      <c r="A1062" s="25">
        <v>24</v>
      </c>
      <c r="B1062" s="26" t="s">
        <v>10</v>
      </c>
      <c r="C1062" s="26">
        <v>32.01</v>
      </c>
      <c r="D1062" s="26">
        <v>0</v>
      </c>
      <c r="E1062" s="26" t="s">
        <v>11</v>
      </c>
      <c r="F1062" s="26" t="s">
        <v>12</v>
      </c>
      <c r="G1062" s="32">
        <v>1981.5818999999999</v>
      </c>
    </row>
    <row r="1063" spans="1:7" x14ac:dyDescent="0.25">
      <c r="A1063" s="27">
        <v>57</v>
      </c>
      <c r="B1063" s="28" t="s">
        <v>10</v>
      </c>
      <c r="C1063" s="28">
        <v>27.94</v>
      </c>
      <c r="D1063" s="28">
        <v>1</v>
      </c>
      <c r="E1063" s="28" t="s">
        <v>11</v>
      </c>
      <c r="F1063" s="28" t="s">
        <v>12</v>
      </c>
      <c r="G1063" s="33">
        <v>11554.223599999999</v>
      </c>
    </row>
    <row r="1064" spans="1:7" x14ac:dyDescent="0.25">
      <c r="A1064" s="25">
        <v>59</v>
      </c>
      <c r="B1064" s="26" t="s">
        <v>10</v>
      </c>
      <c r="C1064" s="26">
        <v>41.14</v>
      </c>
      <c r="D1064" s="26">
        <v>1</v>
      </c>
      <c r="E1064" s="26" t="s">
        <v>8</v>
      </c>
      <c r="F1064" s="26" t="s">
        <v>12</v>
      </c>
      <c r="G1064" s="32">
        <v>48970.247600000002</v>
      </c>
    </row>
    <row r="1065" spans="1:7" x14ac:dyDescent="0.25">
      <c r="A1065" s="27">
        <v>36</v>
      </c>
      <c r="B1065" s="28" t="s">
        <v>10</v>
      </c>
      <c r="C1065" s="28">
        <v>28.594999999999999</v>
      </c>
      <c r="D1065" s="28">
        <v>3</v>
      </c>
      <c r="E1065" s="28" t="s">
        <v>11</v>
      </c>
      <c r="F1065" s="28" t="s">
        <v>13</v>
      </c>
      <c r="G1065" s="33">
        <v>6548.1950500000003</v>
      </c>
    </row>
    <row r="1066" spans="1:7" x14ac:dyDescent="0.25">
      <c r="A1066" s="25">
        <v>29</v>
      </c>
      <c r="B1066" s="26" t="s">
        <v>7</v>
      </c>
      <c r="C1066" s="26">
        <v>25.6</v>
      </c>
      <c r="D1066" s="26">
        <v>4</v>
      </c>
      <c r="E1066" s="26" t="s">
        <v>11</v>
      </c>
      <c r="F1066" s="26" t="s">
        <v>9</v>
      </c>
      <c r="G1066" s="32">
        <v>5708.8670000000002</v>
      </c>
    </row>
    <row r="1067" spans="1:7" x14ac:dyDescent="0.25">
      <c r="A1067" s="27">
        <v>42</v>
      </c>
      <c r="B1067" s="28" t="s">
        <v>7</v>
      </c>
      <c r="C1067" s="28">
        <v>25.3</v>
      </c>
      <c r="D1067" s="28">
        <v>1</v>
      </c>
      <c r="E1067" s="28" t="s">
        <v>11</v>
      </c>
      <c r="F1067" s="28" t="s">
        <v>9</v>
      </c>
      <c r="G1067" s="33">
        <v>7045.4989999999998</v>
      </c>
    </row>
    <row r="1068" spans="1:7" x14ac:dyDescent="0.25">
      <c r="A1068" s="25">
        <v>48</v>
      </c>
      <c r="B1068" s="26" t="s">
        <v>10</v>
      </c>
      <c r="C1068" s="26">
        <v>37.29</v>
      </c>
      <c r="D1068" s="26">
        <v>2</v>
      </c>
      <c r="E1068" s="26" t="s">
        <v>11</v>
      </c>
      <c r="F1068" s="26" t="s">
        <v>12</v>
      </c>
      <c r="G1068" s="32">
        <v>8978.1851000000006</v>
      </c>
    </row>
    <row r="1069" spans="1:7" x14ac:dyDescent="0.25">
      <c r="A1069" s="27">
        <v>39</v>
      </c>
      <c r="B1069" s="28" t="s">
        <v>10</v>
      </c>
      <c r="C1069" s="28">
        <v>42.655000000000001</v>
      </c>
      <c r="D1069" s="28">
        <v>0</v>
      </c>
      <c r="E1069" s="28" t="s">
        <v>11</v>
      </c>
      <c r="F1069" s="28" t="s">
        <v>14</v>
      </c>
      <c r="G1069" s="33">
        <v>5757.41345</v>
      </c>
    </row>
    <row r="1070" spans="1:7" x14ac:dyDescent="0.25">
      <c r="A1070" s="25">
        <v>63</v>
      </c>
      <c r="B1070" s="26" t="s">
        <v>10</v>
      </c>
      <c r="C1070" s="26">
        <v>21.66</v>
      </c>
      <c r="D1070" s="26">
        <v>1</v>
      </c>
      <c r="E1070" s="26" t="s">
        <v>11</v>
      </c>
      <c r="F1070" s="26" t="s">
        <v>13</v>
      </c>
      <c r="G1070" s="32">
        <v>14349.8544</v>
      </c>
    </row>
    <row r="1071" spans="1:7" x14ac:dyDescent="0.25">
      <c r="A1071" s="27">
        <v>54</v>
      </c>
      <c r="B1071" s="28" t="s">
        <v>7</v>
      </c>
      <c r="C1071" s="28">
        <v>31.9</v>
      </c>
      <c r="D1071" s="28">
        <v>1</v>
      </c>
      <c r="E1071" s="28" t="s">
        <v>11</v>
      </c>
      <c r="F1071" s="28" t="s">
        <v>12</v>
      </c>
      <c r="G1071" s="33">
        <v>10928.849</v>
      </c>
    </row>
    <row r="1072" spans="1:7" x14ac:dyDescent="0.25">
      <c r="A1072" s="25">
        <v>37</v>
      </c>
      <c r="B1072" s="26" t="s">
        <v>10</v>
      </c>
      <c r="C1072" s="26">
        <v>37.07</v>
      </c>
      <c r="D1072" s="26">
        <v>1</v>
      </c>
      <c r="E1072" s="26" t="s">
        <v>8</v>
      </c>
      <c r="F1072" s="26" t="s">
        <v>12</v>
      </c>
      <c r="G1072" s="32">
        <v>39871.704299999998</v>
      </c>
    </row>
    <row r="1073" spans="1:7" x14ac:dyDescent="0.25">
      <c r="A1073" s="27">
        <v>63</v>
      </c>
      <c r="B1073" s="28" t="s">
        <v>10</v>
      </c>
      <c r="C1073" s="28">
        <v>31.445</v>
      </c>
      <c r="D1073" s="28">
        <v>0</v>
      </c>
      <c r="E1073" s="28" t="s">
        <v>11</v>
      </c>
      <c r="F1073" s="28" t="s">
        <v>14</v>
      </c>
      <c r="G1073" s="33">
        <v>13974.455550000001</v>
      </c>
    </row>
    <row r="1074" spans="1:7" x14ac:dyDescent="0.25">
      <c r="A1074" s="25">
        <v>21</v>
      </c>
      <c r="B1074" s="26" t="s">
        <v>10</v>
      </c>
      <c r="C1074" s="26">
        <v>31.254999999999999</v>
      </c>
      <c r="D1074" s="26">
        <v>0</v>
      </c>
      <c r="E1074" s="26" t="s">
        <v>11</v>
      </c>
      <c r="F1074" s="26" t="s">
        <v>13</v>
      </c>
      <c r="G1074" s="32">
        <v>1909.52745</v>
      </c>
    </row>
    <row r="1075" spans="1:7" x14ac:dyDescent="0.25">
      <c r="A1075" s="27">
        <v>54</v>
      </c>
      <c r="B1075" s="28" t="s">
        <v>7</v>
      </c>
      <c r="C1075" s="28">
        <v>28.88</v>
      </c>
      <c r="D1075" s="28">
        <v>2</v>
      </c>
      <c r="E1075" s="28" t="s">
        <v>11</v>
      </c>
      <c r="F1075" s="28" t="s">
        <v>14</v>
      </c>
      <c r="G1075" s="33">
        <v>12096.6512</v>
      </c>
    </row>
    <row r="1076" spans="1:7" x14ac:dyDescent="0.25">
      <c r="A1076" s="25">
        <v>60</v>
      </c>
      <c r="B1076" s="26" t="s">
        <v>7</v>
      </c>
      <c r="C1076" s="26">
        <v>18.335000000000001</v>
      </c>
      <c r="D1076" s="26">
        <v>0</v>
      </c>
      <c r="E1076" s="26" t="s">
        <v>11</v>
      </c>
      <c r="F1076" s="26" t="s">
        <v>14</v>
      </c>
      <c r="G1076" s="32">
        <v>13204.28565</v>
      </c>
    </row>
    <row r="1077" spans="1:7" x14ac:dyDescent="0.25">
      <c r="A1077" s="27">
        <v>32</v>
      </c>
      <c r="B1077" s="28" t="s">
        <v>7</v>
      </c>
      <c r="C1077" s="28">
        <v>29.59</v>
      </c>
      <c r="D1077" s="28">
        <v>1</v>
      </c>
      <c r="E1077" s="28" t="s">
        <v>11</v>
      </c>
      <c r="F1077" s="28" t="s">
        <v>12</v>
      </c>
      <c r="G1077" s="33">
        <v>4562.8420999999998</v>
      </c>
    </row>
    <row r="1078" spans="1:7" x14ac:dyDescent="0.25">
      <c r="A1078" s="25">
        <v>47</v>
      </c>
      <c r="B1078" s="26" t="s">
        <v>7</v>
      </c>
      <c r="C1078" s="26">
        <v>32</v>
      </c>
      <c r="D1078" s="26">
        <v>1</v>
      </c>
      <c r="E1078" s="26" t="s">
        <v>11</v>
      </c>
      <c r="F1078" s="26" t="s">
        <v>9</v>
      </c>
      <c r="G1078" s="32">
        <v>8551.3469999999998</v>
      </c>
    </row>
    <row r="1079" spans="1:7" x14ac:dyDescent="0.25">
      <c r="A1079" s="27">
        <v>21</v>
      </c>
      <c r="B1079" s="28" t="s">
        <v>10</v>
      </c>
      <c r="C1079" s="28">
        <v>26.03</v>
      </c>
      <c r="D1079" s="28">
        <v>0</v>
      </c>
      <c r="E1079" s="28" t="s">
        <v>11</v>
      </c>
      <c r="F1079" s="28" t="s">
        <v>14</v>
      </c>
      <c r="G1079" s="33">
        <v>2102.2647000000002</v>
      </c>
    </row>
    <row r="1080" spans="1:7" x14ac:dyDescent="0.25">
      <c r="A1080" s="25">
        <v>28</v>
      </c>
      <c r="B1080" s="26" t="s">
        <v>10</v>
      </c>
      <c r="C1080" s="26">
        <v>31.68</v>
      </c>
      <c r="D1080" s="26">
        <v>0</v>
      </c>
      <c r="E1080" s="26" t="s">
        <v>8</v>
      </c>
      <c r="F1080" s="26" t="s">
        <v>12</v>
      </c>
      <c r="G1080" s="32">
        <v>34672.147199999999</v>
      </c>
    </row>
    <row r="1081" spans="1:7" x14ac:dyDescent="0.25">
      <c r="A1081" s="27">
        <v>63</v>
      </c>
      <c r="B1081" s="28" t="s">
        <v>10</v>
      </c>
      <c r="C1081" s="28">
        <v>33.659999999999997</v>
      </c>
      <c r="D1081" s="28">
        <v>3</v>
      </c>
      <c r="E1081" s="28" t="s">
        <v>11</v>
      </c>
      <c r="F1081" s="28" t="s">
        <v>12</v>
      </c>
      <c r="G1081" s="33">
        <v>15161.5344</v>
      </c>
    </row>
    <row r="1082" spans="1:7" x14ac:dyDescent="0.25">
      <c r="A1082" s="25">
        <v>18</v>
      </c>
      <c r="B1082" s="26" t="s">
        <v>10</v>
      </c>
      <c r="C1082" s="26">
        <v>21.78</v>
      </c>
      <c r="D1082" s="26">
        <v>2</v>
      </c>
      <c r="E1082" s="26" t="s">
        <v>11</v>
      </c>
      <c r="F1082" s="26" t="s">
        <v>12</v>
      </c>
      <c r="G1082" s="32">
        <v>11884.048580000001</v>
      </c>
    </row>
    <row r="1083" spans="1:7" x14ac:dyDescent="0.25">
      <c r="A1083" s="27">
        <v>32</v>
      </c>
      <c r="B1083" s="28" t="s">
        <v>10</v>
      </c>
      <c r="C1083" s="28">
        <v>27.835000000000001</v>
      </c>
      <c r="D1083" s="28">
        <v>1</v>
      </c>
      <c r="E1083" s="28" t="s">
        <v>11</v>
      </c>
      <c r="F1083" s="28" t="s">
        <v>13</v>
      </c>
      <c r="G1083" s="33">
        <v>4454.40265</v>
      </c>
    </row>
    <row r="1084" spans="1:7" x14ac:dyDescent="0.25">
      <c r="A1084" s="25">
        <v>38</v>
      </c>
      <c r="B1084" s="26" t="s">
        <v>10</v>
      </c>
      <c r="C1084" s="26">
        <v>19.95</v>
      </c>
      <c r="D1084" s="26">
        <v>1</v>
      </c>
      <c r="E1084" s="26" t="s">
        <v>11</v>
      </c>
      <c r="F1084" s="26" t="s">
        <v>13</v>
      </c>
      <c r="G1084" s="32">
        <v>5855.9025000000001</v>
      </c>
    </row>
    <row r="1085" spans="1:7" x14ac:dyDescent="0.25">
      <c r="A1085" s="27">
        <v>32</v>
      </c>
      <c r="B1085" s="28" t="s">
        <v>10</v>
      </c>
      <c r="C1085" s="28">
        <v>31.5</v>
      </c>
      <c r="D1085" s="28">
        <v>1</v>
      </c>
      <c r="E1085" s="28" t="s">
        <v>11</v>
      </c>
      <c r="F1085" s="28" t="s">
        <v>9</v>
      </c>
      <c r="G1085" s="33">
        <v>4076.4969999999998</v>
      </c>
    </row>
    <row r="1086" spans="1:7" x14ac:dyDescent="0.25">
      <c r="A1086" s="25">
        <v>62</v>
      </c>
      <c r="B1086" s="26" t="s">
        <v>7</v>
      </c>
      <c r="C1086" s="26">
        <v>30.495000000000001</v>
      </c>
      <c r="D1086" s="26">
        <v>2</v>
      </c>
      <c r="E1086" s="26" t="s">
        <v>11</v>
      </c>
      <c r="F1086" s="26" t="s">
        <v>13</v>
      </c>
      <c r="G1086" s="32">
        <v>15019.760050000001</v>
      </c>
    </row>
    <row r="1087" spans="1:7" x14ac:dyDescent="0.25">
      <c r="A1087" s="27">
        <v>39</v>
      </c>
      <c r="B1087" s="28" t="s">
        <v>7</v>
      </c>
      <c r="C1087" s="28">
        <v>18.3</v>
      </c>
      <c r="D1087" s="28">
        <v>5</v>
      </c>
      <c r="E1087" s="28" t="s">
        <v>8</v>
      </c>
      <c r="F1087" s="28" t="s">
        <v>9</v>
      </c>
      <c r="G1087" s="33">
        <v>19023.259999999998</v>
      </c>
    </row>
    <row r="1088" spans="1:7" x14ac:dyDescent="0.25">
      <c r="A1088" s="25">
        <v>55</v>
      </c>
      <c r="B1088" s="26" t="s">
        <v>10</v>
      </c>
      <c r="C1088" s="26">
        <v>28.975000000000001</v>
      </c>
      <c r="D1088" s="26">
        <v>0</v>
      </c>
      <c r="E1088" s="26" t="s">
        <v>11</v>
      </c>
      <c r="F1088" s="26" t="s">
        <v>14</v>
      </c>
      <c r="G1088" s="32">
        <v>10796.35025</v>
      </c>
    </row>
    <row r="1089" spans="1:7" x14ac:dyDescent="0.25">
      <c r="A1089" s="27">
        <v>57</v>
      </c>
      <c r="B1089" s="28" t="s">
        <v>10</v>
      </c>
      <c r="C1089" s="28">
        <v>31.54</v>
      </c>
      <c r="D1089" s="28">
        <v>0</v>
      </c>
      <c r="E1089" s="28" t="s">
        <v>11</v>
      </c>
      <c r="F1089" s="28" t="s">
        <v>13</v>
      </c>
      <c r="G1089" s="33">
        <v>11353.2276</v>
      </c>
    </row>
    <row r="1090" spans="1:7" x14ac:dyDescent="0.25">
      <c r="A1090" s="25">
        <v>52</v>
      </c>
      <c r="B1090" s="26" t="s">
        <v>10</v>
      </c>
      <c r="C1090" s="26">
        <v>47.74</v>
      </c>
      <c r="D1090" s="26">
        <v>1</v>
      </c>
      <c r="E1090" s="26" t="s">
        <v>11</v>
      </c>
      <c r="F1090" s="26" t="s">
        <v>12</v>
      </c>
      <c r="G1090" s="32">
        <v>9748.9105999999992</v>
      </c>
    </row>
    <row r="1091" spans="1:7" x14ac:dyDescent="0.25">
      <c r="A1091" s="27">
        <v>56</v>
      </c>
      <c r="B1091" s="28" t="s">
        <v>10</v>
      </c>
      <c r="C1091" s="28">
        <v>22.1</v>
      </c>
      <c r="D1091" s="28">
        <v>0</v>
      </c>
      <c r="E1091" s="28" t="s">
        <v>11</v>
      </c>
      <c r="F1091" s="28" t="s">
        <v>9</v>
      </c>
      <c r="G1091" s="33">
        <v>10577.087</v>
      </c>
    </row>
    <row r="1092" spans="1:7" x14ac:dyDescent="0.25">
      <c r="A1092" s="25">
        <v>47</v>
      </c>
      <c r="B1092" s="26" t="s">
        <v>10</v>
      </c>
      <c r="C1092" s="26">
        <v>36.19</v>
      </c>
      <c r="D1092" s="26">
        <v>0</v>
      </c>
      <c r="E1092" s="26" t="s">
        <v>8</v>
      </c>
      <c r="F1092" s="26" t="s">
        <v>12</v>
      </c>
      <c r="G1092" s="32">
        <v>41676.081100000003</v>
      </c>
    </row>
    <row r="1093" spans="1:7" x14ac:dyDescent="0.25">
      <c r="A1093" s="27">
        <v>55</v>
      </c>
      <c r="B1093" s="28" t="s">
        <v>7</v>
      </c>
      <c r="C1093" s="28">
        <v>29.83</v>
      </c>
      <c r="D1093" s="28">
        <v>0</v>
      </c>
      <c r="E1093" s="28" t="s">
        <v>11</v>
      </c>
      <c r="F1093" s="28" t="s">
        <v>14</v>
      </c>
      <c r="G1093" s="33">
        <v>11286.538699999999</v>
      </c>
    </row>
    <row r="1094" spans="1:7" x14ac:dyDescent="0.25">
      <c r="A1094" s="25">
        <v>23</v>
      </c>
      <c r="B1094" s="26" t="s">
        <v>10</v>
      </c>
      <c r="C1094" s="26">
        <v>32.700000000000003</v>
      </c>
      <c r="D1094" s="26">
        <v>3</v>
      </c>
      <c r="E1094" s="26" t="s">
        <v>11</v>
      </c>
      <c r="F1094" s="26" t="s">
        <v>9</v>
      </c>
      <c r="G1094" s="32">
        <v>3591.48</v>
      </c>
    </row>
    <row r="1095" spans="1:7" x14ac:dyDescent="0.25">
      <c r="A1095" s="27">
        <v>22</v>
      </c>
      <c r="B1095" s="28" t="s">
        <v>7</v>
      </c>
      <c r="C1095" s="28">
        <v>30.4</v>
      </c>
      <c r="D1095" s="28">
        <v>0</v>
      </c>
      <c r="E1095" s="28" t="s">
        <v>8</v>
      </c>
      <c r="F1095" s="28" t="s">
        <v>13</v>
      </c>
      <c r="G1095" s="33">
        <v>33907.548000000003</v>
      </c>
    </row>
    <row r="1096" spans="1:7" x14ac:dyDescent="0.25">
      <c r="A1096" s="25">
        <v>50</v>
      </c>
      <c r="B1096" s="26" t="s">
        <v>7</v>
      </c>
      <c r="C1096" s="26">
        <v>33.700000000000003</v>
      </c>
      <c r="D1096" s="26">
        <v>4</v>
      </c>
      <c r="E1096" s="26" t="s">
        <v>11</v>
      </c>
      <c r="F1096" s="26" t="s">
        <v>9</v>
      </c>
      <c r="G1096" s="32">
        <v>11299.343000000001</v>
      </c>
    </row>
    <row r="1097" spans="1:7" x14ac:dyDescent="0.25">
      <c r="A1097" s="27">
        <v>18</v>
      </c>
      <c r="B1097" s="28" t="s">
        <v>7</v>
      </c>
      <c r="C1097" s="28">
        <v>31.35</v>
      </c>
      <c r="D1097" s="28">
        <v>4</v>
      </c>
      <c r="E1097" s="28" t="s">
        <v>11</v>
      </c>
      <c r="F1097" s="28" t="s">
        <v>14</v>
      </c>
      <c r="G1097" s="33">
        <v>4561.1885000000002</v>
      </c>
    </row>
    <row r="1098" spans="1:7" x14ac:dyDescent="0.25">
      <c r="A1098" s="25">
        <v>51</v>
      </c>
      <c r="B1098" s="26" t="s">
        <v>7</v>
      </c>
      <c r="C1098" s="26">
        <v>34.96</v>
      </c>
      <c r="D1098" s="26">
        <v>2</v>
      </c>
      <c r="E1098" s="26" t="s">
        <v>8</v>
      </c>
      <c r="F1098" s="26" t="s">
        <v>14</v>
      </c>
      <c r="G1098" s="32">
        <v>44641.197399999997</v>
      </c>
    </row>
    <row r="1099" spans="1:7" x14ac:dyDescent="0.25">
      <c r="A1099" s="27">
        <v>22</v>
      </c>
      <c r="B1099" s="28" t="s">
        <v>10</v>
      </c>
      <c r="C1099" s="28">
        <v>33.770000000000003</v>
      </c>
      <c r="D1099" s="28">
        <v>0</v>
      </c>
      <c r="E1099" s="28" t="s">
        <v>11</v>
      </c>
      <c r="F1099" s="28" t="s">
        <v>12</v>
      </c>
      <c r="G1099" s="33">
        <v>1674.6323</v>
      </c>
    </row>
    <row r="1100" spans="1:7" x14ac:dyDescent="0.25">
      <c r="A1100" s="25">
        <v>52</v>
      </c>
      <c r="B1100" s="26" t="s">
        <v>7</v>
      </c>
      <c r="C1100" s="26">
        <v>30.875</v>
      </c>
      <c r="D1100" s="26">
        <v>0</v>
      </c>
      <c r="E1100" s="26" t="s">
        <v>11</v>
      </c>
      <c r="F1100" s="26" t="s">
        <v>14</v>
      </c>
      <c r="G1100" s="32">
        <v>23045.566159999998</v>
      </c>
    </row>
    <row r="1101" spans="1:7" x14ac:dyDescent="0.25">
      <c r="A1101" s="27">
        <v>25</v>
      </c>
      <c r="B1101" s="28" t="s">
        <v>7</v>
      </c>
      <c r="C1101" s="28">
        <v>33.99</v>
      </c>
      <c r="D1101" s="28">
        <v>1</v>
      </c>
      <c r="E1101" s="28" t="s">
        <v>11</v>
      </c>
      <c r="F1101" s="28" t="s">
        <v>12</v>
      </c>
      <c r="G1101" s="33">
        <v>3227.1210999999998</v>
      </c>
    </row>
    <row r="1102" spans="1:7" x14ac:dyDescent="0.25">
      <c r="A1102" s="25">
        <v>33</v>
      </c>
      <c r="B1102" s="26" t="s">
        <v>7</v>
      </c>
      <c r="C1102" s="26">
        <v>19.094999999999999</v>
      </c>
      <c r="D1102" s="26">
        <v>2</v>
      </c>
      <c r="E1102" s="26" t="s">
        <v>8</v>
      </c>
      <c r="F1102" s="26" t="s">
        <v>14</v>
      </c>
      <c r="G1102" s="32">
        <v>16776.304049999999</v>
      </c>
    </row>
    <row r="1103" spans="1:7" x14ac:dyDescent="0.25">
      <c r="A1103" s="27">
        <v>53</v>
      </c>
      <c r="B1103" s="28" t="s">
        <v>10</v>
      </c>
      <c r="C1103" s="28">
        <v>28.6</v>
      </c>
      <c r="D1103" s="28">
        <v>3</v>
      </c>
      <c r="E1103" s="28" t="s">
        <v>11</v>
      </c>
      <c r="F1103" s="28" t="s">
        <v>9</v>
      </c>
      <c r="G1103" s="33">
        <v>11253.421</v>
      </c>
    </row>
    <row r="1104" spans="1:7" x14ac:dyDescent="0.25">
      <c r="A1104" s="25">
        <v>29</v>
      </c>
      <c r="B1104" s="26" t="s">
        <v>10</v>
      </c>
      <c r="C1104" s="26">
        <v>38.94</v>
      </c>
      <c r="D1104" s="26">
        <v>1</v>
      </c>
      <c r="E1104" s="26" t="s">
        <v>11</v>
      </c>
      <c r="F1104" s="26" t="s">
        <v>12</v>
      </c>
      <c r="G1104" s="32">
        <v>3471.4096</v>
      </c>
    </row>
    <row r="1105" spans="1:7" x14ac:dyDescent="0.25">
      <c r="A1105" s="27">
        <v>58</v>
      </c>
      <c r="B1105" s="28" t="s">
        <v>10</v>
      </c>
      <c r="C1105" s="28">
        <v>36.08</v>
      </c>
      <c r="D1105" s="28">
        <v>0</v>
      </c>
      <c r="E1105" s="28" t="s">
        <v>11</v>
      </c>
      <c r="F1105" s="28" t="s">
        <v>12</v>
      </c>
      <c r="G1105" s="33">
        <v>11363.2832</v>
      </c>
    </row>
    <row r="1106" spans="1:7" x14ac:dyDescent="0.25">
      <c r="A1106" s="25">
        <v>37</v>
      </c>
      <c r="B1106" s="26" t="s">
        <v>10</v>
      </c>
      <c r="C1106" s="26">
        <v>29.8</v>
      </c>
      <c r="D1106" s="26">
        <v>0</v>
      </c>
      <c r="E1106" s="26" t="s">
        <v>11</v>
      </c>
      <c r="F1106" s="26" t="s">
        <v>9</v>
      </c>
      <c r="G1106" s="32">
        <v>20420.604650000001</v>
      </c>
    </row>
    <row r="1107" spans="1:7" x14ac:dyDescent="0.25">
      <c r="A1107" s="27">
        <v>54</v>
      </c>
      <c r="B1107" s="28" t="s">
        <v>7</v>
      </c>
      <c r="C1107" s="28">
        <v>31.24</v>
      </c>
      <c r="D1107" s="28">
        <v>0</v>
      </c>
      <c r="E1107" s="28" t="s">
        <v>11</v>
      </c>
      <c r="F1107" s="28" t="s">
        <v>12</v>
      </c>
      <c r="G1107" s="33">
        <v>10338.9316</v>
      </c>
    </row>
    <row r="1108" spans="1:7" x14ac:dyDescent="0.25">
      <c r="A1108" s="25">
        <v>49</v>
      </c>
      <c r="B1108" s="26" t="s">
        <v>7</v>
      </c>
      <c r="C1108" s="26">
        <v>29.925000000000001</v>
      </c>
      <c r="D1108" s="26">
        <v>0</v>
      </c>
      <c r="E1108" s="26" t="s">
        <v>11</v>
      </c>
      <c r="F1108" s="26" t="s">
        <v>13</v>
      </c>
      <c r="G1108" s="32">
        <v>8988.1587500000005</v>
      </c>
    </row>
    <row r="1109" spans="1:7" x14ac:dyDescent="0.25">
      <c r="A1109" s="27">
        <v>50</v>
      </c>
      <c r="B1109" s="28" t="s">
        <v>7</v>
      </c>
      <c r="C1109" s="28">
        <v>26.22</v>
      </c>
      <c r="D1109" s="28">
        <v>2</v>
      </c>
      <c r="E1109" s="28" t="s">
        <v>11</v>
      </c>
      <c r="F1109" s="28" t="s">
        <v>13</v>
      </c>
      <c r="G1109" s="33">
        <v>10493.9458</v>
      </c>
    </row>
    <row r="1110" spans="1:7" x14ac:dyDescent="0.25">
      <c r="A1110" s="25">
        <v>26</v>
      </c>
      <c r="B1110" s="26" t="s">
        <v>10</v>
      </c>
      <c r="C1110" s="26">
        <v>30</v>
      </c>
      <c r="D1110" s="26">
        <v>1</v>
      </c>
      <c r="E1110" s="26" t="s">
        <v>11</v>
      </c>
      <c r="F1110" s="26" t="s">
        <v>9</v>
      </c>
      <c r="G1110" s="32">
        <v>2904.0880000000002</v>
      </c>
    </row>
    <row r="1111" spans="1:7" x14ac:dyDescent="0.25">
      <c r="A1111" s="27">
        <v>45</v>
      </c>
      <c r="B1111" s="28" t="s">
        <v>10</v>
      </c>
      <c r="C1111" s="28">
        <v>20.350000000000001</v>
      </c>
      <c r="D1111" s="28">
        <v>3</v>
      </c>
      <c r="E1111" s="28" t="s">
        <v>11</v>
      </c>
      <c r="F1111" s="28" t="s">
        <v>12</v>
      </c>
      <c r="G1111" s="33">
        <v>8605.3615000000009</v>
      </c>
    </row>
    <row r="1112" spans="1:7" x14ac:dyDescent="0.25">
      <c r="A1112" s="25">
        <v>54</v>
      </c>
      <c r="B1112" s="26" t="s">
        <v>7</v>
      </c>
      <c r="C1112" s="26">
        <v>32.299999999999997</v>
      </c>
      <c r="D1112" s="26">
        <v>1</v>
      </c>
      <c r="E1112" s="26" t="s">
        <v>11</v>
      </c>
      <c r="F1112" s="26" t="s">
        <v>14</v>
      </c>
      <c r="G1112" s="32">
        <v>11512.405000000001</v>
      </c>
    </row>
    <row r="1113" spans="1:7" x14ac:dyDescent="0.25">
      <c r="A1113" s="27">
        <v>38</v>
      </c>
      <c r="B1113" s="28" t="s">
        <v>10</v>
      </c>
      <c r="C1113" s="28">
        <v>38.39</v>
      </c>
      <c r="D1113" s="28">
        <v>3</v>
      </c>
      <c r="E1113" s="28" t="s">
        <v>8</v>
      </c>
      <c r="F1113" s="28" t="s">
        <v>12</v>
      </c>
      <c r="G1113" s="33">
        <v>41949.244100000004</v>
      </c>
    </row>
    <row r="1114" spans="1:7" x14ac:dyDescent="0.25">
      <c r="A1114" s="25">
        <v>48</v>
      </c>
      <c r="B1114" s="26" t="s">
        <v>7</v>
      </c>
      <c r="C1114" s="26">
        <v>25.85</v>
      </c>
      <c r="D1114" s="26">
        <v>3</v>
      </c>
      <c r="E1114" s="26" t="s">
        <v>8</v>
      </c>
      <c r="F1114" s="26" t="s">
        <v>12</v>
      </c>
      <c r="G1114" s="32">
        <v>24180.933499999999</v>
      </c>
    </row>
    <row r="1115" spans="1:7" x14ac:dyDescent="0.25">
      <c r="A1115" s="27">
        <v>28</v>
      </c>
      <c r="B1115" s="28" t="s">
        <v>7</v>
      </c>
      <c r="C1115" s="28">
        <v>26.315000000000001</v>
      </c>
      <c r="D1115" s="28">
        <v>3</v>
      </c>
      <c r="E1115" s="28" t="s">
        <v>11</v>
      </c>
      <c r="F1115" s="28" t="s">
        <v>13</v>
      </c>
      <c r="G1115" s="33">
        <v>5312.1698500000002</v>
      </c>
    </row>
    <row r="1116" spans="1:7" x14ac:dyDescent="0.25">
      <c r="A1116" s="25">
        <v>23</v>
      </c>
      <c r="B1116" s="26" t="s">
        <v>10</v>
      </c>
      <c r="C1116" s="26">
        <v>24.51</v>
      </c>
      <c r="D1116" s="26">
        <v>0</v>
      </c>
      <c r="E1116" s="26" t="s">
        <v>11</v>
      </c>
      <c r="F1116" s="26" t="s">
        <v>14</v>
      </c>
      <c r="G1116" s="32">
        <v>2396.0958999999998</v>
      </c>
    </row>
    <row r="1117" spans="1:7" x14ac:dyDescent="0.25">
      <c r="A1117" s="27">
        <v>55</v>
      </c>
      <c r="B1117" s="28" t="s">
        <v>10</v>
      </c>
      <c r="C1117" s="28">
        <v>32.67</v>
      </c>
      <c r="D1117" s="28">
        <v>1</v>
      </c>
      <c r="E1117" s="28" t="s">
        <v>11</v>
      </c>
      <c r="F1117" s="28" t="s">
        <v>12</v>
      </c>
      <c r="G1117" s="33">
        <v>10807.4863</v>
      </c>
    </row>
    <row r="1118" spans="1:7" x14ac:dyDescent="0.25">
      <c r="A1118" s="25">
        <v>41</v>
      </c>
      <c r="B1118" s="26" t="s">
        <v>10</v>
      </c>
      <c r="C1118" s="26">
        <v>29.64</v>
      </c>
      <c r="D1118" s="26">
        <v>5</v>
      </c>
      <c r="E1118" s="26" t="s">
        <v>11</v>
      </c>
      <c r="F1118" s="26" t="s">
        <v>14</v>
      </c>
      <c r="G1118" s="32">
        <v>9222.4025999999994</v>
      </c>
    </row>
    <row r="1119" spans="1:7" x14ac:dyDescent="0.25">
      <c r="A1119" s="27">
        <v>25</v>
      </c>
      <c r="B1119" s="28" t="s">
        <v>10</v>
      </c>
      <c r="C1119" s="28">
        <v>33.33</v>
      </c>
      <c r="D1119" s="28">
        <v>2</v>
      </c>
      <c r="E1119" s="28" t="s">
        <v>8</v>
      </c>
      <c r="F1119" s="28" t="s">
        <v>12</v>
      </c>
      <c r="G1119" s="33">
        <v>36124.573700000001</v>
      </c>
    </row>
    <row r="1120" spans="1:7" x14ac:dyDescent="0.25">
      <c r="A1120" s="25">
        <v>33</v>
      </c>
      <c r="B1120" s="26" t="s">
        <v>10</v>
      </c>
      <c r="C1120" s="26">
        <v>35.75</v>
      </c>
      <c r="D1120" s="26">
        <v>1</v>
      </c>
      <c r="E1120" s="26" t="s">
        <v>8</v>
      </c>
      <c r="F1120" s="26" t="s">
        <v>12</v>
      </c>
      <c r="G1120" s="32">
        <v>38282.749499999998</v>
      </c>
    </row>
    <row r="1121" spans="1:7" x14ac:dyDescent="0.25">
      <c r="A1121" s="27">
        <v>30</v>
      </c>
      <c r="B1121" s="28" t="s">
        <v>7</v>
      </c>
      <c r="C1121" s="28">
        <v>19.95</v>
      </c>
      <c r="D1121" s="28">
        <v>3</v>
      </c>
      <c r="E1121" s="28" t="s">
        <v>11</v>
      </c>
      <c r="F1121" s="28" t="s">
        <v>13</v>
      </c>
      <c r="G1121" s="33">
        <v>5693.4305000000004</v>
      </c>
    </row>
    <row r="1122" spans="1:7" x14ac:dyDescent="0.25">
      <c r="A1122" s="25">
        <v>23</v>
      </c>
      <c r="B1122" s="26" t="s">
        <v>7</v>
      </c>
      <c r="C1122" s="26">
        <v>31.4</v>
      </c>
      <c r="D1122" s="26">
        <v>0</v>
      </c>
      <c r="E1122" s="26" t="s">
        <v>8</v>
      </c>
      <c r="F1122" s="26" t="s">
        <v>9</v>
      </c>
      <c r="G1122" s="32">
        <v>34166.273000000001</v>
      </c>
    </row>
    <row r="1123" spans="1:7" x14ac:dyDescent="0.25">
      <c r="A1123" s="27">
        <v>46</v>
      </c>
      <c r="B1123" s="28" t="s">
        <v>10</v>
      </c>
      <c r="C1123" s="28">
        <v>38.17</v>
      </c>
      <c r="D1123" s="28">
        <v>2</v>
      </c>
      <c r="E1123" s="28" t="s">
        <v>11</v>
      </c>
      <c r="F1123" s="28" t="s">
        <v>12</v>
      </c>
      <c r="G1123" s="33">
        <v>8347.1643000000004</v>
      </c>
    </row>
    <row r="1124" spans="1:7" x14ac:dyDescent="0.25">
      <c r="A1124" s="25">
        <v>53</v>
      </c>
      <c r="B1124" s="26" t="s">
        <v>7</v>
      </c>
      <c r="C1124" s="26">
        <v>36.86</v>
      </c>
      <c r="D1124" s="26">
        <v>3</v>
      </c>
      <c r="E1124" s="26" t="s">
        <v>8</v>
      </c>
      <c r="F1124" s="26" t="s">
        <v>13</v>
      </c>
      <c r="G1124" s="32">
        <v>46661.4424</v>
      </c>
    </row>
    <row r="1125" spans="1:7" x14ac:dyDescent="0.25">
      <c r="A1125" s="27">
        <v>27</v>
      </c>
      <c r="B1125" s="28" t="s">
        <v>7</v>
      </c>
      <c r="C1125" s="28">
        <v>32.395000000000003</v>
      </c>
      <c r="D1125" s="28">
        <v>1</v>
      </c>
      <c r="E1125" s="28" t="s">
        <v>11</v>
      </c>
      <c r="F1125" s="28" t="s">
        <v>14</v>
      </c>
      <c r="G1125" s="33">
        <v>18903.491409999999</v>
      </c>
    </row>
    <row r="1126" spans="1:7" x14ac:dyDescent="0.25">
      <c r="A1126" s="25">
        <v>23</v>
      </c>
      <c r="B1126" s="26" t="s">
        <v>7</v>
      </c>
      <c r="C1126" s="26">
        <v>42.75</v>
      </c>
      <c r="D1126" s="26">
        <v>1</v>
      </c>
      <c r="E1126" s="26" t="s">
        <v>8</v>
      </c>
      <c r="F1126" s="26" t="s">
        <v>14</v>
      </c>
      <c r="G1126" s="32">
        <v>40904.199500000002</v>
      </c>
    </row>
    <row r="1127" spans="1:7" x14ac:dyDescent="0.25">
      <c r="A1127" s="27">
        <v>63</v>
      </c>
      <c r="B1127" s="28" t="s">
        <v>7</v>
      </c>
      <c r="C1127" s="28">
        <v>25.08</v>
      </c>
      <c r="D1127" s="28">
        <v>0</v>
      </c>
      <c r="E1127" s="28" t="s">
        <v>11</v>
      </c>
      <c r="F1127" s="28" t="s">
        <v>13</v>
      </c>
      <c r="G1127" s="33">
        <v>14254.608200000001</v>
      </c>
    </row>
    <row r="1128" spans="1:7" x14ac:dyDescent="0.25">
      <c r="A1128" s="25">
        <v>55</v>
      </c>
      <c r="B1128" s="26" t="s">
        <v>10</v>
      </c>
      <c r="C1128" s="26">
        <v>29.9</v>
      </c>
      <c r="D1128" s="26">
        <v>0</v>
      </c>
      <c r="E1128" s="26" t="s">
        <v>11</v>
      </c>
      <c r="F1128" s="26" t="s">
        <v>9</v>
      </c>
      <c r="G1128" s="32">
        <v>10214.636</v>
      </c>
    </row>
    <row r="1129" spans="1:7" x14ac:dyDescent="0.25">
      <c r="A1129" s="27">
        <v>35</v>
      </c>
      <c r="B1129" s="28" t="s">
        <v>7</v>
      </c>
      <c r="C1129" s="28">
        <v>35.86</v>
      </c>
      <c r="D1129" s="28">
        <v>2</v>
      </c>
      <c r="E1129" s="28" t="s">
        <v>11</v>
      </c>
      <c r="F1129" s="28" t="s">
        <v>12</v>
      </c>
      <c r="G1129" s="33">
        <v>5836.5204000000003</v>
      </c>
    </row>
    <row r="1130" spans="1:7" x14ac:dyDescent="0.25">
      <c r="A1130" s="25">
        <v>34</v>
      </c>
      <c r="B1130" s="26" t="s">
        <v>10</v>
      </c>
      <c r="C1130" s="26">
        <v>32.799999999999997</v>
      </c>
      <c r="D1130" s="26">
        <v>1</v>
      </c>
      <c r="E1130" s="26" t="s">
        <v>11</v>
      </c>
      <c r="F1130" s="26" t="s">
        <v>9</v>
      </c>
      <c r="G1130" s="32">
        <v>14358.364369999999</v>
      </c>
    </row>
    <row r="1131" spans="1:7" x14ac:dyDescent="0.25">
      <c r="A1131" s="27">
        <v>19</v>
      </c>
      <c r="B1131" s="28" t="s">
        <v>7</v>
      </c>
      <c r="C1131" s="28">
        <v>18.600000000000001</v>
      </c>
      <c r="D1131" s="28">
        <v>0</v>
      </c>
      <c r="E1131" s="28" t="s">
        <v>11</v>
      </c>
      <c r="F1131" s="28" t="s">
        <v>9</v>
      </c>
      <c r="G1131" s="33">
        <v>1728.8969999999999</v>
      </c>
    </row>
    <row r="1132" spans="1:7" x14ac:dyDescent="0.25">
      <c r="A1132" s="25">
        <v>39</v>
      </c>
      <c r="B1132" s="26" t="s">
        <v>7</v>
      </c>
      <c r="C1132" s="26">
        <v>23.87</v>
      </c>
      <c r="D1132" s="26">
        <v>5</v>
      </c>
      <c r="E1132" s="26" t="s">
        <v>11</v>
      </c>
      <c r="F1132" s="26" t="s">
        <v>12</v>
      </c>
      <c r="G1132" s="32">
        <v>8582.3022999999994</v>
      </c>
    </row>
    <row r="1133" spans="1:7" x14ac:dyDescent="0.25">
      <c r="A1133" s="27">
        <v>27</v>
      </c>
      <c r="B1133" s="28" t="s">
        <v>10</v>
      </c>
      <c r="C1133" s="28">
        <v>45.9</v>
      </c>
      <c r="D1133" s="28">
        <v>2</v>
      </c>
      <c r="E1133" s="28" t="s">
        <v>11</v>
      </c>
      <c r="F1133" s="28" t="s">
        <v>9</v>
      </c>
      <c r="G1133" s="33">
        <v>3693.4279999999999</v>
      </c>
    </row>
    <row r="1134" spans="1:7" x14ac:dyDescent="0.25">
      <c r="A1134" s="25">
        <v>57</v>
      </c>
      <c r="B1134" s="26" t="s">
        <v>10</v>
      </c>
      <c r="C1134" s="26">
        <v>40.28</v>
      </c>
      <c r="D1134" s="26">
        <v>0</v>
      </c>
      <c r="E1134" s="26" t="s">
        <v>11</v>
      </c>
      <c r="F1134" s="26" t="s">
        <v>14</v>
      </c>
      <c r="G1134" s="32">
        <v>20709.020339999999</v>
      </c>
    </row>
    <row r="1135" spans="1:7" x14ac:dyDescent="0.25">
      <c r="A1135" s="27">
        <v>52</v>
      </c>
      <c r="B1135" s="28" t="s">
        <v>7</v>
      </c>
      <c r="C1135" s="28">
        <v>18.335000000000001</v>
      </c>
      <c r="D1135" s="28">
        <v>0</v>
      </c>
      <c r="E1135" s="28" t="s">
        <v>11</v>
      </c>
      <c r="F1135" s="28" t="s">
        <v>13</v>
      </c>
      <c r="G1135" s="33">
        <v>9991.0376500000002</v>
      </c>
    </row>
    <row r="1136" spans="1:7" x14ac:dyDescent="0.25">
      <c r="A1136" s="25">
        <v>28</v>
      </c>
      <c r="B1136" s="26" t="s">
        <v>10</v>
      </c>
      <c r="C1136" s="26">
        <v>33.82</v>
      </c>
      <c r="D1136" s="26">
        <v>0</v>
      </c>
      <c r="E1136" s="26" t="s">
        <v>11</v>
      </c>
      <c r="F1136" s="26" t="s">
        <v>13</v>
      </c>
      <c r="G1136" s="32">
        <v>19673.335729999999</v>
      </c>
    </row>
    <row r="1137" spans="1:7" x14ac:dyDescent="0.25">
      <c r="A1137" s="27">
        <v>50</v>
      </c>
      <c r="B1137" s="28" t="s">
        <v>7</v>
      </c>
      <c r="C1137" s="28">
        <v>28.12</v>
      </c>
      <c r="D1137" s="28">
        <v>3</v>
      </c>
      <c r="E1137" s="28" t="s">
        <v>11</v>
      </c>
      <c r="F1137" s="28" t="s">
        <v>13</v>
      </c>
      <c r="G1137" s="33">
        <v>11085.586799999999</v>
      </c>
    </row>
    <row r="1138" spans="1:7" x14ac:dyDescent="0.25">
      <c r="A1138" s="25">
        <v>44</v>
      </c>
      <c r="B1138" s="26" t="s">
        <v>7</v>
      </c>
      <c r="C1138" s="26">
        <v>25</v>
      </c>
      <c r="D1138" s="26">
        <v>1</v>
      </c>
      <c r="E1138" s="26" t="s">
        <v>11</v>
      </c>
      <c r="F1138" s="26" t="s">
        <v>9</v>
      </c>
      <c r="G1138" s="32">
        <v>7623.518</v>
      </c>
    </row>
    <row r="1139" spans="1:7" x14ac:dyDescent="0.25">
      <c r="A1139" s="27">
        <v>26</v>
      </c>
      <c r="B1139" s="28" t="s">
        <v>7</v>
      </c>
      <c r="C1139" s="28">
        <v>22.23</v>
      </c>
      <c r="D1139" s="28">
        <v>0</v>
      </c>
      <c r="E1139" s="28" t="s">
        <v>11</v>
      </c>
      <c r="F1139" s="28" t="s">
        <v>13</v>
      </c>
      <c r="G1139" s="33">
        <v>3176.2876999999999</v>
      </c>
    </row>
    <row r="1140" spans="1:7" x14ac:dyDescent="0.25">
      <c r="A1140" s="25">
        <v>33</v>
      </c>
      <c r="B1140" s="26" t="s">
        <v>10</v>
      </c>
      <c r="C1140" s="26">
        <v>30.25</v>
      </c>
      <c r="D1140" s="26">
        <v>0</v>
      </c>
      <c r="E1140" s="26" t="s">
        <v>11</v>
      </c>
      <c r="F1140" s="26" t="s">
        <v>12</v>
      </c>
      <c r="G1140" s="32">
        <v>3704.3544999999999</v>
      </c>
    </row>
    <row r="1141" spans="1:7" x14ac:dyDescent="0.25">
      <c r="A1141" s="27">
        <v>19</v>
      </c>
      <c r="B1141" s="28" t="s">
        <v>7</v>
      </c>
      <c r="C1141" s="28">
        <v>32.49</v>
      </c>
      <c r="D1141" s="28">
        <v>0</v>
      </c>
      <c r="E1141" s="28" t="s">
        <v>8</v>
      </c>
      <c r="F1141" s="28" t="s">
        <v>13</v>
      </c>
      <c r="G1141" s="33">
        <v>36898.733079999998</v>
      </c>
    </row>
    <row r="1142" spans="1:7" x14ac:dyDescent="0.25">
      <c r="A1142" s="25">
        <v>50</v>
      </c>
      <c r="B1142" s="26" t="s">
        <v>10</v>
      </c>
      <c r="C1142" s="26">
        <v>37.07</v>
      </c>
      <c r="D1142" s="26">
        <v>1</v>
      </c>
      <c r="E1142" s="26" t="s">
        <v>11</v>
      </c>
      <c r="F1142" s="26" t="s">
        <v>12</v>
      </c>
      <c r="G1142" s="32">
        <v>9048.0272999999997</v>
      </c>
    </row>
    <row r="1143" spans="1:7" x14ac:dyDescent="0.25">
      <c r="A1143" s="27">
        <v>41</v>
      </c>
      <c r="B1143" s="28" t="s">
        <v>7</v>
      </c>
      <c r="C1143" s="28">
        <v>32.6</v>
      </c>
      <c r="D1143" s="28">
        <v>3</v>
      </c>
      <c r="E1143" s="28" t="s">
        <v>11</v>
      </c>
      <c r="F1143" s="28" t="s">
        <v>9</v>
      </c>
      <c r="G1143" s="33">
        <v>7954.5169999999998</v>
      </c>
    </row>
    <row r="1144" spans="1:7" x14ac:dyDescent="0.25">
      <c r="A1144" s="25">
        <v>52</v>
      </c>
      <c r="B1144" s="26" t="s">
        <v>7</v>
      </c>
      <c r="C1144" s="26">
        <v>24.86</v>
      </c>
      <c r="D1144" s="26">
        <v>0</v>
      </c>
      <c r="E1144" s="26" t="s">
        <v>11</v>
      </c>
      <c r="F1144" s="26" t="s">
        <v>12</v>
      </c>
      <c r="G1144" s="32">
        <v>27117.993780000001</v>
      </c>
    </row>
    <row r="1145" spans="1:7" x14ac:dyDescent="0.25">
      <c r="A1145" s="27">
        <v>39</v>
      </c>
      <c r="B1145" s="28" t="s">
        <v>10</v>
      </c>
      <c r="C1145" s="28">
        <v>32.340000000000003</v>
      </c>
      <c r="D1145" s="28">
        <v>2</v>
      </c>
      <c r="E1145" s="28" t="s">
        <v>11</v>
      </c>
      <c r="F1145" s="28" t="s">
        <v>12</v>
      </c>
      <c r="G1145" s="33">
        <v>6338.0756000000001</v>
      </c>
    </row>
    <row r="1146" spans="1:7" x14ac:dyDescent="0.25">
      <c r="A1146" s="25">
        <v>50</v>
      </c>
      <c r="B1146" s="26" t="s">
        <v>10</v>
      </c>
      <c r="C1146" s="26">
        <v>32.299999999999997</v>
      </c>
      <c r="D1146" s="26">
        <v>2</v>
      </c>
      <c r="E1146" s="26" t="s">
        <v>11</v>
      </c>
      <c r="F1146" s="26" t="s">
        <v>9</v>
      </c>
      <c r="G1146" s="32">
        <v>9630.3970000000008</v>
      </c>
    </row>
    <row r="1147" spans="1:7" x14ac:dyDescent="0.25">
      <c r="A1147" s="27">
        <v>52</v>
      </c>
      <c r="B1147" s="28" t="s">
        <v>10</v>
      </c>
      <c r="C1147" s="28">
        <v>32.774999999999999</v>
      </c>
      <c r="D1147" s="28">
        <v>3</v>
      </c>
      <c r="E1147" s="28" t="s">
        <v>11</v>
      </c>
      <c r="F1147" s="28" t="s">
        <v>13</v>
      </c>
      <c r="G1147" s="33">
        <v>11289.10925</v>
      </c>
    </row>
    <row r="1148" spans="1:7" x14ac:dyDescent="0.25">
      <c r="A1148" s="25">
        <v>60</v>
      </c>
      <c r="B1148" s="26" t="s">
        <v>10</v>
      </c>
      <c r="C1148" s="26">
        <v>32.799999999999997</v>
      </c>
      <c r="D1148" s="26">
        <v>0</v>
      </c>
      <c r="E1148" s="26" t="s">
        <v>8</v>
      </c>
      <c r="F1148" s="26" t="s">
        <v>9</v>
      </c>
      <c r="G1148" s="32">
        <v>52590.829389999999</v>
      </c>
    </row>
    <row r="1149" spans="1:7" x14ac:dyDescent="0.25">
      <c r="A1149" s="27">
        <v>20</v>
      </c>
      <c r="B1149" s="28" t="s">
        <v>7</v>
      </c>
      <c r="C1149" s="28">
        <v>31.92</v>
      </c>
      <c r="D1149" s="28">
        <v>0</v>
      </c>
      <c r="E1149" s="28" t="s">
        <v>11</v>
      </c>
      <c r="F1149" s="28" t="s">
        <v>13</v>
      </c>
      <c r="G1149" s="33">
        <v>2261.5688</v>
      </c>
    </row>
    <row r="1150" spans="1:7" x14ac:dyDescent="0.25">
      <c r="A1150" s="25">
        <v>55</v>
      </c>
      <c r="B1150" s="26" t="s">
        <v>10</v>
      </c>
      <c r="C1150" s="26">
        <v>21.5</v>
      </c>
      <c r="D1150" s="26">
        <v>1</v>
      </c>
      <c r="E1150" s="26" t="s">
        <v>11</v>
      </c>
      <c r="F1150" s="26" t="s">
        <v>9</v>
      </c>
      <c r="G1150" s="32">
        <v>10791.96</v>
      </c>
    </row>
    <row r="1151" spans="1:7" x14ac:dyDescent="0.25">
      <c r="A1151" s="27">
        <v>42</v>
      </c>
      <c r="B1151" s="28" t="s">
        <v>10</v>
      </c>
      <c r="C1151" s="28">
        <v>34.1</v>
      </c>
      <c r="D1151" s="28">
        <v>0</v>
      </c>
      <c r="E1151" s="28" t="s">
        <v>11</v>
      </c>
      <c r="F1151" s="28" t="s">
        <v>9</v>
      </c>
      <c r="G1151" s="33">
        <v>5979.7309999999998</v>
      </c>
    </row>
    <row r="1152" spans="1:7" x14ac:dyDescent="0.25">
      <c r="A1152" s="25">
        <v>18</v>
      </c>
      <c r="B1152" s="26" t="s">
        <v>7</v>
      </c>
      <c r="C1152" s="26">
        <v>30.305</v>
      </c>
      <c r="D1152" s="26">
        <v>0</v>
      </c>
      <c r="E1152" s="26" t="s">
        <v>11</v>
      </c>
      <c r="F1152" s="26" t="s">
        <v>14</v>
      </c>
      <c r="G1152" s="32">
        <v>2203.7359499999998</v>
      </c>
    </row>
    <row r="1153" spans="1:7" x14ac:dyDescent="0.25">
      <c r="A1153" s="27">
        <v>58</v>
      </c>
      <c r="B1153" s="28" t="s">
        <v>7</v>
      </c>
      <c r="C1153" s="28">
        <v>36.479999999999997</v>
      </c>
      <c r="D1153" s="28">
        <v>0</v>
      </c>
      <c r="E1153" s="28" t="s">
        <v>11</v>
      </c>
      <c r="F1153" s="28" t="s">
        <v>13</v>
      </c>
      <c r="G1153" s="33">
        <v>12235.8392</v>
      </c>
    </row>
    <row r="1154" spans="1:7" x14ac:dyDescent="0.25">
      <c r="A1154" s="25">
        <v>43</v>
      </c>
      <c r="B1154" s="26" t="s">
        <v>7</v>
      </c>
      <c r="C1154" s="26">
        <v>32.56</v>
      </c>
      <c r="D1154" s="26">
        <v>3</v>
      </c>
      <c r="E1154" s="26" t="s">
        <v>8</v>
      </c>
      <c r="F1154" s="26" t="s">
        <v>12</v>
      </c>
      <c r="G1154" s="32">
        <v>40941.285400000001</v>
      </c>
    </row>
    <row r="1155" spans="1:7" x14ac:dyDescent="0.25">
      <c r="A1155" s="27">
        <v>35</v>
      </c>
      <c r="B1155" s="28" t="s">
        <v>7</v>
      </c>
      <c r="C1155" s="28">
        <v>35.814999999999998</v>
      </c>
      <c r="D1155" s="28">
        <v>1</v>
      </c>
      <c r="E1155" s="28" t="s">
        <v>11</v>
      </c>
      <c r="F1155" s="28" t="s">
        <v>13</v>
      </c>
      <c r="G1155" s="33">
        <v>5630.4578499999998</v>
      </c>
    </row>
    <row r="1156" spans="1:7" x14ac:dyDescent="0.25">
      <c r="A1156" s="25">
        <v>48</v>
      </c>
      <c r="B1156" s="26" t="s">
        <v>7</v>
      </c>
      <c r="C1156" s="26">
        <v>27.93</v>
      </c>
      <c r="D1156" s="26">
        <v>4</v>
      </c>
      <c r="E1156" s="26" t="s">
        <v>11</v>
      </c>
      <c r="F1156" s="26" t="s">
        <v>13</v>
      </c>
      <c r="G1156" s="32">
        <v>11015.1747</v>
      </c>
    </row>
    <row r="1157" spans="1:7" x14ac:dyDescent="0.25">
      <c r="A1157" s="27">
        <v>36</v>
      </c>
      <c r="B1157" s="28" t="s">
        <v>7</v>
      </c>
      <c r="C1157" s="28">
        <v>22.135000000000002</v>
      </c>
      <c r="D1157" s="28">
        <v>3</v>
      </c>
      <c r="E1157" s="28" t="s">
        <v>11</v>
      </c>
      <c r="F1157" s="28" t="s">
        <v>14</v>
      </c>
      <c r="G1157" s="33">
        <v>7228.2156500000001</v>
      </c>
    </row>
    <row r="1158" spans="1:7" x14ac:dyDescent="0.25">
      <c r="A1158" s="25">
        <v>19</v>
      </c>
      <c r="B1158" s="26" t="s">
        <v>10</v>
      </c>
      <c r="C1158" s="26">
        <v>44.88</v>
      </c>
      <c r="D1158" s="26">
        <v>0</v>
      </c>
      <c r="E1158" s="26" t="s">
        <v>8</v>
      </c>
      <c r="F1158" s="26" t="s">
        <v>12</v>
      </c>
      <c r="G1158" s="32">
        <v>39722.746200000001</v>
      </c>
    </row>
    <row r="1159" spans="1:7" x14ac:dyDescent="0.25">
      <c r="A1159" s="27">
        <v>23</v>
      </c>
      <c r="B1159" s="28" t="s">
        <v>7</v>
      </c>
      <c r="C1159" s="28">
        <v>23.18</v>
      </c>
      <c r="D1159" s="28">
        <v>2</v>
      </c>
      <c r="E1159" s="28" t="s">
        <v>11</v>
      </c>
      <c r="F1159" s="28" t="s">
        <v>13</v>
      </c>
      <c r="G1159" s="33">
        <v>14426.073850000001</v>
      </c>
    </row>
    <row r="1160" spans="1:7" x14ac:dyDescent="0.25">
      <c r="A1160" s="25">
        <v>20</v>
      </c>
      <c r="B1160" s="26" t="s">
        <v>7</v>
      </c>
      <c r="C1160" s="26">
        <v>30.59</v>
      </c>
      <c r="D1160" s="26">
        <v>0</v>
      </c>
      <c r="E1160" s="26" t="s">
        <v>11</v>
      </c>
      <c r="F1160" s="26" t="s">
        <v>14</v>
      </c>
      <c r="G1160" s="32">
        <v>2459.7201</v>
      </c>
    </row>
    <row r="1161" spans="1:7" x14ac:dyDescent="0.25">
      <c r="A1161" s="27">
        <v>32</v>
      </c>
      <c r="B1161" s="28" t="s">
        <v>7</v>
      </c>
      <c r="C1161" s="28">
        <v>41.1</v>
      </c>
      <c r="D1161" s="28">
        <v>0</v>
      </c>
      <c r="E1161" s="28" t="s">
        <v>11</v>
      </c>
      <c r="F1161" s="28" t="s">
        <v>9</v>
      </c>
      <c r="G1161" s="33">
        <v>3989.8409999999999</v>
      </c>
    </row>
    <row r="1162" spans="1:7" x14ac:dyDescent="0.25">
      <c r="A1162" s="25">
        <v>43</v>
      </c>
      <c r="B1162" s="26" t="s">
        <v>7</v>
      </c>
      <c r="C1162" s="26">
        <v>34.58</v>
      </c>
      <c r="D1162" s="26">
        <v>1</v>
      </c>
      <c r="E1162" s="26" t="s">
        <v>11</v>
      </c>
      <c r="F1162" s="26" t="s">
        <v>13</v>
      </c>
      <c r="G1162" s="32">
        <v>7727.2532000000001</v>
      </c>
    </row>
    <row r="1163" spans="1:7" x14ac:dyDescent="0.25">
      <c r="A1163" s="27">
        <v>34</v>
      </c>
      <c r="B1163" s="28" t="s">
        <v>10</v>
      </c>
      <c r="C1163" s="28">
        <v>42.13</v>
      </c>
      <c r="D1163" s="28">
        <v>2</v>
      </c>
      <c r="E1163" s="28" t="s">
        <v>11</v>
      </c>
      <c r="F1163" s="28" t="s">
        <v>12</v>
      </c>
      <c r="G1163" s="33">
        <v>5124.1886999999997</v>
      </c>
    </row>
    <row r="1164" spans="1:7" x14ac:dyDescent="0.25">
      <c r="A1164" s="25">
        <v>30</v>
      </c>
      <c r="B1164" s="26" t="s">
        <v>10</v>
      </c>
      <c r="C1164" s="26">
        <v>38.83</v>
      </c>
      <c r="D1164" s="26">
        <v>1</v>
      </c>
      <c r="E1164" s="26" t="s">
        <v>11</v>
      </c>
      <c r="F1164" s="26" t="s">
        <v>12</v>
      </c>
      <c r="G1164" s="32">
        <v>18963.171920000001</v>
      </c>
    </row>
    <row r="1165" spans="1:7" x14ac:dyDescent="0.25">
      <c r="A1165" s="27">
        <v>18</v>
      </c>
      <c r="B1165" s="28" t="s">
        <v>7</v>
      </c>
      <c r="C1165" s="28">
        <v>28.215</v>
      </c>
      <c r="D1165" s="28">
        <v>0</v>
      </c>
      <c r="E1165" s="28" t="s">
        <v>11</v>
      </c>
      <c r="F1165" s="28" t="s">
        <v>14</v>
      </c>
      <c r="G1165" s="33">
        <v>2200.8308499999998</v>
      </c>
    </row>
    <row r="1166" spans="1:7" x14ac:dyDescent="0.25">
      <c r="A1166" s="25">
        <v>41</v>
      </c>
      <c r="B1166" s="26" t="s">
        <v>7</v>
      </c>
      <c r="C1166" s="26">
        <v>28.31</v>
      </c>
      <c r="D1166" s="26">
        <v>1</v>
      </c>
      <c r="E1166" s="26" t="s">
        <v>11</v>
      </c>
      <c r="F1166" s="26" t="s">
        <v>13</v>
      </c>
      <c r="G1166" s="32">
        <v>7153.5538999999999</v>
      </c>
    </row>
    <row r="1167" spans="1:7" x14ac:dyDescent="0.25">
      <c r="A1167" s="27">
        <v>35</v>
      </c>
      <c r="B1167" s="28" t="s">
        <v>7</v>
      </c>
      <c r="C1167" s="28">
        <v>26.125</v>
      </c>
      <c r="D1167" s="28">
        <v>0</v>
      </c>
      <c r="E1167" s="28" t="s">
        <v>11</v>
      </c>
      <c r="F1167" s="28" t="s">
        <v>14</v>
      </c>
      <c r="G1167" s="33">
        <v>5227.9887500000004</v>
      </c>
    </row>
    <row r="1168" spans="1:7" x14ac:dyDescent="0.25">
      <c r="A1168" s="25">
        <v>57</v>
      </c>
      <c r="B1168" s="26" t="s">
        <v>10</v>
      </c>
      <c r="C1168" s="26">
        <v>40.369999999999997</v>
      </c>
      <c r="D1168" s="26">
        <v>0</v>
      </c>
      <c r="E1168" s="26" t="s">
        <v>11</v>
      </c>
      <c r="F1168" s="26" t="s">
        <v>12</v>
      </c>
      <c r="G1168" s="32">
        <v>10982.5013</v>
      </c>
    </row>
    <row r="1169" spans="1:7" x14ac:dyDescent="0.25">
      <c r="A1169" s="27">
        <v>29</v>
      </c>
      <c r="B1169" s="28" t="s">
        <v>7</v>
      </c>
      <c r="C1169" s="28">
        <v>24.6</v>
      </c>
      <c r="D1169" s="28">
        <v>2</v>
      </c>
      <c r="E1169" s="28" t="s">
        <v>11</v>
      </c>
      <c r="F1169" s="28" t="s">
        <v>9</v>
      </c>
      <c r="G1169" s="33">
        <v>4529.4769999999999</v>
      </c>
    </row>
    <row r="1170" spans="1:7" x14ac:dyDescent="0.25">
      <c r="A1170" s="25">
        <v>32</v>
      </c>
      <c r="B1170" s="26" t="s">
        <v>10</v>
      </c>
      <c r="C1170" s="26">
        <v>35.200000000000003</v>
      </c>
      <c r="D1170" s="26">
        <v>2</v>
      </c>
      <c r="E1170" s="26" t="s">
        <v>11</v>
      </c>
      <c r="F1170" s="26" t="s">
        <v>9</v>
      </c>
      <c r="G1170" s="32">
        <v>4670.6400000000003</v>
      </c>
    </row>
    <row r="1171" spans="1:7" x14ac:dyDescent="0.25">
      <c r="A1171" s="27">
        <v>37</v>
      </c>
      <c r="B1171" s="28" t="s">
        <v>7</v>
      </c>
      <c r="C1171" s="28">
        <v>34.104999999999997</v>
      </c>
      <c r="D1171" s="28">
        <v>1</v>
      </c>
      <c r="E1171" s="28" t="s">
        <v>11</v>
      </c>
      <c r="F1171" s="28" t="s">
        <v>13</v>
      </c>
      <c r="G1171" s="33">
        <v>6112.3529500000004</v>
      </c>
    </row>
    <row r="1172" spans="1:7" x14ac:dyDescent="0.25">
      <c r="A1172" s="25">
        <v>18</v>
      </c>
      <c r="B1172" s="26" t="s">
        <v>10</v>
      </c>
      <c r="C1172" s="26">
        <v>27.36</v>
      </c>
      <c r="D1172" s="26">
        <v>1</v>
      </c>
      <c r="E1172" s="26" t="s">
        <v>8</v>
      </c>
      <c r="F1172" s="26" t="s">
        <v>14</v>
      </c>
      <c r="G1172" s="32">
        <v>17178.682400000002</v>
      </c>
    </row>
    <row r="1173" spans="1:7" x14ac:dyDescent="0.25">
      <c r="A1173" s="27">
        <v>43</v>
      </c>
      <c r="B1173" s="28" t="s">
        <v>7</v>
      </c>
      <c r="C1173" s="28">
        <v>26.7</v>
      </c>
      <c r="D1173" s="28">
        <v>2</v>
      </c>
      <c r="E1173" s="28" t="s">
        <v>8</v>
      </c>
      <c r="F1173" s="28" t="s">
        <v>9</v>
      </c>
      <c r="G1173" s="33">
        <v>22478.6</v>
      </c>
    </row>
    <row r="1174" spans="1:7" x14ac:dyDescent="0.25">
      <c r="A1174" s="25">
        <v>56</v>
      </c>
      <c r="B1174" s="26" t="s">
        <v>7</v>
      </c>
      <c r="C1174" s="26">
        <v>41.91</v>
      </c>
      <c r="D1174" s="26">
        <v>0</v>
      </c>
      <c r="E1174" s="26" t="s">
        <v>11</v>
      </c>
      <c r="F1174" s="26" t="s">
        <v>12</v>
      </c>
      <c r="G1174" s="32">
        <v>11093.6229</v>
      </c>
    </row>
    <row r="1175" spans="1:7" x14ac:dyDescent="0.25">
      <c r="A1175" s="27">
        <v>38</v>
      </c>
      <c r="B1175" s="28" t="s">
        <v>10</v>
      </c>
      <c r="C1175" s="28">
        <v>29.26</v>
      </c>
      <c r="D1175" s="28">
        <v>2</v>
      </c>
      <c r="E1175" s="28" t="s">
        <v>11</v>
      </c>
      <c r="F1175" s="28" t="s">
        <v>13</v>
      </c>
      <c r="G1175" s="33">
        <v>6457.8433999999997</v>
      </c>
    </row>
    <row r="1176" spans="1:7" x14ac:dyDescent="0.25">
      <c r="A1176" s="25">
        <v>29</v>
      </c>
      <c r="B1176" s="26" t="s">
        <v>10</v>
      </c>
      <c r="C1176" s="26">
        <v>32.11</v>
      </c>
      <c r="D1176" s="26">
        <v>2</v>
      </c>
      <c r="E1176" s="26" t="s">
        <v>11</v>
      </c>
      <c r="F1176" s="26" t="s">
        <v>13</v>
      </c>
      <c r="G1176" s="32">
        <v>4433.9159</v>
      </c>
    </row>
    <row r="1177" spans="1:7" x14ac:dyDescent="0.25">
      <c r="A1177" s="27">
        <v>22</v>
      </c>
      <c r="B1177" s="28" t="s">
        <v>7</v>
      </c>
      <c r="C1177" s="28">
        <v>27.1</v>
      </c>
      <c r="D1177" s="28">
        <v>0</v>
      </c>
      <c r="E1177" s="28" t="s">
        <v>11</v>
      </c>
      <c r="F1177" s="28" t="s">
        <v>9</v>
      </c>
      <c r="G1177" s="33">
        <v>2154.3609999999999</v>
      </c>
    </row>
    <row r="1178" spans="1:7" x14ac:dyDescent="0.25">
      <c r="A1178" s="25">
        <v>52</v>
      </c>
      <c r="B1178" s="26" t="s">
        <v>7</v>
      </c>
      <c r="C1178" s="26">
        <v>24.13</v>
      </c>
      <c r="D1178" s="26">
        <v>1</v>
      </c>
      <c r="E1178" s="26" t="s">
        <v>8</v>
      </c>
      <c r="F1178" s="26" t="s">
        <v>13</v>
      </c>
      <c r="G1178" s="32">
        <v>23887.662700000001</v>
      </c>
    </row>
    <row r="1179" spans="1:7" x14ac:dyDescent="0.25">
      <c r="A1179" s="27">
        <v>40</v>
      </c>
      <c r="B1179" s="28" t="s">
        <v>7</v>
      </c>
      <c r="C1179" s="28">
        <v>27.4</v>
      </c>
      <c r="D1179" s="28">
        <v>1</v>
      </c>
      <c r="E1179" s="28" t="s">
        <v>11</v>
      </c>
      <c r="F1179" s="28" t="s">
        <v>9</v>
      </c>
      <c r="G1179" s="33">
        <v>6496.8860000000004</v>
      </c>
    </row>
    <row r="1180" spans="1:7" x14ac:dyDescent="0.25">
      <c r="A1180" s="25">
        <v>23</v>
      </c>
      <c r="B1180" s="26" t="s">
        <v>7</v>
      </c>
      <c r="C1180" s="26">
        <v>34.865000000000002</v>
      </c>
      <c r="D1180" s="26">
        <v>0</v>
      </c>
      <c r="E1180" s="26" t="s">
        <v>11</v>
      </c>
      <c r="F1180" s="26" t="s">
        <v>14</v>
      </c>
      <c r="G1180" s="32">
        <v>2899.4893499999998</v>
      </c>
    </row>
    <row r="1181" spans="1:7" x14ac:dyDescent="0.25">
      <c r="A1181" s="27">
        <v>31</v>
      </c>
      <c r="B1181" s="28" t="s">
        <v>10</v>
      </c>
      <c r="C1181" s="28">
        <v>29.81</v>
      </c>
      <c r="D1181" s="28">
        <v>0</v>
      </c>
      <c r="E1181" s="28" t="s">
        <v>8</v>
      </c>
      <c r="F1181" s="28" t="s">
        <v>12</v>
      </c>
      <c r="G1181" s="33">
        <v>19350.368900000001</v>
      </c>
    </row>
    <row r="1182" spans="1:7" x14ac:dyDescent="0.25">
      <c r="A1182" s="25">
        <v>42</v>
      </c>
      <c r="B1182" s="26" t="s">
        <v>7</v>
      </c>
      <c r="C1182" s="26">
        <v>41.325000000000003</v>
      </c>
      <c r="D1182" s="26">
        <v>1</v>
      </c>
      <c r="E1182" s="26" t="s">
        <v>11</v>
      </c>
      <c r="F1182" s="26" t="s">
        <v>14</v>
      </c>
      <c r="G1182" s="32">
        <v>7650.7737500000003</v>
      </c>
    </row>
    <row r="1183" spans="1:7" x14ac:dyDescent="0.25">
      <c r="A1183" s="27">
        <v>24</v>
      </c>
      <c r="B1183" s="28" t="s">
        <v>7</v>
      </c>
      <c r="C1183" s="28">
        <v>29.925000000000001</v>
      </c>
      <c r="D1183" s="28">
        <v>0</v>
      </c>
      <c r="E1183" s="28" t="s">
        <v>11</v>
      </c>
      <c r="F1183" s="28" t="s">
        <v>13</v>
      </c>
      <c r="G1183" s="33">
        <v>2850.6837500000001</v>
      </c>
    </row>
    <row r="1184" spans="1:7" x14ac:dyDescent="0.25">
      <c r="A1184" s="25">
        <v>25</v>
      </c>
      <c r="B1184" s="26" t="s">
        <v>7</v>
      </c>
      <c r="C1184" s="26">
        <v>30.3</v>
      </c>
      <c r="D1184" s="26">
        <v>0</v>
      </c>
      <c r="E1184" s="26" t="s">
        <v>11</v>
      </c>
      <c r="F1184" s="26" t="s">
        <v>9</v>
      </c>
      <c r="G1184" s="32">
        <v>2632.9920000000002</v>
      </c>
    </row>
    <row r="1185" spans="1:7" x14ac:dyDescent="0.25">
      <c r="A1185" s="27">
        <v>48</v>
      </c>
      <c r="B1185" s="28" t="s">
        <v>7</v>
      </c>
      <c r="C1185" s="28">
        <v>27.36</v>
      </c>
      <c r="D1185" s="28">
        <v>1</v>
      </c>
      <c r="E1185" s="28" t="s">
        <v>11</v>
      </c>
      <c r="F1185" s="28" t="s">
        <v>14</v>
      </c>
      <c r="G1185" s="33">
        <v>9447.3824000000004</v>
      </c>
    </row>
    <row r="1186" spans="1:7" x14ac:dyDescent="0.25">
      <c r="A1186" s="25">
        <v>23</v>
      </c>
      <c r="B1186" s="26" t="s">
        <v>7</v>
      </c>
      <c r="C1186" s="26">
        <v>28.49</v>
      </c>
      <c r="D1186" s="26">
        <v>1</v>
      </c>
      <c r="E1186" s="26" t="s">
        <v>8</v>
      </c>
      <c r="F1186" s="26" t="s">
        <v>12</v>
      </c>
      <c r="G1186" s="32">
        <v>18328.238099999999</v>
      </c>
    </row>
    <row r="1187" spans="1:7" x14ac:dyDescent="0.25">
      <c r="A1187" s="27">
        <v>45</v>
      </c>
      <c r="B1187" s="28" t="s">
        <v>10</v>
      </c>
      <c r="C1187" s="28">
        <v>23.56</v>
      </c>
      <c r="D1187" s="28">
        <v>2</v>
      </c>
      <c r="E1187" s="28" t="s">
        <v>11</v>
      </c>
      <c r="F1187" s="28" t="s">
        <v>14</v>
      </c>
      <c r="G1187" s="33">
        <v>8603.8233999999993</v>
      </c>
    </row>
    <row r="1188" spans="1:7" x14ac:dyDescent="0.25">
      <c r="A1188" s="25">
        <v>20</v>
      </c>
      <c r="B1188" s="26" t="s">
        <v>10</v>
      </c>
      <c r="C1188" s="26">
        <v>35.625</v>
      </c>
      <c r="D1188" s="26">
        <v>3</v>
      </c>
      <c r="E1188" s="26" t="s">
        <v>8</v>
      </c>
      <c r="F1188" s="26" t="s">
        <v>13</v>
      </c>
      <c r="G1188" s="32">
        <v>37465.34375</v>
      </c>
    </row>
    <row r="1189" spans="1:7" x14ac:dyDescent="0.25">
      <c r="A1189" s="27">
        <v>62</v>
      </c>
      <c r="B1189" s="28" t="s">
        <v>7</v>
      </c>
      <c r="C1189" s="28">
        <v>32.68</v>
      </c>
      <c r="D1189" s="28">
        <v>0</v>
      </c>
      <c r="E1189" s="28" t="s">
        <v>11</v>
      </c>
      <c r="F1189" s="28" t="s">
        <v>13</v>
      </c>
      <c r="G1189" s="33">
        <v>13844.797200000001</v>
      </c>
    </row>
    <row r="1190" spans="1:7" x14ac:dyDescent="0.25">
      <c r="A1190" s="25">
        <v>43</v>
      </c>
      <c r="B1190" s="26" t="s">
        <v>7</v>
      </c>
      <c r="C1190" s="26">
        <v>25.27</v>
      </c>
      <c r="D1190" s="26">
        <v>1</v>
      </c>
      <c r="E1190" s="26" t="s">
        <v>8</v>
      </c>
      <c r="F1190" s="26" t="s">
        <v>14</v>
      </c>
      <c r="G1190" s="32">
        <v>21771.3423</v>
      </c>
    </row>
    <row r="1191" spans="1:7" x14ac:dyDescent="0.25">
      <c r="A1191" s="27">
        <v>23</v>
      </c>
      <c r="B1191" s="28" t="s">
        <v>7</v>
      </c>
      <c r="C1191" s="28">
        <v>28</v>
      </c>
      <c r="D1191" s="28">
        <v>0</v>
      </c>
      <c r="E1191" s="28" t="s">
        <v>11</v>
      </c>
      <c r="F1191" s="28" t="s">
        <v>9</v>
      </c>
      <c r="G1191" s="33">
        <v>13126.677449999999</v>
      </c>
    </row>
    <row r="1192" spans="1:7" x14ac:dyDescent="0.25">
      <c r="A1192" s="25">
        <v>31</v>
      </c>
      <c r="B1192" s="26" t="s">
        <v>7</v>
      </c>
      <c r="C1192" s="26">
        <v>32.774999999999999</v>
      </c>
      <c r="D1192" s="26">
        <v>2</v>
      </c>
      <c r="E1192" s="26" t="s">
        <v>11</v>
      </c>
      <c r="F1192" s="26" t="s">
        <v>13</v>
      </c>
      <c r="G1192" s="32">
        <v>5327.4002499999997</v>
      </c>
    </row>
    <row r="1193" spans="1:7" x14ac:dyDescent="0.25">
      <c r="A1193" s="27">
        <v>41</v>
      </c>
      <c r="B1193" s="28" t="s">
        <v>7</v>
      </c>
      <c r="C1193" s="28">
        <v>21.754999999999999</v>
      </c>
      <c r="D1193" s="28">
        <v>1</v>
      </c>
      <c r="E1193" s="28" t="s">
        <v>11</v>
      </c>
      <c r="F1193" s="28" t="s">
        <v>14</v>
      </c>
      <c r="G1193" s="33">
        <v>13725.47184</v>
      </c>
    </row>
    <row r="1194" spans="1:7" x14ac:dyDescent="0.25">
      <c r="A1194" s="25">
        <v>58</v>
      </c>
      <c r="B1194" s="26" t="s">
        <v>7</v>
      </c>
      <c r="C1194" s="26">
        <v>32.395000000000003</v>
      </c>
      <c r="D1194" s="26">
        <v>1</v>
      </c>
      <c r="E1194" s="26" t="s">
        <v>11</v>
      </c>
      <c r="F1194" s="26" t="s">
        <v>14</v>
      </c>
      <c r="G1194" s="32">
        <v>13019.161050000001</v>
      </c>
    </row>
    <row r="1195" spans="1:7" x14ac:dyDescent="0.25">
      <c r="A1195" s="27">
        <v>48</v>
      </c>
      <c r="B1195" s="28" t="s">
        <v>7</v>
      </c>
      <c r="C1195" s="28">
        <v>36.575000000000003</v>
      </c>
      <c r="D1195" s="28">
        <v>0</v>
      </c>
      <c r="E1195" s="28" t="s">
        <v>11</v>
      </c>
      <c r="F1195" s="28" t="s">
        <v>13</v>
      </c>
      <c r="G1195" s="33">
        <v>8671.1912499999999</v>
      </c>
    </row>
    <row r="1196" spans="1:7" x14ac:dyDescent="0.25">
      <c r="A1196" s="25">
        <v>31</v>
      </c>
      <c r="B1196" s="26" t="s">
        <v>7</v>
      </c>
      <c r="C1196" s="26">
        <v>21.754999999999999</v>
      </c>
      <c r="D1196" s="26">
        <v>0</v>
      </c>
      <c r="E1196" s="26" t="s">
        <v>11</v>
      </c>
      <c r="F1196" s="26" t="s">
        <v>13</v>
      </c>
      <c r="G1196" s="32">
        <v>4134.0824499999999</v>
      </c>
    </row>
    <row r="1197" spans="1:7" x14ac:dyDescent="0.25">
      <c r="A1197" s="27">
        <v>19</v>
      </c>
      <c r="B1197" s="28" t="s">
        <v>7</v>
      </c>
      <c r="C1197" s="28">
        <v>27.93</v>
      </c>
      <c r="D1197" s="28">
        <v>3</v>
      </c>
      <c r="E1197" s="28" t="s">
        <v>11</v>
      </c>
      <c r="F1197" s="28" t="s">
        <v>13</v>
      </c>
      <c r="G1197" s="33">
        <v>18838.703659999999</v>
      </c>
    </row>
    <row r="1198" spans="1:7" x14ac:dyDescent="0.25">
      <c r="A1198" s="25">
        <v>19</v>
      </c>
      <c r="B1198" s="26" t="s">
        <v>7</v>
      </c>
      <c r="C1198" s="26">
        <v>30.02</v>
      </c>
      <c r="D1198" s="26">
        <v>0</v>
      </c>
      <c r="E1198" s="26" t="s">
        <v>8</v>
      </c>
      <c r="F1198" s="26" t="s">
        <v>13</v>
      </c>
      <c r="G1198" s="32">
        <v>33307.550799999997</v>
      </c>
    </row>
    <row r="1199" spans="1:7" x14ac:dyDescent="0.25">
      <c r="A1199" s="27">
        <v>41</v>
      </c>
      <c r="B1199" s="28" t="s">
        <v>10</v>
      </c>
      <c r="C1199" s="28">
        <v>33.549999999999997</v>
      </c>
      <c r="D1199" s="28">
        <v>0</v>
      </c>
      <c r="E1199" s="28" t="s">
        <v>11</v>
      </c>
      <c r="F1199" s="28" t="s">
        <v>12</v>
      </c>
      <c r="G1199" s="33">
        <v>5699.8374999999996</v>
      </c>
    </row>
    <row r="1200" spans="1:7" x14ac:dyDescent="0.25">
      <c r="A1200" s="25">
        <v>40</v>
      </c>
      <c r="B1200" s="26" t="s">
        <v>10</v>
      </c>
      <c r="C1200" s="26">
        <v>29.355</v>
      </c>
      <c r="D1200" s="26">
        <v>1</v>
      </c>
      <c r="E1200" s="26" t="s">
        <v>11</v>
      </c>
      <c r="F1200" s="26" t="s">
        <v>13</v>
      </c>
      <c r="G1200" s="32">
        <v>6393.6034499999996</v>
      </c>
    </row>
    <row r="1201" spans="1:7" x14ac:dyDescent="0.25">
      <c r="A1201" s="27">
        <v>31</v>
      </c>
      <c r="B1201" s="28" t="s">
        <v>7</v>
      </c>
      <c r="C1201" s="28">
        <v>25.8</v>
      </c>
      <c r="D1201" s="28">
        <v>2</v>
      </c>
      <c r="E1201" s="28" t="s">
        <v>11</v>
      </c>
      <c r="F1201" s="28" t="s">
        <v>9</v>
      </c>
      <c r="G1201" s="33">
        <v>4934.7049999999999</v>
      </c>
    </row>
    <row r="1202" spans="1:7" x14ac:dyDescent="0.25">
      <c r="A1202" s="25">
        <v>37</v>
      </c>
      <c r="B1202" s="26" t="s">
        <v>10</v>
      </c>
      <c r="C1202" s="26">
        <v>24.32</v>
      </c>
      <c r="D1202" s="26">
        <v>2</v>
      </c>
      <c r="E1202" s="26" t="s">
        <v>11</v>
      </c>
      <c r="F1202" s="26" t="s">
        <v>13</v>
      </c>
      <c r="G1202" s="32">
        <v>6198.7518</v>
      </c>
    </row>
    <row r="1203" spans="1:7" x14ac:dyDescent="0.25">
      <c r="A1203" s="27">
        <v>46</v>
      </c>
      <c r="B1203" s="28" t="s">
        <v>10</v>
      </c>
      <c r="C1203" s="28">
        <v>40.375</v>
      </c>
      <c r="D1203" s="28">
        <v>2</v>
      </c>
      <c r="E1203" s="28" t="s">
        <v>11</v>
      </c>
      <c r="F1203" s="28" t="s">
        <v>13</v>
      </c>
      <c r="G1203" s="33">
        <v>8733.2292500000003</v>
      </c>
    </row>
    <row r="1204" spans="1:7" x14ac:dyDescent="0.25">
      <c r="A1204" s="25">
        <v>22</v>
      </c>
      <c r="B1204" s="26" t="s">
        <v>10</v>
      </c>
      <c r="C1204" s="26">
        <v>32.11</v>
      </c>
      <c r="D1204" s="26">
        <v>0</v>
      </c>
      <c r="E1204" s="26" t="s">
        <v>11</v>
      </c>
      <c r="F1204" s="26" t="s">
        <v>13</v>
      </c>
      <c r="G1204" s="32">
        <v>2055.3249000000001</v>
      </c>
    </row>
    <row r="1205" spans="1:7" x14ac:dyDescent="0.25">
      <c r="A1205" s="27">
        <v>51</v>
      </c>
      <c r="B1205" s="28" t="s">
        <v>10</v>
      </c>
      <c r="C1205" s="28">
        <v>32.299999999999997</v>
      </c>
      <c r="D1205" s="28">
        <v>1</v>
      </c>
      <c r="E1205" s="28" t="s">
        <v>11</v>
      </c>
      <c r="F1205" s="28" t="s">
        <v>14</v>
      </c>
      <c r="G1205" s="33">
        <v>9964.06</v>
      </c>
    </row>
    <row r="1206" spans="1:7" x14ac:dyDescent="0.25">
      <c r="A1206" s="25">
        <v>18</v>
      </c>
      <c r="B1206" s="26" t="s">
        <v>7</v>
      </c>
      <c r="C1206" s="26">
        <v>27.28</v>
      </c>
      <c r="D1206" s="26">
        <v>3</v>
      </c>
      <c r="E1206" s="26" t="s">
        <v>8</v>
      </c>
      <c r="F1206" s="26" t="s">
        <v>12</v>
      </c>
      <c r="G1206" s="32">
        <v>18223.4512</v>
      </c>
    </row>
    <row r="1207" spans="1:7" x14ac:dyDescent="0.25">
      <c r="A1207" s="27">
        <v>35</v>
      </c>
      <c r="B1207" s="28" t="s">
        <v>10</v>
      </c>
      <c r="C1207" s="28">
        <v>17.86</v>
      </c>
      <c r="D1207" s="28">
        <v>1</v>
      </c>
      <c r="E1207" s="28" t="s">
        <v>11</v>
      </c>
      <c r="F1207" s="28" t="s">
        <v>13</v>
      </c>
      <c r="G1207" s="33">
        <v>5116.5003999999999</v>
      </c>
    </row>
    <row r="1208" spans="1:7" x14ac:dyDescent="0.25">
      <c r="A1208" s="25">
        <v>59</v>
      </c>
      <c r="B1208" s="26" t="s">
        <v>7</v>
      </c>
      <c r="C1208" s="26">
        <v>34.799999999999997</v>
      </c>
      <c r="D1208" s="26">
        <v>2</v>
      </c>
      <c r="E1208" s="26" t="s">
        <v>11</v>
      </c>
      <c r="F1208" s="26" t="s">
        <v>9</v>
      </c>
      <c r="G1208" s="32">
        <v>36910.608030000003</v>
      </c>
    </row>
    <row r="1209" spans="1:7" x14ac:dyDescent="0.25">
      <c r="A1209" s="27">
        <v>36</v>
      </c>
      <c r="B1209" s="28" t="s">
        <v>10</v>
      </c>
      <c r="C1209" s="28">
        <v>33.4</v>
      </c>
      <c r="D1209" s="28">
        <v>2</v>
      </c>
      <c r="E1209" s="28" t="s">
        <v>8</v>
      </c>
      <c r="F1209" s="28" t="s">
        <v>9</v>
      </c>
      <c r="G1209" s="33">
        <v>38415.474000000002</v>
      </c>
    </row>
    <row r="1210" spans="1:7" x14ac:dyDescent="0.25">
      <c r="A1210" s="25">
        <v>37</v>
      </c>
      <c r="B1210" s="26" t="s">
        <v>7</v>
      </c>
      <c r="C1210" s="26">
        <v>25.555</v>
      </c>
      <c r="D1210" s="26">
        <v>1</v>
      </c>
      <c r="E1210" s="26" t="s">
        <v>8</v>
      </c>
      <c r="F1210" s="26" t="s">
        <v>14</v>
      </c>
      <c r="G1210" s="32">
        <v>20296.863450000001</v>
      </c>
    </row>
    <row r="1211" spans="1:7" x14ac:dyDescent="0.25">
      <c r="A1211" s="27">
        <v>59</v>
      </c>
      <c r="B1211" s="28" t="s">
        <v>10</v>
      </c>
      <c r="C1211" s="28">
        <v>37.1</v>
      </c>
      <c r="D1211" s="28">
        <v>1</v>
      </c>
      <c r="E1211" s="28" t="s">
        <v>11</v>
      </c>
      <c r="F1211" s="28" t="s">
        <v>9</v>
      </c>
      <c r="G1211" s="33">
        <v>12347.172</v>
      </c>
    </row>
    <row r="1212" spans="1:7" x14ac:dyDescent="0.25">
      <c r="A1212" s="25">
        <v>36</v>
      </c>
      <c r="B1212" s="26" t="s">
        <v>10</v>
      </c>
      <c r="C1212" s="26">
        <v>30.875</v>
      </c>
      <c r="D1212" s="26">
        <v>1</v>
      </c>
      <c r="E1212" s="26" t="s">
        <v>11</v>
      </c>
      <c r="F1212" s="26" t="s">
        <v>13</v>
      </c>
      <c r="G1212" s="32">
        <v>5373.3642499999996</v>
      </c>
    </row>
    <row r="1213" spans="1:7" x14ac:dyDescent="0.25">
      <c r="A1213" s="27">
        <v>39</v>
      </c>
      <c r="B1213" s="28" t="s">
        <v>10</v>
      </c>
      <c r="C1213" s="28">
        <v>34.1</v>
      </c>
      <c r="D1213" s="28">
        <v>2</v>
      </c>
      <c r="E1213" s="28" t="s">
        <v>11</v>
      </c>
      <c r="F1213" s="28" t="s">
        <v>12</v>
      </c>
      <c r="G1213" s="33">
        <v>23563.016179999999</v>
      </c>
    </row>
    <row r="1214" spans="1:7" x14ac:dyDescent="0.25">
      <c r="A1214" s="25">
        <v>18</v>
      </c>
      <c r="B1214" s="26" t="s">
        <v>10</v>
      </c>
      <c r="C1214" s="26">
        <v>21.47</v>
      </c>
      <c r="D1214" s="26">
        <v>0</v>
      </c>
      <c r="E1214" s="26" t="s">
        <v>11</v>
      </c>
      <c r="F1214" s="26" t="s">
        <v>14</v>
      </c>
      <c r="G1214" s="32">
        <v>1702.4553000000001</v>
      </c>
    </row>
    <row r="1215" spans="1:7" x14ac:dyDescent="0.25">
      <c r="A1215" s="27">
        <v>52</v>
      </c>
      <c r="B1215" s="28" t="s">
        <v>7</v>
      </c>
      <c r="C1215" s="28">
        <v>33.299999999999997</v>
      </c>
      <c r="D1215" s="28">
        <v>2</v>
      </c>
      <c r="E1215" s="28" t="s">
        <v>11</v>
      </c>
      <c r="F1215" s="28" t="s">
        <v>9</v>
      </c>
      <c r="G1215" s="33">
        <v>10806.839</v>
      </c>
    </row>
    <row r="1216" spans="1:7" x14ac:dyDescent="0.25">
      <c r="A1216" s="25">
        <v>27</v>
      </c>
      <c r="B1216" s="26" t="s">
        <v>7</v>
      </c>
      <c r="C1216" s="26">
        <v>31.254999999999999</v>
      </c>
      <c r="D1216" s="26">
        <v>1</v>
      </c>
      <c r="E1216" s="26" t="s">
        <v>11</v>
      </c>
      <c r="F1216" s="26" t="s">
        <v>13</v>
      </c>
      <c r="G1216" s="32">
        <v>3956.0714499999999</v>
      </c>
    </row>
    <row r="1217" spans="1:7" x14ac:dyDescent="0.25">
      <c r="A1217" s="27">
        <v>18</v>
      </c>
      <c r="B1217" s="28" t="s">
        <v>10</v>
      </c>
      <c r="C1217" s="28">
        <v>39.14</v>
      </c>
      <c r="D1217" s="28">
        <v>0</v>
      </c>
      <c r="E1217" s="28" t="s">
        <v>11</v>
      </c>
      <c r="F1217" s="28" t="s">
        <v>14</v>
      </c>
      <c r="G1217" s="33">
        <v>12890.057650000001</v>
      </c>
    </row>
    <row r="1218" spans="1:7" x14ac:dyDescent="0.25">
      <c r="A1218" s="25">
        <v>40</v>
      </c>
      <c r="B1218" s="26" t="s">
        <v>10</v>
      </c>
      <c r="C1218" s="26">
        <v>25.08</v>
      </c>
      <c r="D1218" s="26">
        <v>0</v>
      </c>
      <c r="E1218" s="26" t="s">
        <v>11</v>
      </c>
      <c r="F1218" s="26" t="s">
        <v>12</v>
      </c>
      <c r="G1218" s="32">
        <v>5415.6611999999996</v>
      </c>
    </row>
    <row r="1219" spans="1:7" x14ac:dyDescent="0.25">
      <c r="A1219" s="27">
        <v>29</v>
      </c>
      <c r="B1219" s="28" t="s">
        <v>10</v>
      </c>
      <c r="C1219" s="28">
        <v>37.29</v>
      </c>
      <c r="D1219" s="28">
        <v>2</v>
      </c>
      <c r="E1219" s="28" t="s">
        <v>11</v>
      </c>
      <c r="F1219" s="28" t="s">
        <v>12</v>
      </c>
      <c r="G1219" s="33">
        <v>4058.1161000000002</v>
      </c>
    </row>
    <row r="1220" spans="1:7" x14ac:dyDescent="0.25">
      <c r="A1220" s="25">
        <v>46</v>
      </c>
      <c r="B1220" s="26" t="s">
        <v>7</v>
      </c>
      <c r="C1220" s="26">
        <v>34.6</v>
      </c>
      <c r="D1220" s="26">
        <v>1</v>
      </c>
      <c r="E1220" s="26" t="s">
        <v>8</v>
      </c>
      <c r="F1220" s="26" t="s">
        <v>9</v>
      </c>
      <c r="G1220" s="32">
        <v>41661.601999999999</v>
      </c>
    </row>
    <row r="1221" spans="1:7" x14ac:dyDescent="0.25">
      <c r="A1221" s="27">
        <v>38</v>
      </c>
      <c r="B1221" s="28" t="s">
        <v>7</v>
      </c>
      <c r="C1221" s="28">
        <v>30.21</v>
      </c>
      <c r="D1221" s="28">
        <v>3</v>
      </c>
      <c r="E1221" s="28" t="s">
        <v>11</v>
      </c>
      <c r="F1221" s="28" t="s">
        <v>13</v>
      </c>
      <c r="G1221" s="33">
        <v>7537.1638999999996</v>
      </c>
    </row>
    <row r="1222" spans="1:7" x14ac:dyDescent="0.25">
      <c r="A1222" s="25">
        <v>30</v>
      </c>
      <c r="B1222" s="26" t="s">
        <v>7</v>
      </c>
      <c r="C1222" s="26">
        <v>21.945</v>
      </c>
      <c r="D1222" s="26">
        <v>1</v>
      </c>
      <c r="E1222" s="26" t="s">
        <v>11</v>
      </c>
      <c r="F1222" s="26" t="s">
        <v>14</v>
      </c>
      <c r="G1222" s="32">
        <v>4718.2035500000002</v>
      </c>
    </row>
    <row r="1223" spans="1:7" x14ac:dyDescent="0.25">
      <c r="A1223" s="27">
        <v>40</v>
      </c>
      <c r="B1223" s="28" t="s">
        <v>10</v>
      </c>
      <c r="C1223" s="28">
        <v>24.97</v>
      </c>
      <c r="D1223" s="28">
        <v>2</v>
      </c>
      <c r="E1223" s="28" t="s">
        <v>11</v>
      </c>
      <c r="F1223" s="28" t="s">
        <v>12</v>
      </c>
      <c r="G1223" s="33">
        <v>6593.5083000000004</v>
      </c>
    </row>
    <row r="1224" spans="1:7" x14ac:dyDescent="0.25">
      <c r="A1224" s="25">
        <v>50</v>
      </c>
      <c r="B1224" s="26" t="s">
        <v>10</v>
      </c>
      <c r="C1224" s="26">
        <v>25.3</v>
      </c>
      <c r="D1224" s="26">
        <v>0</v>
      </c>
      <c r="E1224" s="26" t="s">
        <v>11</v>
      </c>
      <c r="F1224" s="26" t="s">
        <v>12</v>
      </c>
      <c r="G1224" s="32">
        <v>8442.6669999999995</v>
      </c>
    </row>
    <row r="1225" spans="1:7" x14ac:dyDescent="0.25">
      <c r="A1225" s="27">
        <v>20</v>
      </c>
      <c r="B1225" s="28" t="s">
        <v>7</v>
      </c>
      <c r="C1225" s="28">
        <v>24.42</v>
      </c>
      <c r="D1225" s="28">
        <v>0</v>
      </c>
      <c r="E1225" s="28" t="s">
        <v>8</v>
      </c>
      <c r="F1225" s="28" t="s">
        <v>12</v>
      </c>
      <c r="G1225" s="33">
        <v>26125.674770000001</v>
      </c>
    </row>
    <row r="1226" spans="1:7" x14ac:dyDescent="0.25">
      <c r="A1226" s="25">
        <v>41</v>
      </c>
      <c r="B1226" s="26" t="s">
        <v>10</v>
      </c>
      <c r="C1226" s="26">
        <v>23.94</v>
      </c>
      <c r="D1226" s="26">
        <v>1</v>
      </c>
      <c r="E1226" s="26" t="s">
        <v>11</v>
      </c>
      <c r="F1226" s="26" t="s">
        <v>14</v>
      </c>
      <c r="G1226" s="32">
        <v>6858.4795999999997</v>
      </c>
    </row>
    <row r="1227" spans="1:7" x14ac:dyDescent="0.25">
      <c r="A1227" s="27">
        <v>33</v>
      </c>
      <c r="B1227" s="28" t="s">
        <v>7</v>
      </c>
      <c r="C1227" s="28">
        <v>39.82</v>
      </c>
      <c r="D1227" s="28">
        <v>1</v>
      </c>
      <c r="E1227" s="28" t="s">
        <v>11</v>
      </c>
      <c r="F1227" s="28" t="s">
        <v>12</v>
      </c>
      <c r="G1227" s="33">
        <v>4795.6567999999997</v>
      </c>
    </row>
    <row r="1228" spans="1:7" x14ac:dyDescent="0.25">
      <c r="A1228" s="25">
        <v>38</v>
      </c>
      <c r="B1228" s="26" t="s">
        <v>10</v>
      </c>
      <c r="C1228" s="26">
        <v>16.815000000000001</v>
      </c>
      <c r="D1228" s="26">
        <v>2</v>
      </c>
      <c r="E1228" s="26" t="s">
        <v>11</v>
      </c>
      <c r="F1228" s="26" t="s">
        <v>14</v>
      </c>
      <c r="G1228" s="32">
        <v>6640.5448500000002</v>
      </c>
    </row>
    <row r="1229" spans="1:7" x14ac:dyDescent="0.25">
      <c r="A1229" s="27">
        <v>42</v>
      </c>
      <c r="B1229" s="28" t="s">
        <v>10</v>
      </c>
      <c r="C1229" s="28">
        <v>37.18</v>
      </c>
      <c r="D1229" s="28">
        <v>2</v>
      </c>
      <c r="E1229" s="28" t="s">
        <v>11</v>
      </c>
      <c r="F1229" s="28" t="s">
        <v>12</v>
      </c>
      <c r="G1229" s="33">
        <v>7162.0122000000001</v>
      </c>
    </row>
    <row r="1230" spans="1:7" x14ac:dyDescent="0.25">
      <c r="A1230" s="25">
        <v>56</v>
      </c>
      <c r="B1230" s="26" t="s">
        <v>10</v>
      </c>
      <c r="C1230" s="26">
        <v>34.43</v>
      </c>
      <c r="D1230" s="26">
        <v>0</v>
      </c>
      <c r="E1230" s="26" t="s">
        <v>11</v>
      </c>
      <c r="F1230" s="26" t="s">
        <v>12</v>
      </c>
      <c r="G1230" s="32">
        <v>10594.225700000001</v>
      </c>
    </row>
    <row r="1231" spans="1:7" x14ac:dyDescent="0.25">
      <c r="A1231" s="27">
        <v>58</v>
      </c>
      <c r="B1231" s="28" t="s">
        <v>10</v>
      </c>
      <c r="C1231" s="28">
        <v>30.305</v>
      </c>
      <c r="D1231" s="28">
        <v>0</v>
      </c>
      <c r="E1231" s="28" t="s">
        <v>11</v>
      </c>
      <c r="F1231" s="28" t="s">
        <v>14</v>
      </c>
      <c r="G1231" s="33">
        <v>11938.255950000001</v>
      </c>
    </row>
    <row r="1232" spans="1:7" x14ac:dyDescent="0.25">
      <c r="A1232" s="25">
        <v>52</v>
      </c>
      <c r="B1232" s="26" t="s">
        <v>10</v>
      </c>
      <c r="C1232" s="26">
        <v>34.484999999999999</v>
      </c>
      <c r="D1232" s="26">
        <v>3</v>
      </c>
      <c r="E1232" s="26" t="s">
        <v>8</v>
      </c>
      <c r="F1232" s="26" t="s">
        <v>13</v>
      </c>
      <c r="G1232" s="32">
        <v>60021.398970000002</v>
      </c>
    </row>
    <row r="1233" spans="1:7" x14ac:dyDescent="0.25">
      <c r="A1233" s="27">
        <v>20</v>
      </c>
      <c r="B1233" s="28" t="s">
        <v>7</v>
      </c>
      <c r="C1233" s="28">
        <v>21.8</v>
      </c>
      <c r="D1233" s="28">
        <v>0</v>
      </c>
      <c r="E1233" s="28" t="s">
        <v>8</v>
      </c>
      <c r="F1233" s="28" t="s">
        <v>9</v>
      </c>
      <c r="G1233" s="33">
        <v>20167.336029999999</v>
      </c>
    </row>
    <row r="1234" spans="1:7" x14ac:dyDescent="0.25">
      <c r="A1234" s="25">
        <v>54</v>
      </c>
      <c r="B1234" s="26" t="s">
        <v>7</v>
      </c>
      <c r="C1234" s="26">
        <v>24.605</v>
      </c>
      <c r="D1234" s="26">
        <v>3</v>
      </c>
      <c r="E1234" s="26" t="s">
        <v>11</v>
      </c>
      <c r="F1234" s="26" t="s">
        <v>13</v>
      </c>
      <c r="G1234" s="32">
        <v>12479.70895</v>
      </c>
    </row>
    <row r="1235" spans="1:7" x14ac:dyDescent="0.25">
      <c r="A1235" s="27">
        <v>58</v>
      </c>
      <c r="B1235" s="28" t="s">
        <v>10</v>
      </c>
      <c r="C1235" s="28">
        <v>23.3</v>
      </c>
      <c r="D1235" s="28">
        <v>0</v>
      </c>
      <c r="E1235" s="28" t="s">
        <v>11</v>
      </c>
      <c r="F1235" s="28" t="s">
        <v>9</v>
      </c>
      <c r="G1235" s="33">
        <v>11345.519</v>
      </c>
    </row>
    <row r="1236" spans="1:7" x14ac:dyDescent="0.25">
      <c r="A1236" s="25">
        <v>45</v>
      </c>
      <c r="B1236" s="26" t="s">
        <v>7</v>
      </c>
      <c r="C1236" s="26">
        <v>27.83</v>
      </c>
      <c r="D1236" s="26">
        <v>2</v>
      </c>
      <c r="E1236" s="26" t="s">
        <v>11</v>
      </c>
      <c r="F1236" s="26" t="s">
        <v>12</v>
      </c>
      <c r="G1236" s="32">
        <v>8515.7587000000003</v>
      </c>
    </row>
    <row r="1237" spans="1:7" x14ac:dyDescent="0.25">
      <c r="A1237" s="27">
        <v>26</v>
      </c>
      <c r="B1237" s="28" t="s">
        <v>10</v>
      </c>
      <c r="C1237" s="28">
        <v>31.065000000000001</v>
      </c>
      <c r="D1237" s="28">
        <v>0</v>
      </c>
      <c r="E1237" s="28" t="s">
        <v>11</v>
      </c>
      <c r="F1237" s="28" t="s">
        <v>13</v>
      </c>
      <c r="G1237" s="33">
        <v>2699.56835</v>
      </c>
    </row>
    <row r="1238" spans="1:7" x14ac:dyDescent="0.25">
      <c r="A1238" s="25">
        <v>63</v>
      </c>
      <c r="B1238" s="26" t="s">
        <v>7</v>
      </c>
      <c r="C1238" s="26">
        <v>21.66</v>
      </c>
      <c r="D1238" s="26">
        <v>0</v>
      </c>
      <c r="E1238" s="26" t="s">
        <v>11</v>
      </c>
      <c r="F1238" s="26" t="s">
        <v>14</v>
      </c>
      <c r="G1238" s="32">
        <v>14449.8544</v>
      </c>
    </row>
    <row r="1239" spans="1:7" x14ac:dyDescent="0.25">
      <c r="A1239" s="27">
        <v>58</v>
      </c>
      <c r="B1239" s="28" t="s">
        <v>7</v>
      </c>
      <c r="C1239" s="28">
        <v>28.215</v>
      </c>
      <c r="D1239" s="28">
        <v>0</v>
      </c>
      <c r="E1239" s="28" t="s">
        <v>11</v>
      </c>
      <c r="F1239" s="28" t="s">
        <v>13</v>
      </c>
      <c r="G1239" s="33">
        <v>12224.350850000001</v>
      </c>
    </row>
    <row r="1240" spans="1:7" x14ac:dyDescent="0.25">
      <c r="A1240" s="25">
        <v>37</v>
      </c>
      <c r="B1240" s="26" t="s">
        <v>10</v>
      </c>
      <c r="C1240" s="26">
        <v>22.704999999999998</v>
      </c>
      <c r="D1240" s="26">
        <v>3</v>
      </c>
      <c r="E1240" s="26" t="s">
        <v>11</v>
      </c>
      <c r="F1240" s="26" t="s">
        <v>14</v>
      </c>
      <c r="G1240" s="32">
        <v>6985.50695</v>
      </c>
    </row>
    <row r="1241" spans="1:7" x14ac:dyDescent="0.25">
      <c r="A1241" s="27">
        <v>25</v>
      </c>
      <c r="B1241" s="28" t="s">
        <v>7</v>
      </c>
      <c r="C1241" s="28">
        <v>42.13</v>
      </c>
      <c r="D1241" s="28">
        <v>1</v>
      </c>
      <c r="E1241" s="28" t="s">
        <v>11</v>
      </c>
      <c r="F1241" s="28" t="s">
        <v>12</v>
      </c>
      <c r="G1241" s="33">
        <v>3238.4357</v>
      </c>
    </row>
    <row r="1242" spans="1:7" x14ac:dyDescent="0.25">
      <c r="A1242" s="25">
        <v>52</v>
      </c>
      <c r="B1242" s="26" t="s">
        <v>10</v>
      </c>
      <c r="C1242" s="26">
        <v>41.8</v>
      </c>
      <c r="D1242" s="26">
        <v>2</v>
      </c>
      <c r="E1242" s="26" t="s">
        <v>8</v>
      </c>
      <c r="F1242" s="26" t="s">
        <v>12</v>
      </c>
      <c r="G1242" s="32">
        <v>47269.853999999999</v>
      </c>
    </row>
    <row r="1243" spans="1:7" x14ac:dyDescent="0.25">
      <c r="A1243" s="27">
        <v>64</v>
      </c>
      <c r="B1243" s="28" t="s">
        <v>10</v>
      </c>
      <c r="C1243" s="28">
        <v>36.96</v>
      </c>
      <c r="D1243" s="28">
        <v>2</v>
      </c>
      <c r="E1243" s="28" t="s">
        <v>8</v>
      </c>
      <c r="F1243" s="28" t="s">
        <v>12</v>
      </c>
      <c r="G1243" s="33">
        <v>49577.662400000001</v>
      </c>
    </row>
    <row r="1244" spans="1:7" x14ac:dyDescent="0.25">
      <c r="A1244" s="25">
        <v>22</v>
      </c>
      <c r="B1244" s="26" t="s">
        <v>7</v>
      </c>
      <c r="C1244" s="26">
        <v>21.28</v>
      </c>
      <c r="D1244" s="26">
        <v>3</v>
      </c>
      <c r="E1244" s="26" t="s">
        <v>11</v>
      </c>
      <c r="F1244" s="26" t="s">
        <v>13</v>
      </c>
      <c r="G1244" s="32">
        <v>4296.2712000000001</v>
      </c>
    </row>
    <row r="1245" spans="1:7" x14ac:dyDescent="0.25">
      <c r="A1245" s="27">
        <v>28</v>
      </c>
      <c r="B1245" s="28" t="s">
        <v>7</v>
      </c>
      <c r="C1245" s="28">
        <v>33.11</v>
      </c>
      <c r="D1245" s="28">
        <v>0</v>
      </c>
      <c r="E1245" s="28" t="s">
        <v>11</v>
      </c>
      <c r="F1245" s="28" t="s">
        <v>12</v>
      </c>
      <c r="G1245" s="33">
        <v>3171.6149</v>
      </c>
    </row>
    <row r="1246" spans="1:7" x14ac:dyDescent="0.25">
      <c r="A1246" s="25">
        <v>18</v>
      </c>
      <c r="B1246" s="26" t="s">
        <v>10</v>
      </c>
      <c r="C1246" s="26">
        <v>33.33</v>
      </c>
      <c r="D1246" s="26">
        <v>0</v>
      </c>
      <c r="E1246" s="26" t="s">
        <v>11</v>
      </c>
      <c r="F1246" s="26" t="s">
        <v>12</v>
      </c>
      <c r="G1246" s="32">
        <v>1135.9407000000001</v>
      </c>
    </row>
    <row r="1247" spans="1:7" x14ac:dyDescent="0.25">
      <c r="A1247" s="27">
        <v>28</v>
      </c>
      <c r="B1247" s="28" t="s">
        <v>10</v>
      </c>
      <c r="C1247" s="28">
        <v>24.3</v>
      </c>
      <c r="D1247" s="28">
        <v>5</v>
      </c>
      <c r="E1247" s="28" t="s">
        <v>11</v>
      </c>
      <c r="F1247" s="28" t="s">
        <v>9</v>
      </c>
      <c r="G1247" s="33">
        <v>5615.3689999999997</v>
      </c>
    </row>
    <row r="1248" spans="1:7" x14ac:dyDescent="0.25">
      <c r="A1248" s="25">
        <v>45</v>
      </c>
      <c r="B1248" s="26" t="s">
        <v>7</v>
      </c>
      <c r="C1248" s="26">
        <v>25.7</v>
      </c>
      <c r="D1248" s="26">
        <v>3</v>
      </c>
      <c r="E1248" s="26" t="s">
        <v>11</v>
      </c>
      <c r="F1248" s="26" t="s">
        <v>9</v>
      </c>
      <c r="G1248" s="32">
        <v>9101.7980000000007</v>
      </c>
    </row>
    <row r="1249" spans="1:7" x14ac:dyDescent="0.25">
      <c r="A1249" s="27">
        <v>33</v>
      </c>
      <c r="B1249" s="28" t="s">
        <v>10</v>
      </c>
      <c r="C1249" s="28">
        <v>29.4</v>
      </c>
      <c r="D1249" s="28">
        <v>4</v>
      </c>
      <c r="E1249" s="28" t="s">
        <v>11</v>
      </c>
      <c r="F1249" s="28" t="s">
        <v>9</v>
      </c>
      <c r="G1249" s="33">
        <v>6059.1729999999998</v>
      </c>
    </row>
    <row r="1250" spans="1:7" x14ac:dyDescent="0.25">
      <c r="A1250" s="25">
        <v>18</v>
      </c>
      <c r="B1250" s="26" t="s">
        <v>7</v>
      </c>
      <c r="C1250" s="26">
        <v>39.82</v>
      </c>
      <c r="D1250" s="26">
        <v>0</v>
      </c>
      <c r="E1250" s="26" t="s">
        <v>11</v>
      </c>
      <c r="F1250" s="26" t="s">
        <v>12</v>
      </c>
      <c r="G1250" s="32">
        <v>1633.9618</v>
      </c>
    </row>
    <row r="1251" spans="1:7" x14ac:dyDescent="0.25">
      <c r="A1251" s="27">
        <v>32</v>
      </c>
      <c r="B1251" s="28" t="s">
        <v>10</v>
      </c>
      <c r="C1251" s="28">
        <v>33.630000000000003</v>
      </c>
      <c r="D1251" s="28">
        <v>1</v>
      </c>
      <c r="E1251" s="28" t="s">
        <v>8</v>
      </c>
      <c r="F1251" s="28" t="s">
        <v>14</v>
      </c>
      <c r="G1251" s="33">
        <v>37607.527699999999</v>
      </c>
    </row>
    <row r="1252" spans="1:7" x14ac:dyDescent="0.25">
      <c r="A1252" s="25">
        <v>24</v>
      </c>
      <c r="B1252" s="26" t="s">
        <v>10</v>
      </c>
      <c r="C1252" s="26">
        <v>29.83</v>
      </c>
      <c r="D1252" s="26">
        <v>0</v>
      </c>
      <c r="E1252" s="26" t="s">
        <v>8</v>
      </c>
      <c r="F1252" s="26" t="s">
        <v>14</v>
      </c>
      <c r="G1252" s="32">
        <v>18648.421699999999</v>
      </c>
    </row>
    <row r="1253" spans="1:7" x14ac:dyDescent="0.25">
      <c r="A1253" s="27">
        <v>19</v>
      </c>
      <c r="B1253" s="28" t="s">
        <v>10</v>
      </c>
      <c r="C1253" s="28">
        <v>19.8</v>
      </c>
      <c r="D1253" s="28">
        <v>0</v>
      </c>
      <c r="E1253" s="28" t="s">
        <v>11</v>
      </c>
      <c r="F1253" s="28" t="s">
        <v>9</v>
      </c>
      <c r="G1253" s="33">
        <v>1241.5650000000001</v>
      </c>
    </row>
    <row r="1254" spans="1:7" x14ac:dyDescent="0.25">
      <c r="A1254" s="25">
        <v>20</v>
      </c>
      <c r="B1254" s="26" t="s">
        <v>10</v>
      </c>
      <c r="C1254" s="26">
        <v>27.3</v>
      </c>
      <c r="D1254" s="26">
        <v>0</v>
      </c>
      <c r="E1254" s="26" t="s">
        <v>8</v>
      </c>
      <c r="F1254" s="26" t="s">
        <v>9</v>
      </c>
      <c r="G1254" s="32">
        <v>16232.847</v>
      </c>
    </row>
    <row r="1255" spans="1:7" x14ac:dyDescent="0.25">
      <c r="A1255" s="27">
        <v>40</v>
      </c>
      <c r="B1255" s="28" t="s">
        <v>7</v>
      </c>
      <c r="C1255" s="28">
        <v>29.3</v>
      </c>
      <c r="D1255" s="28">
        <v>4</v>
      </c>
      <c r="E1255" s="28" t="s">
        <v>11</v>
      </c>
      <c r="F1255" s="28" t="s">
        <v>9</v>
      </c>
      <c r="G1255" s="33">
        <v>15828.82173</v>
      </c>
    </row>
    <row r="1256" spans="1:7" x14ac:dyDescent="0.25">
      <c r="A1256" s="25">
        <v>34</v>
      </c>
      <c r="B1256" s="26" t="s">
        <v>7</v>
      </c>
      <c r="C1256" s="26">
        <v>27.72</v>
      </c>
      <c r="D1256" s="26">
        <v>0</v>
      </c>
      <c r="E1256" s="26" t="s">
        <v>11</v>
      </c>
      <c r="F1256" s="26" t="s">
        <v>12</v>
      </c>
      <c r="G1256" s="32">
        <v>4415.1588000000002</v>
      </c>
    </row>
    <row r="1257" spans="1:7" x14ac:dyDescent="0.25">
      <c r="A1257" s="27">
        <v>42</v>
      </c>
      <c r="B1257" s="28" t="s">
        <v>7</v>
      </c>
      <c r="C1257" s="28">
        <v>37.9</v>
      </c>
      <c r="D1257" s="28">
        <v>0</v>
      </c>
      <c r="E1257" s="28" t="s">
        <v>11</v>
      </c>
      <c r="F1257" s="28" t="s">
        <v>9</v>
      </c>
      <c r="G1257" s="33">
        <v>6474.0129999999999</v>
      </c>
    </row>
    <row r="1258" spans="1:7" x14ac:dyDescent="0.25">
      <c r="A1258" s="25">
        <v>51</v>
      </c>
      <c r="B1258" s="26" t="s">
        <v>7</v>
      </c>
      <c r="C1258" s="26">
        <v>36.384999999999998</v>
      </c>
      <c r="D1258" s="26">
        <v>3</v>
      </c>
      <c r="E1258" s="26" t="s">
        <v>11</v>
      </c>
      <c r="F1258" s="26" t="s">
        <v>13</v>
      </c>
      <c r="G1258" s="32">
        <v>11436.738149999999</v>
      </c>
    </row>
    <row r="1259" spans="1:7" x14ac:dyDescent="0.25">
      <c r="A1259" s="27">
        <v>54</v>
      </c>
      <c r="B1259" s="28" t="s">
        <v>7</v>
      </c>
      <c r="C1259" s="28">
        <v>27.645</v>
      </c>
      <c r="D1259" s="28">
        <v>1</v>
      </c>
      <c r="E1259" s="28" t="s">
        <v>11</v>
      </c>
      <c r="F1259" s="28" t="s">
        <v>13</v>
      </c>
      <c r="G1259" s="33">
        <v>11305.93455</v>
      </c>
    </row>
    <row r="1260" spans="1:7" x14ac:dyDescent="0.25">
      <c r="A1260" s="25">
        <v>55</v>
      </c>
      <c r="B1260" s="26" t="s">
        <v>10</v>
      </c>
      <c r="C1260" s="26">
        <v>37.715000000000003</v>
      </c>
      <c r="D1260" s="26">
        <v>3</v>
      </c>
      <c r="E1260" s="26" t="s">
        <v>11</v>
      </c>
      <c r="F1260" s="26" t="s">
        <v>13</v>
      </c>
      <c r="G1260" s="32">
        <v>30063.580549999999</v>
      </c>
    </row>
    <row r="1261" spans="1:7" x14ac:dyDescent="0.25">
      <c r="A1261" s="27">
        <v>52</v>
      </c>
      <c r="B1261" s="28" t="s">
        <v>7</v>
      </c>
      <c r="C1261" s="28">
        <v>23.18</v>
      </c>
      <c r="D1261" s="28">
        <v>0</v>
      </c>
      <c r="E1261" s="28" t="s">
        <v>11</v>
      </c>
      <c r="F1261" s="28" t="s">
        <v>14</v>
      </c>
      <c r="G1261" s="33">
        <v>10197.772199999999</v>
      </c>
    </row>
    <row r="1262" spans="1:7" x14ac:dyDescent="0.25">
      <c r="A1262" s="25">
        <v>32</v>
      </c>
      <c r="B1262" s="26" t="s">
        <v>7</v>
      </c>
      <c r="C1262" s="26">
        <v>20.52</v>
      </c>
      <c r="D1262" s="26">
        <v>0</v>
      </c>
      <c r="E1262" s="26" t="s">
        <v>11</v>
      </c>
      <c r="F1262" s="26" t="s">
        <v>14</v>
      </c>
      <c r="G1262" s="32">
        <v>4544.2348000000002</v>
      </c>
    </row>
    <row r="1263" spans="1:7" x14ac:dyDescent="0.25">
      <c r="A1263" s="27">
        <v>28</v>
      </c>
      <c r="B1263" s="28" t="s">
        <v>10</v>
      </c>
      <c r="C1263" s="28">
        <v>37.1</v>
      </c>
      <c r="D1263" s="28">
        <v>1</v>
      </c>
      <c r="E1263" s="28" t="s">
        <v>11</v>
      </c>
      <c r="F1263" s="28" t="s">
        <v>9</v>
      </c>
      <c r="G1263" s="33">
        <v>3277.1610000000001</v>
      </c>
    </row>
    <row r="1264" spans="1:7" x14ac:dyDescent="0.25">
      <c r="A1264" s="25">
        <v>41</v>
      </c>
      <c r="B1264" s="26" t="s">
        <v>7</v>
      </c>
      <c r="C1264" s="26">
        <v>28.05</v>
      </c>
      <c r="D1264" s="26">
        <v>1</v>
      </c>
      <c r="E1264" s="26" t="s">
        <v>11</v>
      </c>
      <c r="F1264" s="26" t="s">
        <v>12</v>
      </c>
      <c r="G1264" s="32">
        <v>6770.1925000000001</v>
      </c>
    </row>
    <row r="1265" spans="1:7" x14ac:dyDescent="0.25">
      <c r="A1265" s="27">
        <v>43</v>
      </c>
      <c r="B1265" s="28" t="s">
        <v>7</v>
      </c>
      <c r="C1265" s="28">
        <v>29.9</v>
      </c>
      <c r="D1265" s="28">
        <v>1</v>
      </c>
      <c r="E1265" s="28" t="s">
        <v>11</v>
      </c>
      <c r="F1265" s="28" t="s">
        <v>9</v>
      </c>
      <c r="G1265" s="33">
        <v>7337.7479999999996</v>
      </c>
    </row>
    <row r="1266" spans="1:7" x14ac:dyDescent="0.25">
      <c r="A1266" s="25">
        <v>49</v>
      </c>
      <c r="B1266" s="26" t="s">
        <v>7</v>
      </c>
      <c r="C1266" s="26">
        <v>33.344999999999999</v>
      </c>
      <c r="D1266" s="26">
        <v>2</v>
      </c>
      <c r="E1266" s="26" t="s">
        <v>11</v>
      </c>
      <c r="F1266" s="26" t="s">
        <v>14</v>
      </c>
      <c r="G1266" s="32">
        <v>10370.912549999999</v>
      </c>
    </row>
    <row r="1267" spans="1:7" x14ac:dyDescent="0.25">
      <c r="A1267" s="27">
        <v>64</v>
      </c>
      <c r="B1267" s="28" t="s">
        <v>10</v>
      </c>
      <c r="C1267" s="28">
        <v>23.76</v>
      </c>
      <c r="D1267" s="28">
        <v>0</v>
      </c>
      <c r="E1267" s="28" t="s">
        <v>8</v>
      </c>
      <c r="F1267" s="28" t="s">
        <v>12</v>
      </c>
      <c r="G1267" s="33">
        <v>26926.5144</v>
      </c>
    </row>
    <row r="1268" spans="1:7" x14ac:dyDescent="0.25">
      <c r="A1268" s="25">
        <v>55</v>
      </c>
      <c r="B1268" s="26" t="s">
        <v>7</v>
      </c>
      <c r="C1268" s="26">
        <v>30.5</v>
      </c>
      <c r="D1268" s="26">
        <v>0</v>
      </c>
      <c r="E1268" s="26" t="s">
        <v>11</v>
      </c>
      <c r="F1268" s="26" t="s">
        <v>9</v>
      </c>
      <c r="G1268" s="32">
        <v>10704.47</v>
      </c>
    </row>
    <row r="1269" spans="1:7" x14ac:dyDescent="0.25">
      <c r="A1269" s="27">
        <v>24</v>
      </c>
      <c r="B1269" s="28" t="s">
        <v>10</v>
      </c>
      <c r="C1269" s="28">
        <v>31.065000000000001</v>
      </c>
      <c r="D1269" s="28">
        <v>0</v>
      </c>
      <c r="E1269" s="28" t="s">
        <v>8</v>
      </c>
      <c r="F1269" s="28" t="s">
        <v>14</v>
      </c>
      <c r="G1269" s="33">
        <v>34254.053350000002</v>
      </c>
    </row>
    <row r="1270" spans="1:7" x14ac:dyDescent="0.25">
      <c r="A1270" s="25">
        <v>20</v>
      </c>
      <c r="B1270" s="26" t="s">
        <v>7</v>
      </c>
      <c r="C1270" s="26">
        <v>33.299999999999997</v>
      </c>
      <c r="D1270" s="26">
        <v>0</v>
      </c>
      <c r="E1270" s="26" t="s">
        <v>11</v>
      </c>
      <c r="F1270" s="26" t="s">
        <v>9</v>
      </c>
      <c r="G1270" s="32">
        <v>1880.4870000000001</v>
      </c>
    </row>
    <row r="1271" spans="1:7" x14ac:dyDescent="0.25">
      <c r="A1271" s="27">
        <v>45</v>
      </c>
      <c r="B1271" s="28" t="s">
        <v>10</v>
      </c>
      <c r="C1271" s="28">
        <v>27.5</v>
      </c>
      <c r="D1271" s="28">
        <v>3</v>
      </c>
      <c r="E1271" s="28" t="s">
        <v>11</v>
      </c>
      <c r="F1271" s="28" t="s">
        <v>9</v>
      </c>
      <c r="G1271" s="33">
        <v>8615.2999999999993</v>
      </c>
    </row>
    <row r="1272" spans="1:7" x14ac:dyDescent="0.25">
      <c r="A1272" s="25">
        <v>26</v>
      </c>
      <c r="B1272" s="26" t="s">
        <v>10</v>
      </c>
      <c r="C1272" s="26">
        <v>33.914999999999999</v>
      </c>
      <c r="D1272" s="26">
        <v>1</v>
      </c>
      <c r="E1272" s="26" t="s">
        <v>11</v>
      </c>
      <c r="F1272" s="26" t="s">
        <v>13</v>
      </c>
      <c r="G1272" s="32">
        <v>3292.5298499999999</v>
      </c>
    </row>
    <row r="1273" spans="1:7" x14ac:dyDescent="0.25">
      <c r="A1273" s="27">
        <v>25</v>
      </c>
      <c r="B1273" s="28" t="s">
        <v>7</v>
      </c>
      <c r="C1273" s="28">
        <v>34.484999999999999</v>
      </c>
      <c r="D1273" s="28">
        <v>0</v>
      </c>
      <c r="E1273" s="28" t="s">
        <v>11</v>
      </c>
      <c r="F1273" s="28" t="s">
        <v>13</v>
      </c>
      <c r="G1273" s="33">
        <v>3021.80915</v>
      </c>
    </row>
    <row r="1274" spans="1:7" x14ac:dyDescent="0.25">
      <c r="A1274" s="25">
        <v>43</v>
      </c>
      <c r="B1274" s="26" t="s">
        <v>10</v>
      </c>
      <c r="C1274" s="26">
        <v>25.52</v>
      </c>
      <c r="D1274" s="26">
        <v>5</v>
      </c>
      <c r="E1274" s="26" t="s">
        <v>11</v>
      </c>
      <c r="F1274" s="26" t="s">
        <v>12</v>
      </c>
      <c r="G1274" s="32">
        <v>14478.33015</v>
      </c>
    </row>
    <row r="1275" spans="1:7" x14ac:dyDescent="0.25">
      <c r="A1275" s="27">
        <v>35</v>
      </c>
      <c r="B1275" s="28" t="s">
        <v>10</v>
      </c>
      <c r="C1275" s="28">
        <v>27.61</v>
      </c>
      <c r="D1275" s="28">
        <v>1</v>
      </c>
      <c r="E1275" s="28" t="s">
        <v>11</v>
      </c>
      <c r="F1275" s="28" t="s">
        <v>12</v>
      </c>
      <c r="G1275" s="33">
        <v>4747.0528999999997</v>
      </c>
    </row>
    <row r="1276" spans="1:7" x14ac:dyDescent="0.25">
      <c r="A1276" s="25">
        <v>26</v>
      </c>
      <c r="B1276" s="26" t="s">
        <v>10</v>
      </c>
      <c r="C1276" s="26">
        <v>27.06</v>
      </c>
      <c r="D1276" s="26">
        <v>0</v>
      </c>
      <c r="E1276" s="26" t="s">
        <v>8</v>
      </c>
      <c r="F1276" s="26" t="s">
        <v>12</v>
      </c>
      <c r="G1276" s="32">
        <v>17043.341400000001</v>
      </c>
    </row>
    <row r="1277" spans="1:7" x14ac:dyDescent="0.25">
      <c r="A1277" s="27">
        <v>57</v>
      </c>
      <c r="B1277" s="28" t="s">
        <v>10</v>
      </c>
      <c r="C1277" s="28">
        <v>23.7</v>
      </c>
      <c r="D1277" s="28">
        <v>0</v>
      </c>
      <c r="E1277" s="28" t="s">
        <v>11</v>
      </c>
      <c r="F1277" s="28" t="s">
        <v>9</v>
      </c>
      <c r="G1277" s="33">
        <v>10959.33</v>
      </c>
    </row>
    <row r="1278" spans="1:7" x14ac:dyDescent="0.25">
      <c r="A1278" s="25">
        <v>22</v>
      </c>
      <c r="B1278" s="26" t="s">
        <v>7</v>
      </c>
      <c r="C1278" s="26">
        <v>30.4</v>
      </c>
      <c r="D1278" s="26">
        <v>0</v>
      </c>
      <c r="E1278" s="26" t="s">
        <v>11</v>
      </c>
      <c r="F1278" s="26" t="s">
        <v>14</v>
      </c>
      <c r="G1278" s="32">
        <v>2741.9479999999999</v>
      </c>
    </row>
    <row r="1279" spans="1:7" x14ac:dyDescent="0.25">
      <c r="A1279" s="27">
        <v>32</v>
      </c>
      <c r="B1279" s="28" t="s">
        <v>7</v>
      </c>
      <c r="C1279" s="28">
        <v>29.734999999999999</v>
      </c>
      <c r="D1279" s="28">
        <v>0</v>
      </c>
      <c r="E1279" s="28" t="s">
        <v>11</v>
      </c>
      <c r="F1279" s="28" t="s">
        <v>13</v>
      </c>
      <c r="G1279" s="33">
        <v>4357.0436499999996</v>
      </c>
    </row>
    <row r="1280" spans="1:7" x14ac:dyDescent="0.25">
      <c r="A1280" s="25">
        <v>39</v>
      </c>
      <c r="B1280" s="26" t="s">
        <v>10</v>
      </c>
      <c r="C1280" s="26">
        <v>29.925000000000001</v>
      </c>
      <c r="D1280" s="26">
        <v>1</v>
      </c>
      <c r="E1280" s="26" t="s">
        <v>8</v>
      </c>
      <c r="F1280" s="26" t="s">
        <v>14</v>
      </c>
      <c r="G1280" s="32">
        <v>22462.043750000001</v>
      </c>
    </row>
    <row r="1281" spans="1:7" x14ac:dyDescent="0.25">
      <c r="A1281" s="27">
        <v>25</v>
      </c>
      <c r="B1281" s="28" t="s">
        <v>7</v>
      </c>
      <c r="C1281" s="28">
        <v>26.79</v>
      </c>
      <c r="D1281" s="28">
        <v>2</v>
      </c>
      <c r="E1281" s="28" t="s">
        <v>11</v>
      </c>
      <c r="F1281" s="28" t="s">
        <v>13</v>
      </c>
      <c r="G1281" s="33">
        <v>4189.1130999999996</v>
      </c>
    </row>
    <row r="1282" spans="1:7" x14ac:dyDescent="0.25">
      <c r="A1282" s="25">
        <v>48</v>
      </c>
      <c r="B1282" s="26" t="s">
        <v>7</v>
      </c>
      <c r="C1282" s="26">
        <v>33.33</v>
      </c>
      <c r="D1282" s="26">
        <v>0</v>
      </c>
      <c r="E1282" s="26" t="s">
        <v>11</v>
      </c>
      <c r="F1282" s="26" t="s">
        <v>12</v>
      </c>
      <c r="G1282" s="32">
        <v>8283.6807000000008</v>
      </c>
    </row>
    <row r="1283" spans="1:7" x14ac:dyDescent="0.25">
      <c r="A1283" s="27">
        <v>47</v>
      </c>
      <c r="B1283" s="28" t="s">
        <v>7</v>
      </c>
      <c r="C1283" s="28">
        <v>27.645</v>
      </c>
      <c r="D1283" s="28">
        <v>2</v>
      </c>
      <c r="E1283" s="28" t="s">
        <v>8</v>
      </c>
      <c r="F1283" s="28" t="s">
        <v>13</v>
      </c>
      <c r="G1283" s="33">
        <v>24535.698550000001</v>
      </c>
    </row>
    <row r="1284" spans="1:7" x14ac:dyDescent="0.25">
      <c r="A1284" s="25">
        <v>18</v>
      </c>
      <c r="B1284" s="26" t="s">
        <v>7</v>
      </c>
      <c r="C1284" s="26">
        <v>21.66</v>
      </c>
      <c r="D1284" s="26">
        <v>0</v>
      </c>
      <c r="E1284" s="26" t="s">
        <v>8</v>
      </c>
      <c r="F1284" s="26" t="s">
        <v>14</v>
      </c>
      <c r="G1284" s="32">
        <v>14283.4594</v>
      </c>
    </row>
    <row r="1285" spans="1:7" x14ac:dyDescent="0.25">
      <c r="A1285" s="27">
        <v>18</v>
      </c>
      <c r="B1285" s="28" t="s">
        <v>10</v>
      </c>
      <c r="C1285" s="28">
        <v>30.03</v>
      </c>
      <c r="D1285" s="28">
        <v>1</v>
      </c>
      <c r="E1285" s="28" t="s">
        <v>11</v>
      </c>
      <c r="F1285" s="28" t="s">
        <v>12</v>
      </c>
      <c r="G1285" s="33">
        <v>1720.3536999999999</v>
      </c>
    </row>
    <row r="1286" spans="1:7" x14ac:dyDescent="0.25">
      <c r="A1286" s="25">
        <v>61</v>
      </c>
      <c r="B1286" s="26" t="s">
        <v>10</v>
      </c>
      <c r="C1286" s="26">
        <v>36.299999999999997</v>
      </c>
      <c r="D1286" s="26">
        <v>1</v>
      </c>
      <c r="E1286" s="26" t="s">
        <v>8</v>
      </c>
      <c r="F1286" s="26" t="s">
        <v>9</v>
      </c>
      <c r="G1286" s="32">
        <v>47403.88</v>
      </c>
    </row>
    <row r="1287" spans="1:7" x14ac:dyDescent="0.25">
      <c r="A1287" s="27">
        <v>47</v>
      </c>
      <c r="B1287" s="28" t="s">
        <v>7</v>
      </c>
      <c r="C1287" s="28">
        <v>24.32</v>
      </c>
      <c r="D1287" s="28">
        <v>0</v>
      </c>
      <c r="E1287" s="28" t="s">
        <v>11</v>
      </c>
      <c r="F1287" s="28" t="s">
        <v>14</v>
      </c>
      <c r="G1287" s="33">
        <v>8534.6718000000001</v>
      </c>
    </row>
    <row r="1288" spans="1:7" x14ac:dyDescent="0.25">
      <c r="A1288" s="25">
        <v>28</v>
      </c>
      <c r="B1288" s="26" t="s">
        <v>7</v>
      </c>
      <c r="C1288" s="26">
        <v>17.29</v>
      </c>
      <c r="D1288" s="26">
        <v>0</v>
      </c>
      <c r="E1288" s="26" t="s">
        <v>11</v>
      </c>
      <c r="F1288" s="26" t="s">
        <v>14</v>
      </c>
      <c r="G1288" s="32">
        <v>3732.6251000000002</v>
      </c>
    </row>
    <row r="1289" spans="1:7" x14ac:dyDescent="0.25">
      <c r="A1289" s="27">
        <v>36</v>
      </c>
      <c r="B1289" s="28" t="s">
        <v>7</v>
      </c>
      <c r="C1289" s="28">
        <v>25.9</v>
      </c>
      <c r="D1289" s="28">
        <v>1</v>
      </c>
      <c r="E1289" s="28" t="s">
        <v>11</v>
      </c>
      <c r="F1289" s="28" t="s">
        <v>9</v>
      </c>
      <c r="G1289" s="33">
        <v>5472.4489999999996</v>
      </c>
    </row>
    <row r="1290" spans="1:7" x14ac:dyDescent="0.25">
      <c r="A1290" s="25">
        <v>20</v>
      </c>
      <c r="B1290" s="26" t="s">
        <v>10</v>
      </c>
      <c r="C1290" s="26">
        <v>39.4</v>
      </c>
      <c r="D1290" s="26">
        <v>2</v>
      </c>
      <c r="E1290" s="26" t="s">
        <v>8</v>
      </c>
      <c r="F1290" s="26" t="s">
        <v>9</v>
      </c>
      <c r="G1290" s="32">
        <v>38344.565999999999</v>
      </c>
    </row>
    <row r="1291" spans="1:7" x14ac:dyDescent="0.25">
      <c r="A1291" s="27">
        <v>44</v>
      </c>
      <c r="B1291" s="28" t="s">
        <v>10</v>
      </c>
      <c r="C1291" s="28">
        <v>34.32</v>
      </c>
      <c r="D1291" s="28">
        <v>1</v>
      </c>
      <c r="E1291" s="28" t="s">
        <v>11</v>
      </c>
      <c r="F1291" s="28" t="s">
        <v>12</v>
      </c>
      <c r="G1291" s="33">
        <v>7147.4727999999996</v>
      </c>
    </row>
    <row r="1292" spans="1:7" x14ac:dyDescent="0.25">
      <c r="A1292" s="25">
        <v>38</v>
      </c>
      <c r="B1292" s="26" t="s">
        <v>7</v>
      </c>
      <c r="C1292" s="26">
        <v>19.95</v>
      </c>
      <c r="D1292" s="26">
        <v>2</v>
      </c>
      <c r="E1292" s="26" t="s">
        <v>11</v>
      </c>
      <c r="F1292" s="26" t="s">
        <v>14</v>
      </c>
      <c r="G1292" s="32">
        <v>7133.9025000000001</v>
      </c>
    </row>
    <row r="1293" spans="1:7" x14ac:dyDescent="0.25">
      <c r="A1293" s="27">
        <v>19</v>
      </c>
      <c r="B1293" s="28" t="s">
        <v>10</v>
      </c>
      <c r="C1293" s="28">
        <v>34.9</v>
      </c>
      <c r="D1293" s="28">
        <v>0</v>
      </c>
      <c r="E1293" s="28" t="s">
        <v>8</v>
      </c>
      <c r="F1293" s="28" t="s">
        <v>9</v>
      </c>
      <c r="G1293" s="33">
        <v>34828.654000000002</v>
      </c>
    </row>
    <row r="1294" spans="1:7" x14ac:dyDescent="0.25">
      <c r="A1294" s="25">
        <v>21</v>
      </c>
      <c r="B1294" s="26" t="s">
        <v>10</v>
      </c>
      <c r="C1294" s="26">
        <v>23.21</v>
      </c>
      <c r="D1294" s="26">
        <v>0</v>
      </c>
      <c r="E1294" s="26" t="s">
        <v>11</v>
      </c>
      <c r="F1294" s="26" t="s">
        <v>12</v>
      </c>
      <c r="G1294" s="32">
        <v>1515.3449000000001</v>
      </c>
    </row>
    <row r="1295" spans="1:7" x14ac:dyDescent="0.25">
      <c r="A1295" s="27">
        <v>46</v>
      </c>
      <c r="B1295" s="28" t="s">
        <v>10</v>
      </c>
      <c r="C1295" s="28">
        <v>25.745000000000001</v>
      </c>
      <c r="D1295" s="28">
        <v>3</v>
      </c>
      <c r="E1295" s="28" t="s">
        <v>11</v>
      </c>
      <c r="F1295" s="28" t="s">
        <v>13</v>
      </c>
      <c r="G1295" s="33">
        <v>9301.8935500000007</v>
      </c>
    </row>
    <row r="1296" spans="1:7" x14ac:dyDescent="0.25">
      <c r="A1296" s="25">
        <v>58</v>
      </c>
      <c r="B1296" s="26" t="s">
        <v>10</v>
      </c>
      <c r="C1296" s="26">
        <v>25.175000000000001</v>
      </c>
      <c r="D1296" s="26">
        <v>0</v>
      </c>
      <c r="E1296" s="26" t="s">
        <v>11</v>
      </c>
      <c r="F1296" s="26" t="s">
        <v>14</v>
      </c>
      <c r="G1296" s="32">
        <v>11931.125249999999</v>
      </c>
    </row>
    <row r="1297" spans="1:7" x14ac:dyDescent="0.25">
      <c r="A1297" s="27">
        <v>20</v>
      </c>
      <c r="B1297" s="28" t="s">
        <v>10</v>
      </c>
      <c r="C1297" s="28">
        <v>22</v>
      </c>
      <c r="D1297" s="28">
        <v>1</v>
      </c>
      <c r="E1297" s="28" t="s">
        <v>11</v>
      </c>
      <c r="F1297" s="28" t="s">
        <v>9</v>
      </c>
      <c r="G1297" s="33">
        <v>1964.78</v>
      </c>
    </row>
    <row r="1298" spans="1:7" x14ac:dyDescent="0.25">
      <c r="A1298" s="25">
        <v>18</v>
      </c>
      <c r="B1298" s="26" t="s">
        <v>10</v>
      </c>
      <c r="C1298" s="26">
        <v>26.125</v>
      </c>
      <c r="D1298" s="26">
        <v>0</v>
      </c>
      <c r="E1298" s="26" t="s">
        <v>11</v>
      </c>
      <c r="F1298" s="26" t="s">
        <v>14</v>
      </c>
      <c r="G1298" s="32">
        <v>1708.9257500000001</v>
      </c>
    </row>
    <row r="1299" spans="1:7" x14ac:dyDescent="0.25">
      <c r="A1299" s="27">
        <v>28</v>
      </c>
      <c r="B1299" s="28" t="s">
        <v>7</v>
      </c>
      <c r="C1299" s="28">
        <v>26.51</v>
      </c>
      <c r="D1299" s="28">
        <v>2</v>
      </c>
      <c r="E1299" s="28" t="s">
        <v>11</v>
      </c>
      <c r="F1299" s="28" t="s">
        <v>12</v>
      </c>
      <c r="G1299" s="33">
        <v>4340.4408999999996</v>
      </c>
    </row>
    <row r="1300" spans="1:7" x14ac:dyDescent="0.25">
      <c r="A1300" s="25">
        <v>33</v>
      </c>
      <c r="B1300" s="26" t="s">
        <v>10</v>
      </c>
      <c r="C1300" s="26">
        <v>27.454999999999998</v>
      </c>
      <c r="D1300" s="26">
        <v>2</v>
      </c>
      <c r="E1300" s="26" t="s">
        <v>11</v>
      </c>
      <c r="F1300" s="26" t="s">
        <v>13</v>
      </c>
      <c r="G1300" s="32">
        <v>5261.4694499999996</v>
      </c>
    </row>
    <row r="1301" spans="1:7" x14ac:dyDescent="0.25">
      <c r="A1301" s="27">
        <v>19</v>
      </c>
      <c r="B1301" s="28" t="s">
        <v>7</v>
      </c>
      <c r="C1301" s="28">
        <v>25.745000000000001</v>
      </c>
      <c r="D1301" s="28">
        <v>1</v>
      </c>
      <c r="E1301" s="28" t="s">
        <v>11</v>
      </c>
      <c r="F1301" s="28" t="s">
        <v>13</v>
      </c>
      <c r="G1301" s="33">
        <v>2710.8285500000002</v>
      </c>
    </row>
    <row r="1302" spans="1:7" x14ac:dyDescent="0.25">
      <c r="A1302" s="25">
        <v>45</v>
      </c>
      <c r="B1302" s="26" t="s">
        <v>10</v>
      </c>
      <c r="C1302" s="26">
        <v>30.36</v>
      </c>
      <c r="D1302" s="26">
        <v>0</v>
      </c>
      <c r="E1302" s="26" t="s">
        <v>8</v>
      </c>
      <c r="F1302" s="26" t="s">
        <v>12</v>
      </c>
      <c r="G1302" s="32">
        <v>62592.873090000001</v>
      </c>
    </row>
    <row r="1303" spans="1:7" x14ac:dyDescent="0.25">
      <c r="A1303" s="27">
        <v>62</v>
      </c>
      <c r="B1303" s="28" t="s">
        <v>10</v>
      </c>
      <c r="C1303" s="28">
        <v>30.875</v>
      </c>
      <c r="D1303" s="28">
        <v>3</v>
      </c>
      <c r="E1303" s="28" t="s">
        <v>8</v>
      </c>
      <c r="F1303" s="28" t="s">
        <v>13</v>
      </c>
      <c r="G1303" s="33">
        <v>46718.163249999998</v>
      </c>
    </row>
    <row r="1304" spans="1:7" x14ac:dyDescent="0.25">
      <c r="A1304" s="25">
        <v>25</v>
      </c>
      <c r="B1304" s="26" t="s">
        <v>7</v>
      </c>
      <c r="C1304" s="26">
        <v>20.8</v>
      </c>
      <c r="D1304" s="26">
        <v>1</v>
      </c>
      <c r="E1304" s="26" t="s">
        <v>11</v>
      </c>
      <c r="F1304" s="26" t="s">
        <v>9</v>
      </c>
      <c r="G1304" s="32">
        <v>3208.7869999999998</v>
      </c>
    </row>
    <row r="1305" spans="1:7" x14ac:dyDescent="0.25">
      <c r="A1305" s="27">
        <v>43</v>
      </c>
      <c r="B1305" s="28" t="s">
        <v>10</v>
      </c>
      <c r="C1305" s="28">
        <v>27.8</v>
      </c>
      <c r="D1305" s="28">
        <v>0</v>
      </c>
      <c r="E1305" s="28" t="s">
        <v>8</v>
      </c>
      <c r="F1305" s="28" t="s">
        <v>9</v>
      </c>
      <c r="G1305" s="33">
        <v>37829.724199999997</v>
      </c>
    </row>
    <row r="1306" spans="1:7" x14ac:dyDescent="0.25">
      <c r="A1306" s="25">
        <v>42</v>
      </c>
      <c r="B1306" s="26" t="s">
        <v>10</v>
      </c>
      <c r="C1306" s="26">
        <v>24.605</v>
      </c>
      <c r="D1306" s="26">
        <v>2</v>
      </c>
      <c r="E1306" s="26" t="s">
        <v>8</v>
      </c>
      <c r="F1306" s="26" t="s">
        <v>14</v>
      </c>
      <c r="G1306" s="32">
        <v>21259.377949999998</v>
      </c>
    </row>
    <row r="1307" spans="1:7" x14ac:dyDescent="0.25">
      <c r="A1307" s="27">
        <v>24</v>
      </c>
      <c r="B1307" s="28" t="s">
        <v>7</v>
      </c>
      <c r="C1307" s="28">
        <v>27.72</v>
      </c>
      <c r="D1307" s="28">
        <v>0</v>
      </c>
      <c r="E1307" s="28" t="s">
        <v>11</v>
      </c>
      <c r="F1307" s="28" t="s">
        <v>12</v>
      </c>
      <c r="G1307" s="33">
        <v>2464.6188000000002</v>
      </c>
    </row>
    <row r="1308" spans="1:7" x14ac:dyDescent="0.25">
      <c r="A1308" s="25">
        <v>29</v>
      </c>
      <c r="B1308" s="26" t="s">
        <v>7</v>
      </c>
      <c r="C1308" s="26">
        <v>21.85</v>
      </c>
      <c r="D1308" s="26">
        <v>0</v>
      </c>
      <c r="E1308" s="26" t="s">
        <v>8</v>
      </c>
      <c r="F1308" s="26" t="s">
        <v>14</v>
      </c>
      <c r="G1308" s="32">
        <v>16115.3045</v>
      </c>
    </row>
    <row r="1309" spans="1:7" x14ac:dyDescent="0.25">
      <c r="A1309" s="27">
        <v>32</v>
      </c>
      <c r="B1309" s="28" t="s">
        <v>10</v>
      </c>
      <c r="C1309" s="28">
        <v>28.12</v>
      </c>
      <c r="D1309" s="28">
        <v>4</v>
      </c>
      <c r="E1309" s="28" t="s">
        <v>8</v>
      </c>
      <c r="F1309" s="28" t="s">
        <v>13</v>
      </c>
      <c r="G1309" s="33">
        <v>21472.478800000001</v>
      </c>
    </row>
    <row r="1310" spans="1:7" x14ac:dyDescent="0.25">
      <c r="A1310" s="25">
        <v>25</v>
      </c>
      <c r="B1310" s="26" t="s">
        <v>7</v>
      </c>
      <c r="C1310" s="26">
        <v>30.2</v>
      </c>
      <c r="D1310" s="26">
        <v>0</v>
      </c>
      <c r="E1310" s="26" t="s">
        <v>8</v>
      </c>
      <c r="F1310" s="26" t="s">
        <v>9</v>
      </c>
      <c r="G1310" s="32">
        <v>33900.652999999998</v>
      </c>
    </row>
    <row r="1311" spans="1:7" x14ac:dyDescent="0.25">
      <c r="A1311" s="27">
        <v>41</v>
      </c>
      <c r="B1311" s="28" t="s">
        <v>10</v>
      </c>
      <c r="C1311" s="28">
        <v>32.200000000000003</v>
      </c>
      <c r="D1311" s="28">
        <v>2</v>
      </c>
      <c r="E1311" s="28" t="s">
        <v>11</v>
      </c>
      <c r="F1311" s="28" t="s">
        <v>9</v>
      </c>
      <c r="G1311" s="33">
        <v>6875.9610000000002</v>
      </c>
    </row>
    <row r="1312" spans="1:7" x14ac:dyDescent="0.25">
      <c r="A1312" s="25">
        <v>42</v>
      </c>
      <c r="B1312" s="26" t="s">
        <v>10</v>
      </c>
      <c r="C1312" s="26">
        <v>26.315000000000001</v>
      </c>
      <c r="D1312" s="26">
        <v>1</v>
      </c>
      <c r="E1312" s="26" t="s">
        <v>11</v>
      </c>
      <c r="F1312" s="26" t="s">
        <v>13</v>
      </c>
      <c r="G1312" s="32">
        <v>6940.90985</v>
      </c>
    </row>
    <row r="1313" spans="1:7" x14ac:dyDescent="0.25">
      <c r="A1313" s="27">
        <v>33</v>
      </c>
      <c r="B1313" s="28" t="s">
        <v>7</v>
      </c>
      <c r="C1313" s="28">
        <v>26.695</v>
      </c>
      <c r="D1313" s="28">
        <v>0</v>
      </c>
      <c r="E1313" s="28" t="s">
        <v>11</v>
      </c>
      <c r="F1313" s="28" t="s">
        <v>13</v>
      </c>
      <c r="G1313" s="33">
        <v>4571.4130500000001</v>
      </c>
    </row>
    <row r="1314" spans="1:7" x14ac:dyDescent="0.25">
      <c r="A1314" s="25">
        <v>34</v>
      </c>
      <c r="B1314" s="26" t="s">
        <v>10</v>
      </c>
      <c r="C1314" s="26">
        <v>42.9</v>
      </c>
      <c r="D1314" s="26">
        <v>1</v>
      </c>
      <c r="E1314" s="26" t="s">
        <v>11</v>
      </c>
      <c r="F1314" s="26" t="s">
        <v>9</v>
      </c>
      <c r="G1314" s="32">
        <v>4536.259</v>
      </c>
    </row>
    <row r="1315" spans="1:7" x14ac:dyDescent="0.25">
      <c r="A1315" s="27">
        <v>19</v>
      </c>
      <c r="B1315" s="28" t="s">
        <v>7</v>
      </c>
      <c r="C1315" s="28">
        <v>34.700000000000003</v>
      </c>
      <c r="D1315" s="28">
        <v>2</v>
      </c>
      <c r="E1315" s="28" t="s">
        <v>8</v>
      </c>
      <c r="F1315" s="28" t="s">
        <v>9</v>
      </c>
      <c r="G1315" s="33">
        <v>36397.576000000001</v>
      </c>
    </row>
    <row r="1316" spans="1:7" x14ac:dyDescent="0.25">
      <c r="A1316" s="25">
        <v>30</v>
      </c>
      <c r="B1316" s="26" t="s">
        <v>7</v>
      </c>
      <c r="C1316" s="26">
        <v>23.655000000000001</v>
      </c>
      <c r="D1316" s="26">
        <v>3</v>
      </c>
      <c r="E1316" s="26" t="s">
        <v>8</v>
      </c>
      <c r="F1316" s="26" t="s">
        <v>13</v>
      </c>
      <c r="G1316" s="32">
        <v>18765.87545</v>
      </c>
    </row>
    <row r="1317" spans="1:7" x14ac:dyDescent="0.25">
      <c r="A1317" s="27">
        <v>18</v>
      </c>
      <c r="B1317" s="28" t="s">
        <v>10</v>
      </c>
      <c r="C1317" s="28">
        <v>28.31</v>
      </c>
      <c r="D1317" s="28">
        <v>1</v>
      </c>
      <c r="E1317" s="28" t="s">
        <v>11</v>
      </c>
      <c r="F1317" s="28" t="s">
        <v>14</v>
      </c>
      <c r="G1317" s="33">
        <v>11272.331389999999</v>
      </c>
    </row>
    <row r="1318" spans="1:7" x14ac:dyDescent="0.25">
      <c r="A1318" s="25">
        <v>19</v>
      </c>
      <c r="B1318" s="26" t="s">
        <v>7</v>
      </c>
      <c r="C1318" s="26">
        <v>20.6</v>
      </c>
      <c r="D1318" s="26">
        <v>0</v>
      </c>
      <c r="E1318" s="26" t="s">
        <v>11</v>
      </c>
      <c r="F1318" s="26" t="s">
        <v>9</v>
      </c>
      <c r="G1318" s="32">
        <v>1731.6769999999999</v>
      </c>
    </row>
    <row r="1319" spans="1:7" x14ac:dyDescent="0.25">
      <c r="A1319" s="27">
        <v>18</v>
      </c>
      <c r="B1319" s="28" t="s">
        <v>10</v>
      </c>
      <c r="C1319" s="28">
        <v>53.13</v>
      </c>
      <c r="D1319" s="28">
        <v>0</v>
      </c>
      <c r="E1319" s="28" t="s">
        <v>11</v>
      </c>
      <c r="F1319" s="28" t="s">
        <v>12</v>
      </c>
      <c r="G1319" s="33">
        <v>1163.4627</v>
      </c>
    </row>
    <row r="1320" spans="1:7" x14ac:dyDescent="0.25">
      <c r="A1320" s="25">
        <v>35</v>
      </c>
      <c r="B1320" s="26" t="s">
        <v>10</v>
      </c>
      <c r="C1320" s="26">
        <v>39.71</v>
      </c>
      <c r="D1320" s="26">
        <v>4</v>
      </c>
      <c r="E1320" s="26" t="s">
        <v>11</v>
      </c>
      <c r="F1320" s="26" t="s">
        <v>14</v>
      </c>
      <c r="G1320" s="32">
        <v>19496.71917</v>
      </c>
    </row>
    <row r="1321" spans="1:7" x14ac:dyDescent="0.25">
      <c r="A1321" s="27">
        <v>39</v>
      </c>
      <c r="B1321" s="28" t="s">
        <v>7</v>
      </c>
      <c r="C1321" s="28">
        <v>26.315000000000001</v>
      </c>
      <c r="D1321" s="28">
        <v>2</v>
      </c>
      <c r="E1321" s="28" t="s">
        <v>11</v>
      </c>
      <c r="F1321" s="28" t="s">
        <v>13</v>
      </c>
      <c r="G1321" s="33">
        <v>7201.7008500000002</v>
      </c>
    </row>
    <row r="1322" spans="1:7" x14ac:dyDescent="0.25">
      <c r="A1322" s="25">
        <v>31</v>
      </c>
      <c r="B1322" s="26" t="s">
        <v>10</v>
      </c>
      <c r="C1322" s="26">
        <v>31.065000000000001</v>
      </c>
      <c r="D1322" s="26">
        <v>3</v>
      </c>
      <c r="E1322" s="26" t="s">
        <v>11</v>
      </c>
      <c r="F1322" s="26" t="s">
        <v>13</v>
      </c>
      <c r="G1322" s="32">
        <v>5425.0233500000004</v>
      </c>
    </row>
    <row r="1323" spans="1:7" x14ac:dyDescent="0.25">
      <c r="A1323" s="27">
        <v>62</v>
      </c>
      <c r="B1323" s="28" t="s">
        <v>10</v>
      </c>
      <c r="C1323" s="28">
        <v>26.695</v>
      </c>
      <c r="D1323" s="28">
        <v>0</v>
      </c>
      <c r="E1323" s="28" t="s">
        <v>8</v>
      </c>
      <c r="F1323" s="28" t="s">
        <v>14</v>
      </c>
      <c r="G1323" s="33">
        <v>28101.333050000001</v>
      </c>
    </row>
    <row r="1324" spans="1:7" x14ac:dyDescent="0.25">
      <c r="A1324" s="25">
        <v>62</v>
      </c>
      <c r="B1324" s="26" t="s">
        <v>10</v>
      </c>
      <c r="C1324" s="26">
        <v>38.83</v>
      </c>
      <c r="D1324" s="26">
        <v>0</v>
      </c>
      <c r="E1324" s="26" t="s">
        <v>11</v>
      </c>
      <c r="F1324" s="26" t="s">
        <v>12</v>
      </c>
      <c r="G1324" s="32">
        <v>12981.3457</v>
      </c>
    </row>
    <row r="1325" spans="1:7" x14ac:dyDescent="0.25">
      <c r="A1325" s="27">
        <v>42</v>
      </c>
      <c r="B1325" s="28" t="s">
        <v>7</v>
      </c>
      <c r="C1325" s="28">
        <v>40.369999999999997</v>
      </c>
      <c r="D1325" s="28">
        <v>2</v>
      </c>
      <c r="E1325" s="28" t="s">
        <v>8</v>
      </c>
      <c r="F1325" s="28" t="s">
        <v>12</v>
      </c>
      <c r="G1325" s="33">
        <v>43896.376300000004</v>
      </c>
    </row>
    <row r="1326" spans="1:7" x14ac:dyDescent="0.25">
      <c r="A1326" s="25">
        <v>31</v>
      </c>
      <c r="B1326" s="26" t="s">
        <v>10</v>
      </c>
      <c r="C1326" s="26">
        <v>25.934999999999999</v>
      </c>
      <c r="D1326" s="26">
        <v>1</v>
      </c>
      <c r="E1326" s="26" t="s">
        <v>11</v>
      </c>
      <c r="F1326" s="26" t="s">
        <v>13</v>
      </c>
      <c r="G1326" s="32">
        <v>4239.8926499999998</v>
      </c>
    </row>
    <row r="1327" spans="1:7" x14ac:dyDescent="0.25">
      <c r="A1327" s="27">
        <v>61</v>
      </c>
      <c r="B1327" s="28" t="s">
        <v>10</v>
      </c>
      <c r="C1327" s="28">
        <v>33.534999999999997</v>
      </c>
      <c r="D1327" s="28">
        <v>0</v>
      </c>
      <c r="E1327" s="28" t="s">
        <v>11</v>
      </c>
      <c r="F1327" s="28" t="s">
        <v>14</v>
      </c>
      <c r="G1327" s="33">
        <v>13143.336649999999</v>
      </c>
    </row>
    <row r="1328" spans="1:7" x14ac:dyDescent="0.25">
      <c r="A1328" s="25">
        <v>42</v>
      </c>
      <c r="B1328" s="26" t="s">
        <v>7</v>
      </c>
      <c r="C1328" s="26">
        <v>32.869999999999997</v>
      </c>
      <c r="D1328" s="26">
        <v>0</v>
      </c>
      <c r="E1328" s="26" t="s">
        <v>11</v>
      </c>
      <c r="F1328" s="26" t="s">
        <v>14</v>
      </c>
      <c r="G1328" s="32">
        <v>7050.0213000000003</v>
      </c>
    </row>
    <row r="1329" spans="1:7" x14ac:dyDescent="0.25">
      <c r="A1329" s="27">
        <v>51</v>
      </c>
      <c r="B1329" s="28" t="s">
        <v>10</v>
      </c>
      <c r="C1329" s="28">
        <v>30.03</v>
      </c>
      <c r="D1329" s="28">
        <v>1</v>
      </c>
      <c r="E1329" s="28" t="s">
        <v>11</v>
      </c>
      <c r="F1329" s="28" t="s">
        <v>12</v>
      </c>
      <c r="G1329" s="33">
        <v>9377.9046999999991</v>
      </c>
    </row>
    <row r="1330" spans="1:7" x14ac:dyDescent="0.25">
      <c r="A1330" s="25">
        <v>23</v>
      </c>
      <c r="B1330" s="26" t="s">
        <v>7</v>
      </c>
      <c r="C1330" s="26">
        <v>24.225000000000001</v>
      </c>
      <c r="D1330" s="26">
        <v>2</v>
      </c>
      <c r="E1330" s="26" t="s">
        <v>11</v>
      </c>
      <c r="F1330" s="26" t="s">
        <v>14</v>
      </c>
      <c r="G1330" s="32">
        <v>22395.74424</v>
      </c>
    </row>
    <row r="1331" spans="1:7" x14ac:dyDescent="0.25">
      <c r="A1331" s="27">
        <v>52</v>
      </c>
      <c r="B1331" s="28" t="s">
        <v>10</v>
      </c>
      <c r="C1331" s="28">
        <v>38.6</v>
      </c>
      <c r="D1331" s="28">
        <v>2</v>
      </c>
      <c r="E1331" s="28" t="s">
        <v>11</v>
      </c>
      <c r="F1331" s="28" t="s">
        <v>9</v>
      </c>
      <c r="G1331" s="33">
        <v>10325.206</v>
      </c>
    </row>
    <row r="1332" spans="1:7" x14ac:dyDescent="0.25">
      <c r="A1332" s="25">
        <v>57</v>
      </c>
      <c r="B1332" s="26" t="s">
        <v>7</v>
      </c>
      <c r="C1332" s="26">
        <v>25.74</v>
      </c>
      <c r="D1332" s="26">
        <v>2</v>
      </c>
      <c r="E1332" s="26" t="s">
        <v>11</v>
      </c>
      <c r="F1332" s="26" t="s">
        <v>12</v>
      </c>
      <c r="G1332" s="32">
        <v>12629.1656</v>
      </c>
    </row>
    <row r="1333" spans="1:7" x14ac:dyDescent="0.25">
      <c r="A1333" s="27">
        <v>23</v>
      </c>
      <c r="B1333" s="28" t="s">
        <v>7</v>
      </c>
      <c r="C1333" s="28">
        <v>33.4</v>
      </c>
      <c r="D1333" s="28">
        <v>0</v>
      </c>
      <c r="E1333" s="28" t="s">
        <v>11</v>
      </c>
      <c r="F1333" s="28" t="s">
        <v>9</v>
      </c>
      <c r="G1333" s="33">
        <v>10795.937330000001</v>
      </c>
    </row>
    <row r="1334" spans="1:7" x14ac:dyDescent="0.25">
      <c r="A1334" s="25">
        <v>52</v>
      </c>
      <c r="B1334" s="26" t="s">
        <v>7</v>
      </c>
      <c r="C1334" s="26">
        <v>44.7</v>
      </c>
      <c r="D1334" s="26">
        <v>3</v>
      </c>
      <c r="E1334" s="26" t="s">
        <v>11</v>
      </c>
      <c r="F1334" s="26" t="s">
        <v>9</v>
      </c>
      <c r="G1334" s="32">
        <v>11411.684999999999</v>
      </c>
    </row>
    <row r="1335" spans="1:7" x14ac:dyDescent="0.25">
      <c r="A1335" s="27">
        <v>50</v>
      </c>
      <c r="B1335" s="28" t="s">
        <v>10</v>
      </c>
      <c r="C1335" s="28">
        <v>30.97</v>
      </c>
      <c r="D1335" s="28">
        <v>3</v>
      </c>
      <c r="E1335" s="28" t="s">
        <v>11</v>
      </c>
      <c r="F1335" s="28" t="s">
        <v>13</v>
      </c>
      <c r="G1335" s="33">
        <v>10600.5483</v>
      </c>
    </row>
    <row r="1336" spans="1:7" x14ac:dyDescent="0.25">
      <c r="A1336" s="25">
        <v>18</v>
      </c>
      <c r="B1336" s="26" t="s">
        <v>7</v>
      </c>
      <c r="C1336" s="26">
        <v>31.92</v>
      </c>
      <c r="D1336" s="26">
        <v>0</v>
      </c>
      <c r="E1336" s="26" t="s">
        <v>11</v>
      </c>
      <c r="F1336" s="26" t="s">
        <v>14</v>
      </c>
      <c r="G1336" s="32">
        <v>2205.9807999999998</v>
      </c>
    </row>
    <row r="1337" spans="1:7" x14ac:dyDescent="0.25">
      <c r="A1337" s="27">
        <v>18</v>
      </c>
      <c r="B1337" s="28" t="s">
        <v>7</v>
      </c>
      <c r="C1337" s="28">
        <v>36.85</v>
      </c>
      <c r="D1337" s="28">
        <v>0</v>
      </c>
      <c r="E1337" s="28" t="s">
        <v>11</v>
      </c>
      <c r="F1337" s="28" t="s">
        <v>12</v>
      </c>
      <c r="G1337" s="33">
        <v>1629.8335</v>
      </c>
    </row>
    <row r="1338" spans="1:7" x14ac:dyDescent="0.25">
      <c r="A1338" s="25">
        <v>21</v>
      </c>
      <c r="B1338" s="26" t="s">
        <v>7</v>
      </c>
      <c r="C1338" s="26">
        <v>25.8</v>
      </c>
      <c r="D1338" s="26">
        <v>0</v>
      </c>
      <c r="E1338" s="26" t="s">
        <v>11</v>
      </c>
      <c r="F1338" s="26" t="s">
        <v>9</v>
      </c>
      <c r="G1338" s="32">
        <v>2007.9449999999999</v>
      </c>
    </row>
    <row r="1339" spans="1:7" x14ac:dyDescent="0.25">
      <c r="A1339" s="27">
        <v>61</v>
      </c>
      <c r="B1339" s="28" t="s">
        <v>7</v>
      </c>
      <c r="C1339" s="28">
        <v>29.07</v>
      </c>
      <c r="D1339" s="28">
        <v>0</v>
      </c>
      <c r="E1339" s="28" t="s">
        <v>8</v>
      </c>
      <c r="F1339" s="28" t="s">
        <v>13</v>
      </c>
      <c r="G1339" s="33">
        <v>29141.3603</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57E8B-170C-4FA2-A48C-E1F80860E464}">
  <dimension ref="C3:N60"/>
  <sheetViews>
    <sheetView tabSelected="1" workbookViewId="0">
      <selection activeCell="K14" sqref="K14"/>
    </sheetView>
  </sheetViews>
  <sheetFormatPr defaultRowHeight="15" x14ac:dyDescent="0.25"/>
  <cols>
    <col min="2" max="2" width="11.28515625" bestFit="1" customWidth="1"/>
    <col min="3" max="3" width="20.7109375" bestFit="1" customWidth="1"/>
    <col min="4" max="4" width="18" bestFit="1" customWidth="1"/>
    <col min="5" max="5" width="14.5703125" bestFit="1" customWidth="1"/>
    <col min="6" max="6" width="15" bestFit="1" customWidth="1"/>
    <col min="7" max="7" width="15.7109375" bestFit="1" customWidth="1"/>
    <col min="8" max="9" width="11.28515625" bestFit="1" customWidth="1"/>
    <col min="10" max="10" width="18" bestFit="1" customWidth="1"/>
    <col min="11" max="11" width="20.7109375" bestFit="1" customWidth="1"/>
  </cols>
  <sheetData>
    <row r="3" spans="12:13" ht="18.75" x14ac:dyDescent="0.3">
      <c r="L3" s="53"/>
      <c r="M3" s="52"/>
    </row>
    <row r="28" spans="11:14" ht="18.75" x14ac:dyDescent="0.3">
      <c r="M28" s="52"/>
    </row>
    <row r="30" spans="11:14" ht="18.75" x14ac:dyDescent="0.3">
      <c r="K30" s="52">
        <f>COUNTA(insurance!G2:G1339)</f>
        <v>1338</v>
      </c>
      <c r="L30" s="52" t="s">
        <v>106</v>
      </c>
      <c r="M30" s="52"/>
    </row>
    <row r="32" spans="11:14" ht="18.75" x14ac:dyDescent="0.3">
      <c r="K32" s="55">
        <f>COUNTIFS(insurance!E2:E1339,"yes") / COUNTA(insurance!E2:E1339)</f>
        <v>0.20478325859491778</v>
      </c>
      <c r="L32" s="52" t="s">
        <v>107</v>
      </c>
      <c r="M32" s="52"/>
      <c r="N32" s="52"/>
    </row>
    <row r="34" spans="3:12" ht="18.75" x14ac:dyDescent="0.3">
      <c r="K34" s="54">
        <f>AVERAGE(insurance!C2:C1339)</f>
        <v>30.663396860986538</v>
      </c>
      <c r="L34" s="53" t="s">
        <v>89</v>
      </c>
    </row>
    <row r="35" spans="3:12" x14ac:dyDescent="0.25">
      <c r="C35" s="6" t="s">
        <v>5</v>
      </c>
      <c r="D35" t="s">
        <v>24</v>
      </c>
    </row>
    <row r="36" spans="3:12" x14ac:dyDescent="0.25">
      <c r="C36" t="s">
        <v>14</v>
      </c>
      <c r="D36" s="10">
        <v>13406.3845163858</v>
      </c>
      <c r="H36" s="6" t="s">
        <v>4</v>
      </c>
      <c r="I36" t="s">
        <v>24</v>
      </c>
    </row>
    <row r="37" spans="3:12" x14ac:dyDescent="0.25">
      <c r="C37" t="s">
        <v>13</v>
      </c>
      <c r="D37" s="10">
        <v>12417.575373969228</v>
      </c>
      <c r="H37" t="s">
        <v>11</v>
      </c>
      <c r="I37" s="10">
        <v>8434.2682978561988</v>
      </c>
    </row>
    <row r="38" spans="3:12" x14ac:dyDescent="0.25">
      <c r="C38" t="s">
        <v>12</v>
      </c>
      <c r="D38" s="10">
        <v>14735.411437609895</v>
      </c>
      <c r="H38" t="s">
        <v>8</v>
      </c>
      <c r="I38" s="10">
        <v>32050.231831532848</v>
      </c>
    </row>
    <row r="39" spans="3:12" ht="18.75" x14ac:dyDescent="0.3">
      <c r="C39" t="s">
        <v>9</v>
      </c>
      <c r="D39" s="10">
        <v>12346.93737729231</v>
      </c>
      <c r="H39" t="s">
        <v>23</v>
      </c>
      <c r="I39" s="10">
        <v>13270.422265141251</v>
      </c>
      <c r="K39" s="51">
        <f>SUM(insurance!G2:G1339)</f>
        <v>17755824.990759</v>
      </c>
    </row>
    <row r="40" spans="3:12" x14ac:dyDescent="0.25">
      <c r="C40" t="s">
        <v>23</v>
      </c>
      <c r="D40" s="10">
        <v>13270.422265141242</v>
      </c>
    </row>
    <row r="43" spans="3:12" x14ac:dyDescent="0.25">
      <c r="C43" t="s">
        <v>82</v>
      </c>
      <c r="E43" t="s">
        <v>30</v>
      </c>
      <c r="G43" t="s">
        <v>104</v>
      </c>
      <c r="I43" s="6" t="s">
        <v>105</v>
      </c>
      <c r="J43" t="s">
        <v>24</v>
      </c>
    </row>
    <row r="44" spans="3:12" ht="18.75" x14ac:dyDescent="0.3">
      <c r="C44" s="51">
        <v>17755824.990759</v>
      </c>
      <c r="E44" s="54">
        <v>30.663396860986538</v>
      </c>
      <c r="G44" s="57">
        <v>1338</v>
      </c>
      <c r="I44" t="s">
        <v>67</v>
      </c>
      <c r="J44" s="10">
        <v>10409.337708977779</v>
      </c>
    </row>
    <row r="45" spans="3:12" x14ac:dyDescent="0.25">
      <c r="I45" t="s">
        <v>68</v>
      </c>
      <c r="J45" s="10">
        <v>15552.335468868452</v>
      </c>
    </row>
    <row r="46" spans="3:12" x14ac:dyDescent="0.25">
      <c r="I46" t="s">
        <v>65</v>
      </c>
      <c r="J46" s="10">
        <v>10987.509891318654</v>
      </c>
    </row>
    <row r="47" spans="3:12" x14ac:dyDescent="0.25">
      <c r="C47" s="6" t="s">
        <v>5</v>
      </c>
      <c r="D47" t="s">
        <v>108</v>
      </c>
      <c r="I47" t="s">
        <v>66</v>
      </c>
      <c r="J47" s="10">
        <v>8852.2005850000023</v>
      </c>
    </row>
    <row r="48" spans="3:12" x14ac:dyDescent="0.25">
      <c r="C48" t="s">
        <v>14</v>
      </c>
      <c r="D48" s="58">
        <v>0.24215246636771301</v>
      </c>
      <c r="I48" t="s">
        <v>23</v>
      </c>
      <c r="J48" s="10">
        <v>13270.422265141273</v>
      </c>
    </row>
    <row r="49" spans="3:10" x14ac:dyDescent="0.25">
      <c r="C49" t="s">
        <v>13</v>
      </c>
      <c r="D49" s="58">
        <v>0.2428998505231689</v>
      </c>
    </row>
    <row r="50" spans="3:10" x14ac:dyDescent="0.25">
      <c r="C50" t="s">
        <v>12</v>
      </c>
      <c r="D50" s="58">
        <v>0.27204783258594917</v>
      </c>
    </row>
    <row r="51" spans="3:10" x14ac:dyDescent="0.25">
      <c r="C51" t="s">
        <v>9</v>
      </c>
      <c r="D51" s="58">
        <v>0.2428998505231689</v>
      </c>
      <c r="I51" s="6" t="s">
        <v>1</v>
      </c>
      <c r="J51" t="s">
        <v>24</v>
      </c>
    </row>
    <row r="52" spans="3:10" x14ac:dyDescent="0.25">
      <c r="C52" t="s">
        <v>23</v>
      </c>
      <c r="D52" s="58">
        <v>1</v>
      </c>
      <c r="I52" t="s">
        <v>7</v>
      </c>
      <c r="J52" s="10">
        <v>12569.578843835339</v>
      </c>
    </row>
    <row r="53" spans="3:10" x14ac:dyDescent="0.25">
      <c r="I53" t="s">
        <v>10</v>
      </c>
      <c r="J53" s="10">
        <v>13956.751177721886</v>
      </c>
    </row>
    <row r="54" spans="3:10" x14ac:dyDescent="0.25">
      <c r="I54" t="s">
        <v>23</v>
      </c>
      <c r="J54" s="10">
        <v>13270.422265141258</v>
      </c>
    </row>
    <row r="56" spans="3:10" x14ac:dyDescent="0.25">
      <c r="C56" s="5" t="s">
        <v>64</v>
      </c>
      <c r="D56" s="5" t="s">
        <v>109</v>
      </c>
    </row>
    <row r="57" spans="3:10" x14ac:dyDescent="0.25">
      <c r="C57" s="5" t="s">
        <v>71</v>
      </c>
      <c r="D57" s="5">
        <f>COUNTIFS(BMI_classification!$Q$2:$Q$1339,"Underweight")</f>
        <v>20</v>
      </c>
    </row>
    <row r="58" spans="3:10" x14ac:dyDescent="0.25">
      <c r="C58" s="5" t="s">
        <v>72</v>
      </c>
      <c r="D58" s="5">
        <f>COUNTIFS(BMI_classification!$Q$2:$Q$1339,"Normal")</f>
        <v>225</v>
      </c>
    </row>
    <row r="59" spans="3:10" x14ac:dyDescent="0.25">
      <c r="C59" s="5" t="s">
        <v>65</v>
      </c>
      <c r="D59" s="5">
        <f>COUNTIFS(BMI_classification!$Q$2:$Q$1339,"overweight")</f>
        <v>386</v>
      </c>
    </row>
    <row r="60" spans="3:10" x14ac:dyDescent="0.25">
      <c r="C60" s="5" t="s">
        <v>68</v>
      </c>
      <c r="D60" s="5">
        <f>COUNTIFS(BMI_classification!$Q$2:$Q$1339,"obese")</f>
        <v>707</v>
      </c>
    </row>
  </sheetData>
  <pageMargins left="0.7" right="0.7" top="0.75" bottom="0.75" header="0.3" footer="0.3"/>
  <drawing r:id="rId9"/>
  <extLst>
    <ext xmlns:x14="http://schemas.microsoft.com/office/spreadsheetml/2009/9/main" uri="{A8765BA9-456A-4dab-B4F3-ACF838C121DE}">
      <x14:slicerList>
        <x14:slicer r:id="rId10"/>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9680F3-F99D-4616-87D1-9036994234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insurance</vt:lpstr>
      <vt:lpstr>Summary Table</vt:lpstr>
      <vt:lpstr>Gender Analysis</vt:lpstr>
      <vt:lpstr>Smoking Impact</vt:lpstr>
      <vt:lpstr>Dependents Analysis</vt:lpstr>
      <vt:lpstr>Cost Distribution Analysis</vt:lpstr>
      <vt:lpstr>BMI_classification</vt:lpstr>
      <vt:lpstr>Advanced Correlation Analysis</vt:lpstr>
      <vt:lpstr>Smoking and region interaction</vt:lpstr>
      <vt:lpstr>Geographical Insights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Rushabh L</dc:creator>
  <cp:lastModifiedBy>Rushabh L</cp:lastModifiedBy>
  <dcterms:created xsi:type="dcterms:W3CDTF">2024-12-07T16:25:10Z</dcterms:created>
  <dcterms:modified xsi:type="dcterms:W3CDTF">2024-12-09T07:39:39Z</dcterms:modified>
</cp:coreProperties>
</file>