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\Assignments\"/>
    </mc:Choice>
  </mc:AlternateContent>
  <xr:revisionPtr revIDLastSave="0" documentId="13_ncr:1_{0F5CCA56-3E1B-465C-998C-3DC38BFBCA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Department">'IF AND OR nested'!$G$11:$G$48</definedName>
    <definedName name="Region">'IF AND OR nested'!$I$11:$I$48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O11" i="5"/>
  <c r="O10" i="5"/>
  <c r="J11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2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 l="1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</calcChain>
</file>

<file path=xl/sharedStrings.xml><?xml version="1.0" encoding="utf-8"?>
<sst xmlns="http://schemas.openxmlformats.org/spreadsheetml/2006/main" count="764" uniqueCount="113">
  <si>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</si>
  <si>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</si>
  <si>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</si>
  <si>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</si>
  <si>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</si>
  <si>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</si>
  <si>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</si>
  <si>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</si>
  <si>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</si>
  <si>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</si>
  <si>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</si>
  <si>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</si>
  <si>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</si>
  <si>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</si>
  <si>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</si>
  <si>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</si>
  <si>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</si>
  <si>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</si>
  <si>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</si>
  <si>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</si>
  <si>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</si>
  <si>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</si>
  <si>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</si>
  <si>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</si>
  <si>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</si>
  <si>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</si>
  <si>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</si>
  <si>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</si>
  <si>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</si>
  <si>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</si>
  <si>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</si>
  <si>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</si>
  <si>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</si>
  <si>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</si>
  <si>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</si>
  <si>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</si>
  <si>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</si>
  <si>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</si>
  <si>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</si>
  <si>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</si>
  <si>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</si>
  <si>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</si>
  <si>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</si>
  <si>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</si>
  <si>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</si>
  <si>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</si>
  <si>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</si>
  <si>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</si>
  <si>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</si>
  <si>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</si>
  <si>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</si>
  <si>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</si>
  <si>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</si>
  <si>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</si>
  <si>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</si>
  <si>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</si>
  <si>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</si>
  <si>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</si>
  <si>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</si>
  <si>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</si>
  <si>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</si>
  <si>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</si>
  <si>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</si>
  <si>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</si>
  <si>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</si>
  <si>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</si>
  <si>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</si>
  <si>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</si>
  <si>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</si>
  <si>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</si>
  <si>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</si>
  <si>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</si>
  <si>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</si>
  <si>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</si>
  <si>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</si>
  <si>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</si>
  <si>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</si>
  <si>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</si>
  <si>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</si>
  <si>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</si>
  <si>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</si>
  <si>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</si>
  <si>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</si>
  <si>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</si>
  <si>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</si>
  <si>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</si>
  <si>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</si>
  <si>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</si>
  <si>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</si>
  <si>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</si>
  <si>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</si>
  <si>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</si>
  <si>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</si>
  <si>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</si>
  <si>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</si>
  <si>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</si>
  <si>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</si>
  <si>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</si>
  <si>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</si>
  <si>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</si>
  <si>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</si>
  <si>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</si>
  <si>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</si>
  <si>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</si>
  <si>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</si>
  <si>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</si>
  <si>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</si>
  <si>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</si>
  <si>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</si>
  <si>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</si>
  <si>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</si>
  <si>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</si>
  <si>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TA/DA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</si>
</sst>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quotePrefix="1" applyBorder="1"/>
    <xf numFmtId="0" fontId="0" fillId="0" borderId="2" xfId="0" quotePrefix="1" applyBorder="1"/>
    <xf numFmtId="0" fontId="0" fillId="0" borderId="3" xfId="0" applyBorder="1"/>
    <xf numFmtId="0" fontId="6" fillId="4" borderId="1" xfId="0" applyFont="1" applyFill="1" applyBorder="1" applyAlignment="1">
      <alignment horizontal="left"/>
    </xf>
    <xf numFmtId="0" fontId="0" fillId="0" borderId="0" xfId="0" applyBorder="1"/>
    <xf numFmtId="0" fontId="6" fillId="0" borderId="0" xfId="0" applyFont="1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A16" zoomScale="90" zoomScaleNormal="90" workbookViewId="0">
      <selection activeCell="K16" sqref="K16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6.21875" bestFit="1" customWidth="1"/>
    <col min="12" max="12" width="12.44140625" customWidth="1"/>
    <col min="13" max="13" width="9" customWidth="1"/>
  </cols>
  <sheetData>
    <row r="1" spans="1:15" ht="15.6" x14ac:dyDescent="0.3">
      <c r="C1" s="5" t="s">
        <v>79</v>
      </c>
    </row>
    <row r="2" spans="1:15" x14ac:dyDescent="0.3">
      <c r="B2" s="11">
        <v>1</v>
      </c>
      <c r="C2" s="11" t="s">
        <v>108</v>
      </c>
    </row>
    <row r="3" spans="1:15" x14ac:dyDescent="0.3">
      <c r="B3" s="11">
        <v>2</v>
      </c>
      <c r="C3" s="11" t="s">
        <v>109</v>
      </c>
    </row>
    <row r="4" spans="1:15" x14ac:dyDescent="0.3">
      <c r="B4" s="11">
        <v>3</v>
      </c>
      <c r="C4" s="11" t="s">
        <v>110</v>
      </c>
    </row>
    <row r="5" spans="1:15" x14ac:dyDescent="0.3">
      <c r="B5" s="11">
        <v>4</v>
      </c>
      <c r="C5" s="11" t="s">
        <v>111</v>
      </c>
    </row>
    <row r="6" spans="1:15" x14ac:dyDescent="0.3">
      <c r="B6" s="11">
        <v>5</v>
      </c>
      <c r="C6" s="11" t="s">
        <v>89</v>
      </c>
    </row>
    <row r="7" spans="1:15" x14ac:dyDescent="0.3">
      <c r="B7" s="11">
        <v>6</v>
      </c>
      <c r="C7" s="11" t="s">
        <v>93</v>
      </c>
    </row>
    <row r="8" spans="1:15" x14ac:dyDescent="0.3">
      <c r="B8" s="11"/>
      <c r="C8" s="11"/>
    </row>
    <row r="10" spans="1:15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14" t="s">
        <v>112</v>
      </c>
    </row>
    <row r="11" spans="1:15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For Gift","Not Eligible")</f>
        <v>Not Eligible</v>
      </c>
      <c r="K11" s="10">
        <f>IF(AND(H11&lt;30000,G11="CCD"),9000,0)</f>
        <v>0</v>
      </c>
      <c r="L11" s="10" t="str">
        <f>IF(D11&lt;DATE(1980,1,1),"Retired","Not Retired")</f>
        <v>Retired</v>
      </c>
      <c r="M11" s="10">
        <f>IF(AND(OR(G11="SALES",G11="MARKETING"),H11&lt;45000),25000,10000)</f>
        <v>10000</v>
      </c>
      <c r="N11" s="10">
        <f t="shared" ref="N11:N48" si="0">IF(OR(Department=$G$16,Department=$G$25),0,1500)</f>
        <v>1500</v>
      </c>
      <c r="O11" s="10">
        <f t="shared" ref="O11:O48" si="1">IF(Region="North",5000,IF(Region="south",4000,IF(Region="East",4200,3800)))</f>
        <v>5000</v>
      </c>
    </row>
    <row r="12" spans="1:15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>IF(AND(E12="Female",H12&lt;50000),"Eligible For Gift","Not Eligible")</f>
        <v>Not Eligible</v>
      </c>
      <c r="K12" s="10">
        <f t="shared" ref="K12:K48" si="2">IF(AND(H12&lt;30000,G12="CCD"),9000,0)</f>
        <v>0</v>
      </c>
      <c r="L12" s="10" t="str">
        <f t="shared" ref="L12:L48" si="3">IF(D12&lt;DATE(1980,1,1),"Retired","Not Retired")</f>
        <v>Retired</v>
      </c>
      <c r="M12" s="10">
        <f t="shared" ref="M12:M48" si="4">IF(AND(OR(G12="SALES",G12="MARKETING"),H12&lt;45000),25000,10000)</f>
        <v>25000</v>
      </c>
      <c r="N12" s="10">
        <f t="shared" si="0"/>
        <v>1500</v>
      </c>
      <c r="O12" s="10">
        <f t="shared" si="1"/>
        <v>5000</v>
      </c>
    </row>
    <row r="13" spans="1:15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ref="J13:J48" si="5">IF(AND(E13="Female",H13&lt;50000),"Eligible For Gift","Not Eligible")</f>
        <v>Eligible For Gift</v>
      </c>
      <c r="K13" s="10">
        <f t="shared" si="2"/>
        <v>0</v>
      </c>
      <c r="L13" s="10" t="str">
        <f t="shared" si="3"/>
        <v>Retired</v>
      </c>
      <c r="M13" s="10">
        <f t="shared" si="4"/>
        <v>10000</v>
      </c>
      <c r="N13" s="10">
        <f t="shared" si="0"/>
        <v>1500</v>
      </c>
      <c r="O13" s="10">
        <f t="shared" si="1"/>
        <v>5000</v>
      </c>
    </row>
    <row r="14" spans="1:15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5"/>
        <v>Not Eligible</v>
      </c>
      <c r="K14" s="10">
        <f t="shared" si="2"/>
        <v>0</v>
      </c>
      <c r="L14" s="10" t="str">
        <f t="shared" si="3"/>
        <v>Retired</v>
      </c>
      <c r="M14" s="10">
        <f t="shared" si="4"/>
        <v>10000</v>
      </c>
      <c r="N14" s="10">
        <f t="shared" si="0"/>
        <v>1500</v>
      </c>
      <c r="O14" s="10">
        <f t="shared" si="1"/>
        <v>4000</v>
      </c>
    </row>
    <row r="15" spans="1:15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5"/>
        <v>Not Eligible</v>
      </c>
      <c r="K15" s="10">
        <f t="shared" si="2"/>
        <v>0</v>
      </c>
      <c r="L15" s="10" t="str">
        <f t="shared" si="3"/>
        <v>Retired</v>
      </c>
      <c r="M15" s="10">
        <f t="shared" si="4"/>
        <v>10000</v>
      </c>
      <c r="N15" s="10">
        <f t="shared" si="0"/>
        <v>1500</v>
      </c>
      <c r="O15" s="10">
        <f t="shared" si="1"/>
        <v>5000</v>
      </c>
    </row>
    <row r="16" spans="1:15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5"/>
        <v>Not Eligible</v>
      </c>
      <c r="K16" s="10">
        <f t="shared" si="2"/>
        <v>0</v>
      </c>
      <c r="L16" s="10" t="str">
        <f t="shared" si="3"/>
        <v>Retired</v>
      </c>
      <c r="M16" s="10">
        <f t="shared" si="4"/>
        <v>10000</v>
      </c>
      <c r="N16" s="10">
        <f t="shared" si="0"/>
        <v>0</v>
      </c>
      <c r="O16" s="10">
        <f t="shared" si="1"/>
        <v>5000</v>
      </c>
    </row>
    <row r="17" spans="1:15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5"/>
        <v>Not Eligible</v>
      </c>
      <c r="K17" s="10">
        <f t="shared" si="2"/>
        <v>0</v>
      </c>
      <c r="L17" s="10" t="str">
        <f t="shared" si="3"/>
        <v>Retired</v>
      </c>
      <c r="M17" s="10">
        <f t="shared" si="4"/>
        <v>10000</v>
      </c>
      <c r="N17" s="10">
        <f t="shared" si="0"/>
        <v>1500</v>
      </c>
      <c r="O17" s="10">
        <f t="shared" si="1"/>
        <v>3800</v>
      </c>
    </row>
    <row r="18" spans="1:15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5"/>
        <v>Not Eligible</v>
      </c>
      <c r="K18" s="10">
        <f t="shared" si="2"/>
        <v>9000</v>
      </c>
      <c r="L18" s="10" t="str">
        <f t="shared" si="3"/>
        <v>Not Retired</v>
      </c>
      <c r="M18" s="10">
        <f t="shared" si="4"/>
        <v>10000</v>
      </c>
      <c r="N18" s="10">
        <f t="shared" si="0"/>
        <v>1500</v>
      </c>
      <c r="O18" s="10">
        <f t="shared" si="1"/>
        <v>3800</v>
      </c>
    </row>
    <row r="19" spans="1:15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5"/>
        <v>Not Eligible</v>
      </c>
      <c r="K19" s="10">
        <f t="shared" si="2"/>
        <v>0</v>
      </c>
      <c r="L19" s="10" t="str">
        <f t="shared" si="3"/>
        <v>Retired</v>
      </c>
      <c r="M19" s="10">
        <f t="shared" si="4"/>
        <v>10000</v>
      </c>
      <c r="N19" s="10">
        <f t="shared" si="0"/>
        <v>1500</v>
      </c>
      <c r="O19" s="10">
        <f t="shared" si="1"/>
        <v>4200</v>
      </c>
    </row>
    <row r="20" spans="1:15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5"/>
        <v>Eligible For Gift</v>
      </c>
      <c r="K20" s="10">
        <f t="shared" si="2"/>
        <v>0</v>
      </c>
      <c r="L20" s="10" t="str">
        <f t="shared" si="3"/>
        <v>Not Retired</v>
      </c>
      <c r="M20" s="10">
        <f t="shared" si="4"/>
        <v>10000</v>
      </c>
      <c r="N20" s="10">
        <f t="shared" si="0"/>
        <v>1500</v>
      </c>
      <c r="O20" s="10">
        <f t="shared" si="1"/>
        <v>5000</v>
      </c>
    </row>
    <row r="21" spans="1:15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5"/>
        <v>Eligible For Gift</v>
      </c>
      <c r="K21" s="10">
        <f t="shared" si="2"/>
        <v>0</v>
      </c>
      <c r="L21" s="10" t="str">
        <f t="shared" si="3"/>
        <v>Retired</v>
      </c>
      <c r="M21" s="10">
        <f t="shared" si="4"/>
        <v>10000</v>
      </c>
      <c r="N21" s="10">
        <f t="shared" si="0"/>
        <v>1500</v>
      </c>
      <c r="O21" s="10">
        <f t="shared" si="1"/>
        <v>4000</v>
      </c>
    </row>
    <row r="22" spans="1:15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5"/>
        <v>Not Eligible</v>
      </c>
      <c r="K22" s="10">
        <f t="shared" si="2"/>
        <v>0</v>
      </c>
      <c r="L22" s="10" t="str">
        <f t="shared" si="3"/>
        <v>Not Retired</v>
      </c>
      <c r="M22" s="10">
        <f t="shared" si="4"/>
        <v>10000</v>
      </c>
      <c r="N22" s="10">
        <f t="shared" si="0"/>
        <v>1500</v>
      </c>
      <c r="O22" s="10">
        <f t="shared" si="1"/>
        <v>4200</v>
      </c>
    </row>
    <row r="23" spans="1:15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5"/>
        <v>Not Eligible</v>
      </c>
      <c r="K23" s="10">
        <f t="shared" si="2"/>
        <v>0</v>
      </c>
      <c r="L23" s="10" t="str">
        <f t="shared" si="3"/>
        <v>Not Retired</v>
      </c>
      <c r="M23" s="10">
        <f t="shared" si="4"/>
        <v>10000</v>
      </c>
      <c r="N23" s="10">
        <f t="shared" si="0"/>
        <v>1500</v>
      </c>
      <c r="O23" s="10">
        <f t="shared" si="1"/>
        <v>4200</v>
      </c>
    </row>
    <row r="24" spans="1:15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5"/>
        <v>Not Eligible</v>
      </c>
      <c r="K24" s="10">
        <f t="shared" si="2"/>
        <v>0</v>
      </c>
      <c r="L24" s="10" t="str">
        <f t="shared" si="3"/>
        <v>Not Retired</v>
      </c>
      <c r="M24" s="10">
        <f t="shared" si="4"/>
        <v>10000</v>
      </c>
      <c r="N24" s="10">
        <f t="shared" si="0"/>
        <v>1500</v>
      </c>
      <c r="O24" s="10">
        <f t="shared" si="1"/>
        <v>4200</v>
      </c>
    </row>
    <row r="25" spans="1:15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5"/>
        <v>Not Eligible</v>
      </c>
      <c r="K25" s="10">
        <f t="shared" si="2"/>
        <v>0</v>
      </c>
      <c r="L25" s="10" t="str">
        <f t="shared" si="3"/>
        <v>Not Retired</v>
      </c>
      <c r="M25" s="10">
        <f t="shared" si="4"/>
        <v>10000</v>
      </c>
      <c r="N25" s="10">
        <f t="shared" si="0"/>
        <v>0</v>
      </c>
      <c r="O25" s="10">
        <f t="shared" si="1"/>
        <v>4000</v>
      </c>
    </row>
    <row r="26" spans="1:15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5"/>
        <v>Eligible For Gift</v>
      </c>
      <c r="K26" s="10">
        <f t="shared" si="2"/>
        <v>0</v>
      </c>
      <c r="L26" s="10" t="str">
        <f t="shared" si="3"/>
        <v>Retired</v>
      </c>
      <c r="M26" s="10">
        <f t="shared" si="4"/>
        <v>10000</v>
      </c>
      <c r="N26" s="10">
        <f t="shared" si="0"/>
        <v>1500</v>
      </c>
      <c r="O26" s="10">
        <f t="shared" si="1"/>
        <v>4000</v>
      </c>
    </row>
    <row r="27" spans="1:15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5"/>
        <v>Eligible For Gift</v>
      </c>
      <c r="K27" s="10">
        <f t="shared" si="2"/>
        <v>0</v>
      </c>
      <c r="L27" s="10" t="str">
        <f t="shared" si="3"/>
        <v>Not Retired</v>
      </c>
      <c r="M27" s="10">
        <f t="shared" si="4"/>
        <v>25000</v>
      </c>
      <c r="N27" s="10">
        <f t="shared" si="0"/>
        <v>1500</v>
      </c>
      <c r="O27" s="10">
        <f t="shared" si="1"/>
        <v>4000</v>
      </c>
    </row>
    <row r="28" spans="1:15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5"/>
        <v>Not Eligible</v>
      </c>
      <c r="K28" s="10">
        <f t="shared" si="2"/>
        <v>0</v>
      </c>
      <c r="L28" s="10" t="str">
        <f t="shared" si="3"/>
        <v>Not Retired</v>
      </c>
      <c r="M28" s="10">
        <f t="shared" si="4"/>
        <v>10000</v>
      </c>
      <c r="N28" s="10">
        <f t="shared" si="0"/>
        <v>1500</v>
      </c>
      <c r="O28" s="10">
        <f t="shared" si="1"/>
        <v>4000</v>
      </c>
    </row>
    <row r="29" spans="1:15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5"/>
        <v>Not Eligible</v>
      </c>
      <c r="K29" s="10">
        <f t="shared" si="2"/>
        <v>0</v>
      </c>
      <c r="L29" s="10" t="str">
        <f t="shared" si="3"/>
        <v>Not Retired</v>
      </c>
      <c r="M29" s="10">
        <f t="shared" si="4"/>
        <v>10000</v>
      </c>
      <c r="N29" s="10">
        <f t="shared" si="0"/>
        <v>1500</v>
      </c>
      <c r="O29" s="10">
        <f t="shared" si="1"/>
        <v>3800</v>
      </c>
    </row>
    <row r="30" spans="1:15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5"/>
        <v>Not Eligible</v>
      </c>
      <c r="K30" s="10">
        <f t="shared" si="2"/>
        <v>0</v>
      </c>
      <c r="L30" s="10" t="str">
        <f t="shared" si="3"/>
        <v>Not Retired</v>
      </c>
      <c r="M30" s="10">
        <f t="shared" si="4"/>
        <v>10000</v>
      </c>
      <c r="N30" s="10">
        <f t="shared" si="0"/>
        <v>1500</v>
      </c>
      <c r="O30" s="10">
        <f t="shared" si="1"/>
        <v>4000</v>
      </c>
    </row>
    <row r="31" spans="1:15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5"/>
        <v>Not Eligible</v>
      </c>
      <c r="K31" s="10">
        <f t="shared" si="2"/>
        <v>0</v>
      </c>
      <c r="L31" s="10" t="str">
        <f t="shared" si="3"/>
        <v>Not Retired</v>
      </c>
      <c r="M31" s="10">
        <f t="shared" si="4"/>
        <v>10000</v>
      </c>
      <c r="N31" s="10">
        <f t="shared" si="0"/>
        <v>1500</v>
      </c>
      <c r="O31" s="10">
        <f t="shared" si="1"/>
        <v>4000</v>
      </c>
    </row>
    <row r="32" spans="1:15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5"/>
        <v>Not Eligible</v>
      </c>
      <c r="K32" s="10">
        <f t="shared" si="2"/>
        <v>0</v>
      </c>
      <c r="L32" s="10" t="str">
        <f t="shared" si="3"/>
        <v>Not Retired</v>
      </c>
      <c r="M32" s="10">
        <f t="shared" si="4"/>
        <v>10000</v>
      </c>
      <c r="N32" s="10">
        <f t="shared" si="0"/>
        <v>1500</v>
      </c>
      <c r="O32" s="10">
        <f t="shared" si="1"/>
        <v>4200</v>
      </c>
    </row>
    <row r="33" spans="1:15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5"/>
        <v>Not Eligible</v>
      </c>
      <c r="K33" s="10">
        <f t="shared" si="2"/>
        <v>0</v>
      </c>
      <c r="L33" s="10" t="str">
        <f t="shared" si="3"/>
        <v>Not Retired</v>
      </c>
      <c r="M33" s="10">
        <f t="shared" si="4"/>
        <v>10000</v>
      </c>
      <c r="N33" s="10">
        <f t="shared" si="0"/>
        <v>1500</v>
      </c>
      <c r="O33" s="10">
        <f t="shared" si="1"/>
        <v>4200</v>
      </c>
    </row>
    <row r="34" spans="1:15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5"/>
        <v>Not Eligible</v>
      </c>
      <c r="K34" s="10">
        <f t="shared" si="2"/>
        <v>0</v>
      </c>
      <c r="L34" s="10" t="str">
        <f t="shared" si="3"/>
        <v>Not Retired</v>
      </c>
      <c r="M34" s="10">
        <f t="shared" si="4"/>
        <v>10000</v>
      </c>
      <c r="N34" s="10">
        <f t="shared" si="0"/>
        <v>1500</v>
      </c>
      <c r="O34" s="10">
        <f t="shared" si="1"/>
        <v>4000</v>
      </c>
    </row>
    <row r="35" spans="1:15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5"/>
        <v>Not Eligible</v>
      </c>
      <c r="K35" s="10">
        <f t="shared" si="2"/>
        <v>0</v>
      </c>
      <c r="L35" s="10" t="str">
        <f t="shared" si="3"/>
        <v>Not Retired</v>
      </c>
      <c r="M35" s="10">
        <f t="shared" si="4"/>
        <v>10000</v>
      </c>
      <c r="N35" s="10">
        <f t="shared" si="0"/>
        <v>1500</v>
      </c>
      <c r="O35" s="10">
        <f t="shared" si="1"/>
        <v>3800</v>
      </c>
    </row>
    <row r="36" spans="1:15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5"/>
        <v>Not Eligible</v>
      </c>
      <c r="K36" s="10">
        <f t="shared" si="2"/>
        <v>0</v>
      </c>
      <c r="L36" s="10" t="str">
        <f t="shared" si="3"/>
        <v>Retired</v>
      </c>
      <c r="M36" s="10">
        <f t="shared" si="4"/>
        <v>10000</v>
      </c>
      <c r="N36" s="10">
        <f t="shared" si="0"/>
        <v>1500</v>
      </c>
      <c r="O36" s="10">
        <f t="shared" si="1"/>
        <v>4000</v>
      </c>
    </row>
    <row r="37" spans="1:15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5"/>
        <v>Not Eligible</v>
      </c>
      <c r="K37" s="10">
        <f t="shared" si="2"/>
        <v>0</v>
      </c>
      <c r="L37" s="10" t="str">
        <f t="shared" si="3"/>
        <v>Not Retired</v>
      </c>
      <c r="M37" s="10">
        <f t="shared" si="4"/>
        <v>10000</v>
      </c>
      <c r="N37" s="10">
        <f t="shared" si="0"/>
        <v>1500</v>
      </c>
      <c r="O37" s="10">
        <f t="shared" si="1"/>
        <v>4000</v>
      </c>
    </row>
    <row r="38" spans="1:15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5"/>
        <v>Not Eligible</v>
      </c>
      <c r="K38" s="10">
        <f t="shared" si="2"/>
        <v>0</v>
      </c>
      <c r="L38" s="10" t="str">
        <f t="shared" si="3"/>
        <v>Retired</v>
      </c>
      <c r="M38" s="10">
        <f t="shared" si="4"/>
        <v>10000</v>
      </c>
      <c r="N38" s="10">
        <f t="shared" si="0"/>
        <v>1500</v>
      </c>
      <c r="O38" s="10">
        <f t="shared" si="1"/>
        <v>5000</v>
      </c>
    </row>
    <row r="39" spans="1:15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5"/>
        <v>Not Eligible</v>
      </c>
      <c r="K39" s="10">
        <f t="shared" si="2"/>
        <v>0</v>
      </c>
      <c r="L39" s="10" t="str">
        <f t="shared" si="3"/>
        <v>Retired</v>
      </c>
      <c r="M39" s="10">
        <f t="shared" si="4"/>
        <v>10000</v>
      </c>
      <c r="N39" s="10">
        <f t="shared" si="0"/>
        <v>1500</v>
      </c>
      <c r="O39" s="10">
        <f t="shared" si="1"/>
        <v>4200</v>
      </c>
    </row>
    <row r="40" spans="1:15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5"/>
        <v>Not Eligible</v>
      </c>
      <c r="K40" s="10">
        <f t="shared" si="2"/>
        <v>0</v>
      </c>
      <c r="L40" s="10" t="str">
        <f t="shared" si="3"/>
        <v>Not Retired</v>
      </c>
      <c r="M40" s="10">
        <f t="shared" si="4"/>
        <v>10000</v>
      </c>
      <c r="N40" s="10">
        <f t="shared" si="0"/>
        <v>1500</v>
      </c>
      <c r="O40" s="10">
        <f t="shared" si="1"/>
        <v>4200</v>
      </c>
    </row>
    <row r="41" spans="1:15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5"/>
        <v>Not Eligible</v>
      </c>
      <c r="K41" s="10">
        <f t="shared" si="2"/>
        <v>0</v>
      </c>
      <c r="L41" s="10" t="str">
        <f t="shared" si="3"/>
        <v>Not Retired</v>
      </c>
      <c r="M41" s="10">
        <f t="shared" si="4"/>
        <v>10000</v>
      </c>
      <c r="N41" s="10">
        <f t="shared" si="0"/>
        <v>1500</v>
      </c>
      <c r="O41" s="10">
        <f t="shared" si="1"/>
        <v>4000</v>
      </c>
    </row>
    <row r="42" spans="1:15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5"/>
        <v>Not Eligible</v>
      </c>
      <c r="K42" s="10">
        <f t="shared" si="2"/>
        <v>0</v>
      </c>
      <c r="L42" s="10" t="str">
        <f t="shared" si="3"/>
        <v>Not Retired</v>
      </c>
      <c r="M42" s="10">
        <f t="shared" si="4"/>
        <v>10000</v>
      </c>
      <c r="N42" s="10">
        <f t="shared" si="0"/>
        <v>0</v>
      </c>
      <c r="O42" s="10">
        <f t="shared" si="1"/>
        <v>4000</v>
      </c>
    </row>
    <row r="43" spans="1:15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5"/>
        <v>Not Eligible</v>
      </c>
      <c r="K43" s="10">
        <f t="shared" si="2"/>
        <v>0</v>
      </c>
      <c r="L43" s="10" t="str">
        <f t="shared" si="3"/>
        <v>Not Retired</v>
      </c>
      <c r="M43" s="10">
        <f t="shared" si="4"/>
        <v>10000</v>
      </c>
      <c r="N43" s="10">
        <f t="shared" si="0"/>
        <v>1500</v>
      </c>
      <c r="O43" s="10">
        <f t="shared" si="1"/>
        <v>4200</v>
      </c>
    </row>
    <row r="44" spans="1:15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5"/>
        <v>Not Eligible</v>
      </c>
      <c r="K44" s="10">
        <f t="shared" si="2"/>
        <v>0</v>
      </c>
      <c r="L44" s="10" t="str">
        <f t="shared" si="3"/>
        <v>Not Retired</v>
      </c>
      <c r="M44" s="10">
        <f t="shared" si="4"/>
        <v>10000</v>
      </c>
      <c r="N44" s="10">
        <f t="shared" si="0"/>
        <v>1500</v>
      </c>
      <c r="O44" s="10">
        <f t="shared" si="1"/>
        <v>5000</v>
      </c>
    </row>
    <row r="45" spans="1:15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5"/>
        <v>Not Eligible</v>
      </c>
      <c r="K45" s="10">
        <f t="shared" si="2"/>
        <v>0</v>
      </c>
      <c r="L45" s="10" t="str">
        <f t="shared" si="3"/>
        <v>Not Retired</v>
      </c>
      <c r="M45" s="10">
        <f t="shared" si="4"/>
        <v>10000</v>
      </c>
      <c r="N45" s="10">
        <f t="shared" si="0"/>
        <v>1500</v>
      </c>
      <c r="O45" s="10">
        <f t="shared" si="1"/>
        <v>5000</v>
      </c>
    </row>
    <row r="46" spans="1:15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5"/>
        <v>Not Eligible</v>
      </c>
      <c r="K46" s="10">
        <f t="shared" si="2"/>
        <v>0</v>
      </c>
      <c r="L46" s="10" t="str">
        <f t="shared" si="3"/>
        <v>Not Retired</v>
      </c>
      <c r="M46" s="10">
        <f t="shared" si="4"/>
        <v>10000</v>
      </c>
      <c r="N46" s="10">
        <f t="shared" si="0"/>
        <v>1500</v>
      </c>
      <c r="O46" s="10">
        <f t="shared" si="1"/>
        <v>4000</v>
      </c>
    </row>
    <row r="47" spans="1:15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5"/>
        <v>Not Eligible</v>
      </c>
      <c r="K47" s="10">
        <f t="shared" si="2"/>
        <v>0</v>
      </c>
      <c r="L47" s="10" t="str">
        <f t="shared" si="3"/>
        <v>Not Retired</v>
      </c>
      <c r="M47" s="10">
        <f t="shared" si="4"/>
        <v>10000</v>
      </c>
      <c r="N47" s="10">
        <f t="shared" si="0"/>
        <v>1500</v>
      </c>
      <c r="O47" s="10">
        <f t="shared" si="1"/>
        <v>3800</v>
      </c>
    </row>
    <row r="48" spans="1:15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5"/>
        <v>Not Eligible</v>
      </c>
      <c r="K48" s="10">
        <f t="shared" si="2"/>
        <v>0</v>
      </c>
      <c r="L48" s="10" t="str">
        <f t="shared" si="3"/>
        <v>Not Retired</v>
      </c>
      <c r="M48" s="10">
        <f t="shared" si="4"/>
        <v>10000</v>
      </c>
      <c r="N48" s="10">
        <f t="shared" si="0"/>
        <v>1500</v>
      </c>
      <c r="O48" s="10">
        <f t="shared" si="1"/>
        <v>5000</v>
      </c>
    </row>
    <row r="49" spans="7:7" x14ac:dyDescent="0.3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O42"/>
  <sheetViews>
    <sheetView tabSelected="1" workbookViewId="0">
      <selection activeCell="N20" sqref="N20"/>
    </sheetView>
  </sheetViews>
  <sheetFormatPr defaultRowHeight="14.4" x14ac:dyDescent="0.3"/>
  <cols>
    <col min="4" max="5" width="13.21875" bestFit="1" customWidth="1"/>
    <col min="6" max="6" width="9.88671875" bestFit="1" customWidth="1"/>
    <col min="11" max="11" width="10.6640625" bestFit="1" customWidth="1"/>
    <col min="12" max="12" width="13.21875" hidden="1" customWidth="1"/>
    <col min="13" max="13" width="13.21875" customWidth="1"/>
    <col min="14" max="14" width="38" bestFit="1" customWidth="1"/>
    <col min="15" max="15" width="17.33203125" bestFit="1" customWidth="1"/>
  </cols>
  <sheetData>
    <row r="4" spans="3:15" x14ac:dyDescent="0.3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  <c r="L4" s="12" t="s">
        <v>2</v>
      </c>
    </row>
    <row r="5" spans="3:15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  <c r="L5" s="7" t="s">
        <v>26</v>
      </c>
    </row>
    <row r="6" spans="3:15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  <c r="L6" s="7" t="s">
        <v>12</v>
      </c>
    </row>
    <row r="7" spans="3:15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L7" s="7" t="s">
        <v>15</v>
      </c>
      <c r="N7" s="20" t="s">
        <v>99</v>
      </c>
    </row>
    <row r="8" spans="3:15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  <c r="L8" s="16" t="s">
        <v>61</v>
      </c>
      <c r="M8" s="15"/>
      <c r="N8" s="19"/>
      <c r="O8" s="19"/>
    </row>
    <row r="9" spans="3:15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L9" s="16" t="s">
        <v>10</v>
      </c>
      <c r="M9" s="15"/>
      <c r="N9" s="18" t="s">
        <v>100</v>
      </c>
      <c r="O9" s="2" t="s">
        <v>101</v>
      </c>
    </row>
    <row r="10" spans="3:15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L10" s="16" t="s">
        <v>15</v>
      </c>
      <c r="M10" s="15"/>
      <c r="N10" s="2" t="s">
        <v>102</v>
      </c>
      <c r="O10" s="17" t="str">
        <f>VLOOKUP(MAX(K5:K42),K5:L42,2,0)</f>
        <v>Dinesh</v>
      </c>
    </row>
    <row r="11" spans="3:15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L11" s="16" t="s">
        <v>75</v>
      </c>
      <c r="M11" s="15"/>
      <c r="N11" s="2" t="s">
        <v>103</v>
      </c>
      <c r="O11" s="17" t="str">
        <f>VLOOKUP(MIN(K5:K42),K5:L42,2,0)</f>
        <v>Satish</v>
      </c>
    </row>
    <row r="12" spans="3:15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  <c r="L12" s="16" t="s">
        <v>73</v>
      </c>
      <c r="M12" s="15"/>
    </row>
    <row r="13" spans="3:15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  <c r="L13" s="16" t="s">
        <v>42</v>
      </c>
      <c r="M13" s="15"/>
    </row>
    <row r="14" spans="3:15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  <c r="L14" s="16" t="s">
        <v>20</v>
      </c>
      <c r="M14" s="15"/>
    </row>
    <row r="15" spans="3:15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  <c r="L15" s="7" t="s">
        <v>30</v>
      </c>
      <c r="M15" s="15"/>
    </row>
    <row r="16" spans="3:15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  <c r="L16" s="7" t="s">
        <v>44</v>
      </c>
      <c r="M16" s="15"/>
    </row>
    <row r="17" spans="3:13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  <c r="L17" s="7" t="s">
        <v>36</v>
      </c>
      <c r="M17" s="15"/>
    </row>
    <row r="18" spans="3:13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  <c r="L18" s="7" t="s">
        <v>34</v>
      </c>
      <c r="M18" s="15"/>
    </row>
    <row r="19" spans="3:13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  <c r="L19" s="7" t="s">
        <v>28</v>
      </c>
      <c r="M19" s="15"/>
    </row>
    <row r="20" spans="3:13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  <c r="L20" s="7" t="s">
        <v>45</v>
      </c>
      <c r="M20" s="15"/>
    </row>
    <row r="21" spans="3:13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  <c r="L21" s="7" t="s">
        <v>63</v>
      </c>
      <c r="M21" s="15"/>
    </row>
    <row r="22" spans="3:13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  <c r="L22" s="7" t="s">
        <v>51</v>
      </c>
      <c r="M22" s="15"/>
    </row>
    <row r="23" spans="3:13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  <c r="L23" s="7" t="s">
        <v>76</v>
      </c>
      <c r="M23" s="15"/>
    </row>
    <row r="24" spans="3:13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  <c r="L24" s="7" t="s">
        <v>53</v>
      </c>
      <c r="M24" s="15"/>
    </row>
    <row r="25" spans="3:13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  <c r="L25" s="7" t="s">
        <v>55</v>
      </c>
      <c r="M25" s="15"/>
    </row>
    <row r="26" spans="3:13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  <c r="L26" s="7" t="s">
        <v>32</v>
      </c>
      <c r="M26" s="15"/>
    </row>
    <row r="27" spans="3:13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  <c r="L27" s="7" t="s">
        <v>39</v>
      </c>
      <c r="M27" s="15"/>
    </row>
    <row r="28" spans="3:13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  <c r="L28" s="7" t="s">
        <v>47</v>
      </c>
      <c r="M28" s="15"/>
    </row>
    <row r="29" spans="3:13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  <c r="L29" s="7" t="s">
        <v>69</v>
      </c>
      <c r="M29" s="15"/>
    </row>
    <row r="30" spans="3:13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  <c r="L30" s="7" t="s">
        <v>49</v>
      </c>
      <c r="M30" s="15"/>
    </row>
    <row r="31" spans="3:13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  <c r="L31" s="7" t="s">
        <v>67</v>
      </c>
      <c r="M31" s="15"/>
    </row>
    <row r="32" spans="3:13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  <c r="L32" s="7" t="s">
        <v>6</v>
      </c>
      <c r="M32" s="15"/>
    </row>
    <row r="33" spans="3:13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  <c r="L33" s="7" t="s">
        <v>28</v>
      </c>
      <c r="M33" s="15"/>
    </row>
    <row r="34" spans="3:13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  <c r="L34" s="7" t="s">
        <v>30</v>
      </c>
      <c r="M34" s="15"/>
    </row>
    <row r="35" spans="3:13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  <c r="L35" s="7" t="s">
        <v>66</v>
      </c>
      <c r="M35" s="15"/>
    </row>
    <row r="36" spans="3:13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  <c r="L36" s="7" t="s">
        <v>65</v>
      </c>
      <c r="M36" s="15"/>
    </row>
    <row r="37" spans="3:13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  <c r="L37" s="7" t="s">
        <v>41</v>
      </c>
      <c r="M37" s="15"/>
    </row>
    <row r="38" spans="3:13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  <c r="L38" s="7" t="s">
        <v>17</v>
      </c>
      <c r="M38" s="15"/>
    </row>
    <row r="39" spans="3:13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  <c r="L39" s="7" t="s">
        <v>24</v>
      </c>
      <c r="M39" s="15"/>
    </row>
    <row r="40" spans="3:13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  <c r="L40" s="7" t="s">
        <v>57</v>
      </c>
      <c r="M40" s="15"/>
    </row>
    <row r="41" spans="3:13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  <c r="L41" s="7" t="s">
        <v>71</v>
      </c>
      <c r="M41" s="15"/>
    </row>
    <row r="42" spans="3:13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  <c r="L42" s="7" t="s">
        <v>22</v>
      </c>
      <c r="M4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opLeftCell="B10" zoomScale="90" workbookViewId="0">
      <selection activeCell="O11" sqref="O11"/>
    </sheetView>
  </sheetViews>
  <sheetFormatPr defaultRowHeight="14.4" x14ac:dyDescent="0.3"/>
  <cols>
    <col min="6" max="6" width="10.5546875" bestFit="1" customWidth="1"/>
    <col min="10" max="10" width="22.5546875" bestFit="1" customWidth="1"/>
    <col min="11" max="11" width="11.21875" customWidth="1"/>
  </cols>
  <sheetData>
    <row r="2" spans="3:11" x14ac:dyDescent="0.3">
      <c r="D2" s="13" t="s">
        <v>104</v>
      </c>
    </row>
    <row r="3" spans="3:11" x14ac:dyDescent="0.3">
      <c r="D3" s="13" t="s">
        <v>105</v>
      </c>
    </row>
    <row r="4" spans="3:11" x14ac:dyDescent="0.3">
      <c r="D4" s="13" t="s">
        <v>106</v>
      </c>
    </row>
    <row r="6" spans="3:11" x14ac:dyDescent="0.3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</row>
    <row r="7" spans="3:11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IFERROR(VLOOKUP($C7,Source!$C$5:$F$40,MATCH('Master Emp sheet'!I$6,Source!$C$5:$F$5,0),0),"Retired")</f>
        <v>North</v>
      </c>
      <c r="J7" s="3" t="str">
        <f>IFERROR(VLOOKUP($C7,Source!$C$5:$F$40,MATCH('Master Emp sheet'!J$6,Source!$C$5:$F$5,0),0),"Retired")</f>
        <v>FLM</v>
      </c>
      <c r="K7" s="3">
        <f>IFERROR(VLOOKUP($C7,Source!$C$5:$F$40,4,FALSE),"Retired")</f>
        <v>48000</v>
      </c>
    </row>
    <row r="8" spans="3:11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IFERROR(VLOOKUP($C8,Source!$C$5:$F$40,MATCH('Master Emp sheet'!I$6,Source!$C$5:$F$5,0),0),"Retired")</f>
        <v>North</v>
      </c>
      <c r="J8" s="3" t="str">
        <f>IFERROR(VLOOKUP($C8,Source!$C$5:$F$40,MATCH('Master Emp sheet'!J$6,Source!$C$5:$F$5,0),0),"Retired")</f>
        <v>Digital Marketing</v>
      </c>
      <c r="K8" s="3">
        <f>IFERROR(VLOOKUP($C8,Source!$C$5:$F$40,4,FALSE),"Retired")</f>
        <v>35000</v>
      </c>
    </row>
    <row r="9" spans="3:11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IFERROR(VLOOKUP($C9,Source!$C$5:$F$40,MATCH('Master Emp sheet'!I$6,Source!$C$5:$F$5,0),0),"Retired")</f>
        <v>North</v>
      </c>
      <c r="J9" s="3" t="str">
        <f>IFERROR(VLOOKUP($C9,Source!$C$5:$F$40,MATCH('Master Emp sheet'!J$6,Source!$C$5:$F$5,0),0),"Retired")</f>
        <v>Digital Marketing</v>
      </c>
      <c r="K9" s="3">
        <f>IFERROR(VLOOKUP($C9,Source!$C$5:$F$40,4,FALSE),"Retired")</f>
        <v>67000</v>
      </c>
    </row>
    <row r="10" spans="3:11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IFERROR(VLOOKUP($C10,Source!$C$5:$F$40,MATCH('Master Emp sheet'!I$6,Source!$C$5:$F$5,0),0),"Retired")</f>
        <v>South</v>
      </c>
      <c r="J10" s="3" t="str">
        <f>IFERROR(VLOOKUP($C10,Source!$C$5:$F$40,MATCH('Master Emp sheet'!J$6,Source!$C$5:$F$5,0),0),"Retired")</f>
        <v>Inside Sales</v>
      </c>
      <c r="K10" s="3">
        <f>IFERROR(VLOOKUP($C10,Source!$C$5:$F$40,4,FALSE),"Retired")</f>
        <v>87000</v>
      </c>
    </row>
    <row r="11" spans="3:11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IFERROR(VLOOKUP($C11,Source!$C$5:$F$40,MATCH('Master Emp sheet'!I$6,Source!$C$5:$F$5,0),0),"Retired")</f>
        <v>North</v>
      </c>
      <c r="J11" s="3" t="str">
        <f>IFERROR(VLOOKUP($C11,Source!$C$5:$F$40,MATCH('Master Emp sheet'!J$6,Source!$C$5:$F$5,0),0),"Retired")</f>
        <v>Marketing</v>
      </c>
      <c r="K11" s="3">
        <f>IFERROR(VLOOKUP($C11,Source!$C$5:$F$40,4,FALSE),"Retired")</f>
        <v>22000</v>
      </c>
    </row>
    <row r="12" spans="3:11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IFERROR(VLOOKUP($C12,Source!$C$5:$F$40,MATCH('Master Emp sheet'!I$6,Source!$C$5:$F$5,0),0),"Retired")</f>
        <v>North</v>
      </c>
      <c r="J12" s="3" t="str">
        <f>IFERROR(VLOOKUP($C12,Source!$C$5:$F$40,MATCH('Master Emp sheet'!J$6,Source!$C$5:$F$5,0),0),"Retired")</f>
        <v>Director</v>
      </c>
      <c r="K12" s="3">
        <f>IFERROR(VLOOKUP($C12,Source!$C$5:$F$40,4,FALSE),"Retired")</f>
        <v>91000</v>
      </c>
    </row>
    <row r="13" spans="3:11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IFERROR(VLOOKUP($C13,Source!$C$5:$F$40,MATCH('Master Emp sheet'!I$6,Source!$C$5:$F$5,0),0),"Retired")</f>
        <v>Mid West</v>
      </c>
      <c r="J13" s="3" t="str">
        <f>IFERROR(VLOOKUP($C13,Source!$C$5:$F$40,MATCH('Master Emp sheet'!J$6,Source!$C$5:$F$5,0),0),"Retired")</f>
        <v>Learning &amp; Development</v>
      </c>
      <c r="K13" s="3">
        <f>IFERROR(VLOOKUP($C13,Source!$C$5:$F$40,4,FALSE),"Retired")</f>
        <v>77000</v>
      </c>
    </row>
    <row r="14" spans="3:11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IFERROR(VLOOKUP($C14,Source!$C$5:$F$40,MATCH('Master Emp sheet'!I$6,Source!$C$5:$F$5,0),0),"Retired")</f>
        <v>Mid West</v>
      </c>
      <c r="J14" s="3" t="str">
        <f>IFERROR(VLOOKUP($C14,Source!$C$5:$F$40,MATCH('Master Emp sheet'!J$6,Source!$C$5:$F$5,0),0),"Retired")</f>
        <v>Digital Marketing</v>
      </c>
      <c r="K14" s="3">
        <f>IFERROR(VLOOKUP($C14,Source!$C$5:$F$40,4,FALSE),"Retired")</f>
        <v>45000</v>
      </c>
    </row>
    <row r="15" spans="3:11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IFERROR(VLOOKUP($C15,Source!$C$5:$F$40,MATCH('Master Emp sheet'!I$6,Source!$C$5:$F$5,0),0),"Retired")</f>
        <v>East</v>
      </c>
      <c r="J15" s="3" t="str">
        <f>IFERROR(VLOOKUP($C15,Source!$C$5:$F$40,MATCH('Master Emp sheet'!J$6,Source!$C$5:$F$5,0),0),"Retired")</f>
        <v>Digital Marketing</v>
      </c>
      <c r="K15" s="3">
        <f>IFERROR(VLOOKUP($C15,Source!$C$5:$F$40,4,FALSE),"Retired")</f>
        <v>92000</v>
      </c>
    </row>
    <row r="16" spans="3:11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IFERROR(VLOOKUP($C16,Source!$C$5:$F$40,MATCH('Master Emp sheet'!I$6,Source!$C$5:$F$5,0),0),"Retired")</f>
        <v>North</v>
      </c>
      <c r="J16" s="3" t="str">
        <f>IFERROR(VLOOKUP($C16,Source!$C$5:$F$40,MATCH('Master Emp sheet'!J$6,Source!$C$5:$F$5,0),0),"Retired")</f>
        <v>Inside Sales</v>
      </c>
      <c r="K16" s="3">
        <f>IFERROR(VLOOKUP($C16,Source!$C$5:$F$40,4,FALSE),"Retired")</f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IFERROR(VLOOKUP($C17,Source!$C$5:$F$40,MATCH('Master Emp sheet'!I$6,Source!$C$5:$F$5,0),0),"Retired")</f>
        <v>South</v>
      </c>
      <c r="J17" s="3" t="str">
        <f>IFERROR(VLOOKUP($C17,Source!$C$5:$F$40,MATCH('Master Emp sheet'!J$6,Source!$C$5:$F$5,0),0),"Retired")</f>
        <v>Learning &amp; Development</v>
      </c>
      <c r="K17" s="3">
        <f>IFERROR(VLOOKUP($C17,Source!$C$5:$F$40,4,FALSE),"Retired")</f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IFERROR(VLOOKUP($C18,Source!$C$5:$F$40,MATCH('Master Emp sheet'!I$6,Source!$C$5:$F$5,0),0),"Retired")</f>
        <v>East</v>
      </c>
      <c r="J18" s="3" t="str">
        <f>IFERROR(VLOOKUP($C18,Source!$C$5:$F$40,MATCH('Master Emp sheet'!J$6,Source!$C$5:$F$5,0),0),"Retired")</f>
        <v>Learning &amp; Development</v>
      </c>
      <c r="K18" s="3">
        <f>IFERROR(VLOOKUP($C18,Source!$C$5:$F$40,4,FALSE),"Retired")</f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IFERROR(VLOOKUP($C19,Source!$C$5:$F$40,MATCH('Master Emp sheet'!I$6,Source!$C$5:$F$5,0),0),"Retired")</f>
        <v>East</v>
      </c>
      <c r="J19" s="3" t="str">
        <f>IFERROR(VLOOKUP($C19,Source!$C$5:$F$40,MATCH('Master Emp sheet'!J$6,Source!$C$5:$F$5,0),0),"Retired")</f>
        <v>CEO</v>
      </c>
      <c r="K19" s="3">
        <f>IFERROR(VLOOKUP($C19,Source!$C$5:$F$40,4,FALSE),"Retired")</f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IFERROR(VLOOKUP($C20,Source!$C$5:$F$40,MATCH('Master Emp sheet'!I$6,Source!$C$5:$F$5,0),0),"Retired")</f>
        <v>Retired</v>
      </c>
      <c r="J20" s="3" t="str">
        <f>IFERROR(VLOOKUP($C20,Source!$C$5:$F$40,MATCH('Master Emp sheet'!J$6,Source!$C$5:$F$5,0),0),"Retired")</f>
        <v>Retired</v>
      </c>
      <c r="K20" s="3" t="str">
        <f>IFERROR(VLOOKUP($C20,Source!$C$5:$F$40,4,FALSE),"Retired")</f>
        <v>Retired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IFERROR(VLOOKUP($C21,Source!$C$5:$F$40,MATCH('Master Emp sheet'!I$6,Source!$C$5:$F$5,0),0),"Retired")</f>
        <v>South</v>
      </c>
      <c r="J21" s="3" t="str">
        <f>IFERROR(VLOOKUP($C21,Source!$C$5:$F$40,MATCH('Master Emp sheet'!J$6,Source!$C$5:$F$5,0),0),"Retired")</f>
        <v>Digital Marketing</v>
      </c>
      <c r="K21" s="3">
        <f>IFERROR(VLOOKUP($C21,Source!$C$5:$F$40,4,FALSE),"Retired")</f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IFERROR(VLOOKUP($C22,Source!$C$5:$F$40,MATCH('Master Emp sheet'!I$6,Source!$C$5:$F$5,0),0),"Retired")</f>
        <v>South</v>
      </c>
      <c r="J22" s="3" t="str">
        <f>IFERROR(VLOOKUP($C22,Source!$C$5:$F$40,MATCH('Master Emp sheet'!J$6,Source!$C$5:$F$5,0),0),"Retired")</f>
        <v>Inside Sales</v>
      </c>
      <c r="K22" s="3">
        <f>IFERROR(VLOOKUP($C22,Source!$C$5:$F$40,4,FALSE),"Retired")</f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IFERROR(VLOOKUP($C23,Source!$C$5:$F$40,MATCH('Master Emp sheet'!I$6,Source!$C$5:$F$5,0),0),"Retired")</f>
        <v>South</v>
      </c>
      <c r="J23" s="3" t="str">
        <f>IFERROR(VLOOKUP($C23,Source!$C$5:$F$40,MATCH('Master Emp sheet'!J$6,Source!$C$5:$F$5,0),0),"Retired")</f>
        <v>CCD</v>
      </c>
      <c r="K23" s="3">
        <f>IFERROR(VLOOKUP($C23,Source!$C$5:$F$40,4,FALSE),"Retired")</f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IFERROR(VLOOKUP($C24,Source!$C$5:$F$40,MATCH('Master Emp sheet'!I$6,Source!$C$5:$F$5,0),0),"Retired")</f>
        <v>South</v>
      </c>
      <c r="J24" s="3" t="str">
        <f>IFERROR(VLOOKUP($C24,Source!$C$5:$F$40,MATCH('Master Emp sheet'!J$6,Source!$C$5:$F$5,0),0),"Retired")</f>
        <v>FLM</v>
      </c>
      <c r="K24" s="3">
        <f>IFERROR(VLOOKUP($C24,Source!$C$5:$F$40,4,FALSE),"Retired")</f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IFERROR(VLOOKUP($C25,Source!$C$5:$F$40,MATCH('Master Emp sheet'!I$6,Source!$C$5:$F$5,0),0),"Retired")</f>
        <v>Mid West</v>
      </c>
      <c r="J25" s="3" t="str">
        <f>IFERROR(VLOOKUP($C25,Source!$C$5:$F$40,MATCH('Master Emp sheet'!J$6,Source!$C$5:$F$5,0),0),"Retired")</f>
        <v>Inside Sales</v>
      </c>
      <c r="K25" s="3">
        <f>IFERROR(VLOOKUP($C25,Source!$C$5:$F$40,4,FALSE),"Retired")</f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IFERROR(VLOOKUP($C26,Source!$C$5:$F$40,MATCH('Master Emp sheet'!I$6,Source!$C$5:$F$5,0),0),"Retired")</f>
        <v>South</v>
      </c>
      <c r="J26" s="3" t="str">
        <f>IFERROR(VLOOKUP($C26,Source!$C$5:$F$40,MATCH('Master Emp sheet'!J$6,Source!$C$5:$F$5,0),0),"Retired")</f>
        <v>Operations</v>
      </c>
      <c r="K26" s="3">
        <f>IFERROR(VLOOKUP($C26,Source!$C$5:$F$40,4,FALSE),"Retired")</f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IFERROR(VLOOKUP($C27,Source!$C$5:$F$40,MATCH('Master Emp sheet'!I$6,Source!$C$5:$F$5,0),0),"Retired")</f>
        <v>South</v>
      </c>
      <c r="J27" s="3" t="str">
        <f>IFERROR(VLOOKUP($C27,Source!$C$5:$F$40,MATCH('Master Emp sheet'!J$6,Source!$C$5:$F$5,0),0),"Retired")</f>
        <v>Finance</v>
      </c>
      <c r="K27" s="3">
        <f>IFERROR(VLOOKUP($C27,Source!$C$5:$F$40,4,FALSE),"Retired")</f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IFERROR(VLOOKUP($C28,Source!$C$5:$F$40,MATCH('Master Emp sheet'!I$6,Source!$C$5:$F$5,0),0),"Retired")</f>
        <v>East</v>
      </c>
      <c r="J28" s="3" t="str">
        <f>IFERROR(VLOOKUP($C28,Source!$C$5:$F$40,MATCH('Master Emp sheet'!J$6,Source!$C$5:$F$5,0),0),"Retired")</f>
        <v>Inside Sales</v>
      </c>
      <c r="K28" s="3">
        <f>IFERROR(VLOOKUP($C28,Source!$C$5:$F$40,4,FALSE),"Retired")</f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IFERROR(VLOOKUP($C29,Source!$C$5:$F$40,MATCH('Master Emp sheet'!I$6,Source!$C$5:$F$5,0),0),"Retired")</f>
        <v>East</v>
      </c>
      <c r="J29" s="3" t="str">
        <f>IFERROR(VLOOKUP($C29,Source!$C$5:$F$40,MATCH('Master Emp sheet'!J$6,Source!$C$5:$F$5,0),0),"Retired")</f>
        <v>Finance</v>
      </c>
      <c r="K29" s="3">
        <f>IFERROR(VLOOKUP($C29,Source!$C$5:$F$40,4,FALSE),"Retired")</f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IFERROR(VLOOKUP($C30,Source!$C$5:$F$40,MATCH('Master Emp sheet'!I$6,Source!$C$5:$F$5,0),0),"Retired")</f>
        <v>Retired</v>
      </c>
      <c r="J30" s="3" t="str">
        <f>IFERROR(VLOOKUP($C30,Source!$C$5:$F$40,MATCH('Master Emp sheet'!J$6,Source!$C$5:$F$5,0),0),"Retired")</f>
        <v>Retired</v>
      </c>
      <c r="K30" s="3" t="str">
        <f>IFERROR(VLOOKUP($C30,Source!$C$5:$F$40,4,FALSE),"Retired")</f>
        <v>Retired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IFERROR(VLOOKUP($C31,Source!$C$5:$F$40,MATCH('Master Emp sheet'!I$6,Source!$C$5:$F$5,0),0),"Retired")</f>
        <v>Mid West</v>
      </c>
      <c r="J31" s="3" t="str">
        <f>IFERROR(VLOOKUP($C31,Source!$C$5:$F$40,MATCH('Master Emp sheet'!J$6,Source!$C$5:$F$5,0),0),"Retired")</f>
        <v>Finance</v>
      </c>
      <c r="K31" s="3">
        <f>IFERROR(VLOOKUP($C31,Source!$C$5:$F$40,4,FALSE),"Retired")</f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IFERROR(VLOOKUP($C32,Source!$C$5:$F$40,MATCH('Master Emp sheet'!I$6,Source!$C$5:$F$5,0),0),"Retired")</f>
        <v>South</v>
      </c>
      <c r="J32" s="3" t="str">
        <f>IFERROR(VLOOKUP($C32,Source!$C$5:$F$40,MATCH('Master Emp sheet'!J$6,Source!$C$5:$F$5,0),0),"Retired")</f>
        <v>Sales</v>
      </c>
      <c r="K32" s="3">
        <f>IFERROR(VLOOKUP($C32,Source!$C$5:$F$40,4,FALSE),"Retired")</f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IFERROR(VLOOKUP($C33,Source!$C$5:$F$40,MATCH('Master Emp sheet'!I$6,Source!$C$5:$F$5,0),0),"Retired")</f>
        <v>South</v>
      </c>
      <c r="J33" s="3" t="str">
        <f>IFERROR(VLOOKUP($C33,Source!$C$5:$F$40,MATCH('Master Emp sheet'!J$6,Source!$C$5:$F$5,0),0),"Retired")</f>
        <v>Operations</v>
      </c>
      <c r="K33" s="3">
        <f>IFERROR(VLOOKUP($C33,Source!$C$5:$F$40,4,FALSE),"Retired")</f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IFERROR(VLOOKUP($C34,Source!$C$5:$F$40,MATCH('Master Emp sheet'!I$6,Source!$C$5:$F$5,0),0),"Retired")</f>
        <v>North</v>
      </c>
      <c r="J34" s="3" t="str">
        <f>IFERROR(VLOOKUP($C34,Source!$C$5:$F$40,MATCH('Master Emp sheet'!J$6,Source!$C$5:$F$5,0),0),"Retired")</f>
        <v>Finance</v>
      </c>
      <c r="K34" s="3">
        <f>IFERROR(VLOOKUP($C34,Source!$C$5:$F$40,4,FALSE),"Retired")</f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IFERROR(VLOOKUP($C35,Source!$C$5:$F$40,MATCH('Master Emp sheet'!I$6,Source!$C$5:$F$5,0),0),"Retired")</f>
        <v>East</v>
      </c>
      <c r="J35" s="3" t="str">
        <f>IFERROR(VLOOKUP($C35,Source!$C$5:$F$40,MATCH('Master Emp sheet'!J$6,Source!$C$5:$F$5,0),0),"Retired")</f>
        <v>Inside Sales</v>
      </c>
      <c r="K35" s="3">
        <f>IFERROR(VLOOKUP($C35,Source!$C$5:$F$40,4,FALSE),"Retired")</f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IFERROR(VLOOKUP($C36,Source!$C$5:$F$40,MATCH('Master Emp sheet'!I$6,Source!$C$5:$F$5,0),0),"Retired")</f>
        <v>East</v>
      </c>
      <c r="J36" s="3" t="str">
        <f>IFERROR(VLOOKUP($C36,Source!$C$5:$F$40,MATCH('Master Emp sheet'!J$6,Source!$C$5:$F$5,0),0),"Retired")</f>
        <v>CCD</v>
      </c>
      <c r="K36" s="3">
        <f>IFERROR(VLOOKUP($C36,Source!$C$5:$F$40,4,FALSE),"Retired")</f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IFERROR(VLOOKUP($C37,Source!$C$5:$F$40,MATCH('Master Emp sheet'!I$6,Source!$C$5:$F$5,0),0),"Retired")</f>
        <v>South</v>
      </c>
      <c r="J37" s="3" t="str">
        <f>IFERROR(VLOOKUP($C37,Source!$C$5:$F$40,MATCH('Master Emp sheet'!J$6,Source!$C$5:$F$5,0),0),"Retired")</f>
        <v>Director</v>
      </c>
      <c r="K37" s="3">
        <f>IFERROR(VLOOKUP($C37,Source!$C$5:$F$40,4,FALSE),"Retired")</f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IFERROR(VLOOKUP($C38,Source!$C$5:$F$40,MATCH('Master Emp sheet'!I$6,Source!$C$5:$F$5,0),0),"Retired")</f>
        <v>Retired</v>
      </c>
      <c r="J38" s="3" t="str">
        <f>IFERROR(VLOOKUP($C38,Source!$C$5:$F$40,MATCH('Master Emp sheet'!J$6,Source!$C$5:$F$5,0),0),"Retired")</f>
        <v>Retired</v>
      </c>
      <c r="K38" s="3" t="str">
        <f>IFERROR(VLOOKUP($C38,Source!$C$5:$F$40,4,FALSE),"Retired")</f>
        <v>Retired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IFERROR(VLOOKUP($C39,Source!$C$5:$F$40,MATCH('Master Emp sheet'!I$6,Source!$C$5:$F$5,0),0),"Retired")</f>
        <v>East</v>
      </c>
      <c r="J39" s="3" t="str">
        <f>IFERROR(VLOOKUP($C39,Source!$C$5:$F$40,MATCH('Master Emp sheet'!J$6,Source!$C$5:$F$5,0),0),"Retired")</f>
        <v>Marketing</v>
      </c>
      <c r="K39" s="3">
        <f>IFERROR(VLOOKUP($C39,Source!$C$5:$F$40,4,FALSE),"Retired")</f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IFERROR(VLOOKUP($C40,Source!$C$5:$F$40,MATCH('Master Emp sheet'!I$6,Source!$C$5:$F$5,0),0),"Retired")</f>
        <v>North</v>
      </c>
      <c r="J40" s="3" t="str">
        <f>IFERROR(VLOOKUP($C40,Source!$C$5:$F$40,MATCH('Master Emp sheet'!J$6,Source!$C$5:$F$5,0),0),"Retired")</f>
        <v>Digital Marketing</v>
      </c>
      <c r="K40" s="3">
        <f>IFERROR(VLOOKUP($C40,Source!$C$5:$F$40,4,FALSE),"Retired")</f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IFERROR(VLOOKUP($C41,Source!$C$5:$F$40,MATCH('Master Emp sheet'!I$6,Source!$C$5:$F$5,0),0),"Retired")</f>
        <v>North</v>
      </c>
      <c r="J41" s="3" t="str">
        <f>IFERROR(VLOOKUP($C41,Source!$C$5:$F$40,MATCH('Master Emp sheet'!J$6,Source!$C$5:$F$5,0),0),"Retired")</f>
        <v>Sales</v>
      </c>
      <c r="K41" s="3">
        <f>IFERROR(VLOOKUP($C41,Source!$C$5:$F$40,4,FALSE),"Retired")</f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IFERROR(VLOOKUP($C42,Source!$C$5:$F$40,MATCH('Master Emp sheet'!I$6,Source!$C$5:$F$5,0),0),"Retired")</f>
        <v>South</v>
      </c>
      <c r="J42" s="3" t="str">
        <f>IFERROR(VLOOKUP($C42,Source!$C$5:$F$40,MATCH('Master Emp sheet'!J$6,Source!$C$5:$F$5,0),0),"Retired")</f>
        <v>Marketing</v>
      </c>
      <c r="K42" s="3">
        <f>IFERROR(VLOOKUP($C42,Source!$C$5:$F$40,4,FALSE),"Retired")</f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IFERROR(VLOOKUP($C43,Source!$C$5:$F$40,MATCH('Master Emp sheet'!I$6,Source!$C$5:$F$5,0),0),"Retired")</f>
        <v>Mid West</v>
      </c>
      <c r="J43" s="3" t="str">
        <f>IFERROR(VLOOKUP($C43,Source!$C$5:$F$40,MATCH('Master Emp sheet'!J$6,Source!$C$5:$F$5,0),0),"Retired")</f>
        <v>Marketing</v>
      </c>
      <c r="K43" s="3">
        <f>IFERROR(VLOOKUP($C43,Source!$C$5:$F$40,4,FALSE),"Retired")</f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IFERROR(VLOOKUP($C44,Source!$C$5:$F$40,MATCH('Master Emp sheet'!I$6,Source!$C$5:$F$5,0),0),"Retired")</f>
        <v>North</v>
      </c>
      <c r="J44" s="3" t="str">
        <f>IFERROR(VLOOKUP($C44,Source!$C$5:$F$40,MATCH('Master Emp sheet'!J$6,Source!$C$5:$F$5,0),0),"Retired")</f>
        <v>CCD</v>
      </c>
      <c r="K44" s="3">
        <f>IFERROR(VLOOKUP($C44,Source!$C$5:$F$40,4,FALSE),"Retired")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3" workbookViewId="0">
      <selection activeCell="D1" sqref="D1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3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IF AND OR nested</vt:lpstr>
      <vt:lpstr>Vlookup</vt:lpstr>
      <vt:lpstr>Master Emp sheet</vt:lpstr>
      <vt:lpstr>Source</vt:lpstr>
      <vt:lpstr>Department</vt:lpstr>
      <vt:lpstr>Region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Rushikesh</cp:lastModifiedBy>
  <dcterms:created xsi:type="dcterms:W3CDTF">2020-05-11T11:02:27Z</dcterms:created>
  <dcterms:modified xsi:type="dcterms:W3CDTF">2023-08-23T10:18:27Z</dcterms:modified>
</cp:coreProperties>
</file>