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\Assignments\"/>
    </mc:Choice>
  </mc:AlternateContent>
  <xr:revisionPtr revIDLastSave="0" documentId="13_ncr:1_{EE67B30C-9819-4A8F-9431-E6159A82FF33}" xr6:coauthVersionLast="47" xr6:coauthVersionMax="47" xr10:uidLastSave="{00000000-0000-0000-0000-000000000000}"/>
  <bookViews>
    <workbookView xWindow="-108" yWindow="-108" windowWidth="23256" windowHeight="12456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Customer">Customers!$A$2:$A$13</definedName>
    <definedName name="Product">Product!$A$2:$A$6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D9" i="4"/>
  <c r="E9" i="4" s="1"/>
  <c r="D10" i="4"/>
  <c r="E10" i="4" s="1"/>
  <c r="D11" i="4"/>
  <c r="E11" i="4" s="1"/>
  <c r="D12" i="4"/>
  <c r="E12" i="4" s="1"/>
  <c r="D8" i="4"/>
  <c r="A12" i="4"/>
  <c r="A11" i="4"/>
  <c r="A10" i="4"/>
  <c r="A9" i="4"/>
  <c r="D4" i="4"/>
  <c r="B5" i="4"/>
  <c r="E21" i="4" l="1"/>
  <c r="E19" i="4"/>
  <c r="E20" i="4" l="1"/>
  <c r="E22" i="4" s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<sst xmlns="http://schemas.openxmlformats.org/spreadsheetml/2006/main" count="77" uniqueCount="57">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</sst>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#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5" sqref="B5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6.886718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51" t="s">
        <v>10</v>
      </c>
      <c r="B1" s="51"/>
      <c r="C1" s="51"/>
      <c r="D1" s="51"/>
      <c r="E1" s="51"/>
    </row>
    <row r="2" spans="1:263" ht="20.399999999999999" x14ac:dyDescent="0.35">
      <c r="A2" s="52" t="s">
        <v>44</v>
      </c>
      <c r="B2" s="52"/>
      <c r="C2" s="52"/>
      <c r="D2" s="52"/>
      <c r="E2" s="52"/>
    </row>
    <row r="3" spans="1:263" x14ac:dyDescent="0.25">
      <c r="A3" s="53" t="s">
        <v>45</v>
      </c>
      <c r="B3" s="53"/>
      <c r="C3" s="53"/>
      <c r="D3" s="53"/>
      <c r="E3" s="53"/>
    </row>
    <row r="4" spans="1:263" x14ac:dyDescent="0.25">
      <c r="A4" s="20" t="s">
        <v>11</v>
      </c>
      <c r="B4" s="39">
        <v>8</v>
      </c>
      <c r="C4" s="17" t="s">
        <v>4</v>
      </c>
      <c r="D4" s="54" t="str">
        <f>VLOOKUP($B$6,Customers!$A$1:$C$13,3,0)</f>
        <v>Katmandu, Nepal</v>
      </c>
      <c r="E4" s="55"/>
      <c r="H4" s="45" t="s">
        <v>51</v>
      </c>
      <c r="I4" s="46"/>
      <c r="J4" s="46"/>
      <c r="K4" s="46"/>
      <c r="L4" s="46"/>
      <c r="M4" s="46"/>
      <c r="N4" s="46"/>
      <c r="O4" s="46"/>
      <c r="P4" s="46"/>
      <c r="Q4" s="47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</row>
    <row r="5" spans="1:263" ht="13.2" customHeight="1" x14ac:dyDescent="0.25">
      <c r="A5" s="14" t="s">
        <v>12</v>
      </c>
      <c r="B5" s="16">
        <f ca="1">TODAY()</f>
        <v>45160</v>
      </c>
      <c r="C5" s="18"/>
      <c r="D5" s="56"/>
      <c r="E5" s="57"/>
      <c r="H5" s="48"/>
      <c r="I5" s="49"/>
      <c r="J5" s="49"/>
      <c r="K5" s="49"/>
      <c r="L5" s="49"/>
      <c r="M5" s="49"/>
      <c r="N5" s="49"/>
      <c r="O5" s="49"/>
      <c r="P5" s="49"/>
      <c r="Q5" s="50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</row>
    <row r="6" spans="1:263" x14ac:dyDescent="0.25">
      <c r="A6" s="14" t="s">
        <v>2</v>
      </c>
      <c r="B6" s="15" t="s">
        <v>43</v>
      </c>
      <c r="C6" s="19"/>
      <c r="D6" s="58"/>
      <c r="E6" s="59"/>
      <c r="H6" t="s">
        <v>46</v>
      </c>
    </row>
    <row r="7" spans="1:263" x14ac:dyDescent="0.25">
      <c r="A7" s="21" t="s">
        <v>47</v>
      </c>
      <c r="B7" s="21" t="s">
        <v>0</v>
      </c>
      <c r="C7" s="21" t="s">
        <v>13</v>
      </c>
      <c r="D7" s="21" t="s">
        <v>1</v>
      </c>
      <c r="E7" s="21" t="s">
        <v>14</v>
      </c>
    </row>
    <row r="8" spans="1:263" x14ac:dyDescent="0.25">
      <c r="A8" s="2">
        <v>1</v>
      </c>
      <c r="B8" s="3" t="s">
        <v>19</v>
      </c>
      <c r="C8" s="2">
        <v>3</v>
      </c>
      <c r="D8" s="2">
        <f>VLOOKUP(B8,Product!A$1:B$6,2,0)</f>
        <v>150</v>
      </c>
      <c r="E8" s="4">
        <f>C8*D8</f>
        <v>450</v>
      </c>
      <c r="G8" s="29">
        <v>1</v>
      </c>
      <c r="H8" s="33" t="s">
        <v>52</v>
      </c>
      <c r="I8" s="22"/>
      <c r="J8" s="22"/>
      <c r="K8" s="22"/>
      <c r="L8" s="22"/>
      <c r="M8" s="22"/>
      <c r="N8" s="22"/>
      <c r="O8" s="22"/>
      <c r="P8" s="22"/>
      <c r="Q8" s="23"/>
    </row>
    <row r="9" spans="1:263" x14ac:dyDescent="0.25">
      <c r="A9" s="5">
        <f>IF(B9=" "," ",COUNTA($B$8:B9))</f>
        <v>2</v>
      </c>
      <c r="B9" s="3" t="s">
        <v>18</v>
      </c>
      <c r="C9" s="5">
        <v>6</v>
      </c>
      <c r="D9" s="2">
        <f>VLOOKUP(B9,Product!A$1:B$6,2,0)</f>
        <v>100</v>
      </c>
      <c r="E9" s="4">
        <f t="shared" ref="E9:E12" si="0">C9*D9</f>
        <v>600</v>
      </c>
      <c r="G9" s="30">
        <v>2</v>
      </c>
      <c r="H9" s="24" t="s">
        <v>53</v>
      </c>
      <c r="Q9" s="25"/>
    </row>
    <row r="10" spans="1:263" ht="13.2" customHeight="1" x14ac:dyDescent="0.25">
      <c r="A10" s="5">
        <f>IF(B10=" "," ",COUNTA($B$8:B10))</f>
        <v>3</v>
      </c>
      <c r="B10" s="3" t="s">
        <v>22</v>
      </c>
      <c r="C10" s="5">
        <v>4</v>
      </c>
      <c r="D10" s="2">
        <f>VLOOKUP(B10,Product!A$1:B$6,2,0)</f>
        <v>300</v>
      </c>
      <c r="E10" s="4">
        <f t="shared" si="0"/>
        <v>1200</v>
      </c>
      <c r="G10" s="30">
        <v>3</v>
      </c>
      <c r="H10" s="42" t="s">
        <v>54</v>
      </c>
      <c r="I10" s="43"/>
      <c r="J10" s="43"/>
      <c r="K10" s="43"/>
      <c r="L10" s="43"/>
      <c r="M10" s="43"/>
      <c r="N10" s="43"/>
      <c r="O10" s="43"/>
      <c r="P10" s="43"/>
      <c r="Q10" s="44"/>
    </row>
    <row r="11" spans="1:263" ht="13.2" customHeight="1" x14ac:dyDescent="0.25">
      <c r="A11" s="5">
        <f>IF(B11=" "," ",COUNTA($B$8:B11))</f>
        <v>4</v>
      </c>
      <c r="B11" s="3" t="s">
        <v>21</v>
      </c>
      <c r="C11" s="5">
        <v>5</v>
      </c>
      <c r="D11" s="2">
        <f>VLOOKUP(B11,Product!A$1:B$6,2,0)</f>
        <v>225</v>
      </c>
      <c r="E11" s="4">
        <f t="shared" si="0"/>
        <v>1125</v>
      </c>
      <c r="G11" s="30">
        <v>4</v>
      </c>
      <c r="H11" s="42"/>
      <c r="I11" s="43"/>
      <c r="J11" s="43"/>
      <c r="K11" s="43"/>
      <c r="L11" s="43"/>
      <c r="M11" s="43"/>
      <c r="N11" s="43"/>
      <c r="O11" s="43"/>
      <c r="P11" s="43"/>
      <c r="Q11" s="44"/>
    </row>
    <row r="12" spans="1:263" x14ac:dyDescent="0.25">
      <c r="A12" s="5">
        <f>IF(B12=" "," ",COUNTA($B$8:B12))</f>
        <v>5</v>
      </c>
      <c r="B12" s="3" t="s">
        <v>20</v>
      </c>
      <c r="C12" s="5">
        <v>7</v>
      </c>
      <c r="D12" s="2">
        <f>VLOOKUP(B12,Product!A$1:B$6,2,0)</f>
        <v>200</v>
      </c>
      <c r="E12" s="4">
        <f t="shared" si="0"/>
        <v>1400</v>
      </c>
      <c r="G12" s="30">
        <v>5</v>
      </c>
      <c r="H12" s="24" t="s">
        <v>48</v>
      </c>
      <c r="Q12" s="25"/>
    </row>
    <row r="13" spans="1:263" x14ac:dyDescent="0.25">
      <c r="A13" s="5"/>
      <c r="B13" s="6"/>
      <c r="C13" s="5"/>
      <c r="D13" s="5"/>
      <c r="E13" s="7"/>
      <c r="G13" s="30">
        <v>6</v>
      </c>
      <c r="H13" s="24" t="s">
        <v>49</v>
      </c>
      <c r="Q13" s="25"/>
    </row>
    <row r="14" spans="1:263" x14ac:dyDescent="0.25">
      <c r="A14" s="5"/>
      <c r="B14" s="6"/>
      <c r="C14" s="5"/>
      <c r="D14" s="5"/>
      <c r="E14" s="7"/>
      <c r="G14" s="31">
        <v>7</v>
      </c>
      <c r="H14" s="26" t="s">
        <v>50</v>
      </c>
      <c r="I14" s="27"/>
      <c r="J14" s="27"/>
      <c r="K14" s="27"/>
      <c r="L14" s="27"/>
      <c r="M14" s="27"/>
      <c r="N14" s="27"/>
      <c r="O14" s="27"/>
      <c r="P14" s="27"/>
      <c r="Q14" s="28"/>
    </row>
    <row r="15" spans="1:263" x14ac:dyDescent="0.25">
      <c r="A15" s="5"/>
      <c r="B15" s="6"/>
      <c r="C15" s="5"/>
      <c r="D15" s="5"/>
      <c r="E15" s="7"/>
      <c r="G15" s="35">
        <v>8</v>
      </c>
      <c r="H15" s="36" t="s">
        <v>56</v>
      </c>
      <c r="I15" s="37"/>
      <c r="J15" s="37"/>
      <c r="K15" s="37"/>
      <c r="L15" s="37"/>
      <c r="M15" s="37"/>
      <c r="N15" s="37"/>
      <c r="O15" s="37"/>
      <c r="P15" s="37"/>
      <c r="Q15" s="38"/>
    </row>
    <row r="16" spans="1:263" x14ac:dyDescent="0.25">
      <c r="A16" s="5"/>
      <c r="B16" s="6"/>
      <c r="C16" s="5"/>
      <c r="D16" s="5"/>
      <c r="E16" s="7"/>
    </row>
    <row r="17" spans="1:17" x14ac:dyDescent="0.25">
      <c r="A17" s="5"/>
      <c r="B17" s="6"/>
      <c r="C17" s="5"/>
      <c r="D17" s="5"/>
      <c r="E17" s="7"/>
    </row>
    <row r="18" spans="1:17" x14ac:dyDescent="0.25">
      <c r="A18" s="5"/>
      <c r="B18" s="6"/>
      <c r="C18" s="8"/>
      <c r="D18" s="8"/>
      <c r="E18" s="9"/>
    </row>
    <row r="19" spans="1:17" x14ac:dyDescent="0.25">
      <c r="A19" s="1"/>
      <c r="B19" s="1"/>
      <c r="C19" s="40" t="s">
        <v>15</v>
      </c>
      <c r="D19" s="40"/>
      <c r="E19" s="10">
        <f>SUM(E8:E12)</f>
        <v>4775</v>
      </c>
    </row>
    <row r="20" spans="1:17" x14ac:dyDescent="0.25">
      <c r="A20" s="1"/>
      <c r="B20" s="1"/>
      <c r="C20" s="40" t="s">
        <v>55</v>
      </c>
      <c r="D20" s="40"/>
      <c r="E20" s="10">
        <f>E19*5%</f>
        <v>238.75</v>
      </c>
    </row>
    <row r="21" spans="1:17" x14ac:dyDescent="0.25">
      <c r="A21" s="1"/>
      <c r="B21" s="1"/>
      <c r="C21" s="40" t="s">
        <v>16</v>
      </c>
      <c r="D21" s="40"/>
      <c r="E21" s="10">
        <f>IF(SUM(E8:E12)&lt;2500,0,SUM(E8:E12)*2%)</f>
        <v>95.5</v>
      </c>
    </row>
    <row r="22" spans="1:17" x14ac:dyDescent="0.25">
      <c r="A22" s="1"/>
      <c r="B22" s="1"/>
      <c r="C22" s="41" t="s">
        <v>17</v>
      </c>
      <c r="D22" s="41"/>
      <c r="E22" s="13">
        <f>SUM((E19+E20)-E21)</f>
        <v>4918.25</v>
      </c>
    </row>
    <row r="23" spans="1:17" s="34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2">
    <dataValidation type="list" allowBlank="1" showInputMessage="1" showErrorMessage="1" sqref="B6" xr:uid="{98A114E0-B1FF-4FC9-B107-848A4FCEDF5B}">
      <formula1>Customer</formula1>
    </dataValidation>
    <dataValidation type="list" allowBlank="1" showInputMessage="1" showErrorMessage="1" sqref="B8:B12" xr:uid="{1FDBAE22-BD65-4640-962E-A9428273A8CB}">
      <formula1>Product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A2" sqref="A2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2" t="s">
        <v>0</v>
      </c>
      <c r="B1" s="12" t="s">
        <v>23</v>
      </c>
    </row>
    <row r="2" spans="1:2" ht="13.8" x14ac:dyDescent="0.3">
      <c r="A2" s="11" t="s">
        <v>18</v>
      </c>
      <c r="B2" s="11">
        <v>100</v>
      </c>
    </row>
    <row r="3" spans="1:2" ht="13.8" x14ac:dyDescent="0.3">
      <c r="A3" s="11" t="s">
        <v>19</v>
      </c>
      <c r="B3" s="11">
        <v>150</v>
      </c>
    </row>
    <row r="4" spans="1:2" ht="13.8" x14ac:dyDescent="0.3">
      <c r="A4" s="11" t="s">
        <v>20</v>
      </c>
      <c r="B4" s="11">
        <v>200</v>
      </c>
    </row>
    <row r="5" spans="1:2" ht="13.8" x14ac:dyDescent="0.3">
      <c r="A5" s="11" t="s">
        <v>21</v>
      </c>
      <c r="B5" s="11">
        <v>225</v>
      </c>
    </row>
    <row r="6" spans="1:2" ht="13.8" x14ac:dyDescent="0.3">
      <c r="A6" s="11" t="s">
        <v>22</v>
      </c>
      <c r="B6" s="11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E14" sqref="E14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2" t="s">
        <v>2</v>
      </c>
      <c r="B1" s="12" t="s">
        <v>3</v>
      </c>
      <c r="C1" s="12" t="s">
        <v>4</v>
      </c>
    </row>
    <row r="2" spans="1:3" ht="13.8" x14ac:dyDescent="0.3">
      <c r="A2" s="11" t="s">
        <v>33</v>
      </c>
      <c r="B2" s="11" t="s">
        <v>5</v>
      </c>
      <c r="C2" s="11" t="s">
        <v>24</v>
      </c>
    </row>
    <row r="3" spans="1:3" ht="13.8" x14ac:dyDescent="0.3">
      <c r="A3" s="11" t="s">
        <v>7</v>
      </c>
      <c r="B3" s="11" t="s">
        <v>6</v>
      </c>
      <c r="C3" s="11" t="s">
        <v>25</v>
      </c>
    </row>
    <row r="4" spans="1:3" ht="13.8" x14ac:dyDescent="0.3">
      <c r="A4" s="11" t="s">
        <v>34</v>
      </c>
      <c r="B4" s="11" t="s">
        <v>5</v>
      </c>
      <c r="C4" s="11" t="s">
        <v>31</v>
      </c>
    </row>
    <row r="5" spans="1:3" ht="13.8" x14ac:dyDescent="0.3">
      <c r="A5" s="11" t="s">
        <v>35</v>
      </c>
      <c r="B5" s="11" t="s">
        <v>6</v>
      </c>
      <c r="C5" s="11" t="s">
        <v>32</v>
      </c>
    </row>
    <row r="6" spans="1:3" ht="13.8" x14ac:dyDescent="0.3">
      <c r="A6" s="11" t="s">
        <v>36</v>
      </c>
      <c r="B6" s="11" t="s">
        <v>5</v>
      </c>
      <c r="C6" s="11" t="s">
        <v>28</v>
      </c>
    </row>
    <row r="7" spans="1:3" ht="13.8" x14ac:dyDescent="0.3">
      <c r="A7" s="11" t="s">
        <v>37</v>
      </c>
      <c r="B7" s="11" t="s">
        <v>6</v>
      </c>
      <c r="C7" s="11" t="s">
        <v>29</v>
      </c>
    </row>
    <row r="8" spans="1:3" ht="13.8" x14ac:dyDescent="0.3">
      <c r="A8" s="11" t="s">
        <v>38</v>
      </c>
      <c r="B8" s="11" t="s">
        <v>5</v>
      </c>
      <c r="C8" s="11" t="s">
        <v>30</v>
      </c>
    </row>
    <row r="9" spans="1:3" ht="13.8" x14ac:dyDescent="0.3">
      <c r="A9" s="11" t="s">
        <v>39</v>
      </c>
      <c r="B9" s="11" t="s">
        <v>6</v>
      </c>
      <c r="C9" s="11" t="s">
        <v>31</v>
      </c>
    </row>
    <row r="10" spans="1:3" ht="13.8" x14ac:dyDescent="0.3">
      <c r="A10" s="11" t="s">
        <v>40</v>
      </c>
      <c r="B10" s="11" t="s">
        <v>5</v>
      </c>
      <c r="C10" s="11" t="s">
        <v>32</v>
      </c>
    </row>
    <row r="11" spans="1:3" ht="13.8" x14ac:dyDescent="0.3">
      <c r="A11" s="11" t="s">
        <v>41</v>
      </c>
      <c r="B11" s="11" t="s">
        <v>5</v>
      </c>
      <c r="C11" s="11" t="s">
        <v>26</v>
      </c>
    </row>
    <row r="12" spans="1:3" ht="13.8" x14ac:dyDescent="0.3">
      <c r="A12" s="11" t="s">
        <v>42</v>
      </c>
      <c r="B12" s="11" t="s">
        <v>6</v>
      </c>
      <c r="C12" s="11" t="s">
        <v>27</v>
      </c>
    </row>
    <row r="13" spans="1:3" ht="13.8" x14ac:dyDescent="0.3">
      <c r="A13" s="11" t="s">
        <v>43</v>
      </c>
      <c r="B13" s="11" t="s">
        <v>8</v>
      </c>
      <c r="C13" s="11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Tax invoice</vt:lpstr>
      <vt:lpstr>Product</vt:lpstr>
      <vt:lpstr>Customers</vt:lpstr>
      <vt:lpstr>Customer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Rushikesh</cp:lastModifiedBy>
  <dcterms:created xsi:type="dcterms:W3CDTF">2022-07-25T10:35:04Z</dcterms:created>
  <dcterms:modified xsi:type="dcterms:W3CDTF">2023-08-22T09:32:31Z</dcterms:modified>
</cp:coreProperties>
</file>