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ushikesh Barwade\Desktop\Desktop Files\DS Files\Excel Exercises-Answers\"/>
    </mc:Choice>
  </mc:AlternateContent>
  <xr:revisionPtr revIDLastSave="0" documentId="13_ncr:1_{891FE9CD-A424-43E1-B381-A7D1B95935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cleaned_data" sheetId="2" r:id="rId2"/>
    <sheet name="raw_data" sheetId="1" r:id="rId3"/>
  </sheets>
  <definedNames>
    <definedName name="_xlnm._FilterDatabase" localSheetId="1" hidden="1">cleaned_data!$A$1:$H$1</definedName>
    <definedName name="_xlnm._FilterDatabase" localSheetId="2" hidden="1">raw_data!$A$1:$H$1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" i="2" l="1"/>
  <c r="O47" i="2"/>
  <c r="M47" i="2"/>
  <c r="N46" i="2"/>
  <c r="O46" i="2"/>
  <c r="M46" i="2"/>
  <c r="O38" i="2"/>
  <c r="O39" i="2"/>
  <c r="O37" i="2"/>
  <c r="N32" i="2"/>
  <c r="N31" i="2"/>
  <c r="M32" i="2"/>
  <c r="M31" i="2"/>
  <c r="M27" i="2"/>
  <c r="M26" i="2"/>
  <c r="M22" i="2"/>
  <c r="M21" i="2"/>
  <c r="M9" i="2"/>
  <c r="M10" i="2"/>
  <c r="M16" i="2"/>
  <c r="M17" i="2"/>
  <c r="M15" i="2"/>
</calcChain>
</file>

<file path=xl/sharedStrings.xml><?xml version="1.0" encoding="utf-8"?>
<sst xmlns="http://schemas.openxmlformats.org/spreadsheetml/2006/main" count="288" uniqueCount="68">
  <si>
    <t xml:space="preserve">Customer </t>
  </si>
  <si>
    <t xml:space="preserve">Age </t>
  </si>
  <si>
    <t>Sex</t>
  </si>
  <si>
    <t>Groceries</t>
  </si>
  <si>
    <t>Choco-bars</t>
  </si>
  <si>
    <t xml:space="preserve">Type </t>
  </si>
  <si>
    <t xml:space="preserve">Satisfied </t>
  </si>
  <si>
    <t>Bulk</t>
  </si>
  <si>
    <t>Male</t>
  </si>
  <si>
    <t>Female</t>
  </si>
  <si>
    <t>White</t>
  </si>
  <si>
    <t>Dark</t>
  </si>
  <si>
    <t>Milk</t>
  </si>
  <si>
    <t>sex</t>
  </si>
  <si>
    <t>choco-bars</t>
  </si>
  <si>
    <t>bulk</t>
  </si>
  <si>
    <t>customer</t>
  </si>
  <si>
    <t>age</t>
  </si>
  <si>
    <t>type</t>
  </si>
  <si>
    <t>satisfied</t>
  </si>
  <si>
    <t>groceries in rs.</t>
  </si>
  <si>
    <t>Row Labels</t>
  </si>
  <si>
    <t>Grand Total</t>
  </si>
  <si>
    <t>Sum of groceries in rs.</t>
  </si>
  <si>
    <t>Sum of choco-bars</t>
  </si>
  <si>
    <t>How many male and female are there?</t>
  </si>
  <si>
    <t>How may types of chocobars and their sum</t>
  </si>
  <si>
    <t>Count-if</t>
  </si>
  <si>
    <t>Sum-if</t>
  </si>
  <si>
    <t>1. Select the range of criteria you want it for</t>
  </si>
  <si>
    <t>2. Select the particular criteria you want it for</t>
  </si>
  <si>
    <t>1. Select the criteria range (male/female) for which you want to calculate the sum</t>
  </si>
  <si>
    <t>2. Select the particular criteria (Male or Female) you want to calculate it for</t>
  </si>
  <si>
    <t>3. Then select the sum range you want to make sum of (whole numbers)</t>
  </si>
  <si>
    <t>How much spent on groceries by each gender</t>
  </si>
  <si>
    <t>Average groceries spent by each gender</t>
  </si>
  <si>
    <t>Average-if</t>
  </si>
  <si>
    <t>1. Same as Sum-if</t>
  </si>
  <si>
    <t>Max and Min groceries spent by gender</t>
  </si>
  <si>
    <t>Max-if</t>
  </si>
  <si>
    <t>Min-if</t>
  </si>
  <si>
    <t>1. Same as sum-if and average if ie. Select criteria range, select particular criteria and then select number range)</t>
  </si>
  <si>
    <t>Discount</t>
  </si>
  <si>
    <t>Sales</t>
  </si>
  <si>
    <t>Total</t>
  </si>
  <si>
    <t>Cell referencing</t>
  </si>
  <si>
    <t>1. Problem was that when I applied N37-(N37*M37) formula, it gave me results, but for another value ie 14000 (N38), the discount cell was also referencing for M38 instead of M37. That's why I added dollar sign $ to the formula N37-(N37*$M$37) which allowed the formula to use only 0.02 value as a reference for all the calculations.</t>
  </si>
  <si>
    <t>How many male and female?</t>
  </si>
  <si>
    <t>What is the sum of groceries for male who like dark and white and for female who like dark and milk</t>
  </si>
  <si>
    <t>1. Sum-IFS is for multiples criteria ranges</t>
  </si>
  <si>
    <t>2. Set the referencing cell of gender criteria fix to get every sum in one go. Otherwise you will have to do it separately for each chocolate.</t>
  </si>
  <si>
    <t xml:space="preserve"> (Count-Ifs)</t>
  </si>
  <si>
    <t>Sum</t>
  </si>
  <si>
    <t>Average</t>
  </si>
  <si>
    <t>Sumif</t>
  </si>
  <si>
    <t>Averageif</t>
  </si>
  <si>
    <t>Proper</t>
  </si>
  <si>
    <t>Upper</t>
  </si>
  <si>
    <t>Lower</t>
  </si>
  <si>
    <t>TRIM</t>
  </si>
  <si>
    <t>Concatinate</t>
  </si>
  <si>
    <t>Sumifs</t>
  </si>
  <si>
    <t>Averageifs</t>
  </si>
  <si>
    <t>Minifs</t>
  </si>
  <si>
    <t>Maxifs</t>
  </si>
  <si>
    <t>Countifs</t>
  </si>
  <si>
    <t>Countif</t>
  </si>
  <si>
    <t>Functions learnt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</si>
</sst>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0" borderId="3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[Examples-Basics.xlsx]Sheet1!PivotTable1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groceries in rs.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6-4170-8350-C870528141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6-4170-8350-C870528141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6-4170-8350-C870528141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6-4170-8350-C870528141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6-4170-8350-C870528141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6-4170-8350-C87052814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Sheet1!$A$4:$A$12</c:f>
              <c:multiLvlStrCache>
                <c:ptCount val="6"/>
                <c:lvl>
                  <c:pt idx="0">
                    <c:v>Dark</c:v>
                  </c:pt>
                  <c:pt idx="1">
                    <c:v>Milk</c:v>
                  </c:pt>
                  <c:pt idx="2">
                    <c:v>White</c:v>
                  </c:pt>
                  <c:pt idx="3">
                    <c:v>Dark</c:v>
                  </c:pt>
                  <c:pt idx="4">
                    <c:v>Milk</c:v>
                  </c:pt>
                  <c:pt idx="5">
                    <c:v>White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Sheet1!$B$4:$B$12</c:f>
              <c:numCache>
                <c:formatCode>General</c:formatCode>
                <c:ptCount val="6"/>
                <c:pt idx="0">
                  <c:v>1860</c:v>
                </c:pt>
                <c:pt idx="1">
                  <c:v>1020</c:v>
                </c:pt>
                <c:pt idx="2">
                  <c:v>1900</c:v>
                </c:pt>
                <c:pt idx="3">
                  <c:v>2990</c:v>
                </c:pt>
                <c:pt idx="4">
                  <c:v>1030</c:v>
                </c:pt>
                <c:pt idx="5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7-4815-85D7-CAAD21ED75E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choco-bars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6-4170-8350-C870528141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1B6-4170-8350-C870528141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1B6-4170-8350-C870528141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1B6-4170-8350-C870528141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1B6-4170-8350-C870528141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1B6-4170-8350-C8705281418F}"/>
              </c:ext>
            </c:extLst>
          </c:dPt>
          <c:cat>
            <c:multiLvlStrRef>
              <c:f>Sheet1!$A$4:$A$12</c:f>
              <c:multiLvlStrCache>
                <c:ptCount val="6"/>
                <c:lvl>
                  <c:pt idx="0">
                    <c:v>Dark</c:v>
                  </c:pt>
                  <c:pt idx="1">
                    <c:v>Milk</c:v>
                  </c:pt>
                  <c:pt idx="2">
                    <c:v>White</c:v>
                  </c:pt>
                  <c:pt idx="3">
                    <c:v>Dark</c:v>
                  </c:pt>
                  <c:pt idx="4">
                    <c:v>Milk</c:v>
                  </c:pt>
                  <c:pt idx="5">
                    <c:v>White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6"/>
                <c:pt idx="0">
                  <c:v>37</c:v>
                </c:pt>
                <c:pt idx="1">
                  <c:v>19</c:v>
                </c:pt>
                <c:pt idx="2">
                  <c:v>25</c:v>
                </c:pt>
                <c:pt idx="3">
                  <c:v>55</c:v>
                </c:pt>
                <c:pt idx="4">
                  <c:v>16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7-4815-85D7-CAAD21ED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64770</xdr:rowOff>
    </xdr:from>
    <xdr:to>
      <xdr:col>12</xdr:col>
      <xdr:colOff>190500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A0636-2AE3-7670-8D31-54B5375CE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kesh Barwade" refreshedDate="45154.703060879627" createdVersion="8" refreshedVersion="8" minRefreshableVersion="3" recordCount="50" xr:uid="{303E0EE4-7864-49CF-8AD7-8ABBE9551C0F}">
  <cacheSource type="worksheet">
    <worksheetSource ref="A1:H51" sheet="cleaned_data"/>
  </cacheSource>
  <cacheFields count="8">
    <cacheField name="customer" numFmtId="0">
      <sharedItems containsSemiMixedTypes="0" containsString="0" containsNumber="1" containsInteger="1" minValue="1" maxValue="50"/>
    </cacheField>
    <cacheField name="age" numFmtId="0">
      <sharedItems containsSemiMixedTypes="0" containsString="0" containsNumber="1" containsInteger="1" minValue="18" maxValue="45"/>
    </cacheField>
    <cacheField name="sex" numFmtId="0">
      <sharedItems count="2">
        <s v="Male"/>
        <s v="Female"/>
      </sharedItems>
    </cacheField>
    <cacheField name="groceries in rs." numFmtId="0">
      <sharedItems containsSemiMixedTypes="0" containsString="0" containsNumber="1" containsInteger="1" minValue="150" maxValue="250"/>
    </cacheField>
    <cacheField name="choco-bars" numFmtId="0">
      <sharedItems containsSemiMixedTypes="0" containsString="0" containsNumber="1" containsInteger="1" minValue="2" maxValue="5"/>
    </cacheField>
    <cacheField name="type" numFmtId="0">
      <sharedItems count="3">
        <s v="White"/>
        <s v="Milk"/>
        <s v="Dark"/>
      </sharedItems>
    </cacheField>
    <cacheField name="satisfied" numFmtId="0">
      <sharedItems containsSemiMixedTypes="0" containsString="0" containsNumber="1" containsInteger="1" minValue="1" maxValue="4"/>
    </cacheField>
    <cacheField name="bulk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n v="36"/>
    <x v="0"/>
    <n v="180"/>
    <n v="3"/>
    <x v="0"/>
    <n v="4"/>
    <n v="3"/>
  </r>
  <r>
    <n v="2"/>
    <n v="45"/>
    <x v="0"/>
    <n v="180"/>
    <n v="4"/>
    <x v="1"/>
    <n v="3"/>
    <n v="2"/>
  </r>
  <r>
    <n v="3"/>
    <n v="20"/>
    <x v="1"/>
    <n v="220"/>
    <n v="3"/>
    <x v="0"/>
    <n v="2"/>
    <n v="3"/>
  </r>
  <r>
    <n v="4"/>
    <n v="27"/>
    <x v="1"/>
    <n v="180"/>
    <n v="2"/>
    <x v="0"/>
    <n v="4"/>
    <n v="2"/>
  </r>
  <r>
    <n v="5"/>
    <n v="22"/>
    <x v="1"/>
    <n v="220"/>
    <n v="5"/>
    <x v="1"/>
    <n v="3"/>
    <n v="2"/>
  </r>
  <r>
    <n v="6"/>
    <n v="39"/>
    <x v="0"/>
    <n v="150"/>
    <n v="2"/>
    <x v="2"/>
    <n v="4"/>
    <n v="2"/>
  </r>
  <r>
    <n v="7"/>
    <n v="30"/>
    <x v="0"/>
    <n v="220"/>
    <n v="5"/>
    <x v="2"/>
    <n v="2"/>
    <n v="4"/>
  </r>
  <r>
    <n v="8"/>
    <n v="42"/>
    <x v="0"/>
    <n v="220"/>
    <n v="2"/>
    <x v="1"/>
    <n v="4"/>
    <n v="1"/>
  </r>
  <r>
    <n v="9"/>
    <n v="20"/>
    <x v="1"/>
    <n v="250"/>
    <n v="3"/>
    <x v="0"/>
    <n v="4"/>
    <n v="4"/>
  </r>
  <r>
    <n v="10"/>
    <n v="40"/>
    <x v="1"/>
    <n v="180"/>
    <n v="2"/>
    <x v="1"/>
    <n v="3"/>
    <n v="1"/>
  </r>
  <r>
    <n v="11"/>
    <n v="38"/>
    <x v="1"/>
    <n v="180"/>
    <n v="2"/>
    <x v="0"/>
    <n v="2"/>
    <n v="3"/>
  </r>
  <r>
    <n v="12"/>
    <n v="31"/>
    <x v="0"/>
    <n v="150"/>
    <n v="4"/>
    <x v="2"/>
    <n v="2"/>
    <n v="1"/>
  </r>
  <r>
    <n v="13"/>
    <n v="19"/>
    <x v="0"/>
    <n v="220"/>
    <n v="2"/>
    <x v="2"/>
    <n v="2"/>
    <n v="3"/>
  </r>
  <r>
    <n v="14"/>
    <n v="23"/>
    <x v="0"/>
    <n v="180"/>
    <n v="5"/>
    <x v="2"/>
    <n v="1"/>
    <n v="4"/>
  </r>
  <r>
    <n v="15"/>
    <n v="36"/>
    <x v="1"/>
    <n v="200"/>
    <n v="2"/>
    <x v="0"/>
    <n v="4"/>
    <n v="1"/>
  </r>
  <r>
    <n v="16"/>
    <n v="24"/>
    <x v="1"/>
    <n v="150"/>
    <n v="3"/>
    <x v="0"/>
    <n v="3"/>
    <n v="4"/>
  </r>
  <r>
    <n v="17"/>
    <n v="28"/>
    <x v="1"/>
    <n v="220"/>
    <n v="4"/>
    <x v="1"/>
    <n v="1"/>
    <n v="3"/>
  </r>
  <r>
    <n v="18"/>
    <n v="25"/>
    <x v="0"/>
    <n v="220"/>
    <n v="3"/>
    <x v="2"/>
    <n v="3"/>
    <n v="3"/>
  </r>
  <r>
    <n v="19"/>
    <n v="34"/>
    <x v="0"/>
    <n v="220"/>
    <n v="4"/>
    <x v="2"/>
    <n v="4"/>
    <n v="1"/>
  </r>
  <r>
    <n v="20"/>
    <n v="39"/>
    <x v="0"/>
    <n v="200"/>
    <n v="4"/>
    <x v="2"/>
    <n v="4"/>
    <n v="2"/>
  </r>
  <r>
    <n v="21"/>
    <n v="20"/>
    <x v="1"/>
    <n v="220"/>
    <n v="5"/>
    <x v="2"/>
    <n v="4"/>
    <n v="1"/>
  </r>
  <r>
    <n v="22"/>
    <n v="44"/>
    <x v="1"/>
    <n v="200"/>
    <n v="3"/>
    <x v="1"/>
    <n v="4"/>
    <n v="4"/>
  </r>
  <r>
    <n v="23"/>
    <n v="20"/>
    <x v="1"/>
    <n v="220"/>
    <n v="3"/>
    <x v="2"/>
    <n v="2"/>
    <n v="4"/>
  </r>
  <r>
    <n v="24"/>
    <n v="31"/>
    <x v="0"/>
    <n v="250"/>
    <n v="4"/>
    <x v="2"/>
    <n v="4"/>
    <n v="4"/>
  </r>
  <r>
    <n v="25"/>
    <n v="32"/>
    <x v="0"/>
    <n v="250"/>
    <n v="3"/>
    <x v="1"/>
    <n v="1"/>
    <n v="3"/>
  </r>
  <r>
    <n v="26"/>
    <n v="29"/>
    <x v="0"/>
    <n v="180"/>
    <n v="3"/>
    <x v="2"/>
    <n v="1"/>
    <n v="4"/>
  </r>
  <r>
    <n v="27"/>
    <n v="22"/>
    <x v="1"/>
    <n v="150"/>
    <n v="4"/>
    <x v="2"/>
    <n v="3"/>
    <n v="3"/>
  </r>
  <r>
    <n v="28"/>
    <n v="19"/>
    <x v="1"/>
    <n v="200"/>
    <n v="2"/>
    <x v="2"/>
    <n v="3"/>
    <n v="2"/>
  </r>
  <r>
    <n v="29"/>
    <n v="40"/>
    <x v="1"/>
    <n v="150"/>
    <n v="4"/>
    <x v="2"/>
    <n v="2"/>
    <n v="1"/>
  </r>
  <r>
    <n v="30"/>
    <n v="29"/>
    <x v="0"/>
    <n v="250"/>
    <n v="3"/>
    <x v="0"/>
    <n v="4"/>
    <n v="4"/>
  </r>
  <r>
    <n v="31"/>
    <n v="40"/>
    <x v="0"/>
    <n v="220"/>
    <n v="5"/>
    <x v="0"/>
    <n v="1"/>
    <n v="1"/>
  </r>
  <r>
    <n v="32"/>
    <n v="36"/>
    <x v="0"/>
    <n v="180"/>
    <n v="5"/>
    <x v="1"/>
    <n v="2"/>
    <n v="3"/>
  </r>
  <r>
    <n v="33"/>
    <n v="22"/>
    <x v="1"/>
    <n v="150"/>
    <n v="5"/>
    <x v="2"/>
    <n v="2"/>
    <n v="2"/>
  </r>
  <r>
    <n v="34"/>
    <n v="32"/>
    <x v="1"/>
    <n v="200"/>
    <n v="5"/>
    <x v="1"/>
    <n v="1"/>
    <n v="1"/>
  </r>
  <r>
    <n v="35"/>
    <n v="18"/>
    <x v="1"/>
    <n v="150"/>
    <n v="2"/>
    <x v="2"/>
    <n v="3"/>
    <n v="1"/>
  </r>
  <r>
    <n v="36"/>
    <n v="45"/>
    <x v="0"/>
    <n v="150"/>
    <n v="2"/>
    <x v="2"/>
    <n v="1"/>
    <n v="3"/>
  </r>
  <r>
    <n v="37"/>
    <n v="23"/>
    <x v="0"/>
    <n v="220"/>
    <n v="4"/>
    <x v="2"/>
    <n v="3"/>
    <n v="2"/>
  </r>
  <r>
    <n v="38"/>
    <n v="42"/>
    <x v="0"/>
    <n v="200"/>
    <n v="2"/>
    <x v="1"/>
    <n v="3"/>
    <n v="3"/>
  </r>
  <r>
    <n v="39"/>
    <n v="20"/>
    <x v="1"/>
    <n v="150"/>
    <n v="5"/>
    <x v="2"/>
    <n v="2"/>
    <n v="4"/>
  </r>
  <r>
    <n v="40"/>
    <n v="44"/>
    <x v="1"/>
    <n v="250"/>
    <n v="3"/>
    <x v="0"/>
    <n v="3"/>
    <n v="3"/>
  </r>
  <r>
    <n v="41"/>
    <n v="23"/>
    <x v="1"/>
    <n v="220"/>
    <n v="4"/>
    <x v="2"/>
    <n v="2"/>
    <n v="1"/>
  </r>
  <r>
    <n v="42"/>
    <n v="24"/>
    <x v="0"/>
    <n v="150"/>
    <n v="2"/>
    <x v="2"/>
    <n v="2"/>
    <n v="1"/>
  </r>
  <r>
    <n v="43"/>
    <n v="29"/>
    <x v="0"/>
    <n v="180"/>
    <n v="4"/>
    <x v="0"/>
    <n v="2"/>
    <n v="4"/>
  </r>
  <r>
    <n v="44"/>
    <n v="32"/>
    <x v="0"/>
    <n v="150"/>
    <n v="4"/>
    <x v="2"/>
    <n v="2"/>
    <n v="1"/>
  </r>
  <r>
    <n v="45"/>
    <n v="26"/>
    <x v="1"/>
    <n v="250"/>
    <n v="2"/>
    <x v="0"/>
    <n v="4"/>
    <n v="3"/>
  </r>
  <r>
    <n v="46"/>
    <n v="40"/>
    <x v="1"/>
    <n v="250"/>
    <n v="3"/>
    <x v="2"/>
    <n v="3"/>
    <n v="4"/>
  </r>
  <r>
    <n v="47"/>
    <n v="37"/>
    <x v="1"/>
    <n v="220"/>
    <n v="5"/>
    <x v="0"/>
    <n v="2"/>
    <n v="4"/>
  </r>
  <r>
    <n v="48"/>
    <n v="23"/>
    <x v="0"/>
    <n v="150"/>
    <n v="5"/>
    <x v="2"/>
    <n v="4"/>
    <n v="3"/>
  </r>
  <r>
    <n v="49"/>
    <n v="36"/>
    <x v="0"/>
    <n v="180"/>
    <n v="4"/>
    <x v="0"/>
    <n v="3"/>
    <n v="3"/>
  </r>
  <r>
    <n v="50"/>
    <n v="24"/>
    <x v="0"/>
    <n v="180"/>
    <n v="2"/>
    <x v="2"/>
    <n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EDEF6-BC3D-40A6-94E0-F2CA7899DB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2" firstHeaderRow="0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2">
    <field x="2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ceries in rs." fld="3" baseField="0" baseItem="0"/>
    <dataField name="Sum of choco-bars" fld="4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B6E4-750F-4023-B8C2-78F3BD8F6425}">
  <dimension ref="A3:C12"/>
  <sheetViews>
    <sheetView zoomScaleNormal="100"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16.88671875" bestFit="1" customWidth="1"/>
    <col min="4" max="4" width="15.44140625" bestFit="1" customWidth="1"/>
  </cols>
  <sheetData>
    <row r="3" spans="1:3" x14ac:dyDescent="0.3">
      <c r="A3" s="4" t="s">
        <v>21</v>
      </c>
      <c r="B3" t="s">
        <v>23</v>
      </c>
      <c r="C3" t="s">
        <v>24</v>
      </c>
    </row>
    <row r="4" spans="1:3" x14ac:dyDescent="0.3">
      <c r="A4" s="5" t="s">
        <v>9</v>
      </c>
      <c r="B4">
        <v>4780</v>
      </c>
      <c r="C4">
        <v>81</v>
      </c>
    </row>
    <row r="5" spans="1:3" x14ac:dyDescent="0.3">
      <c r="A5" s="6" t="s">
        <v>11</v>
      </c>
      <c r="B5">
        <v>1860</v>
      </c>
      <c r="C5">
        <v>37</v>
      </c>
    </row>
    <row r="6" spans="1:3" x14ac:dyDescent="0.3">
      <c r="A6" s="6" t="s">
        <v>12</v>
      </c>
      <c r="B6">
        <v>1020</v>
      </c>
      <c r="C6">
        <v>19</v>
      </c>
    </row>
    <row r="7" spans="1:3" x14ac:dyDescent="0.3">
      <c r="A7" s="6" t="s">
        <v>10</v>
      </c>
      <c r="B7">
        <v>1900</v>
      </c>
      <c r="C7">
        <v>25</v>
      </c>
    </row>
    <row r="8" spans="1:3" x14ac:dyDescent="0.3">
      <c r="A8" s="5" t="s">
        <v>8</v>
      </c>
      <c r="B8">
        <v>5030</v>
      </c>
      <c r="C8">
        <v>90</v>
      </c>
    </row>
    <row r="9" spans="1:3" x14ac:dyDescent="0.3">
      <c r="A9" s="6" t="s">
        <v>11</v>
      </c>
      <c r="B9">
        <v>2990</v>
      </c>
      <c r="C9">
        <v>55</v>
      </c>
    </row>
    <row r="10" spans="1:3" x14ac:dyDescent="0.3">
      <c r="A10" s="6" t="s">
        <v>12</v>
      </c>
      <c r="B10">
        <v>1030</v>
      </c>
      <c r="C10">
        <v>16</v>
      </c>
    </row>
    <row r="11" spans="1:3" x14ac:dyDescent="0.3">
      <c r="A11" s="6" t="s">
        <v>10</v>
      </c>
      <c r="B11">
        <v>1010</v>
      </c>
      <c r="C11">
        <v>19</v>
      </c>
    </row>
    <row r="12" spans="1:3" x14ac:dyDescent="0.3">
      <c r="A12" s="5" t="s">
        <v>22</v>
      </c>
      <c r="B12">
        <v>9810</v>
      </c>
      <c r="C12">
        <v>171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737E-26A5-417E-B5E0-802CB4D09187}">
  <dimension ref="A1:U51"/>
  <sheetViews>
    <sheetView tabSelected="1" zoomScale="81" zoomScaleNormal="81" workbookViewId="0">
      <selection activeCell="J31" sqref="J31"/>
    </sheetView>
  </sheetViews>
  <sheetFormatPr defaultRowHeight="14.4" x14ac:dyDescent="0.3"/>
  <cols>
    <col min="1" max="1" width="19.44140625" customWidth="1"/>
    <col min="2" max="2" width="8.33203125" customWidth="1"/>
    <col min="4" max="4" width="16.6640625" customWidth="1"/>
    <col min="5" max="5" width="12.77734375" customWidth="1"/>
    <col min="7" max="7" width="11.44140625" bestFit="1" customWidth="1"/>
    <col min="10" max="10" width="16" bestFit="1" customWidth="1"/>
    <col min="12" max="12" width="38.44140625" bestFit="1" customWidth="1"/>
    <col min="14" max="14" width="10.88671875" customWidth="1"/>
    <col min="17" max="17" width="21" customWidth="1"/>
    <col min="18" max="18" width="30.88671875" bestFit="1" customWidth="1"/>
    <col min="19" max="19" width="2" bestFit="1" customWidth="1"/>
  </cols>
  <sheetData>
    <row r="1" spans="1:14" x14ac:dyDescent="0.3">
      <c r="A1" s="3" t="s">
        <v>16</v>
      </c>
      <c r="B1" s="3" t="s">
        <v>17</v>
      </c>
      <c r="C1" s="3" t="s">
        <v>13</v>
      </c>
      <c r="D1" s="3" t="s">
        <v>20</v>
      </c>
      <c r="E1" s="3" t="s">
        <v>14</v>
      </c>
      <c r="F1" s="3" t="s">
        <v>18</v>
      </c>
      <c r="G1" s="3" t="s">
        <v>19</v>
      </c>
      <c r="H1" s="3" t="s">
        <v>15</v>
      </c>
    </row>
    <row r="2" spans="1:14" x14ac:dyDescent="0.3">
      <c r="A2" s="2">
        <v>1</v>
      </c>
      <c r="B2" s="2">
        <v>36</v>
      </c>
      <c r="C2" s="2" t="s">
        <v>8</v>
      </c>
      <c r="D2" s="2">
        <v>180</v>
      </c>
      <c r="E2" s="2">
        <v>3</v>
      </c>
      <c r="F2" s="2" t="s">
        <v>10</v>
      </c>
      <c r="G2" s="2">
        <v>4</v>
      </c>
      <c r="H2" s="2">
        <v>3</v>
      </c>
    </row>
    <row r="3" spans="1:14" x14ac:dyDescent="0.3">
      <c r="A3" s="2">
        <v>2</v>
      </c>
      <c r="B3" s="2">
        <v>45</v>
      </c>
      <c r="C3" s="2" t="s">
        <v>8</v>
      </c>
      <c r="D3" s="2">
        <v>180</v>
      </c>
      <c r="E3" s="2">
        <v>4</v>
      </c>
      <c r="F3" s="2" t="s">
        <v>12</v>
      </c>
      <c r="G3" s="2">
        <v>3</v>
      </c>
      <c r="H3" s="2">
        <v>2</v>
      </c>
    </row>
    <row r="4" spans="1:14" x14ac:dyDescent="0.3">
      <c r="A4" s="2">
        <v>3</v>
      </c>
      <c r="B4" s="2">
        <v>20</v>
      </c>
      <c r="C4" s="2" t="s">
        <v>9</v>
      </c>
      <c r="D4" s="2">
        <v>220</v>
      </c>
      <c r="E4" s="2">
        <v>3</v>
      </c>
      <c r="F4" s="2" t="s">
        <v>10</v>
      </c>
      <c r="G4" s="2">
        <v>2</v>
      </c>
      <c r="H4" s="2">
        <v>3</v>
      </c>
    </row>
    <row r="5" spans="1:14" x14ac:dyDescent="0.3">
      <c r="A5" s="2">
        <v>4</v>
      </c>
      <c r="B5" s="2">
        <v>27</v>
      </c>
      <c r="C5" s="2" t="s">
        <v>9</v>
      </c>
      <c r="D5" s="2">
        <v>180</v>
      </c>
      <c r="E5" s="2">
        <v>2</v>
      </c>
      <c r="F5" s="2" t="s">
        <v>10</v>
      </c>
      <c r="G5" s="2">
        <v>4</v>
      </c>
      <c r="H5" s="2">
        <v>2</v>
      </c>
    </row>
    <row r="6" spans="1:14" x14ac:dyDescent="0.3">
      <c r="A6" s="2">
        <v>5</v>
      </c>
      <c r="B6" s="2">
        <v>22</v>
      </c>
      <c r="C6" s="2" t="s">
        <v>9</v>
      </c>
      <c r="D6" s="2">
        <v>220</v>
      </c>
      <c r="E6" s="2">
        <v>5</v>
      </c>
      <c r="F6" s="2" t="s">
        <v>12</v>
      </c>
      <c r="G6" s="2">
        <v>3</v>
      </c>
      <c r="H6" s="2">
        <v>2</v>
      </c>
    </row>
    <row r="7" spans="1:14" x14ac:dyDescent="0.3">
      <c r="A7" s="2">
        <v>6</v>
      </c>
      <c r="B7" s="2">
        <v>39</v>
      </c>
      <c r="C7" s="2" t="s">
        <v>8</v>
      </c>
      <c r="D7" s="2">
        <v>150</v>
      </c>
      <c r="E7" s="2">
        <v>2</v>
      </c>
      <c r="F7" s="2" t="s">
        <v>11</v>
      </c>
      <c r="G7" s="2">
        <v>4</v>
      </c>
      <c r="H7" s="2">
        <v>2</v>
      </c>
      <c r="L7" s="7" t="s">
        <v>25</v>
      </c>
      <c r="M7" s="10" t="s">
        <v>27</v>
      </c>
    </row>
    <row r="8" spans="1:14" x14ac:dyDescent="0.3">
      <c r="A8" s="2">
        <v>7</v>
      </c>
      <c r="B8" s="2">
        <v>30</v>
      </c>
      <c r="C8" s="2" t="s">
        <v>8</v>
      </c>
      <c r="D8" s="2">
        <v>220</v>
      </c>
      <c r="E8" s="2">
        <v>5</v>
      </c>
      <c r="F8" s="2" t="s">
        <v>11</v>
      </c>
      <c r="G8" s="2">
        <v>2</v>
      </c>
      <c r="H8" s="2">
        <v>4</v>
      </c>
      <c r="L8" s="7"/>
      <c r="M8" s="7"/>
    </row>
    <row r="9" spans="1:14" x14ac:dyDescent="0.3">
      <c r="A9" s="2">
        <v>8</v>
      </c>
      <c r="B9" s="2">
        <v>42</v>
      </c>
      <c r="C9" s="2" t="s">
        <v>8</v>
      </c>
      <c r="D9" s="2">
        <v>220</v>
      </c>
      <c r="E9" s="2">
        <v>2</v>
      </c>
      <c r="F9" s="2" t="s">
        <v>12</v>
      </c>
      <c r="G9" s="2">
        <v>4</v>
      </c>
      <c r="H9" s="2">
        <v>1</v>
      </c>
      <c r="L9" s="7" t="s">
        <v>8</v>
      </c>
      <c r="M9" s="7">
        <f>COUNTIF(C2:C51, C2)</f>
        <v>26</v>
      </c>
    </row>
    <row r="10" spans="1:14" x14ac:dyDescent="0.3">
      <c r="A10" s="2">
        <v>9</v>
      </c>
      <c r="B10" s="2">
        <v>20</v>
      </c>
      <c r="C10" s="2" t="s">
        <v>9</v>
      </c>
      <c r="D10" s="2">
        <v>250</v>
      </c>
      <c r="E10" s="2">
        <v>3</v>
      </c>
      <c r="F10" s="2" t="s">
        <v>10</v>
      </c>
      <c r="G10" s="2">
        <v>4</v>
      </c>
      <c r="H10" s="2">
        <v>4</v>
      </c>
      <c r="L10" s="7" t="s">
        <v>9</v>
      </c>
      <c r="M10" s="7">
        <f>COUNTIF(C2:C51, C4)</f>
        <v>24</v>
      </c>
    </row>
    <row r="11" spans="1:14" x14ac:dyDescent="0.3">
      <c r="A11" s="2">
        <v>10</v>
      </c>
      <c r="B11" s="2">
        <v>40</v>
      </c>
      <c r="C11" s="2" t="s">
        <v>9</v>
      </c>
      <c r="D11" s="2">
        <v>180</v>
      </c>
      <c r="E11" s="2">
        <v>2</v>
      </c>
      <c r="F11" s="2" t="s">
        <v>12</v>
      </c>
      <c r="G11" s="2">
        <v>3</v>
      </c>
      <c r="H11" s="2">
        <v>1</v>
      </c>
    </row>
    <row r="12" spans="1:14" x14ac:dyDescent="0.3">
      <c r="A12" s="2">
        <v>11</v>
      </c>
      <c r="B12" s="2">
        <v>38</v>
      </c>
      <c r="C12" s="2" t="s">
        <v>9</v>
      </c>
      <c r="D12" s="2">
        <v>180</v>
      </c>
      <c r="E12" s="2">
        <v>2</v>
      </c>
      <c r="F12" s="2" t="s">
        <v>10</v>
      </c>
      <c r="G12" s="2">
        <v>2</v>
      </c>
      <c r="H12" s="2">
        <v>3</v>
      </c>
    </row>
    <row r="13" spans="1:14" x14ac:dyDescent="0.3">
      <c r="A13" s="2">
        <v>12</v>
      </c>
      <c r="B13" s="2">
        <v>31</v>
      </c>
      <c r="C13" s="2" t="s">
        <v>8</v>
      </c>
      <c r="D13" s="2">
        <v>150</v>
      </c>
      <c r="E13" s="2">
        <v>4</v>
      </c>
      <c r="F13" s="2" t="s">
        <v>11</v>
      </c>
      <c r="G13" s="2">
        <v>2</v>
      </c>
      <c r="H13" s="2">
        <v>1</v>
      </c>
      <c r="L13" s="7" t="s">
        <v>26</v>
      </c>
      <c r="M13" s="10" t="s">
        <v>27</v>
      </c>
      <c r="N13" s="7" t="s">
        <v>29</v>
      </c>
    </row>
    <row r="14" spans="1:14" x14ac:dyDescent="0.3">
      <c r="A14" s="2">
        <v>13</v>
      </c>
      <c r="B14" s="2">
        <v>19</v>
      </c>
      <c r="C14" s="2" t="s">
        <v>8</v>
      </c>
      <c r="D14" s="2">
        <v>220</v>
      </c>
      <c r="E14" s="2">
        <v>2</v>
      </c>
      <c r="F14" s="2" t="s">
        <v>11</v>
      </c>
      <c r="G14" s="2">
        <v>2</v>
      </c>
      <c r="H14" s="2">
        <v>3</v>
      </c>
      <c r="L14" s="7"/>
      <c r="M14" s="7"/>
      <c r="N14" s="7" t="s">
        <v>30</v>
      </c>
    </row>
    <row r="15" spans="1:14" x14ac:dyDescent="0.3">
      <c r="A15" s="2">
        <v>14</v>
      </c>
      <c r="B15" s="2">
        <v>23</v>
      </c>
      <c r="C15" s="2" t="s">
        <v>8</v>
      </c>
      <c r="D15" s="2">
        <v>180</v>
      </c>
      <c r="E15" s="2">
        <v>5</v>
      </c>
      <c r="F15" s="2" t="s">
        <v>11</v>
      </c>
      <c r="G15" s="2">
        <v>1</v>
      </c>
      <c r="H15" s="2">
        <v>4</v>
      </c>
      <c r="L15" s="7" t="s">
        <v>10</v>
      </c>
      <c r="M15" s="7">
        <f>COUNTIF(F2:F51, L15)</f>
        <v>14</v>
      </c>
      <c r="N15" s="7"/>
    </row>
    <row r="16" spans="1:14" x14ac:dyDescent="0.3">
      <c r="A16" s="2">
        <v>15</v>
      </c>
      <c r="B16" s="2">
        <v>36</v>
      </c>
      <c r="C16" s="2" t="s">
        <v>9</v>
      </c>
      <c r="D16" s="2">
        <v>200</v>
      </c>
      <c r="E16" s="2">
        <v>2</v>
      </c>
      <c r="F16" s="2" t="s">
        <v>10</v>
      </c>
      <c r="G16" s="2">
        <v>4</v>
      </c>
      <c r="H16" s="2">
        <v>1</v>
      </c>
      <c r="J16" s="11" t="s">
        <v>67</v>
      </c>
      <c r="L16" s="7" t="s">
        <v>12</v>
      </c>
      <c r="M16" s="7">
        <f t="shared" ref="M16:M17" si="0">COUNTIF(F3:F52, L16)</f>
        <v>10</v>
      </c>
      <c r="N16" s="7"/>
    </row>
    <row r="17" spans="1:18" x14ac:dyDescent="0.3">
      <c r="A17" s="2">
        <v>16</v>
      </c>
      <c r="B17" s="2">
        <v>24</v>
      </c>
      <c r="C17" s="2" t="s">
        <v>9</v>
      </c>
      <c r="D17" s="2">
        <v>150</v>
      </c>
      <c r="E17" s="2">
        <v>3</v>
      </c>
      <c r="F17" s="2" t="s">
        <v>10</v>
      </c>
      <c r="G17" s="2">
        <v>3</v>
      </c>
      <c r="H17" s="2">
        <v>4</v>
      </c>
      <c r="J17" s="9" t="s">
        <v>52</v>
      </c>
      <c r="L17" s="7" t="s">
        <v>11</v>
      </c>
      <c r="M17" s="7">
        <f t="shared" si="0"/>
        <v>26</v>
      </c>
      <c r="N17" s="7"/>
    </row>
    <row r="18" spans="1:18" x14ac:dyDescent="0.3">
      <c r="A18" s="2">
        <v>17</v>
      </c>
      <c r="B18" s="2">
        <v>28</v>
      </c>
      <c r="C18" s="2" t="s">
        <v>9</v>
      </c>
      <c r="D18" s="2">
        <v>220</v>
      </c>
      <c r="E18" s="2">
        <v>4</v>
      </c>
      <c r="F18" s="2" t="s">
        <v>12</v>
      </c>
      <c r="G18" s="2">
        <v>1</v>
      </c>
      <c r="H18" s="2">
        <v>3</v>
      </c>
      <c r="J18" s="9" t="s">
        <v>53</v>
      </c>
    </row>
    <row r="19" spans="1:18" x14ac:dyDescent="0.3">
      <c r="A19" s="2">
        <v>18</v>
      </c>
      <c r="B19" s="2">
        <v>25</v>
      </c>
      <c r="C19" s="2" t="s">
        <v>8</v>
      </c>
      <c r="D19" s="2">
        <v>220</v>
      </c>
      <c r="E19" s="2">
        <v>3</v>
      </c>
      <c r="F19" s="2" t="s">
        <v>11</v>
      </c>
      <c r="G19" s="2">
        <v>3</v>
      </c>
      <c r="H19" s="2">
        <v>3</v>
      </c>
      <c r="J19" s="9" t="s">
        <v>54</v>
      </c>
      <c r="L19" s="7" t="s">
        <v>34</v>
      </c>
      <c r="M19" s="10" t="s">
        <v>28</v>
      </c>
      <c r="N19" s="12" t="s">
        <v>31</v>
      </c>
      <c r="O19" s="13"/>
      <c r="P19" s="13"/>
      <c r="Q19" s="13"/>
      <c r="R19" s="13"/>
    </row>
    <row r="20" spans="1:18" x14ac:dyDescent="0.3">
      <c r="A20" s="2">
        <v>19</v>
      </c>
      <c r="B20" s="2">
        <v>34</v>
      </c>
      <c r="C20" s="2" t="s">
        <v>8</v>
      </c>
      <c r="D20" s="2">
        <v>220</v>
      </c>
      <c r="E20" s="2">
        <v>4</v>
      </c>
      <c r="F20" s="2" t="s">
        <v>11</v>
      </c>
      <c r="G20" s="2">
        <v>4</v>
      </c>
      <c r="H20" s="2">
        <v>1</v>
      </c>
      <c r="J20" s="9" t="s">
        <v>55</v>
      </c>
      <c r="L20" s="7"/>
      <c r="M20" s="7"/>
      <c r="N20" s="12" t="s">
        <v>32</v>
      </c>
      <c r="O20" s="13"/>
      <c r="P20" s="13"/>
      <c r="Q20" s="13"/>
      <c r="R20" s="13"/>
    </row>
    <row r="21" spans="1:18" x14ac:dyDescent="0.3">
      <c r="A21" s="2">
        <v>20</v>
      </c>
      <c r="B21" s="2">
        <v>39</v>
      </c>
      <c r="C21" s="2" t="s">
        <v>8</v>
      </c>
      <c r="D21" s="2">
        <v>200</v>
      </c>
      <c r="E21" s="2">
        <v>4</v>
      </c>
      <c r="F21" s="2" t="s">
        <v>11</v>
      </c>
      <c r="G21" s="2">
        <v>4</v>
      </c>
      <c r="H21" s="2">
        <v>2</v>
      </c>
      <c r="J21" s="9" t="s">
        <v>56</v>
      </c>
      <c r="L21" s="7" t="s">
        <v>47</v>
      </c>
      <c r="M21" s="7">
        <f>SUMIF(C2:C51, C2, D2:D51)</f>
        <v>5030</v>
      </c>
      <c r="N21" s="12" t="s">
        <v>33</v>
      </c>
      <c r="O21" s="13"/>
      <c r="P21" s="13"/>
      <c r="Q21" s="13"/>
      <c r="R21" s="13"/>
    </row>
    <row r="22" spans="1:18" x14ac:dyDescent="0.3">
      <c r="A22" s="2">
        <v>21</v>
      </c>
      <c r="B22" s="2">
        <v>20</v>
      </c>
      <c r="C22" s="2" t="s">
        <v>9</v>
      </c>
      <c r="D22" s="2">
        <v>220</v>
      </c>
      <c r="E22" s="2">
        <v>5</v>
      </c>
      <c r="F22" s="2" t="s">
        <v>11</v>
      </c>
      <c r="G22" s="2">
        <v>4</v>
      </c>
      <c r="H22" s="2">
        <v>1</v>
      </c>
      <c r="J22" s="9" t="s">
        <v>57</v>
      </c>
      <c r="L22" s="7" t="s">
        <v>9</v>
      </c>
      <c r="M22" s="7">
        <f>SUMIF(C3:C52, C3, D3:D52)</f>
        <v>4850</v>
      </c>
      <c r="N22" s="7"/>
    </row>
    <row r="23" spans="1:18" x14ac:dyDescent="0.3">
      <c r="A23" s="2">
        <v>22</v>
      </c>
      <c r="B23" s="2">
        <v>44</v>
      </c>
      <c r="C23" s="2" t="s">
        <v>9</v>
      </c>
      <c r="D23" s="2">
        <v>200</v>
      </c>
      <c r="E23" s="2">
        <v>3</v>
      </c>
      <c r="F23" s="2" t="s">
        <v>12</v>
      </c>
      <c r="G23" s="2">
        <v>4</v>
      </c>
      <c r="H23" s="2">
        <v>4</v>
      </c>
      <c r="J23" s="9" t="s">
        <v>58</v>
      </c>
    </row>
    <row r="24" spans="1:18" x14ac:dyDescent="0.3">
      <c r="A24" s="2">
        <v>23</v>
      </c>
      <c r="B24" s="2">
        <v>20</v>
      </c>
      <c r="C24" s="2" t="s">
        <v>9</v>
      </c>
      <c r="D24" s="2">
        <v>220</v>
      </c>
      <c r="E24" s="2">
        <v>3</v>
      </c>
      <c r="F24" s="2" t="s">
        <v>11</v>
      </c>
      <c r="G24" s="2">
        <v>2</v>
      </c>
      <c r="H24" s="2">
        <v>4</v>
      </c>
      <c r="J24" s="9" t="s">
        <v>59</v>
      </c>
      <c r="L24" s="7" t="s">
        <v>35</v>
      </c>
      <c r="M24" s="10" t="s">
        <v>36</v>
      </c>
      <c r="N24" s="7"/>
    </row>
    <row r="25" spans="1:18" x14ac:dyDescent="0.3">
      <c r="A25" s="2">
        <v>24</v>
      </c>
      <c r="B25" s="2">
        <v>31</v>
      </c>
      <c r="C25" s="2" t="s">
        <v>8</v>
      </c>
      <c r="D25" s="2">
        <v>250</v>
      </c>
      <c r="E25" s="2">
        <v>4</v>
      </c>
      <c r="F25" s="2" t="s">
        <v>11</v>
      </c>
      <c r="G25" s="2">
        <v>4</v>
      </c>
      <c r="H25" s="2">
        <v>4</v>
      </c>
      <c r="J25" s="9" t="s">
        <v>60</v>
      </c>
      <c r="L25" s="7"/>
      <c r="M25" s="7"/>
      <c r="N25" s="7"/>
    </row>
    <row r="26" spans="1:18" x14ac:dyDescent="0.3">
      <c r="A26" s="2">
        <v>25</v>
      </c>
      <c r="B26" s="2">
        <v>32</v>
      </c>
      <c r="C26" s="2" t="s">
        <v>8</v>
      </c>
      <c r="D26" s="2">
        <v>250</v>
      </c>
      <c r="E26" s="2">
        <v>3</v>
      </c>
      <c r="F26" s="2" t="s">
        <v>12</v>
      </c>
      <c r="G26" s="2">
        <v>1</v>
      </c>
      <c r="H26" s="2">
        <v>3</v>
      </c>
      <c r="J26" s="9" t="s">
        <v>61</v>
      </c>
      <c r="L26" s="7" t="s">
        <v>8</v>
      </c>
      <c r="M26" s="7">
        <f>AVERAGEIF(C2:C51, L26, D2:D51)</f>
        <v>193.46153846153845</v>
      </c>
      <c r="N26" s="7" t="s">
        <v>37</v>
      </c>
    </row>
    <row r="27" spans="1:18" x14ac:dyDescent="0.3">
      <c r="A27" s="2">
        <v>26</v>
      </c>
      <c r="B27" s="2">
        <v>29</v>
      </c>
      <c r="C27" s="2" t="s">
        <v>8</v>
      </c>
      <c r="D27" s="2">
        <v>180</v>
      </c>
      <c r="E27" s="2">
        <v>3</v>
      </c>
      <c r="F27" s="2" t="s">
        <v>11</v>
      </c>
      <c r="G27" s="2">
        <v>1</v>
      </c>
      <c r="H27" s="2">
        <v>4</v>
      </c>
      <c r="J27" s="9" t="s">
        <v>62</v>
      </c>
      <c r="L27" s="7" t="s">
        <v>9</v>
      </c>
      <c r="M27" s="7">
        <f>AVERAGEIF(C2:C51, L27, D2:D51)</f>
        <v>199.16666666666666</v>
      </c>
      <c r="N27" s="7"/>
    </row>
    <row r="28" spans="1:18" x14ac:dyDescent="0.3">
      <c r="A28" s="2">
        <v>27</v>
      </c>
      <c r="B28" s="2">
        <v>22</v>
      </c>
      <c r="C28" s="2" t="s">
        <v>9</v>
      </c>
      <c r="D28" s="2">
        <v>150</v>
      </c>
      <c r="E28" s="2">
        <v>4</v>
      </c>
      <c r="F28" s="2" t="s">
        <v>11</v>
      </c>
      <c r="G28" s="2">
        <v>3</v>
      </c>
      <c r="H28" s="2">
        <v>3</v>
      </c>
      <c r="J28" s="9" t="s">
        <v>64</v>
      </c>
    </row>
    <row r="29" spans="1:18" x14ac:dyDescent="0.3">
      <c r="A29" s="2">
        <v>28</v>
      </c>
      <c r="B29" s="2">
        <v>19</v>
      </c>
      <c r="C29" s="2" t="s">
        <v>9</v>
      </c>
      <c r="D29" s="2">
        <v>200</v>
      </c>
      <c r="E29" s="2">
        <v>2</v>
      </c>
      <c r="F29" s="2" t="s">
        <v>11</v>
      </c>
      <c r="G29" s="2">
        <v>3</v>
      </c>
      <c r="H29" s="2">
        <v>2</v>
      </c>
      <c r="J29" s="9" t="s">
        <v>63</v>
      </c>
      <c r="L29" s="7" t="s">
        <v>38</v>
      </c>
      <c r="M29" s="10" t="s">
        <v>39</v>
      </c>
      <c r="N29" s="10" t="s">
        <v>40</v>
      </c>
    </row>
    <row r="30" spans="1:18" x14ac:dyDescent="0.3">
      <c r="A30" s="2">
        <v>29</v>
      </c>
      <c r="B30" s="2">
        <v>40</v>
      </c>
      <c r="C30" s="2" t="s">
        <v>9</v>
      </c>
      <c r="D30" s="2">
        <v>150</v>
      </c>
      <c r="E30" s="2">
        <v>4</v>
      </c>
      <c r="F30" s="2" t="s">
        <v>11</v>
      </c>
      <c r="G30" s="2">
        <v>2</v>
      </c>
      <c r="H30" s="2">
        <v>1</v>
      </c>
      <c r="J30" s="9" t="s">
        <v>45</v>
      </c>
      <c r="L30" s="7"/>
      <c r="M30" s="7"/>
      <c r="N30" s="7"/>
    </row>
    <row r="31" spans="1:18" x14ac:dyDescent="0.3">
      <c r="A31" s="2">
        <v>30</v>
      </c>
      <c r="B31" s="2">
        <v>29</v>
      </c>
      <c r="C31" s="2" t="s">
        <v>8</v>
      </c>
      <c r="D31" s="2">
        <v>250</v>
      </c>
      <c r="E31" s="2">
        <v>3</v>
      </c>
      <c r="F31" s="2" t="s">
        <v>10</v>
      </c>
      <c r="G31" s="2">
        <v>4</v>
      </c>
      <c r="H31" s="2">
        <v>4</v>
      </c>
      <c r="J31" s="9" t="s">
        <v>65</v>
      </c>
      <c r="L31" s="7" t="s">
        <v>8</v>
      </c>
      <c r="M31" s="7">
        <f>MAX(C2:C51,L31,D2:D51)</f>
        <v>250</v>
      </c>
      <c r="N31" s="8">
        <f>MIN(C2:C51,L31,D51)</f>
        <v>180</v>
      </c>
    </row>
    <row r="32" spans="1:18" x14ac:dyDescent="0.3">
      <c r="A32" s="2">
        <v>31</v>
      </c>
      <c r="B32" s="2">
        <v>40</v>
      </c>
      <c r="C32" s="2" t="s">
        <v>8</v>
      </c>
      <c r="D32" s="2">
        <v>220</v>
      </c>
      <c r="E32" s="2">
        <v>5</v>
      </c>
      <c r="F32" s="2" t="s">
        <v>10</v>
      </c>
      <c r="G32" s="2">
        <v>1</v>
      </c>
      <c r="H32" s="2">
        <v>1</v>
      </c>
      <c r="J32" s="9" t="s">
        <v>66</v>
      </c>
      <c r="L32" s="7" t="s">
        <v>9</v>
      </c>
      <c r="M32" s="7">
        <f>MAX(C2:C51,L32,D2:D51)</f>
        <v>250</v>
      </c>
      <c r="N32" s="8">
        <f>MIN(C2:C51,L32,D2:D51)</f>
        <v>150</v>
      </c>
    </row>
    <row r="33" spans="1:21" x14ac:dyDescent="0.3">
      <c r="A33" s="2">
        <v>32</v>
      </c>
      <c r="B33" s="2">
        <v>36</v>
      </c>
      <c r="C33" s="2" t="s">
        <v>8</v>
      </c>
      <c r="D33" s="2">
        <v>180</v>
      </c>
      <c r="E33" s="2">
        <v>5</v>
      </c>
      <c r="F33" s="2" t="s">
        <v>12</v>
      </c>
      <c r="G33" s="2">
        <v>2</v>
      </c>
      <c r="H33" s="2">
        <v>3</v>
      </c>
      <c r="L33" s="7"/>
      <c r="M33" s="7"/>
      <c r="N33" s="7" t="s">
        <v>41</v>
      </c>
    </row>
    <row r="34" spans="1:21" x14ac:dyDescent="0.3">
      <c r="A34" s="2">
        <v>33</v>
      </c>
      <c r="B34" s="2">
        <v>22</v>
      </c>
      <c r="C34" s="2" t="s">
        <v>9</v>
      </c>
      <c r="D34" s="2">
        <v>150</v>
      </c>
      <c r="E34" s="2">
        <v>5</v>
      </c>
      <c r="F34" s="2" t="s">
        <v>11</v>
      </c>
      <c r="G34" s="2">
        <v>2</v>
      </c>
      <c r="H34" s="2">
        <v>2</v>
      </c>
    </row>
    <row r="35" spans="1:21" x14ac:dyDescent="0.3">
      <c r="A35" s="2">
        <v>34</v>
      </c>
      <c r="B35" s="2">
        <v>32</v>
      </c>
      <c r="C35" s="2" t="s">
        <v>9</v>
      </c>
      <c r="D35" s="2">
        <v>200</v>
      </c>
      <c r="E35" s="2">
        <v>5</v>
      </c>
      <c r="F35" s="2" t="s">
        <v>12</v>
      </c>
      <c r="G35" s="2">
        <v>1</v>
      </c>
      <c r="H35" s="2">
        <v>1</v>
      </c>
    </row>
    <row r="36" spans="1:21" x14ac:dyDescent="0.3">
      <c r="A36" s="2">
        <v>35</v>
      </c>
      <c r="B36" s="2">
        <v>18</v>
      </c>
      <c r="C36" s="2" t="s">
        <v>9</v>
      </c>
      <c r="D36" s="2">
        <v>150</v>
      </c>
      <c r="E36" s="2">
        <v>2</v>
      </c>
      <c r="F36" s="2" t="s">
        <v>11</v>
      </c>
      <c r="G36" s="2">
        <v>3</v>
      </c>
      <c r="H36" s="2">
        <v>1</v>
      </c>
      <c r="M36" s="7" t="s">
        <v>42</v>
      </c>
      <c r="N36" s="7" t="s">
        <v>43</v>
      </c>
      <c r="O36" t="s">
        <v>44</v>
      </c>
    </row>
    <row r="37" spans="1:21" x14ac:dyDescent="0.3">
      <c r="A37" s="2">
        <v>36</v>
      </c>
      <c r="B37" s="2">
        <v>45</v>
      </c>
      <c r="C37" s="2" t="s">
        <v>8</v>
      </c>
      <c r="D37" s="2">
        <v>150</v>
      </c>
      <c r="E37" s="2">
        <v>2</v>
      </c>
      <c r="F37" s="2" t="s">
        <v>11</v>
      </c>
      <c r="G37" s="2">
        <v>1</v>
      </c>
      <c r="H37" s="2">
        <v>3</v>
      </c>
      <c r="M37" s="7">
        <v>0.02</v>
      </c>
      <c r="N37" s="8">
        <v>20000</v>
      </c>
      <c r="O37">
        <f>N37-(N37*$M$37)</f>
        <v>19600</v>
      </c>
    </row>
    <row r="38" spans="1:21" x14ac:dyDescent="0.3">
      <c r="A38" s="2">
        <v>37</v>
      </c>
      <c r="B38" s="2">
        <v>23</v>
      </c>
      <c r="C38" s="2" t="s">
        <v>8</v>
      </c>
      <c r="D38" s="2">
        <v>220</v>
      </c>
      <c r="E38" s="2">
        <v>4</v>
      </c>
      <c r="F38" s="2" t="s">
        <v>11</v>
      </c>
      <c r="G38" s="2">
        <v>3</v>
      </c>
      <c r="H38" s="2">
        <v>2</v>
      </c>
      <c r="M38" s="7"/>
      <c r="N38" s="8">
        <v>14000</v>
      </c>
      <c r="O38">
        <f t="shared" ref="O38:O39" si="1">N38-(N38*$M$37)</f>
        <v>13720</v>
      </c>
    </row>
    <row r="39" spans="1:21" x14ac:dyDescent="0.3">
      <c r="A39" s="2">
        <v>38</v>
      </c>
      <c r="B39" s="2">
        <v>42</v>
      </c>
      <c r="C39" s="2" t="s">
        <v>8</v>
      </c>
      <c r="D39" s="2">
        <v>200</v>
      </c>
      <c r="E39" s="2">
        <v>2</v>
      </c>
      <c r="F39" s="2" t="s">
        <v>12</v>
      </c>
      <c r="G39" s="2">
        <v>3</v>
      </c>
      <c r="H39" s="2">
        <v>3</v>
      </c>
      <c r="M39" s="7"/>
      <c r="N39" s="8">
        <v>13000</v>
      </c>
      <c r="O39">
        <f t="shared" si="1"/>
        <v>12740</v>
      </c>
    </row>
    <row r="40" spans="1:21" x14ac:dyDescent="0.3">
      <c r="A40" s="2">
        <v>39</v>
      </c>
      <c r="B40" s="2">
        <v>20</v>
      </c>
      <c r="C40" s="2" t="s">
        <v>9</v>
      </c>
      <c r="D40" s="2">
        <v>150</v>
      </c>
      <c r="E40" s="2">
        <v>5</v>
      </c>
      <c r="F40" s="2" t="s">
        <v>11</v>
      </c>
      <c r="G40" s="2">
        <v>2</v>
      </c>
      <c r="H40" s="2">
        <v>4</v>
      </c>
      <c r="M40" s="7"/>
      <c r="N40" s="10" t="s">
        <v>45</v>
      </c>
      <c r="O40" s="9"/>
    </row>
    <row r="41" spans="1:21" x14ac:dyDescent="0.3">
      <c r="A41" s="2">
        <v>40</v>
      </c>
      <c r="B41" s="2">
        <v>44</v>
      </c>
      <c r="C41" s="2" t="s">
        <v>9</v>
      </c>
      <c r="D41" s="2">
        <v>250</v>
      </c>
      <c r="E41" s="2">
        <v>3</v>
      </c>
      <c r="F41" s="2" t="s">
        <v>10</v>
      </c>
      <c r="G41" s="2">
        <v>3</v>
      </c>
      <c r="H41" s="2">
        <v>3</v>
      </c>
      <c r="M41" s="7"/>
      <c r="N41" s="7" t="s">
        <v>46</v>
      </c>
    </row>
    <row r="42" spans="1:21" x14ac:dyDescent="0.3">
      <c r="A42" s="2">
        <v>41</v>
      </c>
      <c r="B42" s="2">
        <v>23</v>
      </c>
      <c r="C42" s="2" t="s">
        <v>9</v>
      </c>
      <c r="D42" s="2">
        <v>220</v>
      </c>
      <c r="E42" s="2">
        <v>4</v>
      </c>
      <c r="F42" s="2" t="s">
        <v>11</v>
      </c>
      <c r="G42" s="2">
        <v>2</v>
      </c>
      <c r="H42" s="2">
        <v>1</v>
      </c>
    </row>
    <row r="43" spans="1:21" x14ac:dyDescent="0.3">
      <c r="A43" s="2">
        <v>42</v>
      </c>
      <c r="B43" s="2">
        <v>24</v>
      </c>
      <c r="C43" s="2" t="s">
        <v>8</v>
      </c>
      <c r="D43" s="2">
        <v>150</v>
      </c>
      <c r="E43" s="2">
        <v>2</v>
      </c>
      <c r="F43" s="2" t="s">
        <v>11</v>
      </c>
      <c r="G43" s="2">
        <v>2</v>
      </c>
      <c r="H43" s="2">
        <v>1</v>
      </c>
    </row>
    <row r="44" spans="1:21" x14ac:dyDescent="0.3">
      <c r="A44" s="2">
        <v>43</v>
      </c>
      <c r="B44" s="2">
        <v>29</v>
      </c>
      <c r="C44" s="2" t="s">
        <v>8</v>
      </c>
      <c r="D44" s="2">
        <v>180</v>
      </c>
      <c r="E44" s="2">
        <v>4</v>
      </c>
      <c r="F44" s="2" t="s">
        <v>10</v>
      </c>
      <c r="G44" s="2">
        <v>2</v>
      </c>
      <c r="H44" s="2">
        <v>4</v>
      </c>
      <c r="L44" s="7" t="s">
        <v>48</v>
      </c>
      <c r="M44" s="7"/>
      <c r="N44" s="7"/>
      <c r="O44" s="7"/>
      <c r="P44" s="7"/>
      <c r="Q44" s="7"/>
      <c r="R44" s="10" t="s">
        <v>51</v>
      </c>
      <c r="S44" s="7"/>
      <c r="T44" s="7"/>
      <c r="U44" s="7"/>
    </row>
    <row r="45" spans="1:21" x14ac:dyDescent="0.3">
      <c r="A45" s="2">
        <v>44</v>
      </c>
      <c r="B45" s="2">
        <v>32</v>
      </c>
      <c r="C45" s="2" t="s">
        <v>8</v>
      </c>
      <c r="D45" s="2">
        <v>150</v>
      </c>
      <c r="E45" s="2">
        <v>4</v>
      </c>
      <c r="F45" s="2" t="s">
        <v>11</v>
      </c>
      <c r="G45" s="2">
        <v>2</v>
      </c>
      <c r="H45" s="2">
        <v>1</v>
      </c>
      <c r="L45" s="7"/>
      <c r="M45" s="7" t="s">
        <v>11</v>
      </c>
      <c r="N45" s="7" t="s">
        <v>12</v>
      </c>
      <c r="O45" s="7" t="s">
        <v>10</v>
      </c>
      <c r="P45" s="7"/>
      <c r="Q45" s="7"/>
      <c r="R45" s="7"/>
      <c r="S45" s="7"/>
      <c r="T45" s="7"/>
      <c r="U45" s="7"/>
    </row>
    <row r="46" spans="1:21" x14ac:dyDescent="0.3">
      <c r="A46" s="2">
        <v>45</v>
      </c>
      <c r="B46" s="2">
        <v>26</v>
      </c>
      <c r="C46" s="2" t="s">
        <v>9</v>
      </c>
      <c r="D46" s="2">
        <v>250</v>
      </c>
      <c r="E46" s="2">
        <v>2</v>
      </c>
      <c r="F46" s="2" t="s">
        <v>10</v>
      </c>
      <c r="G46" s="2">
        <v>4</v>
      </c>
      <c r="H46" s="2">
        <v>3</v>
      </c>
      <c r="L46" s="7" t="s">
        <v>8</v>
      </c>
      <c r="M46" s="7">
        <f>SUMIFS(D2:$D$51,C2:$C$51,$L$46,F2:$F$51,M45)</f>
        <v>2990</v>
      </c>
      <c r="N46" s="7">
        <f>SUMIFS($D2:E$51,$C2:D$51,$L$46,$F2:G$51,N45)</f>
        <v>1030</v>
      </c>
      <c r="O46" s="7">
        <f>SUMIFS($D2:F$51,$C2:E$51,$L$46,$F2:H$51,O45)</f>
        <v>1010</v>
      </c>
      <c r="P46" s="7"/>
      <c r="Q46" s="7"/>
      <c r="R46" s="7"/>
      <c r="S46" s="7"/>
      <c r="T46" s="7"/>
      <c r="U46" s="7"/>
    </row>
    <row r="47" spans="1:21" x14ac:dyDescent="0.3">
      <c r="A47" s="2">
        <v>46</v>
      </c>
      <c r="B47" s="2">
        <v>40</v>
      </c>
      <c r="C47" s="2" t="s">
        <v>9</v>
      </c>
      <c r="D47" s="2">
        <v>250</v>
      </c>
      <c r="E47" s="2">
        <v>3</v>
      </c>
      <c r="F47" s="2" t="s">
        <v>11</v>
      </c>
      <c r="G47" s="2">
        <v>3</v>
      </c>
      <c r="H47" s="2">
        <v>4</v>
      </c>
      <c r="L47" s="7" t="s">
        <v>9</v>
      </c>
      <c r="M47" s="7">
        <f>SUMIFS(D2:$D$51,C2:$C$51,$L$47,F2:$F$51,M45)</f>
        <v>1860</v>
      </c>
      <c r="N47" s="7">
        <f>SUMIFS($D2:E$51,$C2:D$51,$L$47,$F2:G$51,N45)</f>
        <v>1020</v>
      </c>
      <c r="O47" s="7">
        <f>SUMIFS($D2:F$51,$C2:E$51,$L$47,$F2:H$51,O45)</f>
        <v>1900</v>
      </c>
      <c r="P47" s="7"/>
      <c r="Q47" s="7"/>
      <c r="R47" s="7"/>
      <c r="S47" s="7"/>
      <c r="T47" s="7"/>
      <c r="U47" s="7"/>
    </row>
    <row r="48" spans="1:21" x14ac:dyDescent="0.3">
      <c r="A48" s="2">
        <v>47</v>
      </c>
      <c r="B48" s="2">
        <v>37</v>
      </c>
      <c r="C48" s="2" t="s">
        <v>9</v>
      </c>
      <c r="D48" s="2">
        <v>220</v>
      </c>
      <c r="E48" s="2">
        <v>5</v>
      </c>
      <c r="F48" s="2" t="s">
        <v>10</v>
      </c>
      <c r="G48" s="2">
        <v>2</v>
      </c>
      <c r="H48" s="2">
        <v>4</v>
      </c>
      <c r="L48" s="7"/>
      <c r="M48" s="7"/>
      <c r="N48" s="10" t="s">
        <v>49</v>
      </c>
      <c r="O48" s="7"/>
      <c r="P48" s="7"/>
      <c r="Q48" s="7"/>
      <c r="R48" s="7"/>
      <c r="S48" s="7"/>
      <c r="T48" s="7"/>
      <c r="U48" s="7"/>
    </row>
    <row r="49" spans="1:21" x14ac:dyDescent="0.3">
      <c r="A49" s="2">
        <v>48</v>
      </c>
      <c r="B49" s="2">
        <v>23</v>
      </c>
      <c r="C49" s="2" t="s">
        <v>8</v>
      </c>
      <c r="D49" s="2">
        <v>150</v>
      </c>
      <c r="E49" s="2">
        <v>5</v>
      </c>
      <c r="F49" s="2" t="s">
        <v>11</v>
      </c>
      <c r="G49" s="2">
        <v>4</v>
      </c>
      <c r="H49" s="2">
        <v>3</v>
      </c>
      <c r="L49" s="7"/>
      <c r="M49" s="7"/>
      <c r="N49" s="7" t="s">
        <v>50</v>
      </c>
      <c r="O49" s="7"/>
      <c r="P49" s="7"/>
      <c r="Q49" s="7"/>
      <c r="R49" s="7"/>
      <c r="S49" s="7"/>
      <c r="T49" s="7"/>
      <c r="U49" s="7"/>
    </row>
    <row r="50" spans="1:21" x14ac:dyDescent="0.3">
      <c r="A50" s="2">
        <v>49</v>
      </c>
      <c r="B50" s="2">
        <v>36</v>
      </c>
      <c r="C50" s="2" t="s">
        <v>8</v>
      </c>
      <c r="D50" s="2">
        <v>180</v>
      </c>
      <c r="E50" s="2">
        <v>4</v>
      </c>
      <c r="F50" s="2" t="s">
        <v>10</v>
      </c>
      <c r="G50" s="2">
        <v>3</v>
      </c>
      <c r="H50" s="2">
        <v>3</v>
      </c>
    </row>
    <row r="51" spans="1:21" x14ac:dyDescent="0.3">
      <c r="A51" s="2">
        <v>50</v>
      </c>
      <c r="B51" s="2">
        <v>24</v>
      </c>
      <c r="C51" s="2" t="s">
        <v>8</v>
      </c>
      <c r="D51" s="2">
        <v>180</v>
      </c>
      <c r="E51" s="2">
        <v>2</v>
      </c>
      <c r="F51" s="2" t="s">
        <v>11</v>
      </c>
      <c r="G51" s="2">
        <v>4</v>
      </c>
      <c r="H51" s="2">
        <v>3</v>
      </c>
    </row>
  </sheetData>
  <autoFilter ref="A1:H1" xr:uid="{00000000-0009-0000-0000-000000000000}"/>
  <mergeCells count="3">
    <mergeCell ref="N19:R19"/>
    <mergeCell ref="N20:R20"/>
    <mergeCell ref="N21:R2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40" workbookViewId="0">
      <selection activeCell="L13" sqref="L13"/>
    </sheetView>
  </sheetViews>
  <sheetFormatPr defaultRowHeight="14.4" x14ac:dyDescent="0.3"/>
  <cols>
    <col min="1" max="1" width="19.44140625" customWidth="1"/>
    <col min="2" max="2" width="8.33203125" customWidth="1"/>
    <col min="4" max="4" width="16.6640625" customWidth="1"/>
    <col min="5" max="5" width="10.88671875" bestFit="1" customWidth="1"/>
    <col min="7" max="7" width="11.44140625" bestFit="1" customWidth="1"/>
    <col min="12" max="12" width="11.88671875" bestFit="1" customWidth="1"/>
    <col min="17" max="17" width="15.6640625" bestFit="1" customWidth="1"/>
    <col min="18" max="18" width="30.88671875" bestFit="1" customWidth="1"/>
    <col min="19" max="19" width="2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Top="1" x14ac:dyDescent="0.3">
      <c r="A2">
        <v>1</v>
      </c>
      <c r="B2">
        <v>36</v>
      </c>
      <c r="C2" t="s">
        <v>8</v>
      </c>
      <c r="D2">
        <v>180</v>
      </c>
      <c r="E2">
        <v>3</v>
      </c>
      <c r="F2" t="s">
        <v>10</v>
      </c>
      <c r="G2">
        <v>4</v>
      </c>
      <c r="H2">
        <v>3</v>
      </c>
    </row>
    <row r="3" spans="1:8" x14ac:dyDescent="0.3">
      <c r="A3">
        <v>2</v>
      </c>
      <c r="B3">
        <v>45</v>
      </c>
      <c r="C3" t="s">
        <v>8</v>
      </c>
      <c r="D3">
        <v>180</v>
      </c>
      <c r="E3">
        <v>4</v>
      </c>
      <c r="F3" t="s">
        <v>12</v>
      </c>
      <c r="G3">
        <v>3</v>
      </c>
      <c r="H3">
        <v>2</v>
      </c>
    </row>
    <row r="4" spans="1:8" x14ac:dyDescent="0.3">
      <c r="A4">
        <v>3</v>
      </c>
      <c r="B4">
        <v>20</v>
      </c>
      <c r="C4" t="s">
        <v>9</v>
      </c>
      <c r="D4">
        <v>220</v>
      </c>
      <c r="E4">
        <v>3</v>
      </c>
      <c r="F4" t="s">
        <v>10</v>
      </c>
      <c r="G4">
        <v>2</v>
      </c>
      <c r="H4">
        <v>3</v>
      </c>
    </row>
    <row r="5" spans="1:8" x14ac:dyDescent="0.3">
      <c r="A5">
        <v>4</v>
      </c>
      <c r="B5">
        <v>27</v>
      </c>
      <c r="C5" t="s">
        <v>9</v>
      </c>
      <c r="D5">
        <v>180</v>
      </c>
      <c r="E5">
        <v>2</v>
      </c>
      <c r="F5" t="s">
        <v>10</v>
      </c>
      <c r="G5">
        <v>4</v>
      </c>
      <c r="H5">
        <v>2</v>
      </c>
    </row>
    <row r="6" spans="1:8" x14ac:dyDescent="0.3">
      <c r="A6">
        <v>5</v>
      </c>
      <c r="B6">
        <v>22</v>
      </c>
      <c r="C6" t="s">
        <v>9</v>
      </c>
      <c r="D6">
        <v>220</v>
      </c>
      <c r="E6">
        <v>5</v>
      </c>
      <c r="F6" t="s">
        <v>12</v>
      </c>
      <c r="G6">
        <v>3</v>
      </c>
      <c r="H6">
        <v>2</v>
      </c>
    </row>
    <row r="7" spans="1:8" x14ac:dyDescent="0.3">
      <c r="A7">
        <v>6</v>
      </c>
      <c r="B7">
        <v>39</v>
      </c>
      <c r="C7" t="s">
        <v>8</v>
      </c>
      <c r="D7">
        <v>150</v>
      </c>
      <c r="E7">
        <v>2</v>
      </c>
      <c r="F7" t="s">
        <v>11</v>
      </c>
      <c r="G7">
        <v>4</v>
      </c>
      <c r="H7">
        <v>2</v>
      </c>
    </row>
    <row r="8" spans="1:8" x14ac:dyDescent="0.3">
      <c r="A8">
        <v>7</v>
      </c>
      <c r="B8">
        <v>30</v>
      </c>
      <c r="C8" t="s">
        <v>8</v>
      </c>
      <c r="D8">
        <v>220</v>
      </c>
      <c r="E8">
        <v>5</v>
      </c>
      <c r="F8" t="s">
        <v>11</v>
      </c>
      <c r="G8">
        <v>2</v>
      </c>
      <c r="H8">
        <v>4</v>
      </c>
    </row>
    <row r="9" spans="1:8" x14ac:dyDescent="0.3">
      <c r="A9">
        <v>8</v>
      </c>
      <c r="B9">
        <v>42</v>
      </c>
      <c r="C9" t="s">
        <v>8</v>
      </c>
      <c r="D9">
        <v>220</v>
      </c>
      <c r="E9">
        <v>2</v>
      </c>
      <c r="F9" t="s">
        <v>12</v>
      </c>
      <c r="G9">
        <v>4</v>
      </c>
      <c r="H9">
        <v>1</v>
      </c>
    </row>
    <row r="10" spans="1:8" x14ac:dyDescent="0.3">
      <c r="A10">
        <v>9</v>
      </c>
      <c r="B10">
        <v>20</v>
      </c>
      <c r="C10" t="s">
        <v>9</v>
      </c>
      <c r="D10">
        <v>250</v>
      </c>
      <c r="E10">
        <v>3</v>
      </c>
      <c r="F10" t="s">
        <v>10</v>
      </c>
      <c r="G10">
        <v>4</v>
      </c>
      <c r="H10">
        <v>4</v>
      </c>
    </row>
    <row r="11" spans="1:8" x14ac:dyDescent="0.3">
      <c r="A11">
        <v>10</v>
      </c>
      <c r="B11">
        <v>40</v>
      </c>
      <c r="C11" t="s">
        <v>9</v>
      </c>
      <c r="D11">
        <v>180</v>
      </c>
      <c r="E11">
        <v>2</v>
      </c>
      <c r="F11" t="s">
        <v>12</v>
      </c>
      <c r="G11">
        <v>3</v>
      </c>
      <c r="H11">
        <v>1</v>
      </c>
    </row>
    <row r="12" spans="1:8" x14ac:dyDescent="0.3">
      <c r="A12">
        <v>11</v>
      </c>
      <c r="B12">
        <v>38</v>
      </c>
      <c r="C12" t="s">
        <v>9</v>
      </c>
      <c r="D12">
        <v>180</v>
      </c>
      <c r="E12">
        <v>2</v>
      </c>
      <c r="F12" t="s">
        <v>10</v>
      </c>
      <c r="G12">
        <v>2</v>
      </c>
      <c r="H12">
        <v>3</v>
      </c>
    </row>
    <row r="13" spans="1:8" x14ac:dyDescent="0.3">
      <c r="A13">
        <v>12</v>
      </c>
      <c r="B13">
        <v>31</v>
      </c>
      <c r="C13" t="s">
        <v>8</v>
      </c>
      <c r="D13">
        <v>150</v>
      </c>
      <c r="E13">
        <v>4</v>
      </c>
      <c r="F13" t="s">
        <v>11</v>
      </c>
      <c r="G13">
        <v>2</v>
      </c>
      <c r="H13">
        <v>1</v>
      </c>
    </row>
    <row r="14" spans="1:8" x14ac:dyDescent="0.3">
      <c r="A14">
        <v>13</v>
      </c>
      <c r="B14">
        <v>19</v>
      </c>
      <c r="C14" t="s">
        <v>8</v>
      </c>
      <c r="D14">
        <v>220</v>
      </c>
      <c r="E14">
        <v>2</v>
      </c>
      <c r="F14" t="s">
        <v>11</v>
      </c>
      <c r="G14">
        <v>2</v>
      </c>
      <c r="H14">
        <v>3</v>
      </c>
    </row>
    <row r="15" spans="1:8" x14ac:dyDescent="0.3">
      <c r="A15">
        <v>14</v>
      </c>
      <c r="B15">
        <v>23</v>
      </c>
      <c r="C15" t="s">
        <v>8</v>
      </c>
      <c r="D15">
        <v>180</v>
      </c>
      <c r="E15">
        <v>5</v>
      </c>
      <c r="F15" t="s">
        <v>11</v>
      </c>
      <c r="G15">
        <v>1</v>
      </c>
      <c r="H15">
        <v>4</v>
      </c>
    </row>
    <row r="16" spans="1:8" x14ac:dyDescent="0.3">
      <c r="A16">
        <v>15</v>
      </c>
      <c r="B16">
        <v>36</v>
      </c>
      <c r="C16" t="s">
        <v>9</v>
      </c>
      <c r="D16">
        <v>200</v>
      </c>
      <c r="E16">
        <v>2</v>
      </c>
      <c r="F16" t="s">
        <v>10</v>
      </c>
      <c r="G16">
        <v>4</v>
      </c>
      <c r="H16">
        <v>1</v>
      </c>
    </row>
    <row r="17" spans="1:8" x14ac:dyDescent="0.3">
      <c r="A17">
        <v>16</v>
      </c>
      <c r="B17">
        <v>24</v>
      </c>
      <c r="C17" t="s">
        <v>9</v>
      </c>
      <c r="D17">
        <v>150</v>
      </c>
      <c r="E17">
        <v>3</v>
      </c>
      <c r="F17" t="s">
        <v>10</v>
      </c>
      <c r="G17">
        <v>3</v>
      </c>
      <c r="H17">
        <v>4</v>
      </c>
    </row>
    <row r="18" spans="1:8" x14ac:dyDescent="0.3">
      <c r="A18">
        <v>17</v>
      </c>
      <c r="B18">
        <v>28</v>
      </c>
      <c r="C18" t="s">
        <v>9</v>
      </c>
      <c r="D18">
        <v>220</v>
      </c>
      <c r="E18">
        <v>4</v>
      </c>
      <c r="F18" t="s">
        <v>12</v>
      </c>
      <c r="G18">
        <v>1</v>
      </c>
      <c r="H18">
        <v>3</v>
      </c>
    </row>
    <row r="19" spans="1:8" x14ac:dyDescent="0.3">
      <c r="A19">
        <v>18</v>
      </c>
      <c r="B19">
        <v>25</v>
      </c>
      <c r="C19" t="s">
        <v>8</v>
      </c>
      <c r="D19">
        <v>220</v>
      </c>
      <c r="E19">
        <v>3</v>
      </c>
      <c r="F19" t="s">
        <v>11</v>
      </c>
      <c r="G19">
        <v>3</v>
      </c>
      <c r="H19">
        <v>3</v>
      </c>
    </row>
    <row r="20" spans="1:8" x14ac:dyDescent="0.3">
      <c r="A20">
        <v>19</v>
      </c>
      <c r="B20">
        <v>34</v>
      </c>
      <c r="C20" t="s">
        <v>8</v>
      </c>
      <c r="D20">
        <v>220</v>
      </c>
      <c r="E20">
        <v>4</v>
      </c>
      <c r="F20" t="s">
        <v>11</v>
      </c>
      <c r="G20">
        <v>4</v>
      </c>
      <c r="H20">
        <v>1</v>
      </c>
    </row>
    <row r="21" spans="1:8" x14ac:dyDescent="0.3">
      <c r="A21">
        <v>20</v>
      </c>
      <c r="B21">
        <v>39</v>
      </c>
      <c r="C21" t="s">
        <v>8</v>
      </c>
      <c r="D21">
        <v>200</v>
      </c>
      <c r="E21">
        <v>4</v>
      </c>
      <c r="F21" t="s">
        <v>11</v>
      </c>
      <c r="G21">
        <v>4</v>
      </c>
      <c r="H21">
        <v>2</v>
      </c>
    </row>
    <row r="22" spans="1:8" x14ac:dyDescent="0.3">
      <c r="A22">
        <v>21</v>
      </c>
      <c r="B22">
        <v>20</v>
      </c>
      <c r="C22" t="s">
        <v>9</v>
      </c>
      <c r="D22">
        <v>220</v>
      </c>
      <c r="E22">
        <v>5</v>
      </c>
      <c r="F22" t="s">
        <v>11</v>
      </c>
      <c r="G22">
        <v>4</v>
      </c>
      <c r="H22">
        <v>1</v>
      </c>
    </row>
    <row r="23" spans="1:8" x14ac:dyDescent="0.3">
      <c r="A23">
        <v>22</v>
      </c>
      <c r="B23">
        <v>44</v>
      </c>
      <c r="C23" t="s">
        <v>9</v>
      </c>
      <c r="D23">
        <v>200</v>
      </c>
      <c r="E23">
        <v>3</v>
      </c>
      <c r="F23" t="s">
        <v>12</v>
      </c>
      <c r="G23">
        <v>4</v>
      </c>
      <c r="H23">
        <v>4</v>
      </c>
    </row>
    <row r="24" spans="1:8" x14ac:dyDescent="0.3">
      <c r="A24">
        <v>23</v>
      </c>
      <c r="B24">
        <v>20</v>
      </c>
      <c r="C24" t="s">
        <v>9</v>
      </c>
      <c r="D24">
        <v>220</v>
      </c>
      <c r="E24">
        <v>3</v>
      </c>
      <c r="F24" t="s">
        <v>11</v>
      </c>
      <c r="G24">
        <v>2</v>
      </c>
      <c r="H24">
        <v>4</v>
      </c>
    </row>
    <row r="25" spans="1:8" x14ac:dyDescent="0.3">
      <c r="A25">
        <v>24</v>
      </c>
      <c r="B25">
        <v>31</v>
      </c>
      <c r="C25" t="s">
        <v>8</v>
      </c>
      <c r="D25">
        <v>250</v>
      </c>
      <c r="E25">
        <v>4</v>
      </c>
      <c r="F25" t="s">
        <v>11</v>
      </c>
      <c r="G25">
        <v>4</v>
      </c>
      <c r="H25">
        <v>4</v>
      </c>
    </row>
    <row r="26" spans="1:8" x14ac:dyDescent="0.3">
      <c r="A26">
        <v>25</v>
      </c>
      <c r="B26">
        <v>32</v>
      </c>
      <c r="C26" t="s">
        <v>8</v>
      </c>
      <c r="D26">
        <v>250</v>
      </c>
      <c r="E26">
        <v>3</v>
      </c>
      <c r="F26" t="s">
        <v>12</v>
      </c>
      <c r="G26">
        <v>1</v>
      </c>
      <c r="H26">
        <v>3</v>
      </c>
    </row>
    <row r="27" spans="1:8" x14ac:dyDescent="0.3">
      <c r="A27">
        <v>26</v>
      </c>
      <c r="B27">
        <v>29</v>
      </c>
      <c r="C27" t="s">
        <v>8</v>
      </c>
      <c r="D27">
        <v>180</v>
      </c>
      <c r="E27">
        <v>3</v>
      </c>
      <c r="F27" t="s">
        <v>11</v>
      </c>
      <c r="G27">
        <v>1</v>
      </c>
      <c r="H27">
        <v>4</v>
      </c>
    </row>
    <row r="28" spans="1:8" x14ac:dyDescent="0.3">
      <c r="A28">
        <v>27</v>
      </c>
      <c r="B28">
        <v>22</v>
      </c>
      <c r="C28" t="s">
        <v>9</v>
      </c>
      <c r="D28">
        <v>150</v>
      </c>
      <c r="E28">
        <v>4</v>
      </c>
      <c r="F28" t="s">
        <v>11</v>
      </c>
      <c r="G28">
        <v>3</v>
      </c>
      <c r="H28">
        <v>3</v>
      </c>
    </row>
    <row r="29" spans="1:8" x14ac:dyDescent="0.3">
      <c r="A29">
        <v>28</v>
      </c>
      <c r="B29">
        <v>19</v>
      </c>
      <c r="C29" t="s">
        <v>9</v>
      </c>
      <c r="D29">
        <v>200</v>
      </c>
      <c r="E29">
        <v>2</v>
      </c>
      <c r="F29" t="s">
        <v>11</v>
      </c>
      <c r="G29">
        <v>3</v>
      </c>
      <c r="H29">
        <v>2</v>
      </c>
    </row>
    <row r="30" spans="1:8" x14ac:dyDescent="0.3">
      <c r="A30">
        <v>29</v>
      </c>
      <c r="B30">
        <v>40</v>
      </c>
      <c r="C30" t="s">
        <v>9</v>
      </c>
      <c r="D30">
        <v>150</v>
      </c>
      <c r="E30">
        <v>4</v>
      </c>
      <c r="F30" t="s">
        <v>11</v>
      </c>
      <c r="G30">
        <v>2</v>
      </c>
      <c r="H30">
        <v>1</v>
      </c>
    </row>
    <row r="31" spans="1:8" x14ac:dyDescent="0.3">
      <c r="A31">
        <v>30</v>
      </c>
      <c r="B31">
        <v>29</v>
      </c>
      <c r="C31" t="s">
        <v>8</v>
      </c>
      <c r="D31">
        <v>250</v>
      </c>
      <c r="E31">
        <v>3</v>
      </c>
      <c r="F31" t="s">
        <v>10</v>
      </c>
      <c r="G31">
        <v>4</v>
      </c>
      <c r="H31">
        <v>4</v>
      </c>
    </row>
    <row r="32" spans="1:8" x14ac:dyDescent="0.3">
      <c r="A32">
        <v>31</v>
      </c>
      <c r="B32">
        <v>40</v>
      </c>
      <c r="C32" t="s">
        <v>8</v>
      </c>
      <c r="D32">
        <v>220</v>
      </c>
      <c r="E32">
        <v>5</v>
      </c>
      <c r="F32" t="s">
        <v>10</v>
      </c>
      <c r="G32">
        <v>1</v>
      </c>
      <c r="H32">
        <v>1</v>
      </c>
    </row>
    <row r="33" spans="1:8" x14ac:dyDescent="0.3">
      <c r="A33">
        <v>32</v>
      </c>
      <c r="B33">
        <v>36</v>
      </c>
      <c r="C33" t="s">
        <v>8</v>
      </c>
      <c r="D33">
        <v>180</v>
      </c>
      <c r="E33">
        <v>5</v>
      </c>
      <c r="F33" t="s">
        <v>12</v>
      </c>
      <c r="G33">
        <v>2</v>
      </c>
      <c r="H33">
        <v>3</v>
      </c>
    </row>
    <row r="34" spans="1:8" x14ac:dyDescent="0.3">
      <c r="A34">
        <v>33</v>
      </c>
      <c r="B34">
        <v>22</v>
      </c>
      <c r="C34" t="s">
        <v>9</v>
      </c>
      <c r="D34">
        <v>150</v>
      </c>
      <c r="E34">
        <v>5</v>
      </c>
      <c r="F34" t="s">
        <v>11</v>
      </c>
      <c r="G34">
        <v>2</v>
      </c>
      <c r="H34">
        <v>2</v>
      </c>
    </row>
    <row r="35" spans="1:8" x14ac:dyDescent="0.3">
      <c r="A35">
        <v>34</v>
      </c>
      <c r="B35">
        <v>32</v>
      </c>
      <c r="C35" t="s">
        <v>9</v>
      </c>
      <c r="D35">
        <v>200</v>
      </c>
      <c r="E35">
        <v>5</v>
      </c>
      <c r="F35" t="s">
        <v>12</v>
      </c>
      <c r="G35">
        <v>1</v>
      </c>
      <c r="H35">
        <v>1</v>
      </c>
    </row>
    <row r="36" spans="1:8" x14ac:dyDescent="0.3">
      <c r="A36">
        <v>35</v>
      </c>
      <c r="B36">
        <v>18</v>
      </c>
      <c r="C36" t="s">
        <v>9</v>
      </c>
      <c r="D36">
        <v>150</v>
      </c>
      <c r="E36">
        <v>2</v>
      </c>
      <c r="F36" t="s">
        <v>11</v>
      </c>
      <c r="G36">
        <v>3</v>
      </c>
      <c r="H36">
        <v>1</v>
      </c>
    </row>
    <row r="37" spans="1:8" x14ac:dyDescent="0.3">
      <c r="A37">
        <v>36</v>
      </c>
      <c r="B37">
        <v>45</v>
      </c>
      <c r="C37" t="s">
        <v>8</v>
      </c>
      <c r="D37">
        <v>150</v>
      </c>
      <c r="E37">
        <v>2</v>
      </c>
      <c r="F37" t="s">
        <v>11</v>
      </c>
      <c r="G37">
        <v>1</v>
      </c>
      <c r="H37">
        <v>3</v>
      </c>
    </row>
    <row r="38" spans="1:8" x14ac:dyDescent="0.3">
      <c r="A38">
        <v>37</v>
      </c>
      <c r="B38">
        <v>23</v>
      </c>
      <c r="C38" t="s">
        <v>8</v>
      </c>
      <c r="D38">
        <v>220</v>
      </c>
      <c r="E38">
        <v>4</v>
      </c>
      <c r="F38" t="s">
        <v>11</v>
      </c>
      <c r="G38">
        <v>3</v>
      </c>
      <c r="H38">
        <v>2</v>
      </c>
    </row>
    <row r="39" spans="1:8" x14ac:dyDescent="0.3">
      <c r="A39">
        <v>38</v>
      </c>
      <c r="B39">
        <v>42</v>
      </c>
      <c r="C39" t="s">
        <v>8</v>
      </c>
      <c r="D39">
        <v>200</v>
      </c>
      <c r="E39">
        <v>2</v>
      </c>
      <c r="F39" t="s">
        <v>12</v>
      </c>
      <c r="G39">
        <v>3</v>
      </c>
      <c r="H39">
        <v>3</v>
      </c>
    </row>
    <row r="40" spans="1:8" x14ac:dyDescent="0.3">
      <c r="A40">
        <v>39</v>
      </c>
      <c r="B40">
        <v>20</v>
      </c>
      <c r="C40" t="s">
        <v>9</v>
      </c>
      <c r="D40">
        <v>150</v>
      </c>
      <c r="E40">
        <v>5</v>
      </c>
      <c r="F40" t="s">
        <v>11</v>
      </c>
      <c r="G40">
        <v>2</v>
      </c>
      <c r="H40">
        <v>4</v>
      </c>
    </row>
    <row r="41" spans="1:8" x14ac:dyDescent="0.3">
      <c r="A41">
        <v>40</v>
      </c>
      <c r="B41">
        <v>44</v>
      </c>
      <c r="C41" t="s">
        <v>9</v>
      </c>
      <c r="D41">
        <v>250</v>
      </c>
      <c r="E41">
        <v>3</v>
      </c>
      <c r="F41" t="s">
        <v>10</v>
      </c>
      <c r="G41">
        <v>3</v>
      </c>
      <c r="H41">
        <v>3</v>
      </c>
    </row>
    <row r="42" spans="1:8" x14ac:dyDescent="0.3">
      <c r="A42">
        <v>41</v>
      </c>
      <c r="B42">
        <v>23</v>
      </c>
      <c r="C42" t="s">
        <v>9</v>
      </c>
      <c r="D42">
        <v>220</v>
      </c>
      <c r="E42">
        <v>4</v>
      </c>
      <c r="F42" t="s">
        <v>11</v>
      </c>
      <c r="G42">
        <v>2</v>
      </c>
      <c r="H42">
        <v>1</v>
      </c>
    </row>
    <row r="43" spans="1:8" x14ac:dyDescent="0.3">
      <c r="A43">
        <v>42</v>
      </c>
      <c r="B43">
        <v>24</v>
      </c>
      <c r="C43" t="s">
        <v>8</v>
      </c>
      <c r="D43">
        <v>150</v>
      </c>
      <c r="E43">
        <v>2</v>
      </c>
      <c r="F43" t="s">
        <v>11</v>
      </c>
      <c r="G43">
        <v>2</v>
      </c>
      <c r="H43">
        <v>1</v>
      </c>
    </row>
    <row r="44" spans="1:8" x14ac:dyDescent="0.3">
      <c r="A44">
        <v>43</v>
      </c>
      <c r="B44">
        <v>29</v>
      </c>
      <c r="C44" t="s">
        <v>8</v>
      </c>
      <c r="D44">
        <v>180</v>
      </c>
      <c r="E44">
        <v>4</v>
      </c>
      <c r="F44" t="s">
        <v>10</v>
      </c>
      <c r="G44">
        <v>2</v>
      </c>
      <c r="H44">
        <v>4</v>
      </c>
    </row>
    <row r="45" spans="1:8" x14ac:dyDescent="0.3">
      <c r="A45">
        <v>44</v>
      </c>
      <c r="B45">
        <v>32</v>
      </c>
      <c r="C45" t="s">
        <v>8</v>
      </c>
      <c r="D45">
        <v>150</v>
      </c>
      <c r="E45">
        <v>4</v>
      </c>
      <c r="F45" t="s">
        <v>11</v>
      </c>
      <c r="G45">
        <v>2</v>
      </c>
      <c r="H45">
        <v>1</v>
      </c>
    </row>
    <row r="46" spans="1:8" x14ac:dyDescent="0.3">
      <c r="A46">
        <v>45</v>
      </c>
      <c r="B46">
        <v>26</v>
      </c>
      <c r="C46" t="s">
        <v>9</v>
      </c>
      <c r="D46">
        <v>250</v>
      </c>
      <c r="E46">
        <v>2</v>
      </c>
      <c r="F46" t="s">
        <v>10</v>
      </c>
      <c r="G46">
        <v>4</v>
      </c>
      <c r="H46">
        <v>3</v>
      </c>
    </row>
    <row r="47" spans="1:8" x14ac:dyDescent="0.3">
      <c r="A47">
        <v>46</v>
      </c>
      <c r="B47">
        <v>40</v>
      </c>
      <c r="C47" t="s">
        <v>9</v>
      </c>
      <c r="D47">
        <v>250</v>
      </c>
      <c r="E47">
        <v>3</v>
      </c>
      <c r="F47" t="s">
        <v>11</v>
      </c>
      <c r="G47">
        <v>3</v>
      </c>
      <c r="H47">
        <v>4</v>
      </c>
    </row>
    <row r="48" spans="1:8" x14ac:dyDescent="0.3">
      <c r="A48">
        <v>47</v>
      </c>
      <c r="B48">
        <v>37</v>
      </c>
      <c r="C48" t="s">
        <v>9</v>
      </c>
      <c r="D48">
        <v>220</v>
      </c>
      <c r="E48">
        <v>5</v>
      </c>
      <c r="F48" t="s">
        <v>10</v>
      </c>
      <c r="G48">
        <v>2</v>
      </c>
      <c r="H48">
        <v>4</v>
      </c>
    </row>
    <row r="49" spans="1:8" x14ac:dyDescent="0.3">
      <c r="A49">
        <v>48</v>
      </c>
      <c r="B49">
        <v>23</v>
      </c>
      <c r="C49" t="s">
        <v>8</v>
      </c>
      <c r="D49">
        <v>150</v>
      </c>
      <c r="E49">
        <v>5</v>
      </c>
      <c r="F49" t="s">
        <v>11</v>
      </c>
      <c r="G49">
        <v>4</v>
      </c>
      <c r="H49">
        <v>3</v>
      </c>
    </row>
    <row r="50" spans="1:8" x14ac:dyDescent="0.3">
      <c r="A50">
        <v>49</v>
      </c>
      <c r="B50">
        <v>36</v>
      </c>
      <c r="C50" t="s">
        <v>8</v>
      </c>
      <c r="D50">
        <v>180</v>
      </c>
      <c r="E50">
        <v>4</v>
      </c>
      <c r="F50" t="s">
        <v>10</v>
      </c>
      <c r="G50">
        <v>3</v>
      </c>
      <c r="H50">
        <v>3</v>
      </c>
    </row>
    <row r="51" spans="1:8" x14ac:dyDescent="0.3">
      <c r="A51">
        <v>50</v>
      </c>
      <c r="B51">
        <v>24</v>
      </c>
      <c r="C51" t="s">
        <v>8</v>
      </c>
      <c r="D51">
        <v>180</v>
      </c>
      <c r="E51">
        <v>2</v>
      </c>
      <c r="F51" t="s">
        <v>11</v>
      </c>
      <c r="G51">
        <v>4</v>
      </c>
      <c r="H51">
        <v>3</v>
      </c>
    </row>
  </sheetData>
  <autoFilter ref="A1:H1" xr:uid="{00000000-0009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cleaned_data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Rushikesh Barwade</cp:lastModifiedBy>
  <dcterms:created xsi:type="dcterms:W3CDTF">2019-05-01T07:44:16Z</dcterms:created>
  <dcterms:modified xsi:type="dcterms:W3CDTF">2023-08-18T18:54:16Z</dcterms:modified>
</cp:coreProperties>
</file>