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hikesh\Desktop\Statistics\"/>
    </mc:Choice>
  </mc:AlternateContent>
  <bookViews>
    <workbookView xWindow="0" yWindow="0" windowWidth="20490" windowHeight="7620" activeTab="1"/>
  </bookViews>
  <sheets>
    <sheet name="Pearson r correlation" sheetId="1" r:id="rId1"/>
    <sheet name="Spearman rank corre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G17" i="2"/>
  <c r="H17" i="2" s="1"/>
  <c r="F17" i="2"/>
  <c r="B18" i="2"/>
  <c r="G12" i="2"/>
  <c r="G6" i="2"/>
  <c r="G7" i="2"/>
  <c r="G8" i="2"/>
  <c r="G9" i="2"/>
  <c r="G10" i="2"/>
  <c r="G11" i="2"/>
  <c r="G5" i="2"/>
  <c r="F6" i="2"/>
  <c r="F7" i="2"/>
  <c r="F8" i="2"/>
  <c r="F9" i="2"/>
  <c r="F10" i="2"/>
  <c r="F11" i="2"/>
  <c r="F5" i="2"/>
  <c r="E6" i="2"/>
  <c r="E7" i="2"/>
  <c r="E8" i="2"/>
  <c r="E9" i="2"/>
  <c r="E10" i="2"/>
  <c r="E11" i="2"/>
  <c r="E5" i="2"/>
  <c r="D6" i="2"/>
  <c r="D7" i="2"/>
  <c r="D8" i="2"/>
  <c r="D9" i="2"/>
  <c r="D10" i="2"/>
  <c r="D11" i="2"/>
  <c r="D5" i="2"/>
  <c r="J10" i="1" l="1"/>
  <c r="J8" i="1"/>
  <c r="J6" i="1"/>
  <c r="K4" i="1"/>
  <c r="C12" i="1"/>
  <c r="D12" i="1"/>
  <c r="E12" i="1"/>
  <c r="F12" i="1"/>
  <c r="B12" i="1"/>
  <c r="F6" i="1"/>
  <c r="F7" i="1"/>
  <c r="F8" i="1"/>
  <c r="F9" i="1"/>
  <c r="F10" i="1"/>
  <c r="F11" i="1"/>
  <c r="F5" i="1"/>
  <c r="E6" i="1"/>
  <c r="E7" i="1"/>
  <c r="E8" i="1"/>
  <c r="E9" i="1"/>
  <c r="E10" i="1"/>
  <c r="E11" i="1"/>
  <c r="E5" i="1"/>
  <c r="D6" i="1"/>
  <c r="D7" i="1"/>
  <c r="D8" i="1"/>
  <c r="D9" i="1"/>
  <c r="D10" i="1"/>
  <c r="D11" i="1"/>
  <c r="D5" i="1"/>
  <c r="B15" i="1"/>
</calcChain>
</file>

<file path=xl/sharedStrings.xml><?xml version="1.0" encoding="utf-8"?>
<sst xmlns="http://schemas.openxmlformats.org/spreadsheetml/2006/main" count="37" uniqueCount="30">
  <si>
    <t xml:space="preserve">Correlation </t>
  </si>
  <si>
    <t>There is moderate negative relationship between 2 variables</t>
  </si>
  <si>
    <t>More the adv cost less are the sales</t>
  </si>
  <si>
    <t>Uses Pearson r correlation method</t>
  </si>
  <si>
    <t xml:space="preserve">sum </t>
  </si>
  <si>
    <t>Adv cost (X)</t>
  </si>
  <si>
    <t>sales(K) (Y)</t>
  </si>
  <si>
    <t>XY</t>
  </si>
  <si>
    <t>X^2</t>
  </si>
  <si>
    <t>Y^2</t>
  </si>
  <si>
    <t>n = number of observations</t>
  </si>
  <si>
    <t xml:space="preserve">Numerator </t>
  </si>
  <si>
    <t>Denominator</t>
  </si>
  <si>
    <t xml:space="preserve">r </t>
  </si>
  <si>
    <t>By pearson r correlation manually</t>
  </si>
  <si>
    <t>using correl formula</t>
  </si>
  <si>
    <t xml:space="preserve">By using Data Analysis tool </t>
  </si>
  <si>
    <t>It also give relation between more than 2 var by using data analysis tool</t>
  </si>
  <si>
    <t>for these colors use conditional formatting&gt;color scales</t>
  </si>
  <si>
    <t>&gt;&gt;&gt;&gt;&gt;&gt;&gt;</t>
  </si>
  <si>
    <t>Rank X</t>
  </si>
  <si>
    <t>Rank Y</t>
  </si>
  <si>
    <t>Diff</t>
  </si>
  <si>
    <t>Diff^2</t>
  </si>
  <si>
    <t>here Rank = Rank.EQ in formula</t>
  </si>
  <si>
    <t>using spearman rank formula</t>
  </si>
  <si>
    <t>Numerator</t>
  </si>
  <si>
    <t>n</t>
  </si>
  <si>
    <t>N/D</t>
  </si>
  <si>
    <t>Sigma (Spearman rank correlation) = 1-(N/D)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</si>
</sst>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/>
    <xf numFmtId="0" fontId="1" fillId="6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6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3" xfId="0" applyFont="1" applyFill="1" applyBorder="1"/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'Pearson r correlation'!$C$4</c:f>
              <c:strCache>
                <c:ptCount val="1"/>
                <c:pt idx="0">
                  <c:v>sales(K)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'Pearson r correlation'!$B$5:$B$11</c:f>
              <c:numCache>
                <c:formatCode>General</c:formatCode>
                <c:ptCount val="7"/>
                <c:pt idx="0">
                  <c:v>2500</c:v>
                </c:pt>
                <c:pt idx="1">
                  <c:v>2652</c:v>
                </c:pt>
                <c:pt idx="2">
                  <c:v>2452</c:v>
                </c:pt>
                <c:pt idx="3">
                  <c:v>1652</c:v>
                </c:pt>
                <c:pt idx="4">
                  <c:v>2549</c:v>
                </c:pt>
                <c:pt idx="5">
                  <c:v>2365</c:v>
                </c:pt>
                <c:pt idx="6">
                  <c:v>2985</c:v>
                </c:pt>
              </c:numCache>
            </c:numRef>
          </c:xVal>
          <c:yVal>
            <c:numRef>
              <c:f>'Pearson r correlation'!$C$5:$C$11</c:f>
              <c:numCache>
                <c:formatCode>General</c:formatCode>
                <c:ptCount val="7"/>
                <c:pt idx="0">
                  <c:v>50</c:v>
                </c:pt>
                <c:pt idx="1">
                  <c:v>65</c:v>
                </c:pt>
                <c:pt idx="2">
                  <c:v>61</c:v>
                </c:pt>
                <c:pt idx="3">
                  <c:v>75</c:v>
                </c:pt>
                <c:pt idx="4">
                  <c:v>70</c:v>
                </c:pt>
                <c:pt idx="5">
                  <c:v>56</c:v>
                </c:pt>
                <c:pt idx="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D-40A0-88B8-2D9BF84A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90639"/>
        <c:axId val="1536008191"/>
      </c:scatterChart>
      <c:valAx>
        <c:axId val="14495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08191"/>
        <c:crosses val="autoZero"/>
        <c:crossBetween val="midCat"/>
      </c:valAx>
      <c:valAx>
        <c:axId val="15360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90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20</xdr:row>
      <xdr:rowOff>28575</xdr:rowOff>
    </xdr:from>
    <xdr:to>
      <xdr:col>11</xdr:col>
      <xdr:colOff>104775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workbookViewId="0">
      <selection activeCell="D15" sqref="D15"/>
    </sheetView>
  </sheetViews>
  <sheetFormatPr defaultRowHeight="15" x14ac:dyDescent="0.25"/>
  <cols>
    <col min="1" max="1" width="11.42578125" bestFit="1" customWidth="1"/>
    <col min="2" max="2" width="12.7109375" bestFit="1" customWidth="1"/>
    <col min="3" max="3" width="10.85546875" bestFit="1" customWidth="1"/>
    <col min="9" max="10" width="12.7109375" bestFit="1" customWidth="1"/>
    <col min="11" max="11" width="11.28515625" bestFit="1" customWidth="1"/>
  </cols>
  <sheetData>
    <row r="2" spans="1:18" x14ac:dyDescent="0.25">
      <c r="A2" s="2"/>
      <c r="B2" s="20" t="s">
        <v>17</v>
      </c>
      <c r="C2" s="20"/>
      <c r="D2" s="20"/>
      <c r="E2" s="20"/>
      <c r="F2" s="20"/>
      <c r="G2" s="20"/>
      <c r="H2" s="20"/>
      <c r="I2" s="2"/>
      <c r="J2" s="2"/>
      <c r="K2" s="2"/>
      <c r="L2" s="2"/>
      <c r="M2" s="2"/>
      <c r="N2" s="2"/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8" x14ac:dyDescent="0.25">
      <c r="A4" s="2"/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2"/>
      <c r="H4" s="6" t="s">
        <v>10</v>
      </c>
      <c r="I4" s="6"/>
      <c r="J4" s="6"/>
      <c r="K4" s="4">
        <f>COUNT(B5:B11)</f>
        <v>7</v>
      </c>
      <c r="L4" s="2"/>
      <c r="M4" s="2"/>
      <c r="N4" s="2"/>
    </row>
    <row r="5" spans="1:18" x14ac:dyDescent="0.25">
      <c r="A5" s="2"/>
      <c r="B5" s="11">
        <v>2500</v>
      </c>
      <c r="C5" s="11">
        <v>50</v>
      </c>
      <c r="D5" s="11">
        <f>B5*C5</f>
        <v>125000</v>
      </c>
      <c r="E5" s="11">
        <f>B5*B5</f>
        <v>6250000</v>
      </c>
      <c r="F5" s="11">
        <f>C5*C5</f>
        <v>2500</v>
      </c>
      <c r="G5" s="2"/>
      <c r="H5" s="2"/>
      <c r="I5" s="2"/>
      <c r="J5" s="2"/>
      <c r="K5" s="2"/>
      <c r="L5" s="2"/>
      <c r="M5" s="2"/>
      <c r="N5" s="2"/>
    </row>
    <row r="6" spans="1:18" x14ac:dyDescent="0.25">
      <c r="A6" s="2"/>
      <c r="B6" s="11">
        <v>2652</v>
      </c>
      <c r="C6" s="11">
        <v>65</v>
      </c>
      <c r="D6" s="11">
        <f t="shared" ref="D6:D11" si="0">B6*C6</f>
        <v>172380</v>
      </c>
      <c r="E6" s="11">
        <f t="shared" ref="E6:E11" si="1">B6*B6</f>
        <v>7033104</v>
      </c>
      <c r="F6" s="11">
        <f t="shared" ref="F6:F11" si="2">C6*C6</f>
        <v>4225</v>
      </c>
      <c r="G6" s="2"/>
      <c r="H6" s="2"/>
      <c r="I6" s="18" t="s">
        <v>11</v>
      </c>
      <c r="J6" s="18">
        <f xml:space="preserve"> K4*(D12)-(B12*C12)</f>
        <v>-44801</v>
      </c>
      <c r="K6" s="2"/>
      <c r="L6" s="2"/>
      <c r="M6" s="2"/>
      <c r="N6" s="2"/>
      <c r="O6" s="7"/>
    </row>
    <row r="7" spans="1:18" x14ac:dyDescent="0.25">
      <c r="A7" s="2"/>
      <c r="B7" s="11">
        <v>2452</v>
      </c>
      <c r="C7" s="11">
        <v>61</v>
      </c>
      <c r="D7" s="11">
        <f t="shared" si="0"/>
        <v>149572</v>
      </c>
      <c r="E7" s="11">
        <f t="shared" si="1"/>
        <v>6012304</v>
      </c>
      <c r="F7" s="11">
        <f t="shared" si="2"/>
        <v>3721</v>
      </c>
      <c r="G7" s="2"/>
      <c r="H7" s="2"/>
      <c r="I7" s="18"/>
      <c r="J7" s="18"/>
      <c r="K7" s="2"/>
      <c r="L7" s="2"/>
      <c r="M7" s="2"/>
      <c r="N7" s="2"/>
    </row>
    <row r="8" spans="1:18" x14ac:dyDescent="0.25">
      <c r="A8" s="2"/>
      <c r="B8" s="11">
        <v>1652</v>
      </c>
      <c r="C8" s="11">
        <v>75</v>
      </c>
      <c r="D8" s="11">
        <f t="shared" si="0"/>
        <v>123900</v>
      </c>
      <c r="E8" s="11">
        <f t="shared" si="1"/>
        <v>2729104</v>
      </c>
      <c r="F8" s="11">
        <f t="shared" si="2"/>
        <v>5625</v>
      </c>
      <c r="G8" s="2"/>
      <c r="H8" s="2"/>
      <c r="I8" s="18" t="s">
        <v>12</v>
      </c>
      <c r="J8" s="18">
        <f>SQRT((K4*E12)-(B12*B12))*SQRT((K4*F12)-(C12*C12))</f>
        <v>144562.63201809794</v>
      </c>
      <c r="K8" s="8" t="s">
        <v>14</v>
      </c>
      <c r="L8" s="8"/>
      <c r="M8" s="8"/>
      <c r="N8" s="8"/>
    </row>
    <row r="9" spans="1:18" x14ac:dyDescent="0.25">
      <c r="A9" s="2"/>
      <c r="B9" s="11">
        <v>2549</v>
      </c>
      <c r="C9" s="11">
        <v>70</v>
      </c>
      <c r="D9" s="11">
        <f t="shared" si="0"/>
        <v>178430</v>
      </c>
      <c r="E9" s="11">
        <f t="shared" si="1"/>
        <v>6497401</v>
      </c>
      <c r="F9" s="11">
        <f t="shared" si="2"/>
        <v>4900</v>
      </c>
      <c r="G9" s="2"/>
      <c r="H9" s="2"/>
      <c r="I9" s="18"/>
      <c r="J9" s="18"/>
      <c r="K9" s="2"/>
      <c r="L9" s="2"/>
      <c r="M9" s="2"/>
      <c r="N9" s="2"/>
    </row>
    <row r="10" spans="1:18" x14ac:dyDescent="0.25">
      <c r="A10" s="2"/>
      <c r="B10" s="11">
        <v>2365</v>
      </c>
      <c r="C10" s="11">
        <v>56</v>
      </c>
      <c r="D10" s="11">
        <f t="shared" si="0"/>
        <v>132440</v>
      </c>
      <c r="E10" s="11">
        <f t="shared" si="1"/>
        <v>5593225</v>
      </c>
      <c r="F10" s="11">
        <f t="shared" si="2"/>
        <v>3136</v>
      </c>
      <c r="G10" s="2"/>
      <c r="H10" s="2"/>
      <c r="I10" s="18" t="s">
        <v>13</v>
      </c>
      <c r="J10" s="18">
        <f>J6/J8</f>
        <v>-0.30990719644888121</v>
      </c>
      <c r="K10" s="2"/>
      <c r="L10" s="2"/>
      <c r="M10" s="2"/>
      <c r="N10" s="2"/>
    </row>
    <row r="11" spans="1:18" x14ac:dyDescent="0.25">
      <c r="A11" s="2"/>
      <c r="B11" s="11">
        <v>2985</v>
      </c>
      <c r="C11" s="11">
        <v>67</v>
      </c>
      <c r="D11" s="11">
        <f t="shared" si="0"/>
        <v>199995</v>
      </c>
      <c r="E11" s="11">
        <f t="shared" si="1"/>
        <v>8910225</v>
      </c>
      <c r="F11" s="11">
        <f t="shared" si="2"/>
        <v>4489</v>
      </c>
      <c r="G11" s="2"/>
      <c r="H11" s="2"/>
      <c r="I11" s="2"/>
      <c r="J11" s="2"/>
      <c r="K11" s="2"/>
      <c r="L11" s="2"/>
      <c r="M11" s="2"/>
      <c r="N11" s="2"/>
    </row>
    <row r="12" spans="1:18" x14ac:dyDescent="0.25">
      <c r="A12" s="12" t="s">
        <v>4</v>
      </c>
      <c r="B12" s="12">
        <f>SUM(B5:B11)</f>
        <v>17155</v>
      </c>
      <c r="C12" s="12">
        <f t="shared" ref="C12:F12" si="3">SUM(C5:C11)</f>
        <v>444</v>
      </c>
      <c r="D12" s="12">
        <f t="shared" si="3"/>
        <v>1081717</v>
      </c>
      <c r="E12" s="12">
        <f t="shared" si="3"/>
        <v>43025363</v>
      </c>
      <c r="F12" s="12">
        <f t="shared" si="3"/>
        <v>28596</v>
      </c>
      <c r="G12" s="2"/>
      <c r="H12" s="2"/>
      <c r="I12" s="2"/>
      <c r="J12" s="2"/>
      <c r="K12" s="2"/>
      <c r="L12" s="2"/>
      <c r="M12" s="2"/>
      <c r="N12" s="2"/>
    </row>
    <row r="13" spans="1:18" x14ac:dyDescent="0.25">
      <c r="A13" s="2"/>
      <c r="B13" s="2"/>
      <c r="C13" s="2"/>
      <c r="D13" s="2"/>
      <c r="E13" s="2"/>
      <c r="F13" s="2"/>
      <c r="G13" s="2"/>
      <c r="H13" s="15"/>
      <c r="I13" s="15" t="s">
        <v>16</v>
      </c>
      <c r="J13" s="15"/>
      <c r="K13" s="11"/>
      <c r="L13" s="2"/>
      <c r="M13" s="2"/>
      <c r="N13" s="2"/>
    </row>
    <row r="14" spans="1:18" x14ac:dyDescent="0.25">
      <c r="A14" s="2"/>
      <c r="B14" s="2"/>
      <c r="C14" s="2"/>
      <c r="D14" s="2"/>
      <c r="E14" s="2"/>
      <c r="F14" s="2"/>
      <c r="G14" s="2"/>
      <c r="H14" s="11"/>
      <c r="I14" s="16"/>
      <c r="J14" s="16" t="s">
        <v>5</v>
      </c>
      <c r="K14" s="16" t="s">
        <v>6</v>
      </c>
      <c r="L14" s="2"/>
      <c r="M14" s="2"/>
      <c r="N14" s="2"/>
    </row>
    <row r="15" spans="1:18" x14ac:dyDescent="0.25">
      <c r="A15" s="14" t="s">
        <v>0</v>
      </c>
      <c r="B15" s="14">
        <f xml:space="preserve"> CORREL(B5:B11,C5:C11)</f>
        <v>-0.30990719644888121</v>
      </c>
      <c r="C15" s="2"/>
      <c r="D15" s="2"/>
      <c r="E15" s="2"/>
      <c r="F15" s="2"/>
      <c r="G15" s="2"/>
      <c r="H15" s="11"/>
      <c r="I15" s="17" t="s">
        <v>5</v>
      </c>
      <c r="J15" s="17">
        <v>1</v>
      </c>
      <c r="K15" s="17"/>
      <c r="L15" s="2" t="s">
        <v>19</v>
      </c>
      <c r="M15" s="21" t="s">
        <v>18</v>
      </c>
      <c r="N15" s="21"/>
      <c r="O15" s="21"/>
      <c r="P15" s="21"/>
      <c r="Q15" s="21"/>
      <c r="R15" s="21"/>
    </row>
    <row r="16" spans="1:18" x14ac:dyDescent="0.25">
      <c r="A16" s="8" t="s">
        <v>15</v>
      </c>
      <c r="B16" s="8"/>
      <c r="C16" s="8"/>
      <c r="D16" s="8"/>
      <c r="E16" s="2"/>
      <c r="F16" s="2"/>
      <c r="G16" s="2"/>
      <c r="H16" s="11"/>
      <c r="I16" s="17" t="s">
        <v>6</v>
      </c>
      <c r="J16" s="19">
        <v>-0.30990719644888121</v>
      </c>
      <c r="K16" s="17">
        <v>1</v>
      </c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5" t="s">
        <v>3</v>
      </c>
      <c r="B18" s="5"/>
      <c r="C18" s="5"/>
      <c r="D18" s="5"/>
      <c r="E18" s="2"/>
      <c r="F18" s="2"/>
      <c r="G18" s="3" t="s">
        <v>1</v>
      </c>
      <c r="H18" s="3"/>
      <c r="I18" s="3"/>
      <c r="J18" s="3"/>
      <c r="K18" s="3"/>
      <c r="L18" s="3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3" t="s">
        <v>2</v>
      </c>
      <c r="H19" s="3"/>
      <c r="I19" s="3"/>
      <c r="J19" s="3"/>
      <c r="K19" s="2"/>
      <c r="L19" s="2"/>
      <c r="M19" s="2"/>
      <c r="N19" s="2"/>
    </row>
  </sheetData>
  <mergeCells count="8">
    <mergeCell ref="B2:H2"/>
    <mergeCell ref="M15:R15"/>
    <mergeCell ref="G18:L18"/>
    <mergeCell ref="G19:J19"/>
    <mergeCell ref="A18:D18"/>
    <mergeCell ref="H4:J4"/>
    <mergeCell ref="K8:N8"/>
    <mergeCell ref="A16:D16"/>
  </mergeCells>
  <conditionalFormatting sqref="I14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tabSelected="1" workbookViewId="0">
      <selection activeCell="I10" sqref="I10"/>
    </sheetView>
  </sheetViews>
  <sheetFormatPr defaultRowHeight="15" x14ac:dyDescent="0.25"/>
  <cols>
    <col min="2" max="2" width="11.42578125" bestFit="1" customWidth="1"/>
    <col min="3" max="3" width="11" bestFit="1" customWidth="1"/>
    <col min="5" max="5" width="10.7109375" bestFit="1" customWidth="1"/>
    <col min="6" max="6" width="12.7109375" bestFit="1" customWidth="1"/>
  </cols>
  <sheetData>
    <row r="3" spans="2:12" x14ac:dyDescent="0.25">
      <c r="D3" s="22" t="s">
        <v>24</v>
      </c>
      <c r="E3" s="22"/>
      <c r="F3" s="22"/>
      <c r="G3" s="22"/>
    </row>
    <row r="4" spans="2:12" x14ac:dyDescent="0.25">
      <c r="B4" s="10" t="s">
        <v>5</v>
      </c>
      <c r="C4" s="10" t="s">
        <v>6</v>
      </c>
      <c r="D4" s="9" t="s">
        <v>20</v>
      </c>
      <c r="E4" s="9" t="s">
        <v>21</v>
      </c>
      <c r="F4" s="9" t="s">
        <v>22</v>
      </c>
      <c r="G4" s="9" t="s">
        <v>23</v>
      </c>
    </row>
    <row r="5" spans="2:12" x14ac:dyDescent="0.25">
      <c r="B5" s="11">
        <v>2500</v>
      </c>
      <c r="C5" s="11">
        <v>50</v>
      </c>
      <c r="D5" s="1">
        <f>RANK(B5,$B$5:$B$11,1)</f>
        <v>4</v>
      </c>
      <c r="E5" s="1">
        <f>RANK(C5, $C$5:$C$11, 1)</f>
        <v>1</v>
      </c>
      <c r="F5" s="1">
        <f>D5-E5</f>
        <v>3</v>
      </c>
      <c r="G5" s="1">
        <f>F5*F5</f>
        <v>9</v>
      </c>
    </row>
    <row r="6" spans="2:12" x14ac:dyDescent="0.25">
      <c r="B6" s="11">
        <v>2652</v>
      </c>
      <c r="C6" s="11">
        <v>65</v>
      </c>
      <c r="D6" s="1">
        <f t="shared" ref="D6:D11" si="0">RANK(B6,$B$5:$B$11,1)</f>
        <v>6</v>
      </c>
      <c r="E6" s="1">
        <f t="shared" ref="E6:E11" si="1">RANK(C6, $C$5:$C$11, 1)</f>
        <v>4</v>
      </c>
      <c r="F6" s="1">
        <f t="shared" ref="F6:F11" si="2">D6-E6</f>
        <v>2</v>
      </c>
      <c r="G6" s="1">
        <f t="shared" ref="G6:G11" si="3">F6*F6</f>
        <v>4</v>
      </c>
    </row>
    <row r="7" spans="2:12" x14ac:dyDescent="0.25">
      <c r="B7" s="11">
        <v>2452</v>
      </c>
      <c r="C7" s="11">
        <v>61</v>
      </c>
      <c r="D7" s="1">
        <f t="shared" si="0"/>
        <v>3</v>
      </c>
      <c r="E7" s="1">
        <f t="shared" si="1"/>
        <v>3</v>
      </c>
      <c r="F7" s="1">
        <f t="shared" si="2"/>
        <v>0</v>
      </c>
      <c r="G7" s="1">
        <f t="shared" si="3"/>
        <v>0</v>
      </c>
    </row>
    <row r="8" spans="2:12" x14ac:dyDescent="0.25">
      <c r="B8" s="11">
        <v>1652</v>
      </c>
      <c r="C8" s="11">
        <v>75</v>
      </c>
      <c r="D8" s="1">
        <f t="shared" si="0"/>
        <v>1</v>
      </c>
      <c r="E8" s="1">
        <f t="shared" si="1"/>
        <v>7</v>
      </c>
      <c r="F8" s="1">
        <f t="shared" si="2"/>
        <v>-6</v>
      </c>
      <c r="G8" s="1">
        <f t="shared" si="3"/>
        <v>36</v>
      </c>
    </row>
    <row r="9" spans="2:12" x14ac:dyDescent="0.25">
      <c r="B9" s="11">
        <v>2549</v>
      </c>
      <c r="C9" s="11">
        <v>70</v>
      </c>
      <c r="D9" s="1">
        <f t="shared" si="0"/>
        <v>5</v>
      </c>
      <c r="E9" s="1">
        <f t="shared" si="1"/>
        <v>6</v>
      </c>
      <c r="F9" s="1">
        <f t="shared" si="2"/>
        <v>-1</v>
      </c>
      <c r="G9" s="1">
        <f t="shared" si="3"/>
        <v>1</v>
      </c>
    </row>
    <row r="10" spans="2:12" x14ac:dyDescent="0.25">
      <c r="B10" s="11">
        <v>2365</v>
      </c>
      <c r="C10" s="11">
        <v>56</v>
      </c>
      <c r="D10" s="1">
        <f t="shared" si="0"/>
        <v>2</v>
      </c>
      <c r="E10" s="1">
        <f t="shared" si="1"/>
        <v>2</v>
      </c>
      <c r="F10" s="1">
        <f t="shared" si="2"/>
        <v>0</v>
      </c>
      <c r="G10" s="1">
        <f t="shared" si="3"/>
        <v>0</v>
      </c>
    </row>
    <row r="11" spans="2:12" x14ac:dyDescent="0.25">
      <c r="B11" s="11">
        <v>2985</v>
      </c>
      <c r="C11" s="11">
        <v>67</v>
      </c>
      <c r="D11" s="1">
        <f t="shared" si="0"/>
        <v>7</v>
      </c>
      <c r="E11" s="1">
        <f t="shared" si="1"/>
        <v>5</v>
      </c>
      <c r="F11" s="1">
        <f t="shared" si="2"/>
        <v>2</v>
      </c>
      <c r="G11" s="1">
        <f t="shared" si="3"/>
        <v>4</v>
      </c>
    </row>
    <row r="12" spans="2:12" x14ac:dyDescent="0.25">
      <c r="G12" s="23">
        <f>SUM(G5:G11)</f>
        <v>54</v>
      </c>
    </row>
    <row r="14" spans="2:12" x14ac:dyDescent="0.25">
      <c r="D14" s="26" t="s">
        <v>25</v>
      </c>
      <c r="E14" s="26"/>
      <c r="F14" s="26"/>
    </row>
    <row r="16" spans="2:12" x14ac:dyDescent="0.25">
      <c r="E16" s="24" t="s">
        <v>26</v>
      </c>
      <c r="F16" s="24" t="s">
        <v>12</v>
      </c>
      <c r="G16" s="24" t="s">
        <v>28</v>
      </c>
      <c r="H16" s="25" t="s">
        <v>29</v>
      </c>
      <c r="I16" s="25"/>
      <c r="J16" s="25"/>
      <c r="K16" s="25"/>
      <c r="L16" s="25"/>
    </row>
    <row r="17" spans="2:12" x14ac:dyDescent="0.25">
      <c r="B17" s="13" t="s">
        <v>27</v>
      </c>
      <c r="E17" s="24">
        <f>6*(G12)</f>
        <v>324</v>
      </c>
      <c r="F17" s="24">
        <f>B18*(B18*B18-1)</f>
        <v>336</v>
      </c>
      <c r="G17" s="24">
        <f>E17/F17</f>
        <v>0.9642857142857143</v>
      </c>
      <c r="H17" s="25">
        <f>1-G17</f>
        <v>3.5714285714285698E-2</v>
      </c>
      <c r="I17" s="25"/>
      <c r="J17" s="25"/>
      <c r="K17" s="25"/>
      <c r="L17" s="25"/>
    </row>
    <row r="18" spans="2:12" x14ac:dyDescent="0.25">
      <c r="B18" s="13">
        <f>COUNT(B5:B11)</f>
        <v>7</v>
      </c>
    </row>
  </sheetData>
  <mergeCells count="4">
    <mergeCell ref="D3:G3"/>
    <mergeCell ref="H16:L16"/>
    <mergeCell ref="H17:L17"/>
    <mergeCell ref="D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Pearson r correlation</vt:lpstr>
      <vt:lpstr>Spearman rank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</dc:creator>
  <cp:lastModifiedBy>Rushikesh</cp:lastModifiedBy>
  <dcterms:created xsi:type="dcterms:W3CDTF">2023-12-07T04:26:29Z</dcterms:created>
  <dcterms:modified xsi:type="dcterms:W3CDTF">2023-12-07T09:25:46Z</dcterms:modified>
</cp:coreProperties>
</file>