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Лист1" sheetId="1" r:id="rId1"/>
    <sheet name="Лист2" sheetId="2" r:id="rId2"/>
  </sheets>
  <definedNames>
    <definedName name="_xlchart.v1.0" hidden="1">Лист1!$B$34:$B$40</definedName>
    <definedName name="_xlchart.v1.1" hidden="1">Лист1!$C$34:$C$40</definedName>
    <definedName name="_xlchart.v1.2" hidden="1">Лист1!$D$34:$D$40</definedName>
    <definedName name="_xlchart.v1.3" hidden="1">Лист1!$B$34:$B$40</definedName>
    <definedName name="_xlchart.v1.4" hidden="1">Лист1!$C$34:$C$40</definedName>
    <definedName name="_xlchart.v1.5" hidden="1">Лист1!$D$34:$D$40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A5" i="1"/>
  <c r="V12" i="1"/>
  <c r="V11" i="1"/>
  <c r="V10" i="1"/>
  <c r="T12" i="1"/>
  <c r="T11" i="1"/>
  <c r="T10" i="1"/>
  <c r="C52" i="1"/>
  <c r="C51" i="1"/>
  <c r="C47" i="1"/>
  <c r="C45" i="1"/>
  <c r="C46" i="1" s="1"/>
  <c r="B31" i="1" l="1"/>
  <c r="B30" i="1"/>
  <c r="B29" i="1"/>
  <c r="B28" i="1"/>
  <c r="B27" i="1"/>
  <c r="B26" i="1"/>
  <c r="E15" i="1" l="1"/>
  <c r="H22" i="1" l="1"/>
  <c r="G22" i="1"/>
  <c r="F22" i="1"/>
  <c r="E22" i="1"/>
  <c r="D22" i="1"/>
  <c r="C22" i="1"/>
  <c r="C20" i="1"/>
  <c r="B11" i="1"/>
  <c r="B10" i="1" s="1"/>
  <c r="H15" i="1" s="1"/>
  <c r="B12" i="1"/>
  <c r="C15" i="1" l="1"/>
  <c r="D15" i="1" l="1"/>
  <c r="D20" i="1" s="1"/>
  <c r="E20" i="1" l="1"/>
  <c r="F15" i="1" l="1"/>
  <c r="G15" i="1" l="1"/>
  <c r="H20" i="1" s="1"/>
  <c r="G20" i="1"/>
  <c r="F20" i="1"/>
</calcChain>
</file>

<file path=xl/sharedStrings.xml><?xml version="1.0" encoding="utf-8"?>
<sst xmlns="http://schemas.openxmlformats.org/spreadsheetml/2006/main" count="56" uniqueCount="52">
  <si>
    <t>Варианты(xi)</t>
  </si>
  <si>
    <t>Частоты(ni)</t>
  </si>
  <si>
    <t>Частотный ряд</t>
  </si>
  <si>
    <t>Относ.частоты(wi)</t>
  </si>
  <si>
    <t>k</t>
  </si>
  <si>
    <t>h</t>
  </si>
  <si>
    <t>Xmax</t>
  </si>
  <si>
    <t>Xmin</t>
  </si>
  <si>
    <t>R</t>
  </si>
  <si>
    <t>Промежутки</t>
  </si>
  <si>
    <t>ni</t>
  </si>
  <si>
    <t xml:space="preserve">[0,5;  0,7] </t>
  </si>
  <si>
    <t>(0,7; 0,9]</t>
  </si>
  <si>
    <t>(1,2; 1,4]</t>
  </si>
  <si>
    <t>(0,9; 1,2]</t>
  </si>
  <si>
    <t>Xi</t>
  </si>
  <si>
    <t>Wi</t>
  </si>
  <si>
    <t>[0,5;0,744]</t>
  </si>
  <si>
    <t>[0,744;0,989]</t>
  </si>
  <si>
    <t>[0,989;1,233]</t>
  </si>
  <si>
    <t>[1,233;1,478]</t>
  </si>
  <si>
    <t>[1,478;1,722]</t>
  </si>
  <si>
    <t>[1,722;1,8]</t>
  </si>
  <si>
    <t>(1,5; 1,7]</t>
  </si>
  <si>
    <t>(1,7; 1,8]</t>
  </si>
  <si>
    <t>x&lt;0,5</t>
  </si>
  <si>
    <t>0,5&lt;=x&lt;=0,7</t>
  </si>
  <si>
    <t>0,7&lt;=x&lt;=0,9</t>
  </si>
  <si>
    <t>0,9&lt;=x&lt;=1,2</t>
  </si>
  <si>
    <t>1,2&lt;=x&lt;=1,4</t>
  </si>
  <si>
    <t>1,4&lt;=x&lt;=1,5</t>
  </si>
  <si>
    <t>1,5&lt;=x&lt;=1,7</t>
  </si>
  <si>
    <t>x1</t>
  </si>
  <si>
    <t>x2</t>
  </si>
  <si>
    <t>x3</t>
  </si>
  <si>
    <t>x4</t>
  </si>
  <si>
    <t>x5</t>
  </si>
  <si>
    <t>x6</t>
  </si>
  <si>
    <t>x7</t>
  </si>
  <si>
    <t>Выбор.ср.</t>
  </si>
  <si>
    <t>D</t>
  </si>
  <si>
    <t>О с крючком (среднее квадратичное)</t>
  </si>
  <si>
    <t>Мода</t>
  </si>
  <si>
    <t>Медиана</t>
  </si>
  <si>
    <t xml:space="preserve">R размах варьирования </t>
  </si>
  <si>
    <t>Ø(Среднее абсолютное отклонение)</t>
  </si>
  <si>
    <t>V(Коэффициент вариации)</t>
  </si>
  <si>
    <t>F(x)</t>
  </si>
  <si>
    <t>t1</t>
  </si>
  <si>
    <t>t2</t>
  </si>
  <si>
    <t>t3</t>
  </si>
  <si>
    <t>&lt;1,04&lt;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</si>
</sst>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1" fillId="0" borderId="0" xfId="0" applyNumberFormat="1" applyFont="1"/>
    <xf numFmtId="2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779963003174573E-2"/>
          <c:y val="7.7986739260898177E-2"/>
          <c:w val="0.75444203849518809"/>
          <c:h val="0.8326195683872849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Лист1!$A$3:$J$3</c:f>
              <c:numCache>
                <c:formatCode>General</c:formatCode>
                <c:ptCount val="10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  <c:pt idx="3">
                  <c:v>0.8</c:v>
                </c:pt>
                <c:pt idx="4">
                  <c:v>1.2</c:v>
                </c:pt>
                <c:pt idx="5">
                  <c:v>1.3</c:v>
                </c:pt>
                <c:pt idx="6">
                  <c:v>1.4</c:v>
                </c:pt>
                <c:pt idx="7">
                  <c:v>1.8</c:v>
                </c:pt>
                <c:pt idx="8">
                  <c:v>0.9</c:v>
                </c:pt>
                <c:pt idx="9">
                  <c:v>1.5</c:v>
                </c:pt>
              </c:numCache>
            </c:numRef>
          </c:cat>
          <c:val>
            <c:numRef>
              <c:f>Лист1!$A$4:$J$4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C-4EAA-BD25-EDE5FD562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848320"/>
        <c:axId val="159851648"/>
      </c:lineChart>
      <c:catAx>
        <c:axId val="1598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851648"/>
        <c:crosses val="autoZero"/>
        <c:auto val="1"/>
        <c:lblAlgn val="ctr"/>
        <c:lblOffset val="100"/>
        <c:noMultiLvlLbl val="0"/>
      </c:catAx>
      <c:valAx>
        <c:axId val="1598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84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Гисторамма</a:t>
            </a:r>
            <a:r>
              <a:rPr lang="en-US"/>
              <a:t> </a:t>
            </a:r>
            <a:r>
              <a:rPr lang="ru-RU"/>
              <a:t>частот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Лист1!$A$4:$J$4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E-4852-AD9A-0060EC0D1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602623"/>
        <c:axId val="419605951"/>
      </c:barChart>
      <c:catAx>
        <c:axId val="419602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605951"/>
        <c:crosses val="autoZero"/>
        <c:auto val="1"/>
        <c:lblAlgn val="ctr"/>
        <c:lblOffset val="100"/>
        <c:noMultiLvlLbl val="0"/>
      </c:catAx>
      <c:valAx>
        <c:axId val="41960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60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Эмперическая функция</a:t>
            </a:r>
          </a:p>
        </cx:rich>
      </cx:tx>
    </cx:title>
    <cx:plotArea>
      <cx:plotAreaRegion>
        <cx:series layoutId="waterfall" uniqueId="{A6FF51FB-A259-4529-88DB-9E7805FEE0F0}" formatIdx="0"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42A274AD-459B-4C37-857C-36D04880731A}" formatIdx="1">
          <cx:dataLabels pos="outEnd">
            <cx:visibility seriesName="0" categoryName="0" value="1"/>
          </cx:dataLabels>
          <cx:dataId val="1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37</xdr:row>
      <xdr:rowOff>57150</xdr:rowOff>
    </xdr:from>
    <xdr:to>
      <xdr:col>12</xdr:col>
      <xdr:colOff>161926</xdr:colOff>
      <xdr:row>52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22</xdr:row>
      <xdr:rowOff>171450</xdr:rowOff>
    </xdr:from>
    <xdr:to>
      <xdr:col>19</xdr:col>
      <xdr:colOff>295275</xdr:colOff>
      <xdr:row>37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390525</xdr:colOff>
      <xdr:row>22</xdr:row>
      <xdr:rowOff>180975</xdr:rowOff>
    </xdr:from>
    <xdr:to>
      <xdr:col>11</xdr:col>
      <xdr:colOff>600075</xdr:colOff>
      <xdr:row>37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</xdr:col>
      <xdr:colOff>114300</xdr:colOff>
      <xdr:row>24</xdr:row>
      <xdr:rowOff>57150</xdr:rowOff>
    </xdr:from>
    <xdr:to>
      <xdr:col>1</xdr:col>
      <xdr:colOff>914400</xdr:colOff>
      <xdr:row>31</xdr:row>
      <xdr:rowOff>0</xdr:rowOff>
    </xdr:to>
    <xdr:sp macro="" textlink="">
      <xdr:nvSpPr>
        <xdr:cNvPr id="5" name="Левая фигурная скобка 4"/>
        <xdr:cNvSpPr/>
      </xdr:nvSpPr>
      <xdr:spPr>
        <a:xfrm>
          <a:off x="1209675" y="4676775"/>
          <a:ext cx="800100" cy="12763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68036</xdr:colOff>
      <xdr:row>40</xdr:row>
      <xdr:rowOff>163285</xdr:rowOff>
    </xdr:from>
    <xdr:to>
      <xdr:col>6</xdr:col>
      <xdr:colOff>108857</xdr:colOff>
      <xdr:row>52</xdr:row>
      <xdr:rowOff>81642</xdr:rowOff>
    </xdr:to>
    <xdr:cxnSp macro="">
      <xdr:nvCxnSpPr>
        <xdr:cNvPr id="7" name="Прямая соединительная линия 6"/>
        <xdr:cNvCxnSpPr/>
      </xdr:nvCxnSpPr>
      <xdr:spPr>
        <a:xfrm>
          <a:off x="5197929" y="7837714"/>
          <a:ext cx="40821" cy="22043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41</xdr:row>
      <xdr:rowOff>54428</xdr:rowOff>
    </xdr:from>
    <xdr:to>
      <xdr:col>8</xdr:col>
      <xdr:colOff>54428</xdr:colOff>
      <xdr:row>52</xdr:row>
      <xdr:rowOff>40821</xdr:rowOff>
    </xdr:to>
    <xdr:cxnSp macro="">
      <xdr:nvCxnSpPr>
        <xdr:cNvPr id="9" name="Прямая соединительная линия 8"/>
        <xdr:cNvCxnSpPr/>
      </xdr:nvCxnSpPr>
      <xdr:spPr>
        <a:xfrm>
          <a:off x="6354536" y="7919357"/>
          <a:ext cx="54428" cy="208189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zoomScale="70" zoomScaleNormal="70" workbookViewId="0">
      <selection activeCell="V40" sqref="V40"/>
    </sheetView>
  </sheetViews>
  <sheetFormatPr defaultRowHeight="15" x14ac:dyDescent="0.25"/>
  <cols>
    <col min="1" max="1" width="16.42578125" customWidth="1"/>
    <col min="2" max="2" width="22.140625" customWidth="1"/>
    <col min="6" max="6" width="10.5703125" bestFit="1" customWidth="1"/>
    <col min="21" max="21" width="10.5703125" bestFit="1" customWidth="1"/>
    <col min="22" max="25" width="12.5703125" bestFit="1" customWidth="1"/>
  </cols>
  <sheetData>
    <row r="1" spans="1:26" ht="18.75" x14ac:dyDescent="0.3">
      <c r="A1" s="6">
        <v>0.5</v>
      </c>
      <c r="B1" s="7">
        <v>0.7</v>
      </c>
      <c r="C1" s="7">
        <v>1</v>
      </c>
      <c r="D1" s="7">
        <v>0.8</v>
      </c>
      <c r="E1" s="7">
        <v>1.2</v>
      </c>
      <c r="F1" s="7">
        <v>1.3</v>
      </c>
      <c r="G1" s="7">
        <v>1.4</v>
      </c>
      <c r="H1" s="7">
        <v>0.7</v>
      </c>
      <c r="I1" s="7">
        <v>0.8</v>
      </c>
      <c r="J1" s="7">
        <v>1</v>
      </c>
      <c r="K1" s="7">
        <v>1.8</v>
      </c>
      <c r="L1" s="7">
        <v>1.2</v>
      </c>
      <c r="M1" s="7">
        <v>0.5</v>
      </c>
      <c r="N1" s="7">
        <v>1</v>
      </c>
      <c r="O1" s="7">
        <v>1.3</v>
      </c>
      <c r="P1" s="7">
        <v>0.9</v>
      </c>
      <c r="Q1" s="7">
        <v>0.8</v>
      </c>
      <c r="R1" s="7">
        <v>1.4</v>
      </c>
      <c r="S1" s="7">
        <v>1.5</v>
      </c>
      <c r="T1" s="7">
        <v>1</v>
      </c>
    </row>
    <row r="3" spans="1:26" x14ac:dyDescent="0.25">
      <c r="A3">
        <v>0.5</v>
      </c>
      <c r="B3">
        <v>0.7</v>
      </c>
      <c r="C3">
        <v>1</v>
      </c>
      <c r="D3">
        <v>0.8</v>
      </c>
      <c r="E3">
        <v>1.2</v>
      </c>
      <c r="F3">
        <v>1.3</v>
      </c>
      <c r="G3">
        <v>1.4</v>
      </c>
      <c r="H3">
        <v>1.8</v>
      </c>
      <c r="I3">
        <v>0.9</v>
      </c>
      <c r="J3">
        <v>1.5</v>
      </c>
      <c r="K3" s="3" t="s">
        <v>0</v>
      </c>
      <c r="L3" s="3"/>
      <c r="R3" s="3" t="s">
        <v>2</v>
      </c>
      <c r="S3" s="3"/>
    </row>
    <row r="4" spans="1:26" x14ac:dyDescent="0.25">
      <c r="A4">
        <v>2</v>
      </c>
      <c r="B4">
        <v>2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 s="3" t="s">
        <v>1</v>
      </c>
      <c r="L4" s="3"/>
      <c r="R4" s="3"/>
      <c r="S4" s="3"/>
    </row>
    <row r="5" spans="1:26" x14ac:dyDescent="0.25">
      <c r="A5">
        <f>A4/20</f>
        <v>0.1</v>
      </c>
      <c r="B5">
        <f t="shared" ref="B5:J5" si="0">B4/20</f>
        <v>0.1</v>
      </c>
      <c r="C5">
        <f t="shared" si="0"/>
        <v>0.2</v>
      </c>
      <c r="D5">
        <f t="shared" si="0"/>
        <v>0.15</v>
      </c>
      <c r="E5">
        <f t="shared" si="0"/>
        <v>0.1</v>
      </c>
      <c r="F5">
        <f t="shared" si="0"/>
        <v>0.1</v>
      </c>
      <c r="G5">
        <f t="shared" si="0"/>
        <v>0.1</v>
      </c>
      <c r="H5">
        <f t="shared" si="0"/>
        <v>0.05</v>
      </c>
      <c r="I5">
        <f t="shared" si="0"/>
        <v>0.05</v>
      </c>
      <c r="J5">
        <f t="shared" si="0"/>
        <v>0.05</v>
      </c>
      <c r="K5" s="3" t="s">
        <v>3</v>
      </c>
      <c r="L5" s="3"/>
      <c r="R5" s="3"/>
      <c r="S5" s="3"/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22</v>
      </c>
    </row>
    <row r="6" spans="1:26" x14ac:dyDescent="0.25">
      <c r="U6">
        <v>4</v>
      </c>
      <c r="V6">
        <v>4</v>
      </c>
      <c r="W6">
        <v>6</v>
      </c>
      <c r="X6">
        <v>4</v>
      </c>
      <c r="Y6">
        <v>1</v>
      </c>
      <c r="Z6">
        <v>1</v>
      </c>
    </row>
    <row r="8" spans="1:26" x14ac:dyDescent="0.25">
      <c r="A8" s="1" t="s">
        <v>7</v>
      </c>
      <c r="B8">
        <v>0.5</v>
      </c>
    </row>
    <row r="9" spans="1:26" x14ac:dyDescent="0.25">
      <c r="A9" s="1" t="s">
        <v>6</v>
      </c>
      <c r="B9">
        <v>1.8</v>
      </c>
    </row>
    <row r="10" spans="1:26" x14ac:dyDescent="0.25">
      <c r="A10" s="1" t="s">
        <v>5</v>
      </c>
      <c r="B10" s="2">
        <f>(B9-B8)/B11</f>
        <v>0.24438756504903306</v>
      </c>
      <c r="R10" s="8" t="s">
        <v>48</v>
      </c>
      <c r="S10" s="9">
        <v>1.72</v>
      </c>
      <c r="T10">
        <f>C45-((S10*C47)/SQRT(20))</f>
        <v>0.90766055765570119</v>
      </c>
      <c r="U10" t="s">
        <v>51</v>
      </c>
      <c r="V10">
        <f>C45+((S10*C47)/SQRT(20))</f>
        <v>1.172339442344299</v>
      </c>
    </row>
    <row r="11" spans="1:26" x14ac:dyDescent="0.25">
      <c r="A11" s="1" t="s">
        <v>4</v>
      </c>
      <c r="B11" s="2">
        <f>1+3.32*LOG(20)</f>
        <v>5.3194195856044173</v>
      </c>
      <c r="R11" s="8" t="s">
        <v>49</v>
      </c>
      <c r="S11" s="9">
        <v>2.09</v>
      </c>
      <c r="T11">
        <f>C45-((S11*C47)/SQRT(20))</f>
        <v>0.87919218924442766</v>
      </c>
      <c r="U11" t="s">
        <v>51</v>
      </c>
      <c r="V11">
        <f>C45+((S11*C47)/SQRT(20))</f>
        <v>1.2008078107555724</v>
      </c>
    </row>
    <row r="12" spans="1:26" x14ac:dyDescent="0.25">
      <c r="A12" s="1" t="s">
        <v>8</v>
      </c>
      <c r="B12">
        <f>B9-B8</f>
        <v>1.3</v>
      </c>
      <c r="R12" s="8" t="s">
        <v>50</v>
      </c>
      <c r="S12" s="9">
        <v>2.86</v>
      </c>
      <c r="T12">
        <f>C45-((S12*C47)/SQRT(20))</f>
        <v>0.81994720633447993</v>
      </c>
      <c r="U12" t="s">
        <v>51</v>
      </c>
      <c r="V12">
        <f>C45+((S12*C47)/SQRT(20))</f>
        <v>1.2600527936655201</v>
      </c>
    </row>
    <row r="15" spans="1:26" x14ac:dyDescent="0.25">
      <c r="C15" s="2">
        <f>B8+B10</f>
        <v>0.74438756504903303</v>
      </c>
      <c r="D15" s="2">
        <f>C15+B10</f>
        <v>0.98877513009806606</v>
      </c>
      <c r="E15" s="2">
        <f>D15+B10</f>
        <v>1.2331626951470991</v>
      </c>
      <c r="F15" s="2">
        <f>E15+B10</f>
        <v>1.4775502601961321</v>
      </c>
      <c r="G15" s="2">
        <f>F15+B10</f>
        <v>1.7219378252451651</v>
      </c>
      <c r="H15" s="2">
        <f>B9-B10</f>
        <v>1.555612434950967</v>
      </c>
    </row>
    <row r="16" spans="1:26" x14ac:dyDescent="0.25">
      <c r="A16" s="3" t="s">
        <v>9</v>
      </c>
      <c r="B16" s="3"/>
      <c r="C16" t="s">
        <v>11</v>
      </c>
      <c r="D16" t="s">
        <v>12</v>
      </c>
      <c r="E16" t="s">
        <v>14</v>
      </c>
      <c r="F16" t="s">
        <v>13</v>
      </c>
      <c r="G16" t="s">
        <v>23</v>
      </c>
      <c r="H16" t="s">
        <v>24</v>
      </c>
    </row>
    <row r="17" spans="1:8" x14ac:dyDescent="0.25">
      <c r="A17" s="3" t="s">
        <v>10</v>
      </c>
      <c r="B17" s="3"/>
      <c r="C17">
        <v>4</v>
      </c>
      <c r="D17">
        <v>4</v>
      </c>
      <c r="E17">
        <v>6</v>
      </c>
      <c r="F17">
        <v>4</v>
      </c>
      <c r="G17">
        <v>1</v>
      </c>
      <c r="H17">
        <v>1</v>
      </c>
    </row>
    <row r="20" spans="1:8" x14ac:dyDescent="0.25">
      <c r="A20" s="3" t="s">
        <v>15</v>
      </c>
      <c r="B20" s="3"/>
      <c r="C20">
        <f>(0.5+0.7)/2</f>
        <v>0.6</v>
      </c>
      <c r="D20" s="2">
        <f>(C15+D15)/2</f>
        <v>0.86658134757354954</v>
      </c>
      <c r="E20" s="2">
        <f>(D15+E15)/2</f>
        <v>1.1109689126225826</v>
      </c>
      <c r="F20" s="2">
        <f>(E15+F15)/2</f>
        <v>1.3553564776716156</v>
      </c>
      <c r="G20" s="2">
        <f>(F15+G15)/2</f>
        <v>1.5997440427206486</v>
      </c>
      <c r="H20" s="2">
        <f>(G15+H15)/2</f>
        <v>1.638775130098066</v>
      </c>
    </row>
    <row r="21" spans="1:8" x14ac:dyDescent="0.25">
      <c r="A21" s="3" t="s">
        <v>10</v>
      </c>
      <c r="B21" s="3"/>
      <c r="C21">
        <v>4</v>
      </c>
      <c r="D21">
        <v>6</v>
      </c>
      <c r="E21">
        <v>7</v>
      </c>
      <c r="F21">
        <v>6</v>
      </c>
      <c r="G21">
        <v>2</v>
      </c>
      <c r="H21">
        <v>2</v>
      </c>
    </row>
    <row r="22" spans="1:8" x14ac:dyDescent="0.25">
      <c r="A22" s="3" t="s">
        <v>16</v>
      </c>
      <c r="B22" s="3"/>
      <c r="C22">
        <f t="shared" ref="C22:H22" si="1">C21/20</f>
        <v>0.2</v>
      </c>
      <c r="D22">
        <f t="shared" si="1"/>
        <v>0.3</v>
      </c>
      <c r="E22">
        <f t="shared" si="1"/>
        <v>0.35</v>
      </c>
      <c r="F22">
        <f t="shared" si="1"/>
        <v>0.3</v>
      </c>
      <c r="G22">
        <f t="shared" si="1"/>
        <v>0.1</v>
      </c>
      <c r="H22">
        <f t="shared" si="1"/>
        <v>0.1</v>
      </c>
    </row>
    <row r="25" spans="1:8" x14ac:dyDescent="0.25">
      <c r="B25">
        <v>0</v>
      </c>
      <c r="C25" s="4" t="s">
        <v>25</v>
      </c>
      <c r="D25" s="4"/>
    </row>
    <row r="26" spans="1:8" x14ac:dyDescent="0.25">
      <c r="B26">
        <f>C17/20</f>
        <v>0.2</v>
      </c>
      <c r="C26" s="4" t="s">
        <v>26</v>
      </c>
      <c r="D26" s="4"/>
    </row>
    <row r="27" spans="1:8" x14ac:dyDescent="0.25">
      <c r="B27">
        <f>(C17+D17)/20</f>
        <v>0.4</v>
      </c>
      <c r="C27" s="4" t="s">
        <v>27</v>
      </c>
      <c r="D27" s="4"/>
    </row>
    <row r="28" spans="1:8" x14ac:dyDescent="0.25">
      <c r="A28" t="s">
        <v>47</v>
      </c>
      <c r="B28">
        <f>(C17+D17+E17)/20</f>
        <v>0.7</v>
      </c>
      <c r="C28" s="4" t="s">
        <v>28</v>
      </c>
      <c r="D28" s="4"/>
    </row>
    <row r="29" spans="1:8" x14ac:dyDescent="0.25">
      <c r="B29">
        <f>(C17+D17+E17+F17)/20</f>
        <v>0.9</v>
      </c>
      <c r="C29" s="4" t="s">
        <v>29</v>
      </c>
      <c r="D29" s="4"/>
    </row>
    <row r="30" spans="1:8" x14ac:dyDescent="0.25">
      <c r="B30">
        <f>(C17+D17+E17+F17+G17)/20</f>
        <v>0.95</v>
      </c>
      <c r="C30" s="4" t="s">
        <v>30</v>
      </c>
      <c r="D30" s="4"/>
    </row>
    <row r="31" spans="1:8" x14ac:dyDescent="0.25">
      <c r="B31">
        <f>(C17+D17+E17+F17+G17+H17)/20</f>
        <v>1</v>
      </c>
      <c r="C31" s="4" t="s">
        <v>31</v>
      </c>
      <c r="D31" s="4"/>
    </row>
    <row r="32" spans="1:8" x14ac:dyDescent="0.25">
      <c r="C32" s="4"/>
      <c r="D32" s="4"/>
    </row>
    <row r="34" spans="1:4" x14ac:dyDescent="0.25">
      <c r="B34" t="s">
        <v>32</v>
      </c>
      <c r="C34" s="4">
        <v>0</v>
      </c>
      <c r="D34" s="4"/>
    </row>
    <row r="35" spans="1:4" x14ac:dyDescent="0.25">
      <c r="B35" t="s">
        <v>33</v>
      </c>
      <c r="C35" s="5">
        <v>0.2</v>
      </c>
      <c r="D35" s="5"/>
    </row>
    <row r="36" spans="1:4" x14ac:dyDescent="0.25">
      <c r="B36" t="s">
        <v>34</v>
      </c>
      <c r="C36" s="5">
        <v>0.4</v>
      </c>
      <c r="D36" s="5"/>
    </row>
    <row r="37" spans="1:4" x14ac:dyDescent="0.25">
      <c r="B37" t="s">
        <v>35</v>
      </c>
      <c r="C37" s="4">
        <v>0.7</v>
      </c>
      <c r="D37" s="4"/>
    </row>
    <row r="38" spans="1:4" x14ac:dyDescent="0.25">
      <c r="B38" t="s">
        <v>36</v>
      </c>
      <c r="C38" s="4">
        <v>0.9</v>
      </c>
      <c r="D38" s="4"/>
    </row>
    <row r="39" spans="1:4" x14ac:dyDescent="0.25">
      <c r="B39" t="s">
        <v>37</v>
      </c>
      <c r="C39" s="4">
        <v>0.95</v>
      </c>
      <c r="D39" s="4"/>
    </row>
    <row r="40" spans="1:4" x14ac:dyDescent="0.25">
      <c r="B40" t="s">
        <v>38</v>
      </c>
      <c r="C40" s="4">
        <v>1</v>
      </c>
      <c r="D40" s="4"/>
    </row>
    <row r="41" spans="1:4" x14ac:dyDescent="0.25">
      <c r="C41" s="4"/>
      <c r="D41" s="4"/>
    </row>
    <row r="45" spans="1:4" x14ac:dyDescent="0.25">
      <c r="A45" s="3" t="s">
        <v>39</v>
      </c>
      <c r="B45" s="3"/>
      <c r="C45" s="8">
        <f>SUM(A1:T1)/20</f>
        <v>1.04</v>
      </c>
    </row>
    <row r="46" spans="1:4" x14ac:dyDescent="0.25">
      <c r="A46" s="3" t="s">
        <v>40</v>
      </c>
      <c r="B46" s="3"/>
      <c r="C46" s="9">
        <f>((A1-C45)^2+(B1-C45)^2+(C1-C45)^2+(D1-C45)^2+(E1-C45)^2+(F1-C45)^2+(G1-C45)^2+(H1-C45)^2+(I1-C45)^2+(J1-C45)^2+(K1-C45)^2+(L1-C45)^2+(M1-C45)^2+(N1-C45)^2+(O1-C45)^2+(P1-C45)^2+(Q1-C45)^2+(R1-C45)^2+(S1-C45)^2+(T1-C45)^2+(T1-C45)^2)/19</f>
        <v>0.11839999999999998</v>
      </c>
    </row>
    <row r="47" spans="1:4" x14ac:dyDescent="0.25">
      <c r="A47" s="3" t="s">
        <v>41</v>
      </c>
      <c r="B47" s="3"/>
      <c r="C47" s="8">
        <f>SQRT(C46)</f>
        <v>0.34409301068170506</v>
      </c>
    </row>
    <row r="48" spans="1:4" x14ac:dyDescent="0.25">
      <c r="A48" s="3" t="s">
        <v>42</v>
      </c>
      <c r="B48" s="3"/>
      <c r="C48" s="8">
        <v>1</v>
      </c>
    </row>
    <row r="49" spans="1:3" x14ac:dyDescent="0.25">
      <c r="A49" s="3" t="s">
        <v>43</v>
      </c>
      <c r="B49" s="3"/>
      <c r="C49" s="8">
        <v>1.4</v>
      </c>
    </row>
    <row r="50" spans="1:3" x14ac:dyDescent="0.25">
      <c r="A50" s="3" t="s">
        <v>44</v>
      </c>
      <c r="B50" s="3"/>
      <c r="C50" s="8">
        <v>1.3</v>
      </c>
    </row>
    <row r="51" spans="1:3" x14ac:dyDescent="0.25">
      <c r="A51" s="3" t="s">
        <v>45</v>
      </c>
      <c r="B51" s="3"/>
      <c r="C51" s="8">
        <f>(ABS(A1-C45)+ABS(B1-C45)+ABS(C1-C45)+ABS(D1-C45)+ABS(E1-C45)+ABS(F1-C45)+ABS(G1-C45)+ABS(H1-C45)+ABS(I1-C45)+ABS(J1-C45)+ABS(K1-C45)+ABS(L1-C45)+ABS(M1-C45)+ABS(N1-C45)+ABS(O1-C45)+ABS(P1-C45)+ABS(Q1-C45)+ABS(R1-C45)+ABS(S1-C45)+ABS(T1-C45)+ABS(T1-C45))/20</f>
        <v>0.28000000000000003</v>
      </c>
    </row>
    <row r="52" spans="1:3" x14ac:dyDescent="0.25">
      <c r="A52" s="3" t="s">
        <v>46</v>
      </c>
      <c r="B52" s="3"/>
      <c r="C52" s="8">
        <f>(C47*100)/C45</f>
        <v>33.085866411702412</v>
      </c>
    </row>
  </sheetData>
  <mergeCells count="33">
    <mergeCell ref="A49:B49"/>
    <mergeCell ref="A50:B50"/>
    <mergeCell ref="A51:B51"/>
    <mergeCell ref="A52:B52"/>
    <mergeCell ref="C41:D41"/>
    <mergeCell ref="A45:B45"/>
    <mergeCell ref="A46:B46"/>
    <mergeCell ref="A47:B47"/>
    <mergeCell ref="A48:B48"/>
    <mergeCell ref="C36:D36"/>
    <mergeCell ref="C37:D37"/>
    <mergeCell ref="C38:D38"/>
    <mergeCell ref="C39:D39"/>
    <mergeCell ref="C40:D40"/>
    <mergeCell ref="C30:D30"/>
    <mergeCell ref="C31:D31"/>
    <mergeCell ref="C32:D32"/>
    <mergeCell ref="C34:D34"/>
    <mergeCell ref="C35:D35"/>
    <mergeCell ref="C25:D25"/>
    <mergeCell ref="C26:D26"/>
    <mergeCell ref="C27:D27"/>
    <mergeCell ref="C28:D28"/>
    <mergeCell ref="C29:D29"/>
    <mergeCell ref="A17:B17"/>
    <mergeCell ref="A20:B20"/>
    <mergeCell ref="A21:B21"/>
    <mergeCell ref="A22:B22"/>
    <mergeCell ref="R3:S5"/>
    <mergeCell ref="K3:L3"/>
    <mergeCell ref="K4:L4"/>
    <mergeCell ref="K5:L5"/>
    <mergeCell ref="A16:B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C3" sqref="C3"/>
    </sheetView>
  </sheetViews>
  <sheetFormatPr defaultRowHeight="15" x14ac:dyDescent="0.25"/>
  <sheetData>
    <row r="3" spans="1:2" x14ac:dyDescent="0.25">
      <c r="A3" s="4" t="s">
        <v>39</v>
      </c>
      <c r="B3" s="4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2022-10-06T05:13:43Z</dcterms:modified>
</cp:coreProperties>
</file>