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uai5fe_bosch_com/Documents/00_DHBW/git/"/>
    </mc:Choice>
  </mc:AlternateContent>
  <xr:revisionPtr revIDLastSave="24" documentId="8_{8C76F146-DD35-4FE1-810F-103525F3CA1C}" xr6:coauthVersionLast="47" xr6:coauthVersionMax="47" xr10:uidLastSave="{2E037E1E-972F-4BE6-8791-5B9406298B44}"/>
  <bookViews>
    <workbookView xWindow="-120" yWindow="-120" windowWidth="29040" windowHeight="15840" tabRatio="579" activeTab="2" xr2:uid="{8D6EA8FC-9557-4CD3-9C64-AEC02D041DCB}"/>
  </bookViews>
  <sheets>
    <sheet name="Modulliste" sheetId="3" r:id="rId1"/>
    <sheet name="2023" sheetId="4" r:id="rId2"/>
    <sheet name="2024" sheetId="9" r:id="rId3"/>
    <sheet name="Feiertage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" i="9" l="1" a="1"/>
  <c r="X5" i="9" s="1"/>
  <c r="X6" i="9" a="1"/>
  <c r="X6" i="9" s="1"/>
  <c r="X7" i="9" a="1"/>
  <c r="X7" i="9" s="1"/>
  <c r="X8" i="9" a="1"/>
  <c r="X8" i="9" s="1"/>
  <c r="X9" i="9" a="1"/>
  <c r="X9" i="9" s="1"/>
  <c r="X10" i="9" a="1"/>
  <c r="X10" i="9" s="1"/>
  <c r="X11" i="9" a="1"/>
  <c r="X11" i="9" s="1"/>
  <c r="X12" i="9" a="1"/>
  <c r="X12" i="9" s="1"/>
  <c r="X13" i="9" a="1"/>
  <c r="X13" i="9" s="1"/>
  <c r="X14" i="9" a="1"/>
  <c r="X14" i="9" s="1"/>
  <c r="X15" i="9" a="1"/>
  <c r="X15" i="9" s="1"/>
  <c r="X16" i="9" a="1"/>
  <c r="X16" i="9" s="1"/>
  <c r="X17" i="9" a="1"/>
  <c r="X17" i="9" s="1"/>
  <c r="X18" i="9" a="1"/>
  <c r="X18" i="9" s="1"/>
  <c r="X19" i="9" a="1"/>
  <c r="X19" i="9" s="1"/>
  <c r="X20" i="9" a="1"/>
  <c r="X20" i="9" s="1"/>
  <c r="X21" i="9" a="1"/>
  <c r="X21" i="9" s="1"/>
  <c r="X22" i="9" a="1"/>
  <c r="X22" i="9" s="1"/>
  <c r="X23" i="9" a="1"/>
  <c r="X23" i="9" s="1"/>
  <c r="X24" i="9" a="1"/>
  <c r="X24" i="9" s="1"/>
  <c r="X25" i="9" a="1"/>
  <c r="X25" i="9" s="1"/>
  <c r="X28" i="9" a="1"/>
  <c r="X28" i="9" s="1"/>
  <c r="X29" i="9" a="1"/>
  <c r="X29" i="9" s="1"/>
  <c r="X31" i="9" a="1"/>
  <c r="X31" i="9" s="1"/>
  <c r="X32" i="9" a="1"/>
  <c r="X32" i="9" s="1"/>
  <c r="V5" i="9" a="1"/>
  <c r="V5" i="9" s="1"/>
  <c r="V6" i="9" a="1"/>
  <c r="V6" i="9" s="1"/>
  <c r="V7" i="9" a="1"/>
  <c r="V7" i="9" s="1"/>
  <c r="V8" i="9" a="1"/>
  <c r="V8" i="9" s="1"/>
  <c r="V9" i="9" a="1"/>
  <c r="V9" i="9" s="1"/>
  <c r="V10" i="9" a="1"/>
  <c r="V10" i="9" s="1"/>
  <c r="V11" i="9" a="1"/>
  <c r="V11" i="9" s="1"/>
  <c r="V12" i="9" a="1"/>
  <c r="V12" i="9" s="1"/>
  <c r="V13" i="9" a="1"/>
  <c r="V13" i="9" s="1"/>
  <c r="V14" i="9" a="1"/>
  <c r="V14" i="9" s="1"/>
  <c r="V15" i="9" a="1"/>
  <c r="V15" i="9" s="1"/>
  <c r="V16" i="9" a="1"/>
  <c r="V16" i="9" s="1"/>
  <c r="V17" i="9" a="1"/>
  <c r="V17" i="9" s="1"/>
  <c r="V18" i="9" a="1"/>
  <c r="V18" i="9" s="1"/>
  <c r="V19" i="9" a="1"/>
  <c r="V19" i="9" s="1"/>
  <c r="V20" i="9" a="1"/>
  <c r="V20" i="9" s="1"/>
  <c r="V21" i="9" a="1"/>
  <c r="V21" i="9" s="1"/>
  <c r="V22" i="9" a="1"/>
  <c r="V22" i="9" s="1"/>
  <c r="V23" i="9" a="1"/>
  <c r="V23" i="9" s="1"/>
  <c r="V24" i="9" a="1"/>
  <c r="V24" i="9" s="1"/>
  <c r="V25" i="9" a="1"/>
  <c r="V25" i="9" s="1"/>
  <c r="V26" i="9" a="1"/>
  <c r="V26" i="9" s="1"/>
  <c r="V27" i="9" a="1"/>
  <c r="V27" i="9" s="1"/>
  <c r="V28" i="9" a="1"/>
  <c r="V28" i="9" s="1"/>
  <c r="V29" i="9" a="1"/>
  <c r="V29" i="9" s="1"/>
  <c r="V30" i="9" a="1"/>
  <c r="V30" i="9" s="1"/>
  <c r="V31" i="9" a="1"/>
  <c r="V31" i="9" s="1"/>
  <c r="V32" i="9" a="1"/>
  <c r="V32" i="9" s="1"/>
  <c r="V33" i="9" a="1"/>
  <c r="V33" i="9" s="1"/>
  <c r="V34" i="9" a="1"/>
  <c r="V34" i="9" s="1"/>
  <c r="T6" i="9" a="1"/>
  <c r="T6" i="9" s="1"/>
  <c r="T8" i="9" a="1"/>
  <c r="T8" i="9" s="1"/>
  <c r="T9" i="9" a="1"/>
  <c r="T9" i="9" s="1"/>
  <c r="T10" i="9" a="1"/>
  <c r="T10" i="9" s="1"/>
  <c r="T11" i="9" a="1"/>
  <c r="T11" i="9" s="1"/>
  <c r="T12" i="9" a="1"/>
  <c r="T12" i="9" s="1"/>
  <c r="T13" i="9" a="1"/>
  <c r="T13" i="9" s="1"/>
  <c r="T14" i="9" a="1"/>
  <c r="T14" i="9" s="1"/>
  <c r="T15" i="9" a="1"/>
  <c r="T15" i="9" s="1"/>
  <c r="T16" i="9" a="1"/>
  <c r="T16" i="9" s="1"/>
  <c r="T17" i="9" a="1"/>
  <c r="T17" i="9" s="1"/>
  <c r="T18" i="9" a="1"/>
  <c r="T18" i="9" s="1"/>
  <c r="T19" i="9" a="1"/>
  <c r="T19" i="9" s="1"/>
  <c r="T20" i="9" a="1"/>
  <c r="T20" i="9" s="1"/>
  <c r="T21" i="9" a="1"/>
  <c r="T21" i="9" s="1"/>
  <c r="T22" i="9" a="1"/>
  <c r="T22" i="9" s="1"/>
  <c r="T23" i="9" a="1"/>
  <c r="T23" i="9" s="1"/>
  <c r="T24" i="9" a="1"/>
  <c r="T24" i="9" s="1"/>
  <c r="T25" i="9" a="1"/>
  <c r="T25" i="9" s="1"/>
  <c r="T26" i="9" a="1"/>
  <c r="T26" i="9" s="1"/>
  <c r="T27" i="9" a="1"/>
  <c r="T27" i="9" s="1"/>
  <c r="T28" i="9" a="1"/>
  <c r="T28" i="9" s="1"/>
  <c r="T29" i="9" a="1"/>
  <c r="T29" i="9" s="1"/>
  <c r="T30" i="9" a="1"/>
  <c r="T30" i="9" s="1"/>
  <c r="T31" i="9" a="1"/>
  <c r="T31" i="9" s="1"/>
  <c r="T32" i="9" a="1"/>
  <c r="T32" i="9" s="1"/>
  <c r="T33" i="9" a="1"/>
  <c r="T33" i="9" s="1"/>
  <c r="T34" i="9" a="1"/>
  <c r="T34" i="9" s="1"/>
  <c r="R5" i="9" a="1"/>
  <c r="R5" i="9" s="1"/>
  <c r="R6" i="9" a="1"/>
  <c r="R6" i="9" s="1"/>
  <c r="R7" i="9" a="1"/>
  <c r="R7" i="9" s="1"/>
  <c r="R8" i="9" a="1"/>
  <c r="R8" i="9" s="1"/>
  <c r="R9" i="9" a="1"/>
  <c r="R9" i="9" s="1"/>
  <c r="R10" i="9" a="1"/>
  <c r="R10" i="9" s="1"/>
  <c r="R11" i="9" a="1"/>
  <c r="R11" i="9" s="1"/>
  <c r="R12" i="9" a="1"/>
  <c r="R12" i="9" s="1"/>
  <c r="R13" i="9" a="1"/>
  <c r="R13" i="9" s="1"/>
  <c r="R14" i="9" a="1"/>
  <c r="R14" i="9" s="1"/>
  <c r="R15" i="9" a="1"/>
  <c r="R15" i="9" s="1"/>
  <c r="R16" i="9" a="1"/>
  <c r="R16" i="9" s="1"/>
  <c r="R17" i="9" a="1"/>
  <c r="R17" i="9" s="1"/>
  <c r="R18" i="9" a="1"/>
  <c r="R18" i="9" s="1"/>
  <c r="R19" i="9" a="1"/>
  <c r="R19" i="9" s="1"/>
  <c r="R20" i="9" a="1"/>
  <c r="R20" i="9" s="1"/>
  <c r="R21" i="9" a="1"/>
  <c r="R21" i="9" s="1"/>
  <c r="R22" i="9" a="1"/>
  <c r="R22" i="9" s="1"/>
  <c r="R23" i="9" a="1"/>
  <c r="R23" i="9" s="1"/>
  <c r="R24" i="9" a="1"/>
  <c r="R24" i="9" s="1"/>
  <c r="R25" i="9" a="1"/>
  <c r="R25" i="9" s="1"/>
  <c r="R26" i="9" a="1"/>
  <c r="R26" i="9" s="1"/>
  <c r="R27" i="9" a="1"/>
  <c r="R27" i="9" s="1"/>
  <c r="R28" i="9" a="1"/>
  <c r="R28" i="9" s="1"/>
  <c r="R29" i="9" a="1"/>
  <c r="R29" i="9" s="1"/>
  <c r="R30" i="9" a="1"/>
  <c r="R30" i="9" s="1"/>
  <c r="R31" i="9" a="1"/>
  <c r="R31" i="9" s="1"/>
  <c r="R32" i="9" a="1"/>
  <c r="R32" i="9" s="1"/>
  <c r="R33" i="9" a="1"/>
  <c r="R33" i="9" s="1"/>
  <c r="R34" i="9" a="1"/>
  <c r="R34" i="9" s="1"/>
  <c r="P5" i="9" a="1"/>
  <c r="P5" i="9" s="1"/>
  <c r="P6" i="9" a="1"/>
  <c r="P6" i="9" s="1"/>
  <c r="P7" i="9" a="1"/>
  <c r="P7" i="9" s="1"/>
  <c r="P8" i="9" a="1"/>
  <c r="P8" i="9" s="1"/>
  <c r="P9" i="9" a="1"/>
  <c r="P9" i="9" s="1"/>
  <c r="P10" i="9" a="1"/>
  <c r="P10" i="9" s="1"/>
  <c r="P11" i="9" a="1"/>
  <c r="P11" i="9" s="1"/>
  <c r="P12" i="9" a="1"/>
  <c r="P12" i="9" s="1"/>
  <c r="P13" i="9" a="1"/>
  <c r="P13" i="9" s="1"/>
  <c r="P14" i="9" a="1"/>
  <c r="P14" i="9" s="1"/>
  <c r="P15" i="9" a="1"/>
  <c r="P15" i="9" s="1"/>
  <c r="P16" i="9" a="1"/>
  <c r="P16" i="9" s="1"/>
  <c r="P17" i="9" a="1"/>
  <c r="P17" i="9" s="1"/>
  <c r="P18" i="9" a="1"/>
  <c r="P18" i="9" s="1"/>
  <c r="P19" i="9" a="1"/>
  <c r="P19" i="9" s="1"/>
  <c r="P20" i="9" a="1"/>
  <c r="P20" i="9" s="1"/>
  <c r="P21" i="9" a="1"/>
  <c r="P21" i="9" s="1"/>
  <c r="P22" i="9" a="1"/>
  <c r="P22" i="9" s="1"/>
  <c r="P23" i="9" a="1"/>
  <c r="P23" i="9" s="1"/>
  <c r="P24" i="9" a="1"/>
  <c r="P24" i="9" s="1"/>
  <c r="P25" i="9" a="1"/>
  <c r="P25" i="9" s="1"/>
  <c r="P26" i="9" a="1"/>
  <c r="P26" i="9" s="1"/>
  <c r="P27" i="9" a="1"/>
  <c r="P27" i="9" s="1"/>
  <c r="P28" i="9" a="1"/>
  <c r="P28" i="9" s="1"/>
  <c r="P29" i="9" a="1"/>
  <c r="P29" i="9" s="1"/>
  <c r="P30" i="9" a="1"/>
  <c r="P30" i="9" s="1"/>
  <c r="P31" i="9" a="1"/>
  <c r="P31" i="9" s="1"/>
  <c r="P32" i="9" a="1"/>
  <c r="P32" i="9" s="1"/>
  <c r="P33" i="9" a="1"/>
  <c r="P33" i="9" s="1"/>
  <c r="P34" i="9" a="1"/>
  <c r="P34" i="9" s="1"/>
  <c r="N5" i="9" a="1"/>
  <c r="N5" i="9" s="1"/>
  <c r="N6" i="9" a="1"/>
  <c r="N6" i="9" s="1"/>
  <c r="N7" i="9" a="1"/>
  <c r="N7" i="9" s="1"/>
  <c r="N8" i="9" a="1"/>
  <c r="N8" i="9" s="1"/>
  <c r="N9" i="9" a="1"/>
  <c r="N9" i="9" s="1"/>
  <c r="N10" i="9" a="1"/>
  <c r="N10" i="9" s="1"/>
  <c r="N11" i="9" a="1"/>
  <c r="N11" i="9" s="1"/>
  <c r="N12" i="9" a="1"/>
  <c r="N12" i="9" s="1"/>
  <c r="N13" i="9" a="1"/>
  <c r="N13" i="9" s="1"/>
  <c r="N14" i="9" a="1"/>
  <c r="N14" i="9" s="1"/>
  <c r="N15" i="9" a="1"/>
  <c r="N15" i="9" s="1"/>
  <c r="N16" i="9" a="1"/>
  <c r="N16" i="9" s="1"/>
  <c r="N17" i="9" a="1"/>
  <c r="N17" i="9" s="1"/>
  <c r="N18" i="9" a="1"/>
  <c r="N18" i="9" s="1"/>
  <c r="N19" i="9" a="1"/>
  <c r="N19" i="9" s="1"/>
  <c r="N20" i="9" a="1"/>
  <c r="N20" i="9" s="1"/>
  <c r="N21" i="9" a="1"/>
  <c r="N21" i="9" s="1"/>
  <c r="N22" i="9" a="1"/>
  <c r="N22" i="9" s="1"/>
  <c r="N23" i="9" a="1"/>
  <c r="N23" i="9" s="1"/>
  <c r="N24" i="9" a="1"/>
  <c r="N24" i="9" s="1"/>
  <c r="N25" i="9" a="1"/>
  <c r="N25" i="9" s="1"/>
  <c r="N26" i="9" a="1"/>
  <c r="N26" i="9" s="1"/>
  <c r="N27" i="9" a="1"/>
  <c r="N27" i="9" s="1"/>
  <c r="N28" i="9" a="1"/>
  <c r="N28" i="9" s="1"/>
  <c r="N29" i="9" a="1"/>
  <c r="N29" i="9" s="1"/>
  <c r="N30" i="9" a="1"/>
  <c r="N30" i="9" s="1"/>
  <c r="N31" i="9" a="1"/>
  <c r="N31" i="9" s="1"/>
  <c r="N32" i="9" a="1"/>
  <c r="N32" i="9" s="1"/>
  <c r="N33" i="9" a="1"/>
  <c r="N33" i="9" s="1"/>
  <c r="N34" i="9" a="1"/>
  <c r="N34" i="9" s="1"/>
  <c r="L34" i="9" a="1"/>
  <c r="L34" i="9" s="1"/>
  <c r="L5" i="9" a="1"/>
  <c r="L5" i="9" s="1"/>
  <c r="L6" i="9" a="1"/>
  <c r="L6" i="9" s="1"/>
  <c r="L7" i="9" a="1"/>
  <c r="L7" i="9" s="1"/>
  <c r="L8" i="9" a="1"/>
  <c r="L8" i="9" s="1"/>
  <c r="L9" i="9" a="1"/>
  <c r="L9" i="9" s="1"/>
  <c r="L10" i="9" a="1"/>
  <c r="L10" i="9" s="1"/>
  <c r="L11" i="9" a="1"/>
  <c r="L11" i="9" s="1"/>
  <c r="L12" i="9" a="1"/>
  <c r="L12" i="9" s="1"/>
  <c r="L13" i="9" a="1"/>
  <c r="L13" i="9" s="1"/>
  <c r="L14" i="9" a="1"/>
  <c r="L14" i="9" s="1"/>
  <c r="L15" i="9" a="1"/>
  <c r="L15" i="9" s="1"/>
  <c r="L16" i="9" a="1"/>
  <c r="L16" i="9" s="1"/>
  <c r="L17" i="9" a="1"/>
  <c r="L17" i="9" s="1"/>
  <c r="L18" i="9" a="1"/>
  <c r="L18" i="9" s="1"/>
  <c r="L19" i="9" a="1"/>
  <c r="L19" i="9" s="1"/>
  <c r="L20" i="9" a="1"/>
  <c r="L20" i="9" s="1"/>
  <c r="L21" i="9" a="1"/>
  <c r="L21" i="9" s="1"/>
  <c r="L22" i="9" a="1"/>
  <c r="L22" i="9" s="1"/>
  <c r="L23" i="9" a="1"/>
  <c r="L23" i="9" s="1"/>
  <c r="L24" i="9" a="1"/>
  <c r="L24" i="9" s="1"/>
  <c r="L25" i="9" a="1"/>
  <c r="L25" i="9" s="1"/>
  <c r="L26" i="9" a="1"/>
  <c r="L26" i="9" s="1"/>
  <c r="L27" i="9" a="1"/>
  <c r="L27" i="9" s="1"/>
  <c r="L28" i="9" a="1"/>
  <c r="L28" i="9" s="1"/>
  <c r="L29" i="9" a="1"/>
  <c r="L29" i="9" s="1"/>
  <c r="L30" i="9" a="1"/>
  <c r="L30" i="9" s="1"/>
  <c r="L31" i="9" a="1"/>
  <c r="L31" i="9" s="1"/>
  <c r="L32" i="9" a="1"/>
  <c r="L32" i="9" s="1"/>
  <c r="L33" i="9" a="1"/>
  <c r="L33" i="9" s="1"/>
  <c r="J7" i="9" a="1"/>
  <c r="J7" i="9" s="1"/>
  <c r="J8" i="9" a="1"/>
  <c r="J8" i="9" s="1"/>
  <c r="J12" i="9" a="1"/>
  <c r="J12" i="9" s="1"/>
  <c r="J14" i="9" a="1"/>
  <c r="J14" i="9" s="1"/>
  <c r="J15" i="9" a="1"/>
  <c r="J15" i="9" s="1"/>
  <c r="J16" i="9" a="1"/>
  <c r="J16" i="9" s="1"/>
  <c r="J17" i="9" a="1"/>
  <c r="J17" i="9" s="1"/>
  <c r="J18" i="9" a="1"/>
  <c r="J18" i="9" s="1"/>
  <c r="J19" i="9" a="1"/>
  <c r="J19" i="9" s="1"/>
  <c r="J20" i="9" a="1"/>
  <c r="J20" i="9" s="1"/>
  <c r="J21" i="9" a="1"/>
  <c r="J21" i="9" s="1"/>
  <c r="J22" i="9" a="1"/>
  <c r="J22" i="9" s="1"/>
  <c r="J23" i="9" a="1"/>
  <c r="J23" i="9" s="1"/>
  <c r="J24" i="9" a="1"/>
  <c r="J24" i="9" s="1"/>
  <c r="J25" i="9" a="1"/>
  <c r="J25" i="9" s="1"/>
  <c r="J26" i="9" a="1"/>
  <c r="J26" i="9" s="1"/>
  <c r="J27" i="9" a="1"/>
  <c r="J27" i="9" s="1"/>
  <c r="J28" i="9" a="1"/>
  <c r="J28" i="9" s="1"/>
  <c r="J29" i="9" a="1"/>
  <c r="J29" i="9" s="1"/>
  <c r="J30" i="9" a="1"/>
  <c r="J30" i="9" s="1"/>
  <c r="J31" i="9" a="1"/>
  <c r="J31" i="9" s="1"/>
  <c r="J32" i="9" a="1"/>
  <c r="J32" i="9" s="1"/>
  <c r="J33" i="9" a="1"/>
  <c r="J33" i="9" s="1"/>
  <c r="J34" i="9" a="1"/>
  <c r="J34" i="9" s="1"/>
  <c r="H9" i="9" a="1"/>
  <c r="H9" i="9" s="1"/>
  <c r="H10" i="9" a="1"/>
  <c r="H10" i="9" s="1"/>
  <c r="H11" i="9" a="1"/>
  <c r="H11" i="9" s="1"/>
  <c r="H12" i="9" a="1"/>
  <c r="H12" i="9" s="1"/>
  <c r="H13" i="9" a="1"/>
  <c r="H13" i="9" s="1"/>
  <c r="H14" i="9" a="1"/>
  <c r="H14" i="9" s="1"/>
  <c r="H15" i="9" a="1"/>
  <c r="H15" i="9" s="1"/>
  <c r="H16" i="9" a="1"/>
  <c r="H16" i="9" s="1"/>
  <c r="H17" i="9" a="1"/>
  <c r="H17" i="9" s="1"/>
  <c r="H18" i="9" a="1"/>
  <c r="H18" i="9" s="1"/>
  <c r="H19" i="9" a="1"/>
  <c r="H19" i="9" s="1"/>
  <c r="H20" i="9" a="1"/>
  <c r="H20" i="9" s="1"/>
  <c r="H21" i="9" a="1"/>
  <c r="H21" i="9" s="1"/>
  <c r="H22" i="9" a="1"/>
  <c r="H22" i="9" s="1"/>
  <c r="H23" i="9" a="1"/>
  <c r="H23" i="9" s="1"/>
  <c r="H24" i="9" a="1"/>
  <c r="H24" i="9" s="1"/>
  <c r="H25" i="9" a="1"/>
  <c r="H25" i="9" s="1"/>
  <c r="H26" i="9" a="1"/>
  <c r="H26" i="9" s="1"/>
  <c r="H27" i="9" a="1"/>
  <c r="H27" i="9" s="1"/>
  <c r="H28" i="9" a="1"/>
  <c r="H28" i="9" s="1"/>
  <c r="H29" i="9" a="1"/>
  <c r="H29" i="9" s="1"/>
  <c r="H30" i="9" a="1"/>
  <c r="H30" i="9" s="1"/>
  <c r="H31" i="9" a="1"/>
  <c r="H31" i="9" s="1"/>
  <c r="H34" i="9" a="1"/>
  <c r="H34" i="9" s="1"/>
  <c r="F5" i="9" a="1"/>
  <c r="F5" i="9" s="1"/>
  <c r="F6" i="9" a="1"/>
  <c r="F6" i="9" s="1"/>
  <c r="F7" i="9" a="1"/>
  <c r="F7" i="9" s="1"/>
  <c r="F8" i="9" a="1"/>
  <c r="F8" i="9" s="1"/>
  <c r="F9" i="9" a="1"/>
  <c r="F9" i="9" s="1"/>
  <c r="F10" i="9" a="1"/>
  <c r="F10" i="9" s="1"/>
  <c r="F11" i="9" a="1"/>
  <c r="F11" i="9" s="1"/>
  <c r="F12" i="9" a="1"/>
  <c r="F12" i="9" s="1"/>
  <c r="F13" i="9" a="1"/>
  <c r="F13" i="9" s="1"/>
  <c r="F14" i="9" a="1"/>
  <c r="F14" i="9" s="1"/>
  <c r="F15" i="9" a="1"/>
  <c r="F15" i="9" s="1"/>
  <c r="F16" i="9" a="1"/>
  <c r="F16" i="9" s="1"/>
  <c r="F17" i="9" a="1"/>
  <c r="F17" i="9" s="1"/>
  <c r="F18" i="9" a="1"/>
  <c r="F18" i="9" s="1"/>
  <c r="F19" i="9" a="1"/>
  <c r="F19" i="9" s="1"/>
  <c r="F20" i="9" a="1"/>
  <c r="F20" i="9" s="1"/>
  <c r="F21" i="9" a="1"/>
  <c r="F21" i="9" s="1"/>
  <c r="F22" i="9" a="1"/>
  <c r="F22" i="9" s="1"/>
  <c r="F23" i="9" a="1"/>
  <c r="F23" i="9" s="1"/>
  <c r="F24" i="9" a="1"/>
  <c r="F24" i="9" s="1"/>
  <c r="F25" i="9" a="1"/>
  <c r="F25" i="9" s="1"/>
  <c r="F26" i="9" a="1"/>
  <c r="F26" i="9" s="1"/>
  <c r="F27" i="9" a="1"/>
  <c r="F27" i="9" s="1"/>
  <c r="F28" i="9" a="1"/>
  <c r="F28" i="9" s="1"/>
  <c r="F29" i="9" a="1"/>
  <c r="F29" i="9" s="1"/>
  <c r="F30" i="9" a="1"/>
  <c r="F30" i="9" s="1"/>
  <c r="F31" i="9" a="1"/>
  <c r="F31" i="9" s="1"/>
  <c r="F32" i="9" a="1"/>
  <c r="F32" i="9" s="1"/>
  <c r="F33" i="9" a="1"/>
  <c r="F33" i="9" s="1"/>
  <c r="F34" i="9" a="1"/>
  <c r="F34" i="9" s="1"/>
  <c r="D5" i="9" a="1"/>
  <c r="D5" i="9" s="1"/>
  <c r="D6" i="9" a="1"/>
  <c r="D6" i="9" s="1"/>
  <c r="D7" i="9" a="1"/>
  <c r="D7" i="9" s="1"/>
  <c r="D8" i="9" a="1"/>
  <c r="D8" i="9" s="1"/>
  <c r="D9" i="9" a="1"/>
  <c r="D9" i="9" s="1"/>
  <c r="D10" i="9" a="1"/>
  <c r="D10" i="9" s="1"/>
  <c r="D11" i="9" a="1"/>
  <c r="D11" i="9" s="1"/>
  <c r="D12" i="9" a="1"/>
  <c r="D12" i="9" s="1"/>
  <c r="D13" i="9" a="1"/>
  <c r="D13" i="9" s="1"/>
  <c r="D14" i="9" a="1"/>
  <c r="D14" i="9" s="1"/>
  <c r="D15" i="9" a="1"/>
  <c r="D15" i="9" s="1"/>
  <c r="D16" i="9" a="1"/>
  <c r="D16" i="9" s="1"/>
  <c r="D17" i="9" a="1"/>
  <c r="D17" i="9" s="1"/>
  <c r="D18" i="9" a="1"/>
  <c r="D18" i="9" s="1"/>
  <c r="D19" i="9" a="1"/>
  <c r="D19" i="9" s="1"/>
  <c r="D20" i="9" a="1"/>
  <c r="D20" i="9" s="1"/>
  <c r="D21" i="9" a="1"/>
  <c r="D21" i="9" s="1"/>
  <c r="D22" i="9" a="1"/>
  <c r="D22" i="9" s="1"/>
  <c r="D23" i="9" a="1"/>
  <c r="D23" i="9" s="1"/>
  <c r="D24" i="9" a="1"/>
  <c r="D24" i="9" s="1"/>
  <c r="D25" i="9" a="1"/>
  <c r="D25" i="9" s="1"/>
  <c r="D26" i="9" a="1"/>
  <c r="D26" i="9" s="1"/>
  <c r="D27" i="9" a="1"/>
  <c r="D27" i="9" s="1"/>
  <c r="D28" i="9" a="1"/>
  <c r="D28" i="9" s="1"/>
  <c r="D29" i="9" a="1"/>
  <c r="D29" i="9" s="1"/>
  <c r="D30" i="9" a="1"/>
  <c r="D30" i="9" s="1"/>
  <c r="D31" i="9" a="1"/>
  <c r="D31" i="9" s="1"/>
  <c r="D32" i="9" a="1"/>
  <c r="D32" i="9" s="1"/>
  <c r="D33" i="9" a="1"/>
  <c r="D33" i="9" s="1"/>
  <c r="B9" i="9" a="1"/>
  <c r="B9" i="9" s="1"/>
  <c r="B10" i="9" a="1"/>
  <c r="B10" i="9" s="1"/>
  <c r="B11" i="9" a="1"/>
  <c r="B11" i="9" s="1"/>
  <c r="B12" i="9" a="1"/>
  <c r="B12" i="9" s="1"/>
  <c r="B13" i="9" a="1"/>
  <c r="B13" i="9" s="1"/>
  <c r="B14" i="9" a="1"/>
  <c r="B14" i="9" s="1"/>
  <c r="B15" i="9" a="1"/>
  <c r="B15" i="9" s="1"/>
  <c r="B16" i="9" a="1"/>
  <c r="B16" i="9" s="1"/>
  <c r="B17" i="9" a="1"/>
  <c r="B17" i="9" s="1"/>
  <c r="B18" i="9" a="1"/>
  <c r="B18" i="9" s="1"/>
  <c r="B19" i="9" a="1"/>
  <c r="B19" i="9" s="1"/>
  <c r="B20" i="9" a="1"/>
  <c r="B20" i="9" s="1"/>
  <c r="B21" i="9" a="1"/>
  <c r="B21" i="9" s="1"/>
  <c r="B22" i="9" a="1"/>
  <c r="B22" i="9" s="1"/>
  <c r="B23" i="9" a="1"/>
  <c r="B23" i="9" s="1"/>
  <c r="B24" i="9" a="1"/>
  <c r="B24" i="9" s="1"/>
  <c r="B25" i="9" a="1"/>
  <c r="B25" i="9" s="1"/>
  <c r="B26" i="9" a="1"/>
  <c r="B26" i="9" s="1"/>
  <c r="B27" i="9" a="1"/>
  <c r="B27" i="9" s="1"/>
  <c r="B28" i="9" a="1"/>
  <c r="B28" i="9" s="1"/>
  <c r="B29" i="9" a="1"/>
  <c r="B29" i="9" s="1"/>
  <c r="B30" i="9" a="1"/>
  <c r="B30" i="9" s="1"/>
  <c r="B31" i="9" a="1"/>
  <c r="B31" i="9" s="1"/>
  <c r="B32" i="9" a="1"/>
  <c r="B32" i="9" s="1"/>
  <c r="B33" i="9" a="1"/>
  <c r="B33" i="9" s="1"/>
  <c r="B34" i="9" a="1"/>
  <c r="B34" i="9" s="1"/>
  <c r="A5" i="9"/>
  <c r="C5" i="9"/>
  <c r="E5" i="9"/>
  <c r="G5" i="9"/>
  <c r="I5" i="9"/>
  <c r="I6" i="9" s="1"/>
  <c r="I7" i="9" s="1"/>
  <c r="I8" i="9" s="1"/>
  <c r="K5" i="9"/>
  <c r="M5" i="9"/>
  <c r="O5" i="9"/>
  <c r="Q5" i="9"/>
  <c r="Q6" i="9" s="1"/>
  <c r="S5" i="9"/>
  <c r="U5" i="9"/>
  <c r="W5" i="9"/>
  <c r="A6" i="9"/>
  <c r="C6" i="9"/>
  <c r="E6" i="9"/>
  <c r="G6" i="9"/>
  <c r="K6" i="9"/>
  <c r="M6" i="9"/>
  <c r="O6" i="9"/>
  <c r="S6" i="9"/>
  <c r="U6" i="9"/>
  <c r="U7" i="9" s="1"/>
  <c r="W6" i="9"/>
  <c r="A7" i="9"/>
  <c r="C7" i="9"/>
  <c r="G7" i="9"/>
  <c r="K7" i="9"/>
  <c r="M7" i="9"/>
  <c r="M8" i="9" s="1"/>
  <c r="O7" i="9"/>
  <c r="S7" i="9"/>
  <c r="S8" i="9" s="1"/>
  <c r="S9" i="9" s="1"/>
  <c r="S10" i="9" s="1"/>
  <c r="W7" i="9"/>
  <c r="A8" i="9"/>
  <c r="A9" i="9" s="1"/>
  <c r="C8" i="9"/>
  <c r="G8" i="9"/>
  <c r="G9" i="9" s="1"/>
  <c r="G10" i="9" s="1"/>
  <c r="G11" i="9" s="1"/>
  <c r="K8" i="9"/>
  <c r="O8" i="9"/>
  <c r="U8" i="9"/>
  <c r="W8" i="9"/>
  <c r="C9" i="9"/>
  <c r="I9" i="9"/>
  <c r="I10" i="9" s="1"/>
  <c r="K9" i="9"/>
  <c r="W9" i="9"/>
  <c r="K10" i="9"/>
  <c r="W10" i="9"/>
  <c r="K11" i="9"/>
  <c r="W11" i="9"/>
  <c r="G12" i="9"/>
  <c r="K12" i="9"/>
  <c r="W12" i="9"/>
  <c r="W13" i="9" s="1"/>
  <c r="G13" i="9"/>
  <c r="K13" i="9"/>
  <c r="K14" i="9"/>
  <c r="X4" i="9" a="1"/>
  <c r="X4" i="9" s="1"/>
  <c r="V4" i="9" a="1"/>
  <c r="V4" i="9" s="1"/>
  <c r="R4" i="9" a="1"/>
  <c r="R4" i="9" s="1"/>
  <c r="P4" i="9" a="1"/>
  <c r="P4" i="9" s="1"/>
  <c r="N4" i="9" a="1"/>
  <c r="N4" i="9" s="1"/>
  <c r="J4" i="9" a="1"/>
  <c r="J4" i="9" s="1"/>
  <c r="D4" i="9" a="1"/>
  <c r="D4" i="9" s="1"/>
  <c r="C4" i="9"/>
  <c r="E4" i="9"/>
  <c r="F4" i="9" s="1" a="1"/>
  <c r="F4" i="9" s="1"/>
  <c r="G4" i="9"/>
  <c r="H4" i="9" s="1" a="1"/>
  <c r="H4" i="9" s="1"/>
  <c r="I4" i="9"/>
  <c r="K4" i="9"/>
  <c r="L4" i="9" s="1" a="1"/>
  <c r="L4" i="9" s="1"/>
  <c r="M4" i="9"/>
  <c r="O4" i="9"/>
  <c r="Q4" i="9"/>
  <c r="S4" i="9"/>
  <c r="U4" i="9"/>
  <c r="W4" i="9"/>
  <c r="A4" i="9"/>
  <c r="B4" i="9" s="1" a="1"/>
  <c r="B4" i="9" s="1"/>
  <c r="J9" i="4" a="1"/>
  <c r="J9" i="4" s="1"/>
  <c r="J10" i="4" a="1"/>
  <c r="J10" i="4"/>
  <c r="J11" i="4" a="1"/>
  <c r="J11" i="4" s="1"/>
  <c r="J12" i="4" a="1"/>
  <c r="J12" i="4"/>
  <c r="J13" i="4" a="1"/>
  <c r="J13" i="4" s="1"/>
  <c r="J14" i="4" a="1"/>
  <c r="J14" i="4"/>
  <c r="J15" i="4" a="1"/>
  <c r="J15" i="4" s="1"/>
  <c r="J16" i="4" a="1"/>
  <c r="J16" i="4"/>
  <c r="J17" i="4" a="1"/>
  <c r="J17" i="4" s="1"/>
  <c r="J18" i="4" a="1"/>
  <c r="J18" i="4"/>
  <c r="J19" i="4" a="1"/>
  <c r="J19" i="4" s="1"/>
  <c r="J20" i="4" a="1"/>
  <c r="J20" i="4" s="1"/>
  <c r="J21" i="4" a="1"/>
  <c r="J21" i="4" s="1"/>
  <c r="J23" i="4" a="1"/>
  <c r="J23" i="4"/>
  <c r="J24" i="4" a="1"/>
  <c r="J24" i="4" s="1"/>
  <c r="J25" i="4" a="1"/>
  <c r="J25" i="4" s="1"/>
  <c r="J26" i="4" a="1"/>
  <c r="J26" i="4" s="1"/>
  <c r="J27" i="4" a="1"/>
  <c r="J27" i="4"/>
  <c r="J28" i="4" a="1"/>
  <c r="J28" i="4" s="1"/>
  <c r="J29" i="4" a="1"/>
  <c r="J29" i="4" s="1"/>
  <c r="J30" i="4" a="1"/>
  <c r="J30" i="4" s="1"/>
  <c r="J31" i="4" a="1"/>
  <c r="J31" i="4" s="1"/>
  <c r="J32" i="4" a="1"/>
  <c r="J32" i="4" s="1"/>
  <c r="J33" i="4" a="1"/>
  <c r="J33" i="4" s="1"/>
  <c r="J34" i="4" a="1"/>
  <c r="J34" i="4" s="1"/>
  <c r="A4" i="4"/>
  <c r="M21" i="3" a="1"/>
  <c r="M21" i="3" s="1"/>
  <c r="Q4" i="4"/>
  <c r="R4" i="4" s="1" a="1"/>
  <c r="R4" i="4" s="1"/>
  <c r="O9" i="9" l="1"/>
  <c r="E7" i="9"/>
  <c r="I11" i="9"/>
  <c r="A10" i="9"/>
  <c r="M9" i="9"/>
  <c r="Q7" i="9"/>
  <c r="W14" i="9"/>
  <c r="U9" i="9"/>
  <c r="G14" i="9"/>
  <c r="S11" i="9"/>
  <c r="C10" i="9"/>
  <c r="K15" i="9"/>
  <c r="Q5" i="4"/>
  <c r="W4" i="4"/>
  <c r="U4" i="4"/>
  <c r="S4" i="4"/>
  <c r="O4" i="4"/>
  <c r="M4" i="4"/>
  <c r="K4" i="4"/>
  <c r="I4" i="4"/>
  <c r="G4" i="4"/>
  <c r="E4" i="4"/>
  <c r="C4" i="4"/>
  <c r="U10" i="9" l="1"/>
  <c r="A11" i="9"/>
  <c r="G15" i="9"/>
  <c r="K16" i="9"/>
  <c r="W15" i="9"/>
  <c r="I12" i="9"/>
  <c r="C11" i="9"/>
  <c r="Q8" i="9"/>
  <c r="E8" i="9"/>
  <c r="S12" i="9"/>
  <c r="O10" i="9"/>
  <c r="O11" i="9" s="1"/>
  <c r="O12" i="9" s="1"/>
  <c r="O13" i="9" s="1"/>
  <c r="O14" i="9" s="1"/>
  <c r="O15" i="9" s="1"/>
  <c r="M10" i="9"/>
  <c r="R5" i="4" a="1"/>
  <c r="R5" i="4" s="1"/>
  <c r="Q6" i="4"/>
  <c r="O5" i="4"/>
  <c r="P4" i="4" a="1"/>
  <c r="P4" i="4" s="1"/>
  <c r="A5" i="4"/>
  <c r="B5" i="4" s="1" a="1"/>
  <c r="B5" i="4" s="1"/>
  <c r="B4" i="4" a="1"/>
  <c r="B4" i="4" s="1"/>
  <c r="S5" i="4"/>
  <c r="T4" i="4" a="1"/>
  <c r="T4" i="4" s="1"/>
  <c r="E5" i="4"/>
  <c r="F4" i="4" a="1"/>
  <c r="F4" i="4" s="1"/>
  <c r="U5" i="4"/>
  <c r="V4" i="4" a="1"/>
  <c r="V4" i="4" s="1"/>
  <c r="M5" i="4"/>
  <c r="N4" i="4" a="1"/>
  <c r="N4" i="4" s="1"/>
  <c r="C5" i="4"/>
  <c r="D4" i="4" a="1"/>
  <c r="D4" i="4" s="1"/>
  <c r="G5" i="4"/>
  <c r="H4" i="4" a="1"/>
  <c r="H4" i="4" s="1"/>
  <c r="W5" i="4"/>
  <c r="X5" i="4" s="1" a="1"/>
  <c r="X5" i="4" s="1"/>
  <c r="X4" i="4" a="1"/>
  <c r="X4" i="4" s="1"/>
  <c r="I5" i="4"/>
  <c r="J4" i="4" a="1"/>
  <c r="J4" i="4" s="1"/>
  <c r="K5" i="4"/>
  <c r="L4" i="4" a="1"/>
  <c r="L4" i="4" s="1"/>
  <c r="W16" i="9" l="1"/>
  <c r="K17" i="9"/>
  <c r="G16" i="9"/>
  <c r="U11" i="9"/>
  <c r="E9" i="9"/>
  <c r="M11" i="9"/>
  <c r="Q9" i="9"/>
  <c r="O16" i="9"/>
  <c r="C12" i="9"/>
  <c r="I13" i="9"/>
  <c r="S13" i="9"/>
  <c r="A12" i="9"/>
  <c r="Q7" i="4"/>
  <c r="R6" i="4" a="1"/>
  <c r="R6" i="4" s="1"/>
  <c r="K6" i="4"/>
  <c r="L5" i="4" a="1"/>
  <c r="L5" i="4" s="1"/>
  <c r="C6" i="4"/>
  <c r="D5" i="4" a="1"/>
  <c r="D5" i="4" s="1"/>
  <c r="S6" i="4"/>
  <c r="I6" i="4"/>
  <c r="M6" i="4"/>
  <c r="N5" i="4" a="1"/>
  <c r="N5" i="4" s="1"/>
  <c r="W6" i="4"/>
  <c r="X6" i="4" s="1" a="1"/>
  <c r="X6" i="4" s="1"/>
  <c r="U6" i="4"/>
  <c r="V5" i="4" a="1"/>
  <c r="V5" i="4" s="1"/>
  <c r="A6" i="4"/>
  <c r="B6" i="4" s="1" a="1"/>
  <c r="B6" i="4" s="1"/>
  <c r="G6" i="4"/>
  <c r="H5" i="4" a="1"/>
  <c r="H5" i="4" s="1"/>
  <c r="E6" i="4"/>
  <c r="F5" i="4" a="1"/>
  <c r="F5" i="4" s="1"/>
  <c r="O6" i="4"/>
  <c r="P5" i="4" a="1"/>
  <c r="P5" i="4" s="1"/>
  <c r="K18" i="9" l="1"/>
  <c r="C13" i="9"/>
  <c r="W17" i="9"/>
  <c r="E10" i="9"/>
  <c r="A13" i="9"/>
  <c r="O17" i="9"/>
  <c r="O18" i="9" s="1"/>
  <c r="O19" i="9" s="1"/>
  <c r="O20" i="9" s="1"/>
  <c r="O21" i="9" s="1"/>
  <c r="O22" i="9" s="1"/>
  <c r="U12" i="9"/>
  <c r="G17" i="9"/>
  <c r="I14" i="9"/>
  <c r="S14" i="9"/>
  <c r="Q10" i="9"/>
  <c r="M12" i="9"/>
  <c r="R7" i="4" a="1"/>
  <c r="R7" i="4" s="1"/>
  <c r="Q8" i="4"/>
  <c r="I7" i="4"/>
  <c r="O7" i="4"/>
  <c r="P6" i="4" a="1"/>
  <c r="P6" i="4" s="1"/>
  <c r="U7" i="4"/>
  <c r="V6" i="4" a="1"/>
  <c r="V6" i="4" s="1"/>
  <c r="E7" i="4"/>
  <c r="F6" i="4" a="1"/>
  <c r="F6" i="4" s="1"/>
  <c r="W7" i="4"/>
  <c r="X7" i="4" s="1" a="1"/>
  <c r="X7" i="4" s="1"/>
  <c r="S7" i="4"/>
  <c r="T6" i="4" a="1"/>
  <c r="T6" i="4" s="1"/>
  <c r="G7" i="4"/>
  <c r="C7" i="4"/>
  <c r="D6" i="4" a="1"/>
  <c r="D6" i="4" s="1"/>
  <c r="A7" i="4"/>
  <c r="B7" i="4" s="1" a="1"/>
  <c r="B7" i="4" s="1"/>
  <c r="M7" i="4"/>
  <c r="N6" i="4" a="1"/>
  <c r="N6" i="4" s="1"/>
  <c r="K7" i="4"/>
  <c r="L6" i="4" a="1"/>
  <c r="L6" i="4" s="1"/>
  <c r="C14" i="9" l="1"/>
  <c r="I15" i="9"/>
  <c r="A14" i="9"/>
  <c r="K19" i="9"/>
  <c r="M13" i="9"/>
  <c r="G18" i="9"/>
  <c r="E11" i="9"/>
  <c r="W18" i="9"/>
  <c r="Q11" i="9"/>
  <c r="U13" i="9"/>
  <c r="S15" i="9"/>
  <c r="O23" i="9"/>
  <c r="Q9" i="4"/>
  <c r="R8" i="4" a="1"/>
  <c r="R8" i="4" s="1"/>
  <c r="K8" i="4"/>
  <c r="L7" i="4" a="1"/>
  <c r="L7" i="4" s="1"/>
  <c r="E8" i="4"/>
  <c r="F7" i="4" a="1"/>
  <c r="F7" i="4" s="1"/>
  <c r="M8" i="4"/>
  <c r="N7" i="4" a="1"/>
  <c r="N7" i="4" s="1"/>
  <c r="G8" i="4"/>
  <c r="U8" i="4"/>
  <c r="V7" i="4" a="1"/>
  <c r="V7" i="4" s="1"/>
  <c r="A8" i="4"/>
  <c r="B8" i="4" s="1" a="1"/>
  <c r="B8" i="4" s="1"/>
  <c r="S8" i="4"/>
  <c r="O8" i="4"/>
  <c r="P7" i="4" a="1"/>
  <c r="P7" i="4" s="1"/>
  <c r="C8" i="4"/>
  <c r="D7" i="4" a="1"/>
  <c r="D7" i="4" s="1"/>
  <c r="W8" i="4"/>
  <c r="X8" i="4" s="1" a="1"/>
  <c r="X8" i="4" s="1"/>
  <c r="I8" i="4"/>
  <c r="E12" i="9" l="1"/>
  <c r="U14" i="9"/>
  <c r="O24" i="9"/>
  <c r="W19" i="9"/>
  <c r="A15" i="9"/>
  <c r="G19" i="9"/>
  <c r="Q12" i="9"/>
  <c r="M14" i="9"/>
  <c r="K20" i="9"/>
  <c r="S16" i="9"/>
  <c r="I16" i="9"/>
  <c r="C15" i="9"/>
  <c r="R9" i="4" a="1"/>
  <c r="R9" i="4" s="1"/>
  <c r="Q10" i="4"/>
  <c r="O9" i="4"/>
  <c r="P8" i="4" a="1"/>
  <c r="P8" i="4" s="1"/>
  <c r="I9" i="4"/>
  <c r="S9" i="4"/>
  <c r="M9" i="4"/>
  <c r="N8" i="4" a="1"/>
  <c r="N8" i="4" s="1"/>
  <c r="A9" i="4"/>
  <c r="E9" i="4"/>
  <c r="F8" i="4" a="1"/>
  <c r="F8" i="4" s="1"/>
  <c r="W9" i="4"/>
  <c r="X9" i="4" s="1" a="1"/>
  <c r="X9" i="4" s="1"/>
  <c r="C9" i="4"/>
  <c r="D8" i="4" a="1"/>
  <c r="D8" i="4" s="1"/>
  <c r="U9" i="4"/>
  <c r="V8" i="4" a="1"/>
  <c r="V8" i="4" s="1"/>
  <c r="G9" i="4"/>
  <c r="K9" i="4"/>
  <c r="L8" i="4" a="1"/>
  <c r="L8" i="4" s="1"/>
  <c r="O25" i="9" l="1"/>
  <c r="I17" i="9"/>
  <c r="Q13" i="9"/>
  <c r="M15" i="9"/>
  <c r="W20" i="9"/>
  <c r="U15" i="9"/>
  <c r="S17" i="9"/>
  <c r="G20" i="9"/>
  <c r="C16" i="9"/>
  <c r="K21" i="9"/>
  <c r="A16" i="9"/>
  <c r="E13" i="9"/>
  <c r="R10" i="4" a="1"/>
  <c r="R10" i="4" s="1"/>
  <c r="Q11" i="4"/>
  <c r="M10" i="4"/>
  <c r="N9" i="4" a="1"/>
  <c r="N9" i="4" s="1"/>
  <c r="U10" i="4"/>
  <c r="V9" i="4" a="1"/>
  <c r="V9" i="4" s="1"/>
  <c r="K10" i="4"/>
  <c r="L9" i="4" a="1"/>
  <c r="L9" i="4" s="1"/>
  <c r="C10" i="4"/>
  <c r="D9" i="4" a="1"/>
  <c r="D9" i="4" s="1"/>
  <c r="S10" i="4"/>
  <c r="G10" i="4"/>
  <c r="H10" i="4" s="1" a="1"/>
  <c r="H10" i="4" s="1"/>
  <c r="W10" i="4"/>
  <c r="X10" i="4" s="1" a="1"/>
  <c r="X10" i="4" s="1"/>
  <c r="I10" i="4"/>
  <c r="E10" i="4"/>
  <c r="F9" i="4" a="1"/>
  <c r="F9" i="4" s="1"/>
  <c r="A10" i="4"/>
  <c r="B9" i="4" a="1"/>
  <c r="B9" i="4" s="1"/>
  <c r="O10" i="4"/>
  <c r="P9" i="4" a="1"/>
  <c r="P9" i="4" s="1"/>
  <c r="A17" i="9" l="1"/>
  <c r="Q14" i="9"/>
  <c r="M16" i="9"/>
  <c r="S18" i="9"/>
  <c r="E14" i="9"/>
  <c r="I18" i="9"/>
  <c r="K22" i="9"/>
  <c r="U16" i="9"/>
  <c r="C17" i="9"/>
  <c r="G21" i="9"/>
  <c r="W21" i="9"/>
  <c r="O26" i="9"/>
  <c r="Q12" i="4"/>
  <c r="R11" i="4" a="1"/>
  <c r="R11" i="4" s="1"/>
  <c r="O11" i="4"/>
  <c r="I11" i="4"/>
  <c r="C11" i="4"/>
  <c r="D10" i="4" a="1"/>
  <c r="D10" i="4" s="1"/>
  <c r="A11" i="4"/>
  <c r="B10" i="4" a="1"/>
  <c r="B10" i="4" s="1"/>
  <c r="W11" i="4"/>
  <c r="X11" i="4" s="1" a="1"/>
  <c r="X11" i="4" s="1"/>
  <c r="K11" i="4"/>
  <c r="E11" i="4"/>
  <c r="F10" i="4" a="1"/>
  <c r="F10" i="4" s="1"/>
  <c r="G11" i="4"/>
  <c r="U11" i="4"/>
  <c r="V10" i="4" a="1"/>
  <c r="V10" i="4" s="1"/>
  <c r="S11" i="4"/>
  <c r="T10" i="4" a="1"/>
  <c r="T10" i="4" s="1"/>
  <c r="M11" i="4"/>
  <c r="N10" i="4" a="1"/>
  <c r="N10" i="4" s="1"/>
  <c r="S19" i="9" l="1"/>
  <c r="W22" i="9"/>
  <c r="K23" i="9"/>
  <c r="M17" i="9"/>
  <c r="G22" i="9"/>
  <c r="I19" i="9"/>
  <c r="A18" i="9"/>
  <c r="O27" i="9"/>
  <c r="U17" i="9"/>
  <c r="Q15" i="9"/>
  <c r="C18" i="9"/>
  <c r="E15" i="9"/>
  <c r="R12" i="4" a="1"/>
  <c r="R12" i="4" s="1"/>
  <c r="Q13" i="4"/>
  <c r="M12" i="4"/>
  <c r="N11" i="4" a="1"/>
  <c r="N11" i="4" s="1"/>
  <c r="G12" i="4"/>
  <c r="H11" i="4" a="1"/>
  <c r="H11" i="4" s="1"/>
  <c r="A12" i="4"/>
  <c r="B11" i="4" a="1"/>
  <c r="B11" i="4" s="1"/>
  <c r="S12" i="4"/>
  <c r="T11" i="4" a="1"/>
  <c r="T11" i="4" s="1"/>
  <c r="E12" i="4"/>
  <c r="F11" i="4" a="1"/>
  <c r="F11" i="4" s="1"/>
  <c r="C12" i="4"/>
  <c r="D11" i="4" a="1"/>
  <c r="D11" i="4" s="1"/>
  <c r="K12" i="4"/>
  <c r="L11" i="4" a="1"/>
  <c r="L11" i="4" s="1"/>
  <c r="I12" i="4"/>
  <c r="U12" i="4"/>
  <c r="V11" i="4" a="1"/>
  <c r="V11" i="4" s="1"/>
  <c r="W12" i="4"/>
  <c r="X12" i="4" s="1" a="1"/>
  <c r="X12" i="4" s="1"/>
  <c r="O12" i="4"/>
  <c r="E16" i="9" l="1"/>
  <c r="C19" i="9"/>
  <c r="A19" i="9"/>
  <c r="K24" i="9"/>
  <c r="O28" i="9"/>
  <c r="W23" i="9"/>
  <c r="U18" i="9"/>
  <c r="M18" i="9"/>
  <c r="Q16" i="9"/>
  <c r="I20" i="9"/>
  <c r="G23" i="9"/>
  <c r="S20" i="9"/>
  <c r="Q14" i="4"/>
  <c r="R13" i="4" a="1"/>
  <c r="R13" i="4" s="1"/>
  <c r="O13" i="4"/>
  <c r="K13" i="4"/>
  <c r="S13" i="4"/>
  <c r="T12" i="4" a="1"/>
  <c r="T12" i="4" s="1"/>
  <c r="W13" i="4"/>
  <c r="X13" i="4" s="1" a="1"/>
  <c r="X13" i="4" s="1"/>
  <c r="A13" i="4"/>
  <c r="B12" i="4" a="1"/>
  <c r="B12" i="4" s="1"/>
  <c r="U13" i="4"/>
  <c r="V12" i="4" a="1"/>
  <c r="V12" i="4" s="1"/>
  <c r="C13" i="4"/>
  <c r="D12" i="4" a="1"/>
  <c r="D12" i="4" s="1"/>
  <c r="G13" i="4"/>
  <c r="H12" i="4" a="1"/>
  <c r="H12" i="4" s="1"/>
  <c r="I13" i="4"/>
  <c r="E13" i="4"/>
  <c r="F12" i="4" a="1"/>
  <c r="F12" i="4" s="1"/>
  <c r="M13" i="4"/>
  <c r="N12" i="4" a="1"/>
  <c r="N12" i="4" s="1"/>
  <c r="Q17" i="9" l="1"/>
  <c r="Q18" i="9" s="1"/>
  <c r="Q19" i="9" s="1"/>
  <c r="O29" i="9"/>
  <c r="S21" i="9"/>
  <c r="M19" i="9"/>
  <c r="E17" i="9"/>
  <c r="K25" i="9"/>
  <c r="G24" i="9"/>
  <c r="U19" i="9"/>
  <c r="A20" i="9"/>
  <c r="W24" i="9"/>
  <c r="I21" i="9"/>
  <c r="C20" i="9"/>
  <c r="Q15" i="4"/>
  <c r="R14" i="4" a="1"/>
  <c r="R14" i="4" s="1"/>
  <c r="M14" i="4"/>
  <c r="N13" i="4" a="1"/>
  <c r="N13" i="4" s="1"/>
  <c r="C14" i="4"/>
  <c r="D13" i="4" a="1"/>
  <c r="D13" i="4" s="1"/>
  <c r="W14" i="4"/>
  <c r="X14" i="4" s="1" a="1"/>
  <c r="X14" i="4" s="1"/>
  <c r="A14" i="4"/>
  <c r="B13" i="4" a="1"/>
  <c r="B13" i="4" s="1"/>
  <c r="I14" i="4"/>
  <c r="E14" i="4"/>
  <c r="F13" i="4" a="1"/>
  <c r="F13" i="4" s="1"/>
  <c r="U14" i="4"/>
  <c r="V13" i="4" a="1"/>
  <c r="V13" i="4" s="1"/>
  <c r="S14" i="4"/>
  <c r="T13" i="4" a="1"/>
  <c r="T13" i="4" s="1"/>
  <c r="K14" i="4"/>
  <c r="L13" i="4" a="1"/>
  <c r="L13" i="4" s="1"/>
  <c r="G14" i="4"/>
  <c r="H13" i="4" a="1"/>
  <c r="H13" i="4" s="1"/>
  <c r="O14" i="4"/>
  <c r="C21" i="9" l="1"/>
  <c r="M20" i="9"/>
  <c r="A21" i="9"/>
  <c r="E18" i="9"/>
  <c r="Q20" i="9"/>
  <c r="U20" i="9"/>
  <c r="I22" i="9"/>
  <c r="I23" i="9" s="1"/>
  <c r="G25" i="9"/>
  <c r="S22" i="9"/>
  <c r="W25" i="9"/>
  <c r="O30" i="9"/>
  <c r="K26" i="9"/>
  <c r="R15" i="4" a="1"/>
  <c r="R15" i="4" s="1"/>
  <c r="Q16" i="4"/>
  <c r="O15" i="4"/>
  <c r="S15" i="4"/>
  <c r="T14" i="4" a="1"/>
  <c r="T14" i="4" s="1"/>
  <c r="A15" i="4"/>
  <c r="B14" i="4" a="1"/>
  <c r="B14" i="4" s="1"/>
  <c r="U15" i="4"/>
  <c r="V14" i="4" a="1"/>
  <c r="V14" i="4" s="1"/>
  <c r="W15" i="4"/>
  <c r="X15" i="4" s="1" a="1"/>
  <c r="X15" i="4" s="1"/>
  <c r="G15" i="4"/>
  <c r="H14" i="4" a="1"/>
  <c r="H14" i="4" s="1"/>
  <c r="E15" i="4"/>
  <c r="F14" i="4" a="1"/>
  <c r="F14" i="4" s="1"/>
  <c r="C15" i="4"/>
  <c r="D14" i="4" a="1"/>
  <c r="D14" i="4" s="1"/>
  <c r="K15" i="4"/>
  <c r="L14" i="4" a="1"/>
  <c r="L14" i="4" s="1"/>
  <c r="I15" i="4"/>
  <c r="M15" i="4"/>
  <c r="N14" i="4" a="1"/>
  <c r="N14" i="4" s="1"/>
  <c r="E19" i="9" l="1"/>
  <c r="G26" i="9"/>
  <c r="K27" i="9"/>
  <c r="O31" i="9"/>
  <c r="I24" i="9"/>
  <c r="A22" i="9"/>
  <c r="W26" i="9"/>
  <c r="M21" i="9"/>
  <c r="U21" i="9"/>
  <c r="S23" i="9"/>
  <c r="Q21" i="9"/>
  <c r="C22" i="9"/>
  <c r="R16" i="4" a="1"/>
  <c r="R16" i="4" s="1"/>
  <c r="Q17" i="4"/>
  <c r="C16" i="4"/>
  <c r="D15" i="4" a="1"/>
  <c r="D15" i="4" s="1"/>
  <c r="M16" i="4"/>
  <c r="N15" i="4" a="1"/>
  <c r="N15" i="4" s="1"/>
  <c r="E16" i="4"/>
  <c r="F15" i="4" a="1"/>
  <c r="F15" i="4" s="1"/>
  <c r="U16" i="4"/>
  <c r="V15" i="4" a="1"/>
  <c r="V15" i="4" s="1"/>
  <c r="O16" i="4"/>
  <c r="P15" i="4" a="1"/>
  <c r="P15" i="4" s="1"/>
  <c r="K16" i="4"/>
  <c r="L15" i="4" a="1"/>
  <c r="L15" i="4" s="1"/>
  <c r="I16" i="4"/>
  <c r="G16" i="4"/>
  <c r="H15" i="4" a="1"/>
  <c r="H15" i="4" s="1"/>
  <c r="A16" i="4"/>
  <c r="B15" i="4" a="1"/>
  <c r="B15" i="4" s="1"/>
  <c r="W16" i="4"/>
  <c r="X16" i="4" s="1" a="1"/>
  <c r="X16" i="4" s="1"/>
  <c r="S16" i="4"/>
  <c r="T15" i="4" a="1"/>
  <c r="T15" i="4" s="1"/>
  <c r="Q22" i="9" l="1"/>
  <c r="W27" i="9"/>
  <c r="G27" i="9"/>
  <c r="S24" i="9"/>
  <c r="A23" i="9"/>
  <c r="O32" i="9"/>
  <c r="K28" i="9"/>
  <c r="C23" i="9"/>
  <c r="M22" i="9"/>
  <c r="U22" i="9"/>
  <c r="I25" i="9"/>
  <c r="E20" i="9"/>
  <c r="Q18" i="4"/>
  <c r="S17" i="4"/>
  <c r="T16" i="4" a="1"/>
  <c r="T16" i="4" s="1"/>
  <c r="I17" i="4"/>
  <c r="W17" i="4"/>
  <c r="X17" i="4" s="1" a="1"/>
  <c r="X17" i="4" s="1"/>
  <c r="K17" i="4"/>
  <c r="L16" i="4" a="1"/>
  <c r="L16" i="4" s="1"/>
  <c r="E17" i="4"/>
  <c r="F16" i="4" a="1"/>
  <c r="F16" i="4" s="1"/>
  <c r="A17" i="4"/>
  <c r="B16" i="4" a="1"/>
  <c r="B16" i="4" s="1"/>
  <c r="O17" i="4"/>
  <c r="P16" i="4" a="1"/>
  <c r="P16" i="4" s="1"/>
  <c r="M17" i="4"/>
  <c r="N16" i="4" a="1"/>
  <c r="N16" i="4" s="1"/>
  <c r="G17" i="4"/>
  <c r="H16" i="4" a="1"/>
  <c r="H16" i="4" s="1"/>
  <c r="U17" i="4"/>
  <c r="V16" i="4" a="1"/>
  <c r="V16" i="4" s="1"/>
  <c r="C17" i="4"/>
  <c r="D16" i="4" a="1"/>
  <c r="D16" i="4" s="1"/>
  <c r="C24" i="9" l="1"/>
  <c r="S25" i="9"/>
  <c r="G28" i="9"/>
  <c r="K29" i="9"/>
  <c r="U23" i="9"/>
  <c r="O33" i="9"/>
  <c r="W28" i="9"/>
  <c r="I26" i="9"/>
  <c r="E21" i="9"/>
  <c r="A24" i="9"/>
  <c r="Q23" i="9"/>
  <c r="M23" i="9"/>
  <c r="Q19" i="4"/>
  <c r="K18" i="4"/>
  <c r="L17" i="4" a="1"/>
  <c r="L17" i="4" s="1"/>
  <c r="C18" i="4"/>
  <c r="D17" i="4" a="1"/>
  <c r="D17" i="4" s="1"/>
  <c r="O18" i="4"/>
  <c r="W18" i="4"/>
  <c r="X18" i="4" s="1" a="1"/>
  <c r="X18" i="4" s="1"/>
  <c r="U18" i="4"/>
  <c r="V17" i="4" a="1"/>
  <c r="V17" i="4" s="1"/>
  <c r="M18" i="4"/>
  <c r="N17" i="4" a="1"/>
  <c r="N17" i="4" s="1"/>
  <c r="S18" i="4"/>
  <c r="T17" i="4" a="1"/>
  <c r="T17" i="4" s="1"/>
  <c r="A18" i="4"/>
  <c r="B17" i="4" a="1"/>
  <c r="B17" i="4" s="1"/>
  <c r="G18" i="4"/>
  <c r="H17" i="4" a="1"/>
  <c r="H17" i="4" s="1"/>
  <c r="E18" i="4"/>
  <c r="F17" i="4" a="1"/>
  <c r="F17" i="4" s="1"/>
  <c r="I18" i="4"/>
  <c r="W29" i="9" l="1"/>
  <c r="G29" i="9"/>
  <c r="M24" i="9"/>
  <c r="A25" i="9"/>
  <c r="O34" i="9"/>
  <c r="S26" i="9"/>
  <c r="I27" i="9"/>
  <c r="K30" i="9"/>
  <c r="Q24" i="9"/>
  <c r="E22" i="9"/>
  <c r="U24" i="9"/>
  <c r="C25" i="9"/>
  <c r="Q20" i="4"/>
  <c r="R19" i="4" a="1"/>
  <c r="R19" i="4" s="1"/>
  <c r="I19" i="4"/>
  <c r="S19" i="4"/>
  <c r="T18" i="4" a="1"/>
  <c r="T18" i="4" s="1"/>
  <c r="W19" i="4"/>
  <c r="X19" i="4" s="1" a="1"/>
  <c r="X19" i="4" s="1"/>
  <c r="E19" i="4"/>
  <c r="F18" i="4" a="1"/>
  <c r="F18" i="4" s="1"/>
  <c r="M19" i="4"/>
  <c r="N18" i="4" a="1"/>
  <c r="N18" i="4" s="1"/>
  <c r="O19" i="4"/>
  <c r="G19" i="4"/>
  <c r="H18" i="4" a="1"/>
  <c r="H18" i="4" s="1"/>
  <c r="C19" i="4"/>
  <c r="D18" i="4" a="1"/>
  <c r="D18" i="4" s="1"/>
  <c r="A19" i="4"/>
  <c r="B18" i="4" a="1"/>
  <c r="B18" i="4" s="1"/>
  <c r="U19" i="4"/>
  <c r="V18" i="4" a="1"/>
  <c r="V18" i="4" s="1"/>
  <c r="K19" i="4"/>
  <c r="L18" i="4" a="1"/>
  <c r="L18" i="4" s="1"/>
  <c r="K31" i="9" l="1"/>
  <c r="I28" i="9"/>
  <c r="A26" i="9"/>
  <c r="U25" i="9"/>
  <c r="M25" i="9"/>
  <c r="E23" i="9"/>
  <c r="S27" i="9"/>
  <c r="G30" i="9"/>
  <c r="C26" i="9"/>
  <c r="Q25" i="9"/>
  <c r="W30" i="9"/>
  <c r="W31" i="9" s="1"/>
  <c r="W32" i="9" s="1"/>
  <c r="W33" i="9" s="1"/>
  <c r="R20" i="4" a="1"/>
  <c r="R20" i="4" s="1"/>
  <c r="Q21" i="4"/>
  <c r="K20" i="4"/>
  <c r="L19" i="4" a="1"/>
  <c r="L19" i="4" s="1"/>
  <c r="E20" i="4"/>
  <c r="F19" i="4" a="1"/>
  <c r="F19" i="4" s="1"/>
  <c r="U20" i="4"/>
  <c r="V19" i="4" a="1"/>
  <c r="V19" i="4" s="1"/>
  <c r="G20" i="4"/>
  <c r="H19" i="4" a="1"/>
  <c r="H19" i="4" s="1"/>
  <c r="W20" i="4"/>
  <c r="X20" i="4" s="1" a="1"/>
  <c r="X20" i="4" s="1"/>
  <c r="A20" i="4"/>
  <c r="B19" i="4" a="1"/>
  <c r="B19" i="4" s="1"/>
  <c r="O20" i="4"/>
  <c r="S20" i="4"/>
  <c r="T19" i="4" a="1"/>
  <c r="T19" i="4" s="1"/>
  <c r="C20" i="4"/>
  <c r="D19" i="4" a="1"/>
  <c r="D19" i="4" s="1"/>
  <c r="M20" i="4"/>
  <c r="N19" i="4" a="1"/>
  <c r="N19" i="4" s="1"/>
  <c r="I20" i="4"/>
  <c r="U26" i="9" l="1"/>
  <c r="W34" i="9"/>
  <c r="S28" i="9"/>
  <c r="A27" i="9"/>
  <c r="Q26" i="9"/>
  <c r="E24" i="9"/>
  <c r="I29" i="9"/>
  <c r="M26" i="9"/>
  <c r="K32" i="9"/>
  <c r="G31" i="9"/>
  <c r="C27" i="9"/>
  <c r="Q22" i="4"/>
  <c r="R21" i="4" a="1"/>
  <c r="R21" i="4" s="1"/>
  <c r="I21" i="4"/>
  <c r="O21" i="4"/>
  <c r="U21" i="4"/>
  <c r="V20" i="4" a="1"/>
  <c r="V20" i="4" s="1"/>
  <c r="M21" i="4"/>
  <c r="N20" i="4" a="1"/>
  <c r="N20" i="4" s="1"/>
  <c r="A21" i="4"/>
  <c r="B20" i="4" a="1"/>
  <c r="B20" i="4" s="1"/>
  <c r="E21" i="4"/>
  <c r="F20" i="4" a="1"/>
  <c r="F20" i="4" s="1"/>
  <c r="C21" i="4"/>
  <c r="D20" i="4" a="1"/>
  <c r="D20" i="4" s="1"/>
  <c r="W21" i="4"/>
  <c r="X21" i="4" s="1" a="1"/>
  <c r="X21" i="4" s="1"/>
  <c r="S21" i="4"/>
  <c r="T20" i="4" a="1"/>
  <c r="T20" i="4" s="1"/>
  <c r="G21" i="4"/>
  <c r="H20" i="4" a="1"/>
  <c r="H20" i="4" s="1"/>
  <c r="K21" i="4"/>
  <c r="L20" i="4" a="1"/>
  <c r="L20" i="4" s="1"/>
  <c r="A28" i="9" l="1"/>
  <c r="M27" i="9"/>
  <c r="S29" i="9"/>
  <c r="C28" i="9"/>
  <c r="I30" i="9"/>
  <c r="G32" i="9"/>
  <c r="E25" i="9"/>
  <c r="K33" i="9"/>
  <c r="Q27" i="9"/>
  <c r="U27" i="9"/>
  <c r="Q23" i="4"/>
  <c r="R22" i="4" a="1"/>
  <c r="R22" i="4" s="1"/>
  <c r="G22" i="4"/>
  <c r="H21" i="4" a="1"/>
  <c r="H21" i="4" s="1"/>
  <c r="C22" i="4"/>
  <c r="D21" i="4" a="1"/>
  <c r="D21" i="4" s="1"/>
  <c r="U22" i="4"/>
  <c r="V21" i="4" a="1"/>
  <c r="V21" i="4" s="1"/>
  <c r="O22" i="4"/>
  <c r="P22" i="4" s="1" a="1"/>
  <c r="P22" i="4" s="1"/>
  <c r="W22" i="4"/>
  <c r="X22" i="4" s="1" a="1"/>
  <c r="X22" i="4" s="1"/>
  <c r="S22" i="4"/>
  <c r="T21" i="4" a="1"/>
  <c r="T21" i="4" s="1"/>
  <c r="K22" i="4"/>
  <c r="L21" i="4" a="1"/>
  <c r="L21" i="4" s="1"/>
  <c r="M22" i="4"/>
  <c r="N21" i="4" a="1"/>
  <c r="N21" i="4" s="1"/>
  <c r="E22" i="4"/>
  <c r="F21" i="4" a="1"/>
  <c r="F21" i="4" s="1"/>
  <c r="A22" i="4"/>
  <c r="B21" i="4" a="1"/>
  <c r="B21" i="4" s="1"/>
  <c r="I22" i="4"/>
  <c r="K34" i="9" l="1"/>
  <c r="C29" i="9"/>
  <c r="E26" i="9"/>
  <c r="S30" i="9"/>
  <c r="U28" i="9"/>
  <c r="G33" i="9"/>
  <c r="M28" i="9"/>
  <c r="A29" i="9"/>
  <c r="Q28" i="9"/>
  <c r="I31" i="9"/>
  <c r="R23" i="4" a="1"/>
  <c r="R23" i="4" s="1"/>
  <c r="Q24" i="4"/>
  <c r="I23" i="4"/>
  <c r="M23" i="4"/>
  <c r="N22" i="4" a="1"/>
  <c r="N22" i="4" s="1"/>
  <c r="O23" i="4"/>
  <c r="P23" i="4" s="1" a="1"/>
  <c r="P23" i="4" s="1"/>
  <c r="U23" i="4"/>
  <c r="V22" i="4" a="1"/>
  <c r="V22" i="4" s="1"/>
  <c r="K23" i="4"/>
  <c r="L22" i="4" a="1"/>
  <c r="L22" i="4" s="1"/>
  <c r="S23" i="4"/>
  <c r="T22" i="4" a="1"/>
  <c r="T22" i="4" s="1"/>
  <c r="C23" i="4"/>
  <c r="D22" i="4" a="1"/>
  <c r="D22" i="4" s="1"/>
  <c r="A23" i="4"/>
  <c r="B22" i="4" a="1"/>
  <c r="B22" i="4" s="1"/>
  <c r="E23" i="4"/>
  <c r="F22" i="4" a="1"/>
  <c r="F22" i="4" s="1"/>
  <c r="W23" i="4"/>
  <c r="X23" i="4" s="1" a="1"/>
  <c r="X23" i="4" s="1"/>
  <c r="G23" i="4"/>
  <c r="H22" i="4" a="1"/>
  <c r="H22" i="4" s="1"/>
  <c r="C30" i="9" l="1"/>
  <c r="Q29" i="9"/>
  <c r="A30" i="9"/>
  <c r="E27" i="9"/>
  <c r="M29" i="9"/>
  <c r="U29" i="9"/>
  <c r="S31" i="9"/>
  <c r="I32" i="9"/>
  <c r="G34" i="9"/>
  <c r="R24" i="4" a="1"/>
  <c r="R24" i="4" s="1"/>
  <c r="Q25" i="4"/>
  <c r="G24" i="4"/>
  <c r="H23" i="4" a="1"/>
  <c r="H23" i="4" s="1"/>
  <c r="C24" i="4"/>
  <c r="D23" i="4" a="1"/>
  <c r="D23" i="4" s="1"/>
  <c r="U24" i="4"/>
  <c r="V23" i="4" a="1"/>
  <c r="V23" i="4" s="1"/>
  <c r="W24" i="4"/>
  <c r="X24" i="4" s="1" a="1"/>
  <c r="X24" i="4" s="1"/>
  <c r="S24" i="4"/>
  <c r="T23" i="4" a="1"/>
  <c r="T23" i="4" s="1"/>
  <c r="O24" i="4"/>
  <c r="E24" i="4"/>
  <c r="F23" i="4" a="1"/>
  <c r="F23" i="4" s="1"/>
  <c r="M24" i="4"/>
  <c r="N23" i="4" a="1"/>
  <c r="N23" i="4" s="1"/>
  <c r="A24" i="4"/>
  <c r="B23" i="4" a="1"/>
  <c r="B23" i="4" s="1"/>
  <c r="K24" i="4"/>
  <c r="L23" i="4" a="1"/>
  <c r="L23" i="4" s="1"/>
  <c r="I24" i="4"/>
  <c r="E28" i="9" l="1"/>
  <c r="M30" i="9"/>
  <c r="I33" i="9"/>
  <c r="S32" i="9"/>
  <c r="A31" i="9"/>
  <c r="U30" i="9"/>
  <c r="Q30" i="9"/>
  <c r="C31" i="9"/>
  <c r="Q26" i="4"/>
  <c r="R25" i="4" a="1"/>
  <c r="R25" i="4" s="1"/>
  <c r="W25" i="4"/>
  <c r="X25" i="4" s="1" a="1"/>
  <c r="X25" i="4" s="1"/>
  <c r="K25" i="4"/>
  <c r="L24" i="4" a="1"/>
  <c r="L24" i="4" s="1"/>
  <c r="E25" i="4"/>
  <c r="F24" i="4" a="1"/>
  <c r="F24" i="4" s="1"/>
  <c r="U25" i="4"/>
  <c r="V24" i="4" a="1"/>
  <c r="V24" i="4" s="1"/>
  <c r="N24" i="4" a="1"/>
  <c r="N24" i="4" s="1"/>
  <c r="M25" i="4"/>
  <c r="S25" i="4"/>
  <c r="T24" i="4" a="1"/>
  <c r="T24" i="4" s="1"/>
  <c r="G25" i="4"/>
  <c r="H24" i="4" a="1"/>
  <c r="H24" i="4" s="1"/>
  <c r="I25" i="4"/>
  <c r="A25" i="4"/>
  <c r="B24" i="4" a="1"/>
  <c r="B24" i="4" s="1"/>
  <c r="O25" i="4"/>
  <c r="P24" i="4" a="1"/>
  <c r="P24" i="4" s="1"/>
  <c r="C25" i="4"/>
  <c r="D24" i="4" a="1"/>
  <c r="D24" i="4" s="1"/>
  <c r="S33" i="9" l="1"/>
  <c r="I34" i="9"/>
  <c r="C32" i="9"/>
  <c r="M31" i="9"/>
  <c r="Q31" i="9"/>
  <c r="E29" i="9"/>
  <c r="U31" i="9"/>
  <c r="A32" i="9"/>
  <c r="R26" i="4" a="1"/>
  <c r="R26" i="4" s="1"/>
  <c r="Q27" i="4"/>
  <c r="I26" i="4"/>
  <c r="O26" i="4"/>
  <c r="P25" i="4" a="1"/>
  <c r="P25" i="4" s="1"/>
  <c r="G26" i="4"/>
  <c r="H25" i="4" a="1"/>
  <c r="H25" i="4" s="1"/>
  <c r="E26" i="4"/>
  <c r="F25" i="4" a="1"/>
  <c r="F25" i="4" s="1"/>
  <c r="M26" i="4"/>
  <c r="N25" i="4" a="1"/>
  <c r="N25" i="4" s="1"/>
  <c r="U26" i="4"/>
  <c r="V25" i="4" a="1"/>
  <c r="V25" i="4" s="1"/>
  <c r="W26" i="4"/>
  <c r="X26" i="4" s="1" a="1"/>
  <c r="X26" i="4" s="1"/>
  <c r="C26" i="4"/>
  <c r="D25" i="4" a="1"/>
  <c r="D25" i="4" s="1"/>
  <c r="A26" i="4"/>
  <c r="B25" i="4" a="1"/>
  <c r="B25" i="4" s="1"/>
  <c r="S26" i="4"/>
  <c r="T25" i="4" a="1"/>
  <c r="T25" i="4" s="1"/>
  <c r="K26" i="4"/>
  <c r="L25" i="4" a="1"/>
  <c r="L25" i="4" s="1"/>
  <c r="U32" i="9" l="1"/>
  <c r="E30" i="9"/>
  <c r="A33" i="9"/>
  <c r="M32" i="9"/>
  <c r="C33" i="9"/>
  <c r="S34" i="9"/>
  <c r="Q32" i="9"/>
  <c r="R27" i="4" a="1"/>
  <c r="R27" i="4" s="1"/>
  <c r="Q28" i="4"/>
  <c r="K27" i="4"/>
  <c r="L26" i="4" a="1"/>
  <c r="L26" i="4" s="1"/>
  <c r="W27" i="4"/>
  <c r="X27" i="4" s="1" a="1"/>
  <c r="X27" i="4" s="1"/>
  <c r="E27" i="4"/>
  <c r="F26" i="4" a="1"/>
  <c r="F26" i="4" s="1"/>
  <c r="S27" i="4"/>
  <c r="T26" i="4" a="1"/>
  <c r="T26" i="4" s="1"/>
  <c r="G27" i="4"/>
  <c r="H26" i="4" a="1"/>
  <c r="H26" i="4" s="1"/>
  <c r="A27" i="4"/>
  <c r="B26" i="4" a="1"/>
  <c r="B26" i="4" s="1"/>
  <c r="U27" i="4"/>
  <c r="V26" i="4" a="1"/>
  <c r="V26" i="4" s="1"/>
  <c r="O27" i="4"/>
  <c r="P26" i="4" a="1"/>
  <c r="P26" i="4" s="1"/>
  <c r="C27" i="4"/>
  <c r="D26" i="4" a="1"/>
  <c r="D26" i="4" s="1"/>
  <c r="M27" i="4"/>
  <c r="N26" i="4" a="1"/>
  <c r="N26" i="4" s="1"/>
  <c r="I27" i="4"/>
  <c r="C34" i="9" l="1"/>
  <c r="D34" i="9" s="1" a="1"/>
  <c r="D34" i="9" s="1"/>
  <c r="M33" i="9"/>
  <c r="Q33" i="9"/>
  <c r="A34" i="9"/>
  <c r="E31" i="9"/>
  <c r="U33" i="9"/>
  <c r="R28" i="4" a="1"/>
  <c r="R28" i="4" s="1"/>
  <c r="Q29" i="4"/>
  <c r="I28" i="4"/>
  <c r="U28" i="4"/>
  <c r="V27" i="4" a="1"/>
  <c r="V27" i="4" s="1"/>
  <c r="S28" i="4"/>
  <c r="T27" i="4" a="1"/>
  <c r="T27" i="4" s="1"/>
  <c r="M28" i="4"/>
  <c r="N27" i="4" a="1"/>
  <c r="N27" i="4" s="1"/>
  <c r="A28" i="4"/>
  <c r="B27" i="4" a="1"/>
  <c r="B27" i="4" s="1"/>
  <c r="E28" i="4"/>
  <c r="F27" i="4" a="1"/>
  <c r="F27" i="4" s="1"/>
  <c r="C28" i="4"/>
  <c r="D27" i="4" a="1"/>
  <c r="D27" i="4" s="1"/>
  <c r="G28" i="4"/>
  <c r="H27" i="4" a="1"/>
  <c r="H27" i="4" s="1"/>
  <c r="W28" i="4"/>
  <c r="X28" i="4" s="1" a="1"/>
  <c r="X28" i="4" s="1"/>
  <c r="O28" i="4"/>
  <c r="P27" i="4" a="1"/>
  <c r="P27" i="4" s="1"/>
  <c r="K28" i="4"/>
  <c r="L27" i="4" a="1"/>
  <c r="L27" i="4" s="1"/>
  <c r="E32" i="9" l="1"/>
  <c r="Q34" i="9"/>
  <c r="U34" i="9"/>
  <c r="M34" i="9"/>
  <c r="R29" i="4" a="1"/>
  <c r="R29" i="4" s="1"/>
  <c r="Q30" i="4"/>
  <c r="K29" i="4"/>
  <c r="L28" i="4" a="1"/>
  <c r="L28" i="4" s="1"/>
  <c r="G29" i="4"/>
  <c r="H28" i="4" a="1"/>
  <c r="H28" i="4" s="1"/>
  <c r="M29" i="4"/>
  <c r="N28" i="4" a="1"/>
  <c r="N28" i="4" s="1"/>
  <c r="C29" i="4"/>
  <c r="D28" i="4" a="1"/>
  <c r="D28" i="4" s="1"/>
  <c r="S29" i="4"/>
  <c r="T28" i="4" a="1"/>
  <c r="T28" i="4" s="1"/>
  <c r="O29" i="4"/>
  <c r="P28" i="4" a="1"/>
  <c r="P28" i="4" s="1"/>
  <c r="E29" i="4"/>
  <c r="F28" i="4" a="1"/>
  <c r="F28" i="4" s="1"/>
  <c r="U29" i="4"/>
  <c r="V28" i="4" a="1"/>
  <c r="V28" i="4" s="1"/>
  <c r="W29" i="4"/>
  <c r="X29" i="4" s="1" a="1"/>
  <c r="X29" i="4" s="1"/>
  <c r="A29" i="4"/>
  <c r="B28" i="4" a="1"/>
  <c r="B28" i="4" s="1"/>
  <c r="I29" i="4"/>
  <c r="E33" i="9" l="1"/>
  <c r="Q31" i="4"/>
  <c r="R30" i="4" a="1"/>
  <c r="R30" i="4" s="1"/>
  <c r="U30" i="4"/>
  <c r="V29" i="4" a="1"/>
  <c r="V29" i="4" s="1"/>
  <c r="C30" i="4"/>
  <c r="D29" i="4" a="1"/>
  <c r="D29" i="4" s="1"/>
  <c r="K30" i="4"/>
  <c r="L29" i="4" a="1"/>
  <c r="L29" i="4" s="1"/>
  <c r="I30" i="4"/>
  <c r="E30" i="4"/>
  <c r="F29" i="4" a="1"/>
  <c r="F29" i="4" s="1"/>
  <c r="A30" i="4"/>
  <c r="B29" i="4" a="1"/>
  <c r="B29" i="4" s="1"/>
  <c r="O30" i="4"/>
  <c r="P29" i="4" a="1"/>
  <c r="P29" i="4" s="1"/>
  <c r="M30" i="4"/>
  <c r="N29" i="4" a="1"/>
  <c r="N29" i="4" s="1"/>
  <c r="W30" i="4"/>
  <c r="S30" i="4"/>
  <c r="T29" i="4" a="1"/>
  <c r="T29" i="4" s="1"/>
  <c r="G30" i="4"/>
  <c r="H29" i="4" a="1"/>
  <c r="H29" i="4" s="1"/>
  <c r="E34" i="9" l="1"/>
  <c r="R31" i="4" a="1"/>
  <c r="R31" i="4" s="1"/>
  <c r="Q32" i="4"/>
  <c r="G31" i="4"/>
  <c r="H30" i="4" a="1"/>
  <c r="H30" i="4" s="1"/>
  <c r="O31" i="4"/>
  <c r="P30" i="4" a="1"/>
  <c r="P30" i="4" s="1"/>
  <c r="I31" i="4"/>
  <c r="S31" i="4"/>
  <c r="T30" i="4" a="1"/>
  <c r="T30" i="4" s="1"/>
  <c r="A31" i="4"/>
  <c r="B30" i="4" a="1"/>
  <c r="B30" i="4" s="1"/>
  <c r="K31" i="4"/>
  <c r="L30" i="4" a="1"/>
  <c r="L30" i="4" s="1"/>
  <c r="W31" i="4"/>
  <c r="C31" i="4"/>
  <c r="D30" i="4" a="1"/>
  <c r="D30" i="4" s="1"/>
  <c r="M31" i="4"/>
  <c r="N30" i="4" a="1"/>
  <c r="N30" i="4" s="1"/>
  <c r="E31" i="4"/>
  <c r="F30" i="4" a="1"/>
  <c r="F30" i="4" s="1"/>
  <c r="U31" i="4"/>
  <c r="V30" i="4" a="1"/>
  <c r="V30" i="4" s="1"/>
  <c r="R32" i="4" l="1" a="1"/>
  <c r="R32" i="4" s="1"/>
  <c r="Q33" i="4"/>
  <c r="U32" i="4"/>
  <c r="V31" i="4" a="1"/>
  <c r="V31" i="4" s="1"/>
  <c r="S32" i="4"/>
  <c r="T31" i="4" a="1"/>
  <c r="T31" i="4" s="1"/>
  <c r="E32" i="4"/>
  <c r="F31" i="4" a="1"/>
  <c r="F31" i="4" s="1"/>
  <c r="W32" i="4"/>
  <c r="I32" i="4"/>
  <c r="C32" i="4"/>
  <c r="D31" i="4" a="1"/>
  <c r="D31" i="4" s="1"/>
  <c r="A32" i="4"/>
  <c r="B31" i="4" a="1"/>
  <c r="B31" i="4" s="1"/>
  <c r="M32" i="4"/>
  <c r="N31" i="4" a="1"/>
  <c r="N31" i="4" s="1"/>
  <c r="K32" i="4"/>
  <c r="L31" i="4" a="1"/>
  <c r="L31" i="4" s="1"/>
  <c r="O32" i="4"/>
  <c r="P31" i="4" a="1"/>
  <c r="P31" i="4" s="1"/>
  <c r="G32" i="4"/>
  <c r="H31" i="4" a="1"/>
  <c r="H31" i="4" s="1"/>
  <c r="AA5" i="9" l="1"/>
  <c r="AA6" i="9" s="1"/>
  <c r="R33" i="4" a="1"/>
  <c r="R33" i="4" s="1"/>
  <c r="Q34" i="4"/>
  <c r="R34" i="4" s="1" a="1"/>
  <c r="R34" i="4" s="1"/>
  <c r="G33" i="4"/>
  <c r="H32" i="4" a="1"/>
  <c r="H32" i="4" s="1"/>
  <c r="A33" i="4"/>
  <c r="B32" i="4" a="1"/>
  <c r="B32" i="4" s="1"/>
  <c r="E33" i="4"/>
  <c r="F32" i="4" a="1"/>
  <c r="F32" i="4" s="1"/>
  <c r="O33" i="4"/>
  <c r="P32" i="4" a="1"/>
  <c r="P32" i="4" s="1"/>
  <c r="C33" i="4"/>
  <c r="D32" i="4" a="1"/>
  <c r="D32" i="4" s="1"/>
  <c r="S33" i="4"/>
  <c r="T32" i="4" a="1"/>
  <c r="T32" i="4" s="1"/>
  <c r="K33" i="4"/>
  <c r="L32" i="4" a="1"/>
  <c r="L32" i="4" s="1"/>
  <c r="I33" i="4"/>
  <c r="M33" i="4"/>
  <c r="N32" i="4" a="1"/>
  <c r="N32" i="4" s="1"/>
  <c r="W33" i="4"/>
  <c r="X33" i="4" s="1" a="1"/>
  <c r="X33" i="4" s="1"/>
  <c r="U33" i="4"/>
  <c r="V32" i="4" a="1"/>
  <c r="V32" i="4" s="1"/>
  <c r="U34" i="4" l="1"/>
  <c r="V34" i="4" s="1" a="1"/>
  <c r="V34" i="4" s="1"/>
  <c r="V33" i="4" a="1"/>
  <c r="V33" i="4" s="1"/>
  <c r="I34" i="4"/>
  <c r="O34" i="4"/>
  <c r="P34" i="4" s="1" a="1"/>
  <c r="P34" i="4" s="1"/>
  <c r="P33" i="4" a="1"/>
  <c r="P33" i="4" s="1"/>
  <c r="W34" i="4"/>
  <c r="X34" i="4" s="1" a="1"/>
  <c r="X34" i="4" s="1"/>
  <c r="K34" i="4"/>
  <c r="L34" i="4" s="1" a="1"/>
  <c r="L34" i="4" s="1"/>
  <c r="L33" i="4" a="1"/>
  <c r="L33" i="4" s="1"/>
  <c r="E34" i="4"/>
  <c r="F34" i="4" s="1" a="1"/>
  <c r="F34" i="4" s="1"/>
  <c r="F33" i="4" a="1"/>
  <c r="F33" i="4" s="1"/>
  <c r="M34" i="4"/>
  <c r="N34" i="4" s="1" a="1"/>
  <c r="N34" i="4" s="1"/>
  <c r="N33" i="4" a="1"/>
  <c r="N33" i="4" s="1"/>
  <c r="S34" i="4"/>
  <c r="T34" i="4" s="1" a="1"/>
  <c r="T34" i="4" s="1"/>
  <c r="T33" i="4" a="1"/>
  <c r="T33" i="4" s="1"/>
  <c r="A34" i="4"/>
  <c r="B34" i="4" s="1" a="1"/>
  <c r="B34" i="4" s="1"/>
  <c r="B33" i="4" a="1"/>
  <c r="B33" i="4" s="1"/>
  <c r="C34" i="4"/>
  <c r="D34" i="4" s="1" a="1"/>
  <c r="D34" i="4" s="1"/>
  <c r="D33" i="4" a="1"/>
  <c r="D33" i="4" s="1"/>
  <c r="G34" i="4"/>
  <c r="H34" i="4" s="1" a="1"/>
  <c r="H34" i="4" s="1"/>
  <c r="H33" i="4" a="1"/>
  <c r="H33" i="4" s="1"/>
  <c r="AA5" i="4" l="1"/>
  <c r="AA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tc={D625988B-FD12-438F-B6F9-40477B429413}</author>
    <author>tc={7AC76FD3-20F0-409E-BCFB-1F3017857D85}</author>
  </authors>
  <commentList>
    <comment ref="A10" authorId="0" shapeId="0" xr:uid="{D625988B-FD12-438F-B6F9-40477B42941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wird selten angeboten</t>
      </text>
    </comment>
    <comment ref="A18" authorId="1" shapeId="0" xr:uid="{7AC76FD3-20F0-409E-BCFB-1F3017857D8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neues Modul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<sst xmlns="http://schemas.openxmlformats.org/spreadsheetml/2006/main" count="245" uniqueCount="106">
  <si>
    <t>Modulname</t>
  </si>
  <si>
    <t>Bereich</t>
  </si>
  <si>
    <t>Semester</t>
  </si>
  <si>
    <t>Schlüssel</t>
  </si>
  <si>
    <t>Prüfungsart</t>
  </si>
  <si>
    <t>LP</t>
  </si>
  <si>
    <t>Termin 1</t>
  </si>
  <si>
    <t>Ort 1</t>
  </si>
  <si>
    <t>Termin 2</t>
  </si>
  <si>
    <t>Ort 2</t>
  </si>
  <si>
    <t>Messtechnik und Prozessstabilisierung</t>
  </si>
  <si>
    <t>ZP</t>
  </si>
  <si>
    <t>T3M10303</t>
  </si>
  <si>
    <t>Projekt- bzw. Forschungsskizze</t>
  </si>
  <si>
    <t>Friedrichshafen</t>
  </si>
  <si>
    <t>Embedded Systems im Kraftfahrzeug</t>
  </si>
  <si>
    <t>T3M10506</t>
  </si>
  <si>
    <t>Klausur 50% und Seminararbeit 50%</t>
  </si>
  <si>
    <t>Heilbronn</t>
  </si>
  <si>
    <t>Fahrzeuggesamtsystem</t>
  </si>
  <si>
    <t xml:space="preserve">T3M10501 </t>
  </si>
  <si>
    <t>Klausur</t>
  </si>
  <si>
    <t>Maschinelles Lernen und Computational Intelligence</t>
  </si>
  <si>
    <t>T3M40507</t>
  </si>
  <si>
    <t>Fahrerassistenzsysteme</t>
  </si>
  <si>
    <t>T3M10505</t>
  </si>
  <si>
    <t>F</t>
  </si>
  <si>
    <t>Programmentwurf</t>
  </si>
  <si>
    <t>Mechatronische Systeme in der Anwendung</t>
  </si>
  <si>
    <t>T3M10207</t>
  </si>
  <si>
    <t>Stuttgart</t>
  </si>
  <si>
    <t>W2</t>
  </si>
  <si>
    <t>Grundlagen Software Engineering</t>
  </si>
  <si>
    <t>Pflicht</t>
  </si>
  <si>
    <t>Elektromagnetische Verträglichkeit</t>
  </si>
  <si>
    <t>T3M20103</t>
  </si>
  <si>
    <t>Elektromagnetische Felder in der Praxis</t>
  </si>
  <si>
    <t>W1</t>
  </si>
  <si>
    <t>FPGA und Hochgeschwindigkeits-PCB-Design</t>
  </si>
  <si>
    <t>Bauelemente, Schaltungs- und Antennentechnik in der Kommunikation</t>
  </si>
  <si>
    <t>Advanced Machine Learning and XAI</t>
  </si>
  <si>
    <t>FüKom</t>
  </si>
  <si>
    <t>Studienarbeit</t>
  </si>
  <si>
    <t>Masterarbeit</t>
  </si>
  <si>
    <t>T3M20104</t>
  </si>
  <si>
    <t>T3M20401</t>
  </si>
  <si>
    <t>Lörrach</t>
  </si>
  <si>
    <t>Klausur 75% und Seminararbeit 25%</t>
  </si>
  <si>
    <t>Seminararbeit</t>
  </si>
  <si>
    <t>T3M70304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</si>
  <si>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</si>
  <si>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</si>
  <si>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</si>
  <si>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</si>
  <si>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</si>
  <si>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</si>
  <si>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</si>
  <si>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</si>
  <si>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</si>
  <si>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</si>
  <si>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</si>
  <si>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</si>
  <si>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Resturlaub</t>
  </si>
  <si>
    <t>T3M20801</t>
  </si>
  <si>
    <t>T3M20802</t>
  </si>
  <si>
    <t>T3M40612</t>
  </si>
  <si>
    <t>Maschinelles Lernen</t>
  </si>
  <si>
    <t>T3M40611</t>
  </si>
  <si>
    <t>Klausur 50% und Laborarbeit 50%</t>
  </si>
  <si>
    <t>Klausur 75% und Laborarbeit 25%</t>
  </si>
  <si>
    <t>Seminararbeit 50 % und Programmentwurf 50 %</t>
  </si>
  <si>
    <t>Numerische Methoden in der Elektrotechnik und künstliche Intelligenz</t>
  </si>
  <si>
    <t>T3M20402</t>
  </si>
  <si>
    <t>Advanced Software Engineering</t>
  </si>
  <si>
    <t>Seminararbeit 75% und 25% Programmentwurf</t>
  </si>
  <si>
    <t>T3M40506</t>
  </si>
  <si>
    <t>Mannheim</t>
  </si>
  <si>
    <t>0 SS23</t>
  </si>
  <si>
    <t>1 WS23/24</t>
  </si>
  <si>
    <t>2 SS24</t>
  </si>
  <si>
    <t>4 SS25</t>
  </si>
  <si>
    <t>3 WS24/25</t>
  </si>
  <si>
    <t xml:space="preserve">Prof. Dr.-Ing. Thomas Dietmüller </t>
  </si>
  <si>
    <t>Prof. Dr.-Ing. Florian Leitner-Fischer</t>
  </si>
  <si>
    <t>Prof.Dr. Dietmar Schorr</t>
  </si>
  <si>
    <t>Prof. Dr. Dirk Reichardt</t>
  </si>
  <si>
    <t>Prof. Dr.-Ing. Thomas Kibler</t>
  </si>
  <si>
    <t>Prof. Dr. Rainer Hoch</t>
  </si>
  <si>
    <t>Prof. Dr.-Ing. Martin Wührl</t>
  </si>
  <si>
    <t>Prof. Dr.-Ing. Gerald Oberschmidt</t>
  </si>
  <si>
    <t>Prof. Dr.-Ing. Ralf Stiehler</t>
  </si>
  <si>
    <t>Prof. Dr. Martin Häfele</t>
  </si>
  <si>
    <t>Prof. Dr. Holger D. Hofmann</t>
  </si>
  <si>
    <t>MODULVERANTWORTUNG</t>
  </si>
  <si>
    <t>Note</t>
  </si>
  <si>
    <t>Mikroelektronik und Sensorik</t>
  </si>
  <si>
    <t>Prüfungstermin</t>
  </si>
  <si>
    <t>Urlaub genommen</t>
  </si>
  <si>
    <t>Feiertag</t>
  </si>
  <si>
    <t>Urlaub</t>
  </si>
  <si>
    <t>Vorlesung</t>
  </si>
  <si>
    <t>Wochenende</t>
  </si>
  <si>
    <t>u</t>
  </si>
  <si>
    <t>Abschlussnote</t>
  </si>
  <si>
    <t>Heute</t>
  </si>
  <si>
    <t>Programmentwurf 50% und Seminararbeit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</si>
</sst>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ddd/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4D4D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textRotation="90"/>
    </xf>
    <xf numFmtId="0" fontId="2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6" fillId="7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/>
    </xf>
    <xf numFmtId="14" fontId="6" fillId="5" borderId="0" xfId="0" applyNumberFormat="1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14" fontId="6" fillId="4" borderId="0" xfId="0" applyNumberFormat="1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14" fontId="6" fillId="3" borderId="0" xfId="0" applyNumberFormat="1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14" fontId="6" fillId="7" borderId="0" xfId="0" applyNumberFormat="1" applyFont="1" applyFill="1" applyAlignment="1">
      <alignment horizontal="left" vertical="center"/>
    </xf>
    <xf numFmtId="14" fontId="6" fillId="2" borderId="0" xfId="0" applyNumberFormat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2" fontId="6" fillId="2" borderId="0" xfId="0" applyNumberFormat="1" applyFont="1" applyFill="1" applyAlignment="1">
      <alignment horizontal="left" vertical="center"/>
    </xf>
    <xf numFmtId="2" fontId="6" fillId="4" borderId="0" xfId="0" applyNumberFormat="1" applyFont="1" applyFill="1" applyAlignment="1">
      <alignment horizontal="left" vertical="center"/>
    </xf>
    <xf numFmtId="2" fontId="6" fillId="5" borderId="0" xfId="0" applyNumberFormat="1" applyFont="1" applyFill="1" applyAlignment="1">
      <alignment horizontal="left" vertical="center"/>
    </xf>
    <xf numFmtId="2" fontId="6" fillId="3" borderId="0" xfId="0" applyNumberFormat="1" applyFont="1" applyFill="1" applyAlignment="1">
      <alignment horizontal="left" vertical="center"/>
    </xf>
    <xf numFmtId="2" fontId="6" fillId="7" borderId="0" xfId="0" applyNumberFormat="1" applyFont="1" applyFill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9" borderId="0" xfId="0" applyFill="1"/>
    <xf numFmtId="0" fontId="0" fillId="8" borderId="0" xfId="0" applyFill="1"/>
    <xf numFmtId="0" fontId="0" fillId="10" borderId="0" xfId="0" applyFill="1"/>
    <xf numFmtId="0" fontId="8" fillId="6" borderId="2" xfId="0" applyFont="1" applyFill="1" applyBorder="1" applyAlignment="1">
      <alignment horizontal="left" vertical="center"/>
    </xf>
    <xf numFmtId="164" fontId="9" fillId="0" borderId="2" xfId="0" applyNumberFormat="1" applyFont="1" applyFill="1" applyBorder="1" applyAlignment="1">
      <alignment horizontal="center" vertical="center"/>
    </xf>
    <xf numFmtId="165" fontId="9" fillId="0" borderId="3" xfId="0" applyNumberFormat="1" applyFont="1" applyFill="1" applyBorder="1" applyAlignment="1">
      <alignment horizontal="center" vertical="center"/>
    </xf>
    <xf numFmtId="164" fontId="9" fillId="0" borderId="8" xfId="0" applyNumberFormat="1" applyFont="1" applyFill="1" applyBorder="1" applyAlignment="1">
      <alignment horizontal="center" vertical="center"/>
    </xf>
    <xf numFmtId="164" fontId="9" fillId="0" borderId="4" xfId="0" applyNumberFormat="1" applyFont="1" applyFill="1" applyBorder="1" applyAlignment="1">
      <alignment horizontal="center" vertical="center"/>
    </xf>
    <xf numFmtId="165" fontId="9" fillId="0" borderId="5" xfId="0" applyNumberFormat="1" applyFont="1" applyFill="1" applyBorder="1" applyAlignment="1">
      <alignment horizontal="center" vertical="center"/>
    </xf>
    <xf numFmtId="164" fontId="9" fillId="0" borderId="0" xfId="0" applyNumberFormat="1" applyFont="1" applyFill="1" applyBorder="1" applyAlignment="1">
      <alignment horizontal="center" vertical="center"/>
    </xf>
    <xf numFmtId="164" fontId="9" fillId="0" borderId="6" xfId="0" applyNumberFormat="1" applyFont="1" applyFill="1" applyBorder="1" applyAlignment="1">
      <alignment horizontal="center" vertical="center"/>
    </xf>
    <xf numFmtId="165" fontId="9" fillId="0" borderId="7" xfId="0" applyNumberFormat="1" applyFont="1" applyFill="1" applyBorder="1" applyAlignment="1">
      <alignment horizontal="center" vertical="center"/>
    </xf>
    <xf numFmtId="164" fontId="9" fillId="0" borderId="9" xfId="0" applyNumberFormat="1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left" vertical="center"/>
    </xf>
    <xf numFmtId="0" fontId="0" fillId="11" borderId="0" xfId="0" applyFill="1"/>
    <xf numFmtId="0" fontId="0" fillId="5" borderId="0" xfId="0" applyFill="1"/>
    <xf numFmtId="0" fontId="5" fillId="0" borderId="2" xfId="0" applyFont="1" applyBorder="1"/>
    <xf numFmtId="0" fontId="5" fillId="0" borderId="3" xfId="0" applyFont="1" applyBorder="1"/>
    <xf numFmtId="0" fontId="5" fillId="0" borderId="6" xfId="0" applyFont="1" applyBorder="1"/>
    <xf numFmtId="0" fontId="5" fillId="0" borderId="7" xfId="0" applyFont="1" applyBorder="1"/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6" fillId="12" borderId="0" xfId="0" applyFont="1" applyFill="1" applyAlignment="1">
      <alignment horizontal="left" vertical="center" wrapText="1"/>
    </xf>
    <xf numFmtId="0" fontId="0" fillId="13" borderId="0" xfId="0" applyFill="1"/>
    <xf numFmtId="0" fontId="8" fillId="6" borderId="2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8" fillId="6" borderId="10" xfId="0" applyFont="1" applyFill="1" applyBorder="1" applyAlignment="1">
      <alignment horizontal="left" vertical="center"/>
    </xf>
  </cellXfs>
  <cellStyles count="2">
    <cellStyle name="Link" xfId="1" builtinId="8"/>
    <cellStyle name="Standard" xfId="0" builtinId="0"/>
  </cellStyles>
  <dxfs count="42"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2" formatCode="0.00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19" formatCode="dd/mm/yyyy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19" formatCode="dd/mm/yyyy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left" vertical="center" indent="0" justifyLastLine="0" shrinkToFit="0" readingOrder="0"/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ilgereev Ruslan (PEA4-Fe-DHBW-MS)" id="{00CAF5A1-3185-49EF-893A-254A033DD426}" userId="S::uai5fe@bosch.com::985dba67-f022-47a0-8d32-a0ac0a41b6f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3B1065-317B-4BEC-B040-1C2152005517}" name="Modulliste" displayName="Modulliste" ref="A1:M21" totalsRowCount="1" headerRowDxfId="41" dataDxfId="40">
  <autoFilter ref="A1:M20" xr:uid="{4F3B1065-317B-4BEC-B040-1C2152005517}"/>
  <sortState xmlns:xlrd2="http://schemas.microsoft.com/office/spreadsheetml/2017/richdata2" ref="A2:M20">
    <sortCondition ref="C1:C20"/>
  </sortState>
  <tableColumns count="13">
    <tableColumn id="12" xr3:uid="{2C8AA6B6-31D0-4DF0-9DA9-0D8B08088E24}" name="Modulname" totalsRowLabel="Abschlussnote" dataDxfId="39" totalsRowDxfId="38"/>
    <tableColumn id="1" xr3:uid="{FF50EF13-B9B2-42C9-A37F-07237C42C851}" name="Bereich" dataDxfId="37" totalsRowDxfId="36"/>
    <tableColumn id="10" xr3:uid="{DE1BE470-5B26-4F88-8799-243B2BE03172}" name="Semester" dataDxfId="35" totalsRowDxfId="34"/>
    <tableColumn id="2" xr3:uid="{E64020FC-6A5D-4A49-BCE1-C2569FF59159}" name="Schlüssel" dataDxfId="33" totalsRowDxfId="32"/>
    <tableColumn id="4" xr3:uid="{8470E22C-4CE1-4553-8671-9BF5989AAE65}" name="Prüfungsart" dataDxfId="31" totalsRowDxfId="30"/>
    <tableColumn id="5" xr3:uid="{CF2D34DC-4E44-45F0-B25E-0FFB229BA18E}" name="LP" dataDxfId="29" totalsRowDxfId="28"/>
    <tableColumn id="6" xr3:uid="{80506F77-5504-411A-B364-0B22CC53A582}" name="Termin 1" dataDxfId="27" totalsRowDxfId="26"/>
    <tableColumn id="7" xr3:uid="{C9413F7D-7FA1-417F-B220-3B19C8279173}" name="Ort 1" dataDxfId="25" totalsRowDxfId="24"/>
    <tableColumn id="8" xr3:uid="{A89D3283-E2AE-4360-9A93-F5F27682296D}" name="Termin 2" dataDxfId="23" totalsRowDxfId="22"/>
    <tableColumn id="9" xr3:uid="{DDE1A5EF-F94C-417A-95CA-A29D4C689B48}" name="Ort 2" dataDxfId="21" totalsRowDxfId="20"/>
    <tableColumn id="3" xr3:uid="{A92B3274-FA6A-4C49-87BB-1CF1BAC29EAB}" name="Prüfungstermin" dataDxfId="19" totalsRowDxfId="18"/>
    <tableColumn id="11" xr3:uid="{F6C0E347-9701-496F-8B92-1BFEDFF8D817}" name="MODULVERANTWORTUNG" dataDxfId="17" totalsRowDxfId="16"/>
    <tableColumn id="14" xr3:uid="{A9A48352-3929-4E88-AACC-E1A6F11D63E3}" name="Note" totalsRowFunction="custom" dataDxfId="15" totalsRowDxfId="14">
      <totalsRowFormula array="1">SUMPRODUCT(IF(Modulliste[Note]&lt;&gt;"", Modulliste[Note]), Modulliste[LP]) / SUM(IF(Modulliste[Note]&lt;&gt;"", Modulliste[LP]))</totalsRow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0" dT="2023-04-18T07:11:20.76" personId="{00CAF5A1-3185-49EF-893A-254A033DD426}" id="{D625988B-FD12-438F-B6F9-40477B429413}">
    <text>wird selten angeboten</text>
  </threadedComment>
  <threadedComment ref="A18" dT="2023-04-18T07:11:30.60" personId="{00CAF5A1-3185-49EF-893A-254A033DD426}" id="{7AC76FD3-20F0-409E-BCFB-1F3017857D85}">
    <text>neues Modul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999F-AAA9-4A38-8F55-9E1C84DAB455}">
  <sheetPr codeName="Tabelle1"/>
  <dimension ref="A1:M28"/>
  <sheetViews>
    <sheetView zoomScale="105" zoomScaleNormal="105" workbookViewId="0">
      <pane xSplit="1" topLeftCell="D1" activePane="topRight" state="frozen"/>
      <selection pane="topRight" activeCell="K6" sqref="K6"/>
    </sheetView>
  </sheetViews>
  <sheetFormatPr baseColWidth="10" defaultColWidth="11.42578125" defaultRowHeight="15" x14ac:dyDescent="0.25"/>
  <cols>
    <col min="1" max="1" width="63.28515625" style="2" bestFit="1" customWidth="1"/>
    <col min="2" max="2" width="10" style="2" bestFit="1" customWidth="1"/>
    <col min="3" max="3" width="11.7109375" style="2" bestFit="1" customWidth="1"/>
    <col min="4" max="4" width="11.42578125" style="2" bestFit="1" customWidth="1"/>
    <col min="5" max="5" width="42.28515625" style="2" customWidth="1"/>
    <col min="6" max="6" width="5.28515625" style="2" bestFit="1" customWidth="1"/>
    <col min="7" max="7" width="11.28515625" style="11" bestFit="1" customWidth="1"/>
    <col min="8" max="8" width="21.28515625" style="2" bestFit="1" customWidth="1"/>
    <col min="9" max="9" width="11.28515625" style="11" bestFit="1" customWidth="1"/>
    <col min="10" max="10" width="21.28515625" style="2" bestFit="1" customWidth="1"/>
    <col min="11" max="11" width="21.28515625" style="2" customWidth="1"/>
    <col min="12" max="12" width="29.7109375" style="2" customWidth="1"/>
    <col min="13" max="13" width="11.42578125" style="31"/>
    <col min="14" max="16384" width="11.42578125" style="2"/>
  </cols>
  <sheetData>
    <row r="1" spans="1:13" ht="15.75" thickBot="1" x14ac:dyDescent="0.3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  <c r="I1" s="11" t="s">
        <v>8</v>
      </c>
      <c r="J1" s="2" t="s">
        <v>9</v>
      </c>
      <c r="K1" s="2" t="s">
        <v>96</v>
      </c>
      <c r="L1" s="24" t="s">
        <v>93</v>
      </c>
      <c r="M1" s="25" t="s">
        <v>94</v>
      </c>
    </row>
    <row r="2" spans="1:13" x14ac:dyDescent="0.25">
      <c r="A2" s="7" t="s">
        <v>10</v>
      </c>
      <c r="B2" s="7" t="s">
        <v>11</v>
      </c>
      <c r="C2" s="7" t="s">
        <v>77</v>
      </c>
      <c r="D2" s="7" t="s">
        <v>12</v>
      </c>
      <c r="E2" s="7" t="s">
        <v>13</v>
      </c>
      <c r="F2" s="7">
        <v>5</v>
      </c>
      <c r="G2" s="23">
        <v>45029</v>
      </c>
      <c r="H2" s="7" t="s">
        <v>14</v>
      </c>
      <c r="I2" s="23">
        <v>45061</v>
      </c>
      <c r="J2" s="7" t="s">
        <v>14</v>
      </c>
      <c r="K2" s="7"/>
      <c r="L2" s="7" t="s">
        <v>82</v>
      </c>
      <c r="M2" s="26">
        <v>1.7</v>
      </c>
    </row>
    <row r="3" spans="1:13" x14ac:dyDescent="0.25">
      <c r="A3" s="7" t="s">
        <v>15</v>
      </c>
      <c r="B3" s="7" t="s">
        <v>11</v>
      </c>
      <c r="C3" s="7" t="s">
        <v>77</v>
      </c>
      <c r="D3" s="7" t="s">
        <v>16</v>
      </c>
      <c r="E3" s="7" t="s">
        <v>17</v>
      </c>
      <c r="F3" s="7">
        <v>5</v>
      </c>
      <c r="G3" s="23">
        <v>45036</v>
      </c>
      <c r="H3" s="7" t="s">
        <v>18</v>
      </c>
      <c r="I3" s="23">
        <v>45068</v>
      </c>
      <c r="J3" s="7" t="s">
        <v>14</v>
      </c>
      <c r="K3" s="7"/>
      <c r="L3" s="7" t="s">
        <v>83</v>
      </c>
      <c r="M3" s="26">
        <v>2.4</v>
      </c>
    </row>
    <row r="4" spans="1:13" x14ac:dyDescent="0.25">
      <c r="A4" s="7" t="s">
        <v>19</v>
      </c>
      <c r="B4" s="7" t="s">
        <v>11</v>
      </c>
      <c r="C4" s="7" t="s">
        <v>77</v>
      </c>
      <c r="D4" s="7" t="s">
        <v>20</v>
      </c>
      <c r="E4" s="7" t="s">
        <v>21</v>
      </c>
      <c r="F4" s="7">
        <v>5</v>
      </c>
      <c r="G4" s="23">
        <v>45043</v>
      </c>
      <c r="H4" s="7" t="s">
        <v>18</v>
      </c>
      <c r="I4" s="23">
        <v>45082</v>
      </c>
      <c r="J4" s="7" t="s">
        <v>18</v>
      </c>
      <c r="K4" s="7"/>
      <c r="L4" s="7" t="s">
        <v>84</v>
      </c>
      <c r="M4" s="26">
        <v>3.3</v>
      </c>
    </row>
    <row r="5" spans="1:13" x14ac:dyDescent="0.25">
      <c r="A5" s="7" t="s">
        <v>22</v>
      </c>
      <c r="B5" s="7" t="s">
        <v>11</v>
      </c>
      <c r="C5" s="7" t="s">
        <v>77</v>
      </c>
      <c r="D5" s="7" t="s">
        <v>23</v>
      </c>
      <c r="E5" s="7" t="s">
        <v>105</v>
      </c>
      <c r="F5" s="7">
        <v>5</v>
      </c>
      <c r="G5" s="23">
        <v>45120</v>
      </c>
      <c r="H5" s="7" t="s">
        <v>18</v>
      </c>
      <c r="I5" s="23">
        <v>45180</v>
      </c>
      <c r="J5" s="7" t="s">
        <v>18</v>
      </c>
      <c r="K5" s="23">
        <v>45229</v>
      </c>
      <c r="L5" s="7" t="s">
        <v>85</v>
      </c>
      <c r="M5" s="26"/>
    </row>
    <row r="6" spans="1:13" x14ac:dyDescent="0.25">
      <c r="A6" s="7" t="s">
        <v>24</v>
      </c>
      <c r="B6" s="7" t="s">
        <v>11</v>
      </c>
      <c r="C6" s="7" t="s">
        <v>78</v>
      </c>
      <c r="D6" s="7" t="s">
        <v>25</v>
      </c>
      <c r="E6" s="7" t="s">
        <v>21</v>
      </c>
      <c r="F6" s="7">
        <v>5</v>
      </c>
      <c r="G6" s="23">
        <v>45218</v>
      </c>
      <c r="H6" s="7" t="s">
        <v>18</v>
      </c>
      <c r="I6" s="23">
        <v>45250</v>
      </c>
      <c r="J6" s="7" t="s">
        <v>18</v>
      </c>
      <c r="K6" s="7"/>
      <c r="L6" s="7" t="s">
        <v>86</v>
      </c>
      <c r="M6" s="26"/>
    </row>
    <row r="7" spans="1:13" x14ac:dyDescent="0.25">
      <c r="A7" s="9" t="s">
        <v>32</v>
      </c>
      <c r="B7" s="9" t="s">
        <v>33</v>
      </c>
      <c r="C7" s="17" t="s">
        <v>78</v>
      </c>
      <c r="D7" s="17" t="s">
        <v>49</v>
      </c>
      <c r="E7" s="16" t="s">
        <v>21</v>
      </c>
      <c r="F7" s="17">
        <v>5</v>
      </c>
      <c r="G7" s="18">
        <v>45299</v>
      </c>
      <c r="H7" s="17" t="s">
        <v>18</v>
      </c>
      <c r="I7" s="18">
        <v>45330</v>
      </c>
      <c r="J7" s="17" t="s">
        <v>18</v>
      </c>
      <c r="K7" s="17"/>
      <c r="L7" s="17" t="s">
        <v>87</v>
      </c>
      <c r="M7" s="27"/>
    </row>
    <row r="8" spans="1:13" x14ac:dyDescent="0.25">
      <c r="A8" s="7" t="s">
        <v>28</v>
      </c>
      <c r="B8" s="7" t="s">
        <v>11</v>
      </c>
      <c r="C8" s="7" t="s">
        <v>78</v>
      </c>
      <c r="D8" s="7" t="s">
        <v>29</v>
      </c>
      <c r="E8" s="7" t="s">
        <v>17</v>
      </c>
      <c r="F8" s="7">
        <v>5</v>
      </c>
      <c r="G8" s="23">
        <v>45320</v>
      </c>
      <c r="H8" s="7" t="s">
        <v>30</v>
      </c>
      <c r="I8" s="23">
        <v>45358</v>
      </c>
      <c r="J8" s="7" t="s">
        <v>30</v>
      </c>
      <c r="K8" s="7"/>
      <c r="L8" s="7" t="s">
        <v>88</v>
      </c>
      <c r="M8" s="26"/>
    </row>
    <row r="9" spans="1:13" x14ac:dyDescent="0.25">
      <c r="A9" s="8" t="s">
        <v>66</v>
      </c>
      <c r="B9" s="8" t="s">
        <v>31</v>
      </c>
      <c r="C9" s="14" t="s">
        <v>78</v>
      </c>
      <c r="D9" s="14" t="s">
        <v>67</v>
      </c>
      <c r="E9" s="14" t="s">
        <v>27</v>
      </c>
      <c r="F9" s="14">
        <v>5</v>
      </c>
      <c r="G9" s="15">
        <v>45323</v>
      </c>
      <c r="H9" s="14" t="s">
        <v>30</v>
      </c>
      <c r="I9" s="15">
        <v>45355</v>
      </c>
      <c r="J9" s="14" t="s">
        <v>18</v>
      </c>
      <c r="K9" s="14"/>
      <c r="L9" s="14" t="s">
        <v>85</v>
      </c>
      <c r="M9" s="28"/>
    </row>
    <row r="10" spans="1:13" x14ac:dyDescent="0.25">
      <c r="A10" s="10" t="s">
        <v>39</v>
      </c>
      <c r="B10" s="10" t="s">
        <v>37</v>
      </c>
      <c r="C10" s="19" t="s">
        <v>79</v>
      </c>
      <c r="D10" s="19" t="s">
        <v>45</v>
      </c>
      <c r="E10" s="19" t="s">
        <v>47</v>
      </c>
      <c r="F10" s="19">
        <v>5</v>
      </c>
      <c r="G10" s="20">
        <v>45393</v>
      </c>
      <c r="H10" s="19" t="s">
        <v>46</v>
      </c>
      <c r="I10" s="20">
        <v>45425</v>
      </c>
      <c r="J10" s="19" t="s">
        <v>18</v>
      </c>
      <c r="K10" s="19"/>
      <c r="L10" s="19" t="s">
        <v>89</v>
      </c>
      <c r="M10" s="29"/>
    </row>
    <row r="11" spans="1:13" x14ac:dyDescent="0.25">
      <c r="A11" s="9" t="s">
        <v>36</v>
      </c>
      <c r="B11" s="9" t="s">
        <v>33</v>
      </c>
      <c r="C11" s="17" t="s">
        <v>79</v>
      </c>
      <c r="D11" s="17" t="s">
        <v>44</v>
      </c>
      <c r="E11" s="16" t="s">
        <v>48</v>
      </c>
      <c r="F11" s="17">
        <v>5</v>
      </c>
      <c r="G11" s="18">
        <v>45400</v>
      </c>
      <c r="H11" s="17" t="s">
        <v>18</v>
      </c>
      <c r="I11" s="18">
        <v>45439</v>
      </c>
      <c r="J11" s="17" t="s">
        <v>18</v>
      </c>
      <c r="K11" s="17"/>
      <c r="L11" s="17" t="s">
        <v>89</v>
      </c>
      <c r="M11" s="27"/>
    </row>
    <row r="12" spans="1:13" x14ac:dyDescent="0.25">
      <c r="A12" s="9" t="s">
        <v>34</v>
      </c>
      <c r="B12" s="9" t="s">
        <v>33</v>
      </c>
      <c r="C12" s="17" t="s">
        <v>79</v>
      </c>
      <c r="D12" s="17" t="s">
        <v>35</v>
      </c>
      <c r="E12" s="16" t="s">
        <v>21</v>
      </c>
      <c r="F12" s="17">
        <v>5</v>
      </c>
      <c r="G12" s="18">
        <v>45400</v>
      </c>
      <c r="H12" s="17" t="s">
        <v>18</v>
      </c>
      <c r="I12" s="18">
        <v>45439</v>
      </c>
      <c r="J12" s="17" t="s">
        <v>18</v>
      </c>
      <c r="K12" s="17"/>
      <c r="L12" s="17" t="s">
        <v>90</v>
      </c>
      <c r="M12" s="27"/>
    </row>
    <row r="13" spans="1:13" x14ac:dyDescent="0.25">
      <c r="A13" s="8" t="s">
        <v>40</v>
      </c>
      <c r="B13" s="8" t="s">
        <v>31</v>
      </c>
      <c r="C13" s="14" t="s">
        <v>79</v>
      </c>
      <c r="D13" s="14" t="s">
        <v>65</v>
      </c>
      <c r="E13" s="14" t="s">
        <v>70</v>
      </c>
      <c r="F13" s="14">
        <v>5</v>
      </c>
      <c r="G13" s="15">
        <v>45481</v>
      </c>
      <c r="H13" s="14" t="s">
        <v>18</v>
      </c>
      <c r="I13" s="15">
        <v>45540</v>
      </c>
      <c r="J13" s="14" t="s">
        <v>18</v>
      </c>
      <c r="K13" s="14"/>
      <c r="L13" s="14" t="s">
        <v>85</v>
      </c>
      <c r="M13" s="28"/>
    </row>
    <row r="14" spans="1:13" x14ac:dyDescent="0.25">
      <c r="A14" s="10" t="s">
        <v>95</v>
      </c>
      <c r="B14" s="10" t="s">
        <v>37</v>
      </c>
      <c r="C14" s="19" t="s">
        <v>79</v>
      </c>
      <c r="D14" s="19" t="s">
        <v>64</v>
      </c>
      <c r="E14" s="19" t="s">
        <v>69</v>
      </c>
      <c r="F14" s="19">
        <v>5</v>
      </c>
      <c r="G14" s="20">
        <v>45488</v>
      </c>
      <c r="H14" s="19" t="s">
        <v>30</v>
      </c>
      <c r="I14" s="20">
        <v>45547</v>
      </c>
      <c r="J14" s="19" t="s">
        <v>30</v>
      </c>
      <c r="K14" s="19"/>
      <c r="L14" s="19" t="s">
        <v>91</v>
      </c>
      <c r="M14" s="29"/>
    </row>
    <row r="15" spans="1:13" x14ac:dyDescent="0.25">
      <c r="A15" s="8" t="s">
        <v>71</v>
      </c>
      <c r="B15" s="8" t="s">
        <v>31</v>
      </c>
      <c r="C15" s="14" t="s">
        <v>81</v>
      </c>
      <c r="D15" s="14" t="s">
        <v>72</v>
      </c>
      <c r="E15" s="14" t="s">
        <v>27</v>
      </c>
      <c r="F15" s="14">
        <v>5</v>
      </c>
      <c r="G15" s="15">
        <v>45691</v>
      </c>
      <c r="H15" s="14" t="s">
        <v>18</v>
      </c>
      <c r="I15" s="15">
        <v>45729</v>
      </c>
      <c r="J15" s="14" t="s">
        <v>18</v>
      </c>
      <c r="K15" s="14"/>
      <c r="L15" s="14" t="s">
        <v>89</v>
      </c>
      <c r="M15" s="28"/>
    </row>
    <row r="16" spans="1:13" x14ac:dyDescent="0.25">
      <c r="A16" s="9" t="s">
        <v>41</v>
      </c>
      <c r="B16" s="9" t="s">
        <v>33</v>
      </c>
      <c r="C16" s="17" t="s">
        <v>81</v>
      </c>
      <c r="D16" s="17"/>
      <c r="E16" s="17"/>
      <c r="F16" s="17">
        <v>5</v>
      </c>
      <c r="G16" s="18"/>
      <c r="H16" s="17"/>
      <c r="I16" s="18"/>
      <c r="J16" s="17"/>
      <c r="K16" s="17"/>
      <c r="L16" s="17"/>
      <c r="M16" s="27"/>
    </row>
    <row r="17" spans="1:13" x14ac:dyDescent="0.25">
      <c r="A17" s="9" t="s">
        <v>42</v>
      </c>
      <c r="B17" s="9" t="s">
        <v>33</v>
      </c>
      <c r="C17" s="17" t="s">
        <v>81</v>
      </c>
      <c r="D17" s="17"/>
      <c r="E17" s="17"/>
      <c r="F17" s="17">
        <v>10</v>
      </c>
      <c r="G17" s="18"/>
      <c r="H17" s="17"/>
      <c r="I17" s="18"/>
      <c r="J17" s="17"/>
      <c r="K17" s="17"/>
      <c r="L17" s="17"/>
      <c r="M17" s="27"/>
    </row>
    <row r="18" spans="1:13" x14ac:dyDescent="0.25">
      <c r="A18" s="10" t="s">
        <v>38</v>
      </c>
      <c r="B18" s="10" t="s">
        <v>37</v>
      </c>
      <c r="C18" s="19" t="s">
        <v>80</v>
      </c>
      <c r="D18" s="19" t="s">
        <v>63</v>
      </c>
      <c r="E18" s="19" t="s">
        <v>68</v>
      </c>
      <c r="F18" s="19">
        <v>5</v>
      </c>
      <c r="G18" s="20">
        <v>45782</v>
      </c>
      <c r="H18" s="19" t="s">
        <v>30</v>
      </c>
      <c r="I18" s="20">
        <v>45813</v>
      </c>
      <c r="J18" s="19" t="s">
        <v>30</v>
      </c>
      <c r="K18" s="19"/>
      <c r="L18" s="19" t="s">
        <v>91</v>
      </c>
      <c r="M18" s="29"/>
    </row>
    <row r="19" spans="1:13" x14ac:dyDescent="0.25">
      <c r="A19" s="13" t="s">
        <v>73</v>
      </c>
      <c r="B19" s="13" t="s">
        <v>26</v>
      </c>
      <c r="C19" s="21" t="s">
        <v>80</v>
      </c>
      <c r="D19" s="21" t="s">
        <v>75</v>
      </c>
      <c r="E19" s="21" t="s">
        <v>74</v>
      </c>
      <c r="F19" s="21">
        <v>5</v>
      </c>
      <c r="G19" s="22">
        <v>45831</v>
      </c>
      <c r="H19" s="21" t="s">
        <v>76</v>
      </c>
      <c r="I19" s="22">
        <v>45862</v>
      </c>
      <c r="J19" s="21" t="s">
        <v>76</v>
      </c>
      <c r="K19" s="21"/>
      <c r="L19" s="21" t="s">
        <v>92</v>
      </c>
      <c r="M19" s="30"/>
    </row>
    <row r="20" spans="1:13" x14ac:dyDescent="0.25">
      <c r="A20" s="9" t="s">
        <v>43</v>
      </c>
      <c r="B20" s="9" t="s">
        <v>33</v>
      </c>
      <c r="C20" s="17" t="s">
        <v>80</v>
      </c>
      <c r="D20" s="17"/>
      <c r="E20" s="17"/>
      <c r="F20" s="17">
        <v>25</v>
      </c>
      <c r="G20" s="18"/>
      <c r="H20" s="17"/>
      <c r="I20" s="18"/>
      <c r="J20" s="17"/>
      <c r="K20" s="17"/>
      <c r="L20" s="17"/>
      <c r="M20" s="27"/>
    </row>
    <row r="21" spans="1:13" x14ac:dyDescent="0.25">
      <c r="A21" s="55" t="s">
        <v>103</v>
      </c>
      <c r="B21" s="54"/>
      <c r="C21" s="54"/>
      <c r="D21" s="52"/>
      <c r="E21" s="52"/>
      <c r="F21" s="52"/>
      <c r="G21" s="52"/>
      <c r="H21" s="52"/>
      <c r="I21" s="52"/>
      <c r="J21" s="52"/>
      <c r="K21" s="53"/>
      <c r="L21" s="52"/>
      <c r="M21" s="52" cm="1">
        <f t="array" ref="M21">SUMPRODUCT(IF(Modulliste[Note]&lt;&gt;"", Modulliste[Note]), Modulliste[LP]) / SUM(IF(Modulliste[Note]&lt;&gt;"", Modulliste[LP]))</f>
        <v>2.4666666666666668</v>
      </c>
    </row>
    <row r="22" spans="1:13" x14ac:dyDescent="0.25">
      <c r="B22" s="3"/>
      <c r="C22" s="3"/>
    </row>
    <row r="23" spans="1:13" x14ac:dyDescent="0.25">
      <c r="B23" s="3"/>
      <c r="C23" s="3"/>
    </row>
    <row r="24" spans="1:13" x14ac:dyDescent="0.25">
      <c r="B24" s="4"/>
      <c r="C24" s="4"/>
    </row>
    <row r="25" spans="1:13" x14ac:dyDescent="0.25">
      <c r="A25"/>
      <c r="E25"/>
    </row>
    <row r="26" spans="1:13" x14ac:dyDescent="0.25">
      <c r="A26"/>
      <c r="E26"/>
      <c r="G26" s="12"/>
      <c r="H26" s="5"/>
      <c r="I26" s="12"/>
      <c r="J26" s="5"/>
      <c r="K26" s="5"/>
    </row>
    <row r="27" spans="1:13" x14ac:dyDescent="0.25">
      <c r="A27"/>
      <c r="E27"/>
      <c r="G27" s="12"/>
      <c r="I27" s="12"/>
    </row>
    <row r="28" spans="1:13" x14ac:dyDescent="0.25">
      <c r="A28"/>
      <c r="E28"/>
      <c r="H28" s="5"/>
      <c r="J28" s="5"/>
      <c r="K28" s="5"/>
    </row>
  </sheetData>
  <phoneticPr fontId="1" type="noConversion"/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B409-1D66-4794-8114-926C35B6088F}">
  <sheetPr codeName="Tabelle2"/>
  <dimension ref="A1:AC37"/>
  <sheetViews>
    <sheetView zoomScale="70" zoomScaleNormal="70" workbookViewId="0">
      <selection activeCell="AC1" sqref="AC1"/>
    </sheetView>
  </sheetViews>
  <sheetFormatPr baseColWidth="10" defaultRowHeight="15" x14ac:dyDescent="0.25"/>
  <cols>
    <col min="1" max="24" width="7.7109375" customWidth="1"/>
    <col min="26" max="26" width="22.140625" customWidth="1"/>
    <col min="27" max="27" width="8.7109375" customWidth="1"/>
    <col min="29" max="29" width="14.28515625" bestFit="1" customWidth="1"/>
  </cols>
  <sheetData>
    <row r="1" spans="1:29" ht="46.5" x14ac:dyDescent="0.7">
      <c r="A1" s="61">
        <v>2023</v>
      </c>
      <c r="B1" s="61"/>
      <c r="C1" s="61"/>
      <c r="D1" s="61"/>
      <c r="E1" s="61"/>
      <c r="AA1" s="1"/>
    </row>
    <row r="2" spans="1:29" ht="15.75" thickBot="1" x14ac:dyDescent="0.3"/>
    <row r="3" spans="1:29" ht="19.5" thickBot="1" x14ac:dyDescent="0.3">
      <c r="A3" s="62" t="s">
        <v>50</v>
      </c>
      <c r="B3" s="60"/>
      <c r="C3" s="59" t="s">
        <v>51</v>
      </c>
      <c r="D3" s="60"/>
      <c r="E3" s="59" t="s">
        <v>52</v>
      </c>
      <c r="F3" s="60"/>
      <c r="G3" s="59" t="s">
        <v>53</v>
      </c>
      <c r="H3" s="60"/>
      <c r="I3" s="59" t="s">
        <v>54</v>
      </c>
      <c r="J3" s="60"/>
      <c r="K3" s="59" t="s">
        <v>55</v>
      </c>
      <c r="L3" s="60"/>
      <c r="M3" s="59" t="s">
        <v>56</v>
      </c>
      <c r="N3" s="60"/>
      <c r="O3" s="35" t="s">
        <v>57</v>
      </c>
      <c r="P3" s="45"/>
      <c r="Q3" s="35" t="s">
        <v>58</v>
      </c>
      <c r="R3" s="45"/>
      <c r="S3" s="35" t="s">
        <v>59</v>
      </c>
      <c r="T3" s="45"/>
      <c r="U3" s="35" t="s">
        <v>60</v>
      </c>
      <c r="V3" s="45"/>
      <c r="W3" s="35" t="s">
        <v>61</v>
      </c>
      <c r="X3" s="45"/>
      <c r="AC3" s="46" t="s">
        <v>98</v>
      </c>
    </row>
    <row r="4" spans="1:29" ht="19.5" thickBot="1" x14ac:dyDescent="0.3">
      <c r="A4" s="36">
        <f>DATE($A$1,1,1)</f>
        <v>44927</v>
      </c>
      <c r="B4" s="37" t="str" cm="1">
        <f t="array" ref="B4">IF(SUM(COUNTIF(A4,Feiertage!$A$2:$A$13)),"F",A4)</f>
        <v>F</v>
      </c>
      <c r="C4" s="36">
        <f>DATE($A$1,2,1)</f>
        <v>44958</v>
      </c>
      <c r="D4" s="37" cm="1">
        <f t="array" ref="D4">IF(SUM(COUNTIF(C4,Feiertage!$A$2:$A$13)),"F",C4)</f>
        <v>44958</v>
      </c>
      <c r="E4" s="36">
        <f>DATE($A$1,3,1)</f>
        <v>44986</v>
      </c>
      <c r="F4" s="37" cm="1">
        <f t="array" ref="F4">IF(SUM(COUNTIF(E4,Feiertage!$A$2:$A$13)),"F",E4)</f>
        <v>44986</v>
      </c>
      <c r="G4" s="36">
        <f>DATE($A$1,4,1)</f>
        <v>45017</v>
      </c>
      <c r="H4" s="37" cm="1">
        <f t="array" ref="H4">IF(SUM(COUNTIF(G4,Feiertage!$A$2:$A$13)),"F",G4)</f>
        <v>45017</v>
      </c>
      <c r="I4" s="36">
        <f>DATE($A$1,5,1)</f>
        <v>45047</v>
      </c>
      <c r="J4" s="37" t="str" cm="1">
        <f t="array" ref="J4">IF(SUM(COUNTIF(I4,Feiertage!$A$2:$A$13)),"F",I4)</f>
        <v>F</v>
      </c>
      <c r="K4" s="36">
        <f>DATE($A$1,6,1)</f>
        <v>45078</v>
      </c>
      <c r="L4" s="37" cm="1">
        <f t="array" ref="L4">IF(SUM(COUNTIF(K4,Feiertage!$A$2:$A$13)),"F",K4)</f>
        <v>45078</v>
      </c>
      <c r="M4" s="36">
        <f>DATE($A$1,7,1)</f>
        <v>45108</v>
      </c>
      <c r="N4" s="37" cm="1">
        <f t="array" ref="N4">IF(SUM(COUNTIF(M4,Feiertage!$A$2:$A$13)),"F",M4)</f>
        <v>45108</v>
      </c>
      <c r="O4" s="36">
        <f>DATE($A$1,8,1)</f>
        <v>45139</v>
      </c>
      <c r="P4" s="37" cm="1">
        <f t="array" ref="P4">IF(SUM(COUNTIF(O4,Feiertage!$A$2:$A$13)),"F",O4)</f>
        <v>45139</v>
      </c>
      <c r="Q4" s="36">
        <f>DATE($A$1,9,1)</f>
        <v>45170</v>
      </c>
      <c r="R4" s="37" cm="1">
        <f t="array" ref="R4">IF(SUM(COUNTIF(Q4,Feiertage!$A$2:$A$13)),"F",Q4)</f>
        <v>45170</v>
      </c>
      <c r="S4" s="36">
        <f>DATE($A$1,10,1)</f>
        <v>45200</v>
      </c>
      <c r="T4" s="37" cm="1">
        <f t="array" ref="T4">IF(SUM(COUNTIF(S4,Feiertage!$A$2:$A$13)),"F",S4)</f>
        <v>45200</v>
      </c>
      <c r="U4" s="36">
        <f>DATE($A$1,11,1)</f>
        <v>45231</v>
      </c>
      <c r="V4" s="37" t="str" cm="1">
        <f t="array" ref="V4">IF(SUM(COUNTIF(U4,Feiertage!$A$2:$A$13)),"F",U4)</f>
        <v>F</v>
      </c>
      <c r="W4" s="38">
        <f>DATE($A$1,12,1)</f>
        <v>45261</v>
      </c>
      <c r="X4" s="37" cm="1">
        <f t="array" ref="X4">IF(SUM(COUNTIF(W4,Feiertage!$A$2:$A$13)),"F",W4)</f>
        <v>45261</v>
      </c>
      <c r="AC4" s="34" t="s">
        <v>99</v>
      </c>
    </row>
    <row r="5" spans="1:29" ht="18.75" x14ac:dyDescent="0.25">
      <c r="A5" s="39">
        <f>IFERROR(IF(MONTH(A4+1)=MONTH(A$4),A4+1,""),"")</f>
        <v>44928</v>
      </c>
      <c r="B5" s="40" cm="1">
        <f t="array" ref="B5">IF(SUM(COUNTIF(A5,Feiertage!$A$2:$A$13)),"F",A5)</f>
        <v>44928</v>
      </c>
      <c r="C5" s="39">
        <f t="shared" ref="C5:W20" si="0">IFERROR(IF(MONTH(C4+1)=MONTH(C$4),C4+1,""),"")</f>
        <v>44959</v>
      </c>
      <c r="D5" s="40" cm="1">
        <f t="array" ref="D5">IF(SUM(COUNTIF(C5,Feiertage!$A$2:$A$13)),"F",C5)</f>
        <v>44959</v>
      </c>
      <c r="E5" s="39">
        <f t="shared" si="0"/>
        <v>44987</v>
      </c>
      <c r="F5" s="40" cm="1">
        <f t="array" ref="F5">IF(SUM(COUNTIF(E5,Feiertage!$A$2:$A$13)),"F",E5)</f>
        <v>44987</v>
      </c>
      <c r="G5" s="39">
        <f t="shared" si="0"/>
        <v>45018</v>
      </c>
      <c r="H5" s="40" cm="1">
        <f t="array" ref="H5">IF(SUM(COUNTIF(G5,Feiertage!$A$2:$A$13)),"F",G5)</f>
        <v>45018</v>
      </c>
      <c r="I5" s="39">
        <f t="shared" si="0"/>
        <v>45048</v>
      </c>
      <c r="J5" s="40" t="s">
        <v>102</v>
      </c>
      <c r="K5" s="39">
        <f t="shared" si="0"/>
        <v>45079</v>
      </c>
      <c r="L5" s="40" cm="1">
        <f t="array" ref="L5">IF(SUM(COUNTIF(K5,Feiertage!$A$2:$A$13)),"F",K5)</f>
        <v>45079</v>
      </c>
      <c r="M5" s="39">
        <f t="shared" si="0"/>
        <v>45109</v>
      </c>
      <c r="N5" s="40" cm="1">
        <f t="array" ref="N5">IF(SUM(COUNTIF(M5,Feiertage!$A$2:$A$13)),"F",M5)</f>
        <v>45109</v>
      </c>
      <c r="O5" s="39">
        <f t="shared" si="0"/>
        <v>45140</v>
      </c>
      <c r="P5" s="40" cm="1">
        <f t="array" ref="P5">IF(SUM(COUNTIF(O5,Feiertage!$A$2:$A$13)),"F",O5)</f>
        <v>45140</v>
      </c>
      <c r="Q5" s="39">
        <f t="shared" si="0"/>
        <v>45171</v>
      </c>
      <c r="R5" s="40" cm="1">
        <f t="array" ref="R5">IF(SUM(COUNTIF(Q5,Feiertage!$A$2:$A$13)),"F",Q5)</f>
        <v>45171</v>
      </c>
      <c r="S5" s="39">
        <f t="shared" si="0"/>
        <v>45201</v>
      </c>
      <c r="T5" s="40" t="s">
        <v>102</v>
      </c>
      <c r="U5" s="39">
        <f t="shared" si="0"/>
        <v>45232</v>
      </c>
      <c r="V5" s="40" cm="1">
        <f t="array" ref="V5">IF(SUM(COUNTIF(U5,Feiertage!$A$2:$A$13)),"F",U5)</f>
        <v>45232</v>
      </c>
      <c r="W5" s="41">
        <f t="shared" si="0"/>
        <v>45262</v>
      </c>
      <c r="X5" s="40" cm="1">
        <f t="array" ref="X5">IF(SUM(COUNTIF(W5,Feiertage!$A$2:$A$13)),"F",W5)</f>
        <v>45262</v>
      </c>
      <c r="Z5" s="48" t="s">
        <v>97</v>
      </c>
      <c r="AA5" s="49">
        <f>COUNTIF(A4:X34,"U")</f>
        <v>30</v>
      </c>
      <c r="AC5" s="32" t="s">
        <v>100</v>
      </c>
    </row>
    <row r="6" spans="1:29" ht="19.5" thickBot="1" x14ac:dyDescent="0.3">
      <c r="A6" s="39">
        <f>IFERROR(IF(MONTH(A5+1)=MONTH(A$4),A5+1,""),"")</f>
        <v>44929</v>
      </c>
      <c r="B6" s="40" cm="1">
        <f t="array" ref="B6">IF(SUM(COUNTIF(A6,Feiertage!$A$2:$A$13)),"F",A6)</f>
        <v>44929</v>
      </c>
      <c r="C6" s="39">
        <f t="shared" si="0"/>
        <v>44960</v>
      </c>
      <c r="D6" s="40" cm="1">
        <f t="array" ref="D6">IF(SUM(COUNTIF(C6,Feiertage!$A$2:$A$13)),"F",C6)</f>
        <v>44960</v>
      </c>
      <c r="E6" s="39">
        <f t="shared" si="0"/>
        <v>44988</v>
      </c>
      <c r="F6" s="40" cm="1">
        <f t="array" ref="F6">IF(SUM(COUNTIF(E6,Feiertage!$A$2:$A$13)),"F",E6)</f>
        <v>44988</v>
      </c>
      <c r="G6" s="39">
        <f t="shared" si="0"/>
        <v>45019</v>
      </c>
      <c r="H6" s="40" t="s">
        <v>102</v>
      </c>
      <c r="I6" s="39">
        <f t="shared" si="0"/>
        <v>45049</v>
      </c>
      <c r="J6" s="40" t="s">
        <v>102</v>
      </c>
      <c r="K6" s="39">
        <f t="shared" si="0"/>
        <v>45080</v>
      </c>
      <c r="L6" s="40" cm="1">
        <f t="array" ref="L6">IF(SUM(COUNTIF(K6,Feiertage!$A$2:$A$13)),"F",K6)</f>
        <v>45080</v>
      </c>
      <c r="M6" s="39">
        <f t="shared" si="0"/>
        <v>45110</v>
      </c>
      <c r="N6" s="40" cm="1">
        <f t="array" ref="N6">IF(SUM(COUNTIF(M6,Feiertage!$A$2:$A$13)),"F",M6)</f>
        <v>45110</v>
      </c>
      <c r="O6" s="39">
        <f t="shared" si="0"/>
        <v>45141</v>
      </c>
      <c r="P6" s="40" cm="1">
        <f t="array" ref="P6">IF(SUM(COUNTIF(O6,Feiertage!$A$2:$A$13)),"F",O6)</f>
        <v>45141</v>
      </c>
      <c r="Q6" s="39">
        <f t="shared" si="0"/>
        <v>45172</v>
      </c>
      <c r="R6" s="40" cm="1">
        <f t="array" ref="R6">IF(SUM(COUNTIF(Q6,Feiertage!$A$2:$A$13)),"F",Q6)</f>
        <v>45172</v>
      </c>
      <c r="S6" s="39">
        <f t="shared" si="0"/>
        <v>45202</v>
      </c>
      <c r="T6" s="40" t="str" cm="1">
        <f t="array" ref="T6">IF(SUM(COUNTIF(S6,Feiertage!$A$2:$A$13)),"F",S6)</f>
        <v>F</v>
      </c>
      <c r="U6" s="39">
        <f t="shared" si="0"/>
        <v>45233</v>
      </c>
      <c r="V6" s="40" cm="1">
        <f t="array" ref="V6">IF(SUM(COUNTIF(U6,Feiertage!$A$2:$A$13)),"F",U6)</f>
        <v>45233</v>
      </c>
      <c r="W6" s="41">
        <f t="shared" si="0"/>
        <v>45263</v>
      </c>
      <c r="X6" s="40" cm="1">
        <f t="array" ref="X6">IF(SUM(COUNTIF(W6,Feiertage!$A$2:$A$13)),"F",W6)</f>
        <v>45263</v>
      </c>
      <c r="Z6" s="50" t="s">
        <v>62</v>
      </c>
      <c r="AA6" s="51">
        <f>30-AA5</f>
        <v>0</v>
      </c>
      <c r="AC6" s="33" t="s">
        <v>21</v>
      </c>
    </row>
    <row r="7" spans="1:29" ht="18.75" x14ac:dyDescent="0.25">
      <c r="A7" s="39">
        <f t="shared" ref="A7:A31" si="1">IFERROR(IF(MONTH(A6+1)=MONTH(A$4),A6+1,""),"")</f>
        <v>44930</v>
      </c>
      <c r="B7" s="40" cm="1">
        <f t="array" ref="B7">IF(SUM(COUNTIF(A7,Feiertage!$A$2:$A$13)),"F",A7)</f>
        <v>44930</v>
      </c>
      <c r="C7" s="39">
        <f t="shared" si="0"/>
        <v>44961</v>
      </c>
      <c r="D7" s="40" cm="1">
        <f t="array" ref="D7">IF(SUM(COUNTIF(C7,Feiertage!$A$2:$A$13)),"F",C7)</f>
        <v>44961</v>
      </c>
      <c r="E7" s="39">
        <f t="shared" si="0"/>
        <v>44989</v>
      </c>
      <c r="F7" s="40" cm="1">
        <f t="array" ref="F7">IF(SUM(COUNTIF(E7,Feiertage!$A$2:$A$13)),"F",E7)</f>
        <v>44989</v>
      </c>
      <c r="G7" s="39">
        <f t="shared" si="0"/>
        <v>45020</v>
      </c>
      <c r="H7" s="40" t="s">
        <v>102</v>
      </c>
      <c r="I7" s="39">
        <f t="shared" si="0"/>
        <v>45050</v>
      </c>
      <c r="J7" s="40" t="s">
        <v>102</v>
      </c>
      <c r="K7" s="39">
        <f t="shared" si="0"/>
        <v>45081</v>
      </c>
      <c r="L7" s="40" cm="1">
        <f t="array" ref="L7">IF(SUM(COUNTIF(K7,Feiertage!$A$2:$A$13)),"F",K7)</f>
        <v>45081</v>
      </c>
      <c r="M7" s="39">
        <f t="shared" si="0"/>
        <v>45111</v>
      </c>
      <c r="N7" s="40" cm="1">
        <f t="array" ref="N7">IF(SUM(COUNTIF(M7,Feiertage!$A$2:$A$13)),"F",M7)</f>
        <v>45111</v>
      </c>
      <c r="O7" s="39">
        <f t="shared" si="0"/>
        <v>45142</v>
      </c>
      <c r="P7" s="40" cm="1">
        <f t="array" ref="P7">IF(SUM(COUNTIF(O7,Feiertage!$A$2:$A$13)),"F",O7)</f>
        <v>45142</v>
      </c>
      <c r="Q7" s="39">
        <f t="shared" si="0"/>
        <v>45173</v>
      </c>
      <c r="R7" s="40" cm="1">
        <f t="array" ref="R7">IF(SUM(COUNTIF(Q7,Feiertage!$A$2:$A$13)),"F",Q7)</f>
        <v>45173</v>
      </c>
      <c r="S7" s="39">
        <f t="shared" si="0"/>
        <v>45203</v>
      </c>
      <c r="T7" s="40" t="s">
        <v>102</v>
      </c>
      <c r="U7" s="39">
        <f t="shared" si="0"/>
        <v>45234</v>
      </c>
      <c r="V7" s="40" cm="1">
        <f t="array" ref="V7">IF(SUM(COUNTIF(U7,Feiertage!$A$2:$A$13)),"F",U7)</f>
        <v>45234</v>
      </c>
      <c r="W7" s="41">
        <f t="shared" si="0"/>
        <v>45264</v>
      </c>
      <c r="X7" s="40" cm="1">
        <f t="array" ref="X7">IF(SUM(COUNTIF(W7,Feiertage!$A$2:$A$13)),"F",W7)</f>
        <v>45264</v>
      </c>
      <c r="AC7" s="47" t="s">
        <v>101</v>
      </c>
    </row>
    <row r="8" spans="1:29" ht="18.75" x14ac:dyDescent="0.25">
      <c r="A8" s="39">
        <f t="shared" si="1"/>
        <v>44931</v>
      </c>
      <c r="B8" s="40" cm="1">
        <f t="array" ref="B8">IF(SUM(COUNTIF(A8,Feiertage!$A$2:$A$13)),"F",A8)</f>
        <v>44931</v>
      </c>
      <c r="C8" s="39">
        <f t="shared" si="0"/>
        <v>44962</v>
      </c>
      <c r="D8" s="40" cm="1">
        <f t="array" ref="D8">IF(SUM(COUNTIF(C8,Feiertage!$A$2:$A$13)),"F",C8)</f>
        <v>44962</v>
      </c>
      <c r="E8" s="39">
        <f t="shared" si="0"/>
        <v>44990</v>
      </c>
      <c r="F8" s="40" cm="1">
        <f t="array" ref="F8">IF(SUM(COUNTIF(E8,Feiertage!$A$2:$A$13)),"F",E8)</f>
        <v>44990</v>
      </c>
      <c r="G8" s="39">
        <f t="shared" si="0"/>
        <v>45021</v>
      </c>
      <c r="H8" s="40" t="s">
        <v>102</v>
      </c>
      <c r="I8" s="39">
        <f t="shared" si="0"/>
        <v>45051</v>
      </c>
      <c r="J8" s="40" t="s">
        <v>102</v>
      </c>
      <c r="K8" s="39">
        <f t="shared" si="0"/>
        <v>45082</v>
      </c>
      <c r="L8" s="40" cm="1">
        <f t="array" ref="L8">IF(SUM(COUNTIF(K8,Feiertage!$A$2:$A$13)),"F",K8)</f>
        <v>45082</v>
      </c>
      <c r="M8" s="39">
        <f t="shared" si="0"/>
        <v>45112</v>
      </c>
      <c r="N8" s="40" cm="1">
        <f t="array" ref="N8">IF(SUM(COUNTIF(M8,Feiertage!$A$2:$A$13)),"F",M8)</f>
        <v>45112</v>
      </c>
      <c r="O8" s="39">
        <f t="shared" si="0"/>
        <v>45143</v>
      </c>
      <c r="P8" s="40" cm="1">
        <f t="array" ref="P8">IF(SUM(COUNTIF(O8,Feiertage!$A$2:$A$13)),"F",O8)</f>
        <v>45143</v>
      </c>
      <c r="Q8" s="39">
        <f t="shared" si="0"/>
        <v>45174</v>
      </c>
      <c r="R8" s="40" cm="1">
        <f t="array" ref="R8">IF(SUM(COUNTIF(Q8,Feiertage!$A$2:$A$13)),"F",Q8)</f>
        <v>45174</v>
      </c>
      <c r="S8" s="39">
        <f t="shared" si="0"/>
        <v>45204</v>
      </c>
      <c r="T8" s="40" t="s">
        <v>102</v>
      </c>
      <c r="U8" s="39">
        <f t="shared" si="0"/>
        <v>45235</v>
      </c>
      <c r="V8" s="40" cm="1">
        <f t="array" ref="V8">IF(SUM(COUNTIF(U8,Feiertage!$A$2:$A$13)),"F",U8)</f>
        <v>45235</v>
      </c>
      <c r="W8" s="41">
        <f t="shared" si="0"/>
        <v>45265</v>
      </c>
      <c r="X8" s="40" cm="1">
        <f t="array" ref="X8">IF(SUM(COUNTIF(W8,Feiertage!$A$2:$A$13)),"F",W8)</f>
        <v>45265</v>
      </c>
      <c r="AC8" s="56" t="s">
        <v>104</v>
      </c>
    </row>
    <row r="9" spans="1:29" ht="18.75" x14ac:dyDescent="0.25">
      <c r="A9" s="39">
        <f t="shared" si="1"/>
        <v>44932</v>
      </c>
      <c r="B9" s="40" t="str" cm="1">
        <f t="array" ref="B9">IF(SUM(COUNTIF(A9,Feiertage!$A$2:$A$13)),"F",A9)</f>
        <v>F</v>
      </c>
      <c r="C9" s="39">
        <f t="shared" si="0"/>
        <v>44963</v>
      </c>
      <c r="D9" s="40" cm="1">
        <f t="array" ref="D9">IF(SUM(COUNTIF(C9,Feiertage!$A$2:$A$13)),"F",C9)</f>
        <v>44963</v>
      </c>
      <c r="E9" s="39">
        <f t="shared" si="0"/>
        <v>44991</v>
      </c>
      <c r="F9" s="40" cm="1">
        <f t="array" ref="F9">IF(SUM(COUNTIF(E9,Feiertage!$A$2:$A$13)),"F",E9)</f>
        <v>44991</v>
      </c>
      <c r="G9" s="39">
        <f t="shared" si="0"/>
        <v>45022</v>
      </c>
      <c r="H9" s="40" t="s">
        <v>102</v>
      </c>
      <c r="I9" s="39">
        <f t="shared" si="0"/>
        <v>45052</v>
      </c>
      <c r="J9" s="40" cm="1">
        <f t="array" ref="J9">IF(SUM(COUNTIF(I9,Feiertage!$A$2:$A$13)),"F",I9)</f>
        <v>45052</v>
      </c>
      <c r="K9" s="39">
        <f t="shared" si="0"/>
        <v>45083</v>
      </c>
      <c r="L9" s="40" cm="1">
        <f t="array" ref="L9">IF(SUM(COUNTIF(K9,Feiertage!$A$2:$A$13)),"F",K9)</f>
        <v>45083</v>
      </c>
      <c r="M9" s="39">
        <f t="shared" si="0"/>
        <v>45113</v>
      </c>
      <c r="N9" s="40" cm="1">
        <f t="array" ref="N9">IF(SUM(COUNTIF(M9,Feiertage!$A$2:$A$13)),"F",M9)</f>
        <v>45113</v>
      </c>
      <c r="O9" s="39">
        <f t="shared" si="0"/>
        <v>45144</v>
      </c>
      <c r="P9" s="40" cm="1">
        <f t="array" ref="P9">IF(SUM(COUNTIF(O9,Feiertage!$A$2:$A$13)),"F",O9)</f>
        <v>45144</v>
      </c>
      <c r="Q9" s="39">
        <f t="shared" si="0"/>
        <v>45175</v>
      </c>
      <c r="R9" s="40" cm="1">
        <f t="array" ref="R9">IF(SUM(COUNTIF(Q9,Feiertage!$A$2:$A$13)),"F",Q9)</f>
        <v>45175</v>
      </c>
      <c r="S9" s="39">
        <f t="shared" si="0"/>
        <v>45205</v>
      </c>
      <c r="T9" s="40" t="s">
        <v>102</v>
      </c>
      <c r="U9" s="39">
        <f t="shared" si="0"/>
        <v>45236</v>
      </c>
      <c r="V9" s="40" cm="1">
        <f t="array" ref="V9">IF(SUM(COUNTIF(U9,Feiertage!$A$2:$A$13)),"F",U9)</f>
        <v>45236</v>
      </c>
      <c r="W9" s="41">
        <f t="shared" si="0"/>
        <v>45266</v>
      </c>
      <c r="X9" s="40" cm="1">
        <f t="array" ref="X9">IF(SUM(COUNTIF(W9,Feiertage!$A$2:$A$13)),"F",W9)</f>
        <v>45266</v>
      </c>
    </row>
    <row r="10" spans="1:29" ht="18.75" x14ac:dyDescent="0.25">
      <c r="A10" s="39">
        <f t="shared" si="1"/>
        <v>44933</v>
      </c>
      <c r="B10" s="40" cm="1">
        <f t="array" ref="B10">IF(SUM(COUNTIF(A10,Feiertage!$A$2:$A$13)),"F",A10)</f>
        <v>44933</v>
      </c>
      <c r="C10" s="39">
        <f t="shared" si="0"/>
        <v>44964</v>
      </c>
      <c r="D10" s="40" cm="1">
        <f t="array" ref="D10">IF(SUM(COUNTIF(C10,Feiertage!$A$2:$A$13)),"F",C10)</f>
        <v>44964</v>
      </c>
      <c r="E10" s="39">
        <f t="shared" si="0"/>
        <v>44992</v>
      </c>
      <c r="F10" s="40" cm="1">
        <f t="array" ref="F10">IF(SUM(COUNTIF(E10,Feiertage!$A$2:$A$13)),"F",E10)</f>
        <v>44992</v>
      </c>
      <c r="G10" s="39">
        <f t="shared" si="0"/>
        <v>45023</v>
      </c>
      <c r="H10" s="40" t="str" cm="1">
        <f t="array" ref="H10">IF(SUM(COUNTIF(G10,Feiertage!$A$2:$A$13)),"F",G10)</f>
        <v>F</v>
      </c>
      <c r="I10" s="39">
        <f t="shared" si="0"/>
        <v>45053</v>
      </c>
      <c r="J10" s="40" cm="1">
        <f t="array" ref="J10">IF(SUM(COUNTIF(I10,Feiertage!$A$2:$A$13)),"F",I10)</f>
        <v>45053</v>
      </c>
      <c r="K10" s="39">
        <f t="shared" si="0"/>
        <v>45084</v>
      </c>
      <c r="L10" s="40" t="s">
        <v>102</v>
      </c>
      <c r="M10" s="39">
        <f t="shared" si="0"/>
        <v>45114</v>
      </c>
      <c r="N10" s="40" cm="1">
        <f t="array" ref="N10">IF(SUM(COUNTIF(M10,Feiertage!$A$2:$A$13)),"F",M10)</f>
        <v>45114</v>
      </c>
      <c r="O10" s="39">
        <f t="shared" si="0"/>
        <v>45145</v>
      </c>
      <c r="P10" s="40" t="s">
        <v>102</v>
      </c>
      <c r="Q10" s="39">
        <f t="shared" si="0"/>
        <v>45176</v>
      </c>
      <c r="R10" s="40" cm="1">
        <f t="array" ref="R10">IF(SUM(COUNTIF(Q10,Feiertage!$A$2:$A$13)),"F",Q10)</f>
        <v>45176</v>
      </c>
      <c r="S10" s="39">
        <f t="shared" si="0"/>
        <v>45206</v>
      </c>
      <c r="T10" s="40" cm="1">
        <f t="array" ref="T10">IF(SUM(COUNTIF(S10,Feiertage!$A$2:$A$13)),"F",S10)</f>
        <v>45206</v>
      </c>
      <c r="U10" s="39">
        <f t="shared" si="0"/>
        <v>45237</v>
      </c>
      <c r="V10" s="40" cm="1">
        <f t="array" ref="V10">IF(SUM(COUNTIF(U10,Feiertage!$A$2:$A$13)),"F",U10)</f>
        <v>45237</v>
      </c>
      <c r="W10" s="41">
        <f t="shared" si="0"/>
        <v>45267</v>
      </c>
      <c r="X10" s="40" cm="1">
        <f t="array" ref="X10">IF(SUM(COUNTIF(W10,Feiertage!$A$2:$A$13)),"F",W10)</f>
        <v>45267</v>
      </c>
    </row>
    <row r="11" spans="1:29" ht="18.75" x14ac:dyDescent="0.25">
      <c r="A11" s="39">
        <f>IFERROR(IF(MONTH(A10+1)=MONTH(A$4),A10+1,""),"")</f>
        <v>44934</v>
      </c>
      <c r="B11" s="40" cm="1">
        <f t="array" ref="B11">IF(SUM(COUNTIF(A11,Feiertage!$A$2:$A$13)),"F",A11)</f>
        <v>44934</v>
      </c>
      <c r="C11" s="39">
        <f t="shared" si="0"/>
        <v>44965</v>
      </c>
      <c r="D11" s="40" cm="1">
        <f t="array" ref="D11">IF(SUM(COUNTIF(C11,Feiertage!$A$2:$A$13)),"F",C11)</f>
        <v>44965</v>
      </c>
      <c r="E11" s="39">
        <f t="shared" si="0"/>
        <v>44993</v>
      </c>
      <c r="F11" s="40" cm="1">
        <f t="array" ref="F11">IF(SUM(COUNTIF(E11,Feiertage!$A$2:$A$13)),"F",E11)</f>
        <v>44993</v>
      </c>
      <c r="G11" s="39">
        <f t="shared" si="0"/>
        <v>45024</v>
      </c>
      <c r="H11" s="40" cm="1">
        <f t="array" ref="H11">IF(SUM(COUNTIF(G11,Feiertage!$A$2:$A$13)),"F",G11)</f>
        <v>45024</v>
      </c>
      <c r="I11" s="39">
        <f t="shared" si="0"/>
        <v>45054</v>
      </c>
      <c r="J11" s="40" cm="1">
        <f t="array" ref="J11">IF(SUM(COUNTIF(I11,Feiertage!$A$2:$A$13)),"F",I11)</f>
        <v>45054</v>
      </c>
      <c r="K11" s="39">
        <f t="shared" si="0"/>
        <v>45085</v>
      </c>
      <c r="L11" s="40" t="str" cm="1">
        <f t="array" ref="L11">IF(SUM(COUNTIF(K11,Feiertage!$A$2:$A$13)),"F",K11)</f>
        <v>F</v>
      </c>
      <c r="M11" s="39">
        <f t="shared" si="0"/>
        <v>45115</v>
      </c>
      <c r="N11" s="40" cm="1">
        <f t="array" ref="N11">IF(SUM(COUNTIF(M11,Feiertage!$A$2:$A$13)),"F",M11)</f>
        <v>45115</v>
      </c>
      <c r="O11" s="39">
        <f t="shared" si="0"/>
        <v>45146</v>
      </c>
      <c r="P11" s="40" t="s">
        <v>102</v>
      </c>
      <c r="Q11" s="39">
        <f t="shared" si="0"/>
        <v>45177</v>
      </c>
      <c r="R11" s="40" cm="1">
        <f t="array" ref="R11">IF(SUM(COUNTIF(Q11,Feiertage!$A$2:$A$13)),"F",Q11)</f>
        <v>45177</v>
      </c>
      <c r="S11" s="39">
        <f t="shared" si="0"/>
        <v>45207</v>
      </c>
      <c r="T11" s="40" cm="1">
        <f t="array" ref="T11">IF(SUM(COUNTIF(S11,Feiertage!$A$2:$A$13)),"F",S11)</f>
        <v>45207</v>
      </c>
      <c r="U11" s="39">
        <f t="shared" si="0"/>
        <v>45238</v>
      </c>
      <c r="V11" s="40" cm="1">
        <f t="array" ref="V11">IF(SUM(COUNTIF(U11,Feiertage!$A$2:$A$13)),"F",U11)</f>
        <v>45238</v>
      </c>
      <c r="W11" s="41">
        <f t="shared" si="0"/>
        <v>45268</v>
      </c>
      <c r="X11" s="40" cm="1">
        <f t="array" ref="X11">IF(SUM(COUNTIF(W11,Feiertage!$A$2:$A$13)),"F",W11)</f>
        <v>45268</v>
      </c>
    </row>
    <row r="12" spans="1:29" ht="18.75" x14ac:dyDescent="0.25">
      <c r="A12" s="39">
        <f t="shared" si="1"/>
        <v>44935</v>
      </c>
      <c r="B12" s="40" cm="1">
        <f t="array" ref="B12">IF(SUM(COUNTIF(A12,Feiertage!$A$2:$A$13)),"F",A12)</f>
        <v>44935</v>
      </c>
      <c r="C12" s="39">
        <f t="shared" si="0"/>
        <v>44966</v>
      </c>
      <c r="D12" s="40" cm="1">
        <f t="array" ref="D12">IF(SUM(COUNTIF(C12,Feiertage!$A$2:$A$13)),"F",C12)</f>
        <v>44966</v>
      </c>
      <c r="E12" s="39">
        <f t="shared" si="0"/>
        <v>44994</v>
      </c>
      <c r="F12" s="40" cm="1">
        <f t="array" ref="F12">IF(SUM(COUNTIF(E12,Feiertage!$A$2:$A$13)),"F",E12)</f>
        <v>44994</v>
      </c>
      <c r="G12" s="39">
        <f t="shared" si="0"/>
        <v>45025</v>
      </c>
      <c r="H12" s="40" cm="1">
        <f t="array" ref="H12">IF(SUM(COUNTIF(G12,Feiertage!$A$2:$A$13)),"F",G12)</f>
        <v>45025</v>
      </c>
      <c r="I12" s="39">
        <f t="shared" si="0"/>
        <v>45055</v>
      </c>
      <c r="J12" s="40" cm="1">
        <f t="array" ref="J12">IF(SUM(COUNTIF(I12,Feiertage!$A$2:$A$13)),"F",I12)</f>
        <v>45055</v>
      </c>
      <c r="K12" s="39">
        <f t="shared" si="0"/>
        <v>45086</v>
      </c>
      <c r="L12" s="40" t="s">
        <v>102</v>
      </c>
      <c r="M12" s="39">
        <f t="shared" si="0"/>
        <v>45116</v>
      </c>
      <c r="N12" s="40" cm="1">
        <f t="array" ref="N12">IF(SUM(COUNTIF(M12,Feiertage!$A$2:$A$13)),"F",M12)</f>
        <v>45116</v>
      </c>
      <c r="O12" s="39">
        <f t="shared" si="0"/>
        <v>45147</v>
      </c>
      <c r="P12" s="40" t="s">
        <v>102</v>
      </c>
      <c r="Q12" s="39">
        <f t="shared" si="0"/>
        <v>45178</v>
      </c>
      <c r="R12" s="40" cm="1">
        <f t="array" ref="R12">IF(SUM(COUNTIF(Q12,Feiertage!$A$2:$A$13)),"F",Q12)</f>
        <v>45178</v>
      </c>
      <c r="S12" s="39">
        <f t="shared" si="0"/>
        <v>45208</v>
      </c>
      <c r="T12" s="40" cm="1">
        <f t="array" ref="T12">IF(SUM(COUNTIF(S12,Feiertage!$A$2:$A$13)),"F",S12)</f>
        <v>45208</v>
      </c>
      <c r="U12" s="39">
        <f t="shared" si="0"/>
        <v>45239</v>
      </c>
      <c r="V12" s="40" cm="1">
        <f t="array" ref="V12">IF(SUM(COUNTIF(U12,Feiertage!$A$2:$A$13)),"F",U12)</f>
        <v>45239</v>
      </c>
      <c r="W12" s="41">
        <f t="shared" si="0"/>
        <v>45269</v>
      </c>
      <c r="X12" s="40" cm="1">
        <f t="array" ref="X12">IF(SUM(COUNTIF(W12,Feiertage!$A$2:$A$13)),"F",W12)</f>
        <v>45269</v>
      </c>
    </row>
    <row r="13" spans="1:29" ht="18.75" x14ac:dyDescent="0.25">
      <c r="A13" s="39">
        <f t="shared" si="1"/>
        <v>44936</v>
      </c>
      <c r="B13" s="40" cm="1">
        <f t="array" ref="B13">IF(SUM(COUNTIF(A13,Feiertage!$A$2:$A$13)),"F",A13)</f>
        <v>44936</v>
      </c>
      <c r="C13" s="39">
        <f t="shared" si="0"/>
        <v>44967</v>
      </c>
      <c r="D13" s="40" cm="1">
        <f t="array" ref="D13">IF(SUM(COUNTIF(C13,Feiertage!$A$2:$A$13)),"F",C13)</f>
        <v>44967</v>
      </c>
      <c r="E13" s="39">
        <f t="shared" si="0"/>
        <v>44995</v>
      </c>
      <c r="F13" s="40" cm="1">
        <f t="array" ref="F13">IF(SUM(COUNTIF(E13,Feiertage!$A$2:$A$13)),"F",E13)</f>
        <v>44995</v>
      </c>
      <c r="G13" s="39">
        <f t="shared" si="0"/>
        <v>45026</v>
      </c>
      <c r="H13" s="40" t="str" cm="1">
        <f t="array" ref="H13">IF(SUM(COUNTIF(G13,Feiertage!$A$2:$A$13)),"F",G13)</f>
        <v>F</v>
      </c>
      <c r="I13" s="39">
        <f t="shared" si="0"/>
        <v>45056</v>
      </c>
      <c r="J13" s="40" cm="1">
        <f t="array" ref="J13">IF(SUM(COUNTIF(I13,Feiertage!$A$2:$A$13)),"F",I13)</f>
        <v>45056</v>
      </c>
      <c r="K13" s="39">
        <f t="shared" si="0"/>
        <v>45087</v>
      </c>
      <c r="L13" s="40" cm="1">
        <f t="array" ref="L13">IF(SUM(COUNTIF(K13,Feiertage!$A$2:$A$13)),"F",K13)</f>
        <v>45087</v>
      </c>
      <c r="M13" s="39">
        <f t="shared" si="0"/>
        <v>45117</v>
      </c>
      <c r="N13" s="40" cm="1">
        <f t="array" ref="N13">IF(SUM(COUNTIF(M13,Feiertage!$A$2:$A$13)),"F",M13)</f>
        <v>45117</v>
      </c>
      <c r="O13" s="39">
        <f t="shared" si="0"/>
        <v>45148</v>
      </c>
      <c r="P13" s="40" t="s">
        <v>102</v>
      </c>
      <c r="Q13" s="39">
        <f t="shared" si="0"/>
        <v>45179</v>
      </c>
      <c r="R13" s="40" cm="1">
        <f t="array" ref="R13">IF(SUM(COUNTIF(Q13,Feiertage!$A$2:$A$13)),"F",Q13)</f>
        <v>45179</v>
      </c>
      <c r="S13" s="39">
        <f t="shared" si="0"/>
        <v>45209</v>
      </c>
      <c r="T13" s="40" cm="1">
        <f t="array" ref="T13">IF(SUM(COUNTIF(S13,Feiertage!$A$2:$A$13)),"F",S13)</f>
        <v>45209</v>
      </c>
      <c r="U13" s="39">
        <f t="shared" si="0"/>
        <v>45240</v>
      </c>
      <c r="V13" s="40" cm="1">
        <f t="array" ref="V13">IF(SUM(COUNTIF(U13,Feiertage!$A$2:$A$13)),"F",U13)</f>
        <v>45240</v>
      </c>
      <c r="W13" s="41">
        <f t="shared" si="0"/>
        <v>45270</v>
      </c>
      <c r="X13" s="40" cm="1">
        <f t="array" ref="X13">IF(SUM(COUNTIF(W13,Feiertage!$A$2:$A$13)),"F",W13)</f>
        <v>45270</v>
      </c>
    </row>
    <row r="14" spans="1:29" ht="18.75" x14ac:dyDescent="0.25">
      <c r="A14" s="39">
        <f t="shared" si="1"/>
        <v>44937</v>
      </c>
      <c r="B14" s="40" cm="1">
        <f t="array" ref="B14">IF(SUM(COUNTIF(A14,Feiertage!$A$2:$A$13)),"F",A14)</f>
        <v>44937</v>
      </c>
      <c r="C14" s="39">
        <f t="shared" si="0"/>
        <v>44968</v>
      </c>
      <c r="D14" s="40" cm="1">
        <f t="array" ref="D14">IF(SUM(COUNTIF(C14,Feiertage!$A$2:$A$13)),"F",C14)</f>
        <v>44968</v>
      </c>
      <c r="E14" s="39">
        <f t="shared" si="0"/>
        <v>44996</v>
      </c>
      <c r="F14" s="40" cm="1">
        <f t="array" ref="F14">IF(SUM(COUNTIF(E14,Feiertage!$A$2:$A$13)),"F",E14)</f>
        <v>44996</v>
      </c>
      <c r="G14" s="39">
        <f t="shared" si="0"/>
        <v>45027</v>
      </c>
      <c r="H14" s="40" cm="1">
        <f t="array" ref="H14">IF(SUM(COUNTIF(G14,Feiertage!$A$2:$A$13)),"F",G14)</f>
        <v>45027</v>
      </c>
      <c r="I14" s="39">
        <f t="shared" si="0"/>
        <v>45057</v>
      </c>
      <c r="J14" s="40" cm="1">
        <f t="array" ref="J14">IF(SUM(COUNTIF(I14,Feiertage!$A$2:$A$13)),"F",I14)</f>
        <v>45057</v>
      </c>
      <c r="K14" s="39">
        <f t="shared" si="0"/>
        <v>45088</v>
      </c>
      <c r="L14" s="40" cm="1">
        <f t="array" ref="L14">IF(SUM(COUNTIF(K14,Feiertage!$A$2:$A$13)),"F",K14)</f>
        <v>45088</v>
      </c>
      <c r="M14" s="39">
        <f t="shared" si="0"/>
        <v>45118</v>
      </c>
      <c r="N14" s="40" cm="1">
        <f t="array" ref="N14">IF(SUM(COUNTIF(M14,Feiertage!$A$2:$A$13)),"F",M14)</f>
        <v>45118</v>
      </c>
      <c r="O14" s="39">
        <f t="shared" si="0"/>
        <v>45149</v>
      </c>
      <c r="P14" s="40" t="s">
        <v>102</v>
      </c>
      <c r="Q14" s="39">
        <f t="shared" si="0"/>
        <v>45180</v>
      </c>
      <c r="R14" s="40" cm="1">
        <f t="array" ref="R14">IF(SUM(COUNTIF(Q14,Feiertage!$A$2:$A$13)),"F",Q14)</f>
        <v>45180</v>
      </c>
      <c r="S14" s="39">
        <f t="shared" si="0"/>
        <v>45210</v>
      </c>
      <c r="T14" s="40" cm="1">
        <f t="array" ref="T14">IF(SUM(COUNTIF(S14,Feiertage!$A$2:$A$13)),"F",S14)</f>
        <v>45210</v>
      </c>
      <c r="U14" s="39">
        <f t="shared" si="0"/>
        <v>45241</v>
      </c>
      <c r="V14" s="40" cm="1">
        <f t="array" ref="V14">IF(SUM(COUNTIF(U14,Feiertage!$A$2:$A$13)),"F",U14)</f>
        <v>45241</v>
      </c>
      <c r="W14" s="41">
        <f t="shared" si="0"/>
        <v>45271</v>
      </c>
      <c r="X14" s="40" cm="1">
        <f t="array" ref="X14">IF(SUM(COUNTIF(W14,Feiertage!$A$2:$A$13)),"F",W14)</f>
        <v>45271</v>
      </c>
    </row>
    <row r="15" spans="1:29" ht="18.75" x14ac:dyDescent="0.25">
      <c r="A15" s="39">
        <f t="shared" si="1"/>
        <v>44938</v>
      </c>
      <c r="B15" s="40" cm="1">
        <f t="array" ref="B15">IF(SUM(COUNTIF(A15,Feiertage!$A$2:$A$13)),"F",A15)</f>
        <v>44938</v>
      </c>
      <c r="C15" s="39">
        <f t="shared" si="0"/>
        <v>44969</v>
      </c>
      <c r="D15" s="40" cm="1">
        <f t="array" ref="D15">IF(SUM(COUNTIF(C15,Feiertage!$A$2:$A$13)),"F",C15)</f>
        <v>44969</v>
      </c>
      <c r="E15" s="39">
        <f t="shared" si="0"/>
        <v>44997</v>
      </c>
      <c r="F15" s="40" cm="1">
        <f t="array" ref="F15">IF(SUM(COUNTIF(E15,Feiertage!$A$2:$A$13)),"F",E15)</f>
        <v>44997</v>
      </c>
      <c r="G15" s="39">
        <f t="shared" si="0"/>
        <v>45028</v>
      </c>
      <c r="H15" s="40" cm="1">
        <f t="array" ref="H15">IF(SUM(COUNTIF(G15,Feiertage!$A$2:$A$13)),"F",G15)</f>
        <v>45028</v>
      </c>
      <c r="I15" s="39">
        <f t="shared" si="0"/>
        <v>45058</v>
      </c>
      <c r="J15" s="40" cm="1">
        <f t="array" ref="J15">IF(SUM(COUNTIF(I15,Feiertage!$A$2:$A$13)),"F",I15)</f>
        <v>45058</v>
      </c>
      <c r="K15" s="39">
        <f t="shared" si="0"/>
        <v>45089</v>
      </c>
      <c r="L15" s="40" cm="1">
        <f t="array" ref="L15">IF(SUM(COUNTIF(K15,Feiertage!$A$2:$A$13)),"F",K15)</f>
        <v>45089</v>
      </c>
      <c r="M15" s="39">
        <f t="shared" si="0"/>
        <v>45119</v>
      </c>
      <c r="N15" s="40" cm="1">
        <f t="array" ref="N15">IF(SUM(COUNTIF(M15,Feiertage!$A$2:$A$13)),"F",M15)</f>
        <v>45119</v>
      </c>
      <c r="O15" s="39">
        <f t="shared" si="0"/>
        <v>45150</v>
      </c>
      <c r="P15" s="40" cm="1">
        <f t="array" ref="P15">IF(SUM(COUNTIF(O15,Feiertage!$A$2:$A$13)),"F",O15)</f>
        <v>45150</v>
      </c>
      <c r="Q15" s="39">
        <f t="shared" si="0"/>
        <v>45181</v>
      </c>
      <c r="R15" s="40" cm="1">
        <f t="array" ref="R15">IF(SUM(COUNTIF(Q15,Feiertage!$A$2:$A$13)),"F",Q15)</f>
        <v>45181</v>
      </c>
      <c r="S15" s="39">
        <f t="shared" si="0"/>
        <v>45211</v>
      </c>
      <c r="T15" s="40" cm="1">
        <f t="array" ref="T15">IF(SUM(COUNTIF(S15,Feiertage!$A$2:$A$13)),"F",S15)</f>
        <v>45211</v>
      </c>
      <c r="U15" s="39">
        <f t="shared" si="0"/>
        <v>45242</v>
      </c>
      <c r="V15" s="40" cm="1">
        <f t="array" ref="V15">IF(SUM(COUNTIF(U15,Feiertage!$A$2:$A$13)),"F",U15)</f>
        <v>45242</v>
      </c>
      <c r="W15" s="41">
        <f t="shared" si="0"/>
        <v>45272</v>
      </c>
      <c r="X15" s="40" cm="1">
        <f t="array" ref="X15">IF(SUM(COUNTIF(W15,Feiertage!$A$2:$A$13)),"F",W15)</f>
        <v>45272</v>
      </c>
    </row>
    <row r="16" spans="1:29" ht="18.75" x14ac:dyDescent="0.25">
      <c r="A16" s="39">
        <f t="shared" si="1"/>
        <v>44939</v>
      </c>
      <c r="B16" s="40" cm="1">
        <f t="array" ref="B16">IF(SUM(COUNTIF(A16,Feiertage!$A$2:$A$13)),"F",A16)</f>
        <v>44939</v>
      </c>
      <c r="C16" s="39">
        <f t="shared" si="0"/>
        <v>44970</v>
      </c>
      <c r="D16" s="40" cm="1">
        <f t="array" ref="D16">IF(SUM(COUNTIF(C16,Feiertage!$A$2:$A$13)),"F",C16)</f>
        <v>44970</v>
      </c>
      <c r="E16" s="39">
        <f t="shared" si="0"/>
        <v>44998</v>
      </c>
      <c r="F16" s="40" cm="1">
        <f t="array" ref="F16">IF(SUM(COUNTIF(E16,Feiertage!$A$2:$A$13)),"F",E16)</f>
        <v>44998</v>
      </c>
      <c r="G16" s="39">
        <f t="shared" si="0"/>
        <v>45029</v>
      </c>
      <c r="H16" s="40" cm="1">
        <f t="array" ref="H16">IF(SUM(COUNTIF(G16,Feiertage!$A$2:$A$13)),"F",G16)</f>
        <v>45029</v>
      </c>
      <c r="I16" s="39">
        <f t="shared" si="0"/>
        <v>45059</v>
      </c>
      <c r="J16" s="40" cm="1">
        <f t="array" ref="J16">IF(SUM(COUNTIF(I16,Feiertage!$A$2:$A$13)),"F",I16)</f>
        <v>45059</v>
      </c>
      <c r="K16" s="39">
        <f t="shared" si="0"/>
        <v>45090</v>
      </c>
      <c r="L16" s="40" cm="1">
        <f t="array" ref="L16">IF(SUM(COUNTIF(K16,Feiertage!$A$2:$A$13)),"F",K16)</f>
        <v>45090</v>
      </c>
      <c r="M16" s="39">
        <f t="shared" si="0"/>
        <v>45120</v>
      </c>
      <c r="N16" s="40" cm="1">
        <f t="array" ref="N16">IF(SUM(COUNTIF(M16,Feiertage!$A$2:$A$13)),"F",M16)</f>
        <v>45120</v>
      </c>
      <c r="O16" s="39">
        <f t="shared" si="0"/>
        <v>45151</v>
      </c>
      <c r="P16" s="40" cm="1">
        <f t="array" ref="P16">IF(SUM(COUNTIF(O16,Feiertage!$A$2:$A$13)),"F",O16)</f>
        <v>45151</v>
      </c>
      <c r="Q16" s="39">
        <f t="shared" si="0"/>
        <v>45182</v>
      </c>
      <c r="R16" s="40" cm="1">
        <f t="array" ref="R16">IF(SUM(COUNTIF(Q16,Feiertage!$A$2:$A$13)),"F",Q16)</f>
        <v>45182</v>
      </c>
      <c r="S16" s="39">
        <f t="shared" si="0"/>
        <v>45212</v>
      </c>
      <c r="T16" s="40" cm="1">
        <f t="array" ref="T16">IF(SUM(COUNTIF(S16,Feiertage!$A$2:$A$13)),"F",S16)</f>
        <v>45212</v>
      </c>
      <c r="U16" s="39">
        <f t="shared" si="0"/>
        <v>45243</v>
      </c>
      <c r="V16" s="40" cm="1">
        <f t="array" ref="V16">IF(SUM(COUNTIF(U16,Feiertage!$A$2:$A$13)),"F",U16)</f>
        <v>45243</v>
      </c>
      <c r="W16" s="41">
        <f t="shared" si="0"/>
        <v>45273</v>
      </c>
      <c r="X16" s="40" cm="1">
        <f t="array" ref="X16">IF(SUM(COUNTIF(W16,Feiertage!$A$2:$A$13)),"F",W16)</f>
        <v>45273</v>
      </c>
    </row>
    <row r="17" spans="1:24" ht="18.75" x14ac:dyDescent="0.25">
      <c r="A17" s="39">
        <f>IFERROR(IF(MONTH(A16+1)=MONTH(A$4),A16+1,""),"")</f>
        <v>44940</v>
      </c>
      <c r="B17" s="40" cm="1">
        <f t="array" ref="B17">IF(SUM(COUNTIF(A17,Feiertage!$A$2:$A$13)),"F",A17)</f>
        <v>44940</v>
      </c>
      <c r="C17" s="39">
        <f t="shared" si="0"/>
        <v>44971</v>
      </c>
      <c r="D17" s="40" cm="1">
        <f t="array" ref="D17">IF(SUM(COUNTIF(C17,Feiertage!$A$2:$A$13)),"F",C17)</f>
        <v>44971</v>
      </c>
      <c r="E17" s="39">
        <f t="shared" si="0"/>
        <v>44999</v>
      </c>
      <c r="F17" s="40" cm="1">
        <f t="array" ref="F17">IF(SUM(COUNTIF(E17,Feiertage!$A$2:$A$13)),"F",E17)</f>
        <v>44999</v>
      </c>
      <c r="G17" s="39">
        <f t="shared" si="0"/>
        <v>45030</v>
      </c>
      <c r="H17" s="40" cm="1">
        <f t="array" ref="H17">IF(SUM(COUNTIF(G17,Feiertage!$A$2:$A$13)),"F",G17)</f>
        <v>45030</v>
      </c>
      <c r="I17" s="39">
        <f t="shared" si="0"/>
        <v>45060</v>
      </c>
      <c r="J17" s="40" cm="1">
        <f t="array" ref="J17">IF(SUM(COUNTIF(I17,Feiertage!$A$2:$A$13)),"F",I17)</f>
        <v>45060</v>
      </c>
      <c r="K17" s="39">
        <f t="shared" si="0"/>
        <v>45091</v>
      </c>
      <c r="L17" s="40" cm="1">
        <f t="array" ref="L17">IF(SUM(COUNTIF(K17,Feiertage!$A$2:$A$13)),"F",K17)</f>
        <v>45091</v>
      </c>
      <c r="M17" s="39">
        <f t="shared" si="0"/>
        <v>45121</v>
      </c>
      <c r="N17" s="40" cm="1">
        <f t="array" ref="N17">IF(SUM(COUNTIF(M17,Feiertage!$A$2:$A$13)),"F",M17)</f>
        <v>45121</v>
      </c>
      <c r="O17" s="39">
        <f t="shared" si="0"/>
        <v>45152</v>
      </c>
      <c r="P17" s="40" t="s">
        <v>102</v>
      </c>
      <c r="Q17" s="39">
        <f t="shared" si="0"/>
        <v>45183</v>
      </c>
      <c r="R17" s="40" t="s">
        <v>102</v>
      </c>
      <c r="S17" s="39">
        <f t="shared" si="0"/>
        <v>45213</v>
      </c>
      <c r="T17" s="40" cm="1">
        <f t="array" ref="T17">IF(SUM(COUNTIF(S17,Feiertage!$A$2:$A$13)),"F",S17)</f>
        <v>45213</v>
      </c>
      <c r="U17" s="39">
        <f t="shared" si="0"/>
        <v>45244</v>
      </c>
      <c r="V17" s="40" cm="1">
        <f t="array" ref="V17">IF(SUM(COUNTIF(U17,Feiertage!$A$2:$A$13)),"F",U17)</f>
        <v>45244</v>
      </c>
      <c r="W17" s="41">
        <f t="shared" si="0"/>
        <v>45274</v>
      </c>
      <c r="X17" s="40" cm="1">
        <f t="array" ref="X17">IF(SUM(COUNTIF(W17,Feiertage!$A$2:$A$13)),"F",W17)</f>
        <v>45274</v>
      </c>
    </row>
    <row r="18" spans="1:24" ht="18.75" x14ac:dyDescent="0.25">
      <c r="A18" s="39">
        <f t="shared" si="1"/>
        <v>44941</v>
      </c>
      <c r="B18" s="40" cm="1">
        <f t="array" ref="B18">IF(SUM(COUNTIF(A18,Feiertage!$A$2:$A$13)),"F",A18)</f>
        <v>44941</v>
      </c>
      <c r="C18" s="39">
        <f t="shared" si="0"/>
        <v>44972</v>
      </c>
      <c r="D18" s="40" cm="1">
        <f t="array" ref="D18">IF(SUM(COUNTIF(C18,Feiertage!$A$2:$A$13)),"F",C18)</f>
        <v>44972</v>
      </c>
      <c r="E18" s="39">
        <f t="shared" si="0"/>
        <v>45000</v>
      </c>
      <c r="F18" s="40" cm="1">
        <f t="array" ref="F18">IF(SUM(COUNTIF(E18,Feiertage!$A$2:$A$13)),"F",E18)</f>
        <v>45000</v>
      </c>
      <c r="G18" s="39">
        <f t="shared" si="0"/>
        <v>45031</v>
      </c>
      <c r="H18" s="40" cm="1">
        <f t="array" ref="H18">IF(SUM(COUNTIF(G18,Feiertage!$A$2:$A$13)),"F",G18)</f>
        <v>45031</v>
      </c>
      <c r="I18" s="39">
        <f t="shared" si="0"/>
        <v>45061</v>
      </c>
      <c r="J18" s="40" cm="1">
        <f t="array" ref="J18">IF(SUM(COUNTIF(I18,Feiertage!$A$2:$A$13)),"F",I18)</f>
        <v>45061</v>
      </c>
      <c r="K18" s="39">
        <f t="shared" si="0"/>
        <v>45092</v>
      </c>
      <c r="L18" s="40" cm="1">
        <f t="array" ref="L18">IF(SUM(COUNTIF(K18,Feiertage!$A$2:$A$13)),"F",K18)</f>
        <v>45092</v>
      </c>
      <c r="M18" s="39">
        <f t="shared" si="0"/>
        <v>45122</v>
      </c>
      <c r="N18" s="40" cm="1">
        <f t="array" ref="N18">IF(SUM(COUNTIF(M18,Feiertage!$A$2:$A$13)),"F",M18)</f>
        <v>45122</v>
      </c>
      <c r="O18" s="39">
        <f t="shared" si="0"/>
        <v>45153</v>
      </c>
      <c r="P18" s="40" t="s">
        <v>102</v>
      </c>
      <c r="Q18" s="39">
        <f t="shared" si="0"/>
        <v>45184</v>
      </c>
      <c r="R18" s="40" t="s">
        <v>102</v>
      </c>
      <c r="S18" s="39">
        <f t="shared" si="0"/>
        <v>45214</v>
      </c>
      <c r="T18" s="40" cm="1">
        <f t="array" ref="T18">IF(SUM(COUNTIF(S18,Feiertage!$A$2:$A$13)),"F",S18)</f>
        <v>45214</v>
      </c>
      <c r="U18" s="39">
        <f t="shared" si="0"/>
        <v>45245</v>
      </c>
      <c r="V18" s="40" cm="1">
        <f t="array" ref="V18">IF(SUM(COUNTIF(U18,Feiertage!$A$2:$A$13)),"F",U18)</f>
        <v>45245</v>
      </c>
      <c r="W18" s="41">
        <f t="shared" si="0"/>
        <v>45275</v>
      </c>
      <c r="X18" s="40" cm="1">
        <f t="array" ref="X18">IF(SUM(COUNTIF(W18,Feiertage!$A$2:$A$13)),"F",W18)</f>
        <v>45275</v>
      </c>
    </row>
    <row r="19" spans="1:24" ht="18.75" x14ac:dyDescent="0.25">
      <c r="A19" s="39">
        <f t="shared" si="1"/>
        <v>44942</v>
      </c>
      <c r="B19" s="40" cm="1">
        <f t="array" ref="B19">IF(SUM(COUNTIF(A19,Feiertage!$A$2:$A$13)),"F",A19)</f>
        <v>44942</v>
      </c>
      <c r="C19" s="39">
        <f t="shared" si="0"/>
        <v>44973</v>
      </c>
      <c r="D19" s="40" cm="1">
        <f t="array" ref="D19">IF(SUM(COUNTIF(C19,Feiertage!$A$2:$A$13)),"F",C19)</f>
        <v>44973</v>
      </c>
      <c r="E19" s="39">
        <f t="shared" si="0"/>
        <v>45001</v>
      </c>
      <c r="F19" s="40" cm="1">
        <f t="array" ref="F19">IF(SUM(COUNTIF(E19,Feiertage!$A$2:$A$13)),"F",E19)</f>
        <v>45001</v>
      </c>
      <c r="G19" s="39">
        <f t="shared" si="0"/>
        <v>45032</v>
      </c>
      <c r="H19" s="40" cm="1">
        <f t="array" ref="H19">IF(SUM(COUNTIF(G19,Feiertage!$A$2:$A$13)),"F",G19)</f>
        <v>45032</v>
      </c>
      <c r="I19" s="39">
        <f t="shared" si="0"/>
        <v>45062</v>
      </c>
      <c r="J19" s="40" cm="1">
        <f t="array" ref="J19">IF(SUM(COUNTIF(I19,Feiertage!$A$2:$A$13)),"F",I19)</f>
        <v>45062</v>
      </c>
      <c r="K19" s="39">
        <f t="shared" si="0"/>
        <v>45093</v>
      </c>
      <c r="L19" s="40" cm="1">
        <f t="array" ref="L19">IF(SUM(COUNTIF(K19,Feiertage!$A$2:$A$13)),"F",K19)</f>
        <v>45093</v>
      </c>
      <c r="M19" s="39">
        <f t="shared" si="0"/>
        <v>45123</v>
      </c>
      <c r="N19" s="40" cm="1">
        <f t="array" ref="N19">IF(SUM(COUNTIF(M19,Feiertage!$A$2:$A$13)),"F",M19)</f>
        <v>45123</v>
      </c>
      <c r="O19" s="39">
        <f t="shared" si="0"/>
        <v>45154</v>
      </c>
      <c r="P19" s="40" t="s">
        <v>102</v>
      </c>
      <c r="Q19" s="39">
        <f t="shared" si="0"/>
        <v>45185</v>
      </c>
      <c r="R19" s="40" cm="1">
        <f t="array" ref="R19">IF(SUM(COUNTIF(Q19,Feiertage!$A$2:$A$13)),"F",Q19)</f>
        <v>45185</v>
      </c>
      <c r="S19" s="39">
        <f t="shared" si="0"/>
        <v>45215</v>
      </c>
      <c r="T19" s="40" cm="1">
        <f t="array" ref="T19">IF(SUM(COUNTIF(S19,Feiertage!$A$2:$A$13)),"F",S19)</f>
        <v>45215</v>
      </c>
      <c r="U19" s="39">
        <f t="shared" si="0"/>
        <v>45246</v>
      </c>
      <c r="V19" s="40" cm="1">
        <f t="array" ref="V19">IF(SUM(COUNTIF(U19,Feiertage!$A$2:$A$13)),"F",U19)</f>
        <v>45246</v>
      </c>
      <c r="W19" s="41">
        <f t="shared" si="0"/>
        <v>45276</v>
      </c>
      <c r="X19" s="40" cm="1">
        <f t="array" ref="X19">IF(SUM(COUNTIF(W19,Feiertage!$A$2:$A$13)),"F",W19)</f>
        <v>45276</v>
      </c>
    </row>
    <row r="20" spans="1:24" ht="18.75" x14ac:dyDescent="0.25">
      <c r="A20" s="39">
        <f t="shared" si="1"/>
        <v>44943</v>
      </c>
      <c r="B20" s="40" cm="1">
        <f t="array" ref="B20">IF(SUM(COUNTIF(A20,Feiertage!$A$2:$A$13)),"F",A20)</f>
        <v>44943</v>
      </c>
      <c r="C20" s="39">
        <f t="shared" si="0"/>
        <v>44974</v>
      </c>
      <c r="D20" s="40" cm="1">
        <f t="array" ref="D20">IF(SUM(COUNTIF(C20,Feiertage!$A$2:$A$13)),"F",C20)</f>
        <v>44974</v>
      </c>
      <c r="E20" s="39">
        <f t="shared" si="0"/>
        <v>45002</v>
      </c>
      <c r="F20" s="40" cm="1">
        <f t="array" ref="F20">IF(SUM(COUNTIF(E20,Feiertage!$A$2:$A$13)),"F",E20)</f>
        <v>45002</v>
      </c>
      <c r="G20" s="39">
        <f t="shared" si="0"/>
        <v>45033</v>
      </c>
      <c r="H20" s="40" cm="1">
        <f t="array" ref="H20">IF(SUM(COUNTIF(G20,Feiertage!$A$2:$A$13)),"F",G20)</f>
        <v>45033</v>
      </c>
      <c r="I20" s="39">
        <f t="shared" si="0"/>
        <v>45063</v>
      </c>
      <c r="J20" s="40" cm="1">
        <f t="array" ref="J20">IF(SUM(COUNTIF(I20,Feiertage!$A$2:$A$13)),"F",I20)</f>
        <v>45063</v>
      </c>
      <c r="K20" s="39">
        <f t="shared" si="0"/>
        <v>45094</v>
      </c>
      <c r="L20" s="40" cm="1">
        <f t="array" ref="L20">IF(SUM(COUNTIF(K20,Feiertage!$A$2:$A$13)),"F",K20)</f>
        <v>45094</v>
      </c>
      <c r="M20" s="39">
        <f t="shared" si="0"/>
        <v>45124</v>
      </c>
      <c r="N20" s="40" cm="1">
        <f t="array" ref="N20">IF(SUM(COUNTIF(M20,Feiertage!$A$2:$A$13)),"F",M20)</f>
        <v>45124</v>
      </c>
      <c r="O20" s="39">
        <f t="shared" si="0"/>
        <v>45155</v>
      </c>
      <c r="P20" s="40" t="s">
        <v>102</v>
      </c>
      <c r="Q20" s="39">
        <f t="shared" si="0"/>
        <v>45186</v>
      </c>
      <c r="R20" s="40" cm="1">
        <f t="array" ref="R20">IF(SUM(COUNTIF(Q20,Feiertage!$A$2:$A$13)),"F",Q20)</f>
        <v>45186</v>
      </c>
      <c r="S20" s="39">
        <f t="shared" si="0"/>
        <v>45216</v>
      </c>
      <c r="T20" s="40" cm="1">
        <f t="array" ref="T20">IF(SUM(COUNTIF(S20,Feiertage!$A$2:$A$13)),"F",S20)</f>
        <v>45216</v>
      </c>
      <c r="U20" s="39">
        <f t="shared" si="0"/>
        <v>45247</v>
      </c>
      <c r="V20" s="40" cm="1">
        <f t="array" ref="V20">IF(SUM(COUNTIF(U20,Feiertage!$A$2:$A$13)),"F",U20)</f>
        <v>45247</v>
      </c>
      <c r="W20" s="41">
        <f t="shared" si="0"/>
        <v>45277</v>
      </c>
      <c r="X20" s="40" cm="1">
        <f t="array" ref="X20">IF(SUM(COUNTIF(W20,Feiertage!$A$2:$A$13)),"F",W20)</f>
        <v>45277</v>
      </c>
    </row>
    <row r="21" spans="1:24" ht="18.75" x14ac:dyDescent="0.25">
      <c r="A21" s="39">
        <f t="shared" si="1"/>
        <v>44944</v>
      </c>
      <c r="B21" s="40" cm="1">
        <f t="array" ref="B21">IF(SUM(COUNTIF(A21,Feiertage!$A$2:$A$13)),"F",A21)</f>
        <v>44944</v>
      </c>
      <c r="C21" s="39">
        <f t="shared" ref="C21:C34" si="2">IFERROR(IF(MONTH(C20+1)=MONTH(C$4),C20+1,""),"")</f>
        <v>44975</v>
      </c>
      <c r="D21" s="40" cm="1">
        <f t="array" ref="D21">IF(SUM(COUNTIF(C21,Feiertage!$A$2:$A$13)),"F",C21)</f>
        <v>44975</v>
      </c>
      <c r="E21" s="39">
        <f t="shared" ref="E21:E34" si="3">IFERROR(IF(MONTH(E20+1)=MONTH(E$4),E20+1,""),"")</f>
        <v>45003</v>
      </c>
      <c r="F21" s="40" cm="1">
        <f t="array" ref="F21">IF(SUM(COUNTIF(E21,Feiertage!$A$2:$A$13)),"F",E21)</f>
        <v>45003</v>
      </c>
      <c r="G21" s="39">
        <f t="shared" ref="G21:G34" si="4">IFERROR(IF(MONTH(G20+1)=MONTH(G$4),G20+1,""),"")</f>
        <v>45034</v>
      </c>
      <c r="H21" s="40" cm="1">
        <f t="array" ref="H21">IF(SUM(COUNTIF(G21,Feiertage!$A$2:$A$13)),"F",G21)</f>
        <v>45034</v>
      </c>
      <c r="I21" s="39">
        <f t="shared" ref="I21:I34" si="5">IFERROR(IF(MONTH(I20+1)=MONTH(I$4),I20+1,""),"")</f>
        <v>45064</v>
      </c>
      <c r="J21" s="40" t="str" cm="1">
        <f t="array" ref="J21">IF(SUM(COUNTIF(I21,Feiertage!$A$2:$A$13)),"F",I21)</f>
        <v>F</v>
      </c>
      <c r="K21" s="39">
        <f t="shared" ref="K21:K34" si="6">IFERROR(IF(MONTH(K20+1)=MONTH(K$4),K20+1,""),"")</f>
        <v>45095</v>
      </c>
      <c r="L21" s="40" cm="1">
        <f t="array" ref="L21">IF(SUM(COUNTIF(K21,Feiertage!$A$2:$A$13)),"F",K21)</f>
        <v>45095</v>
      </c>
      <c r="M21" s="39">
        <f t="shared" ref="M21:M34" si="7">IFERROR(IF(MONTH(M20+1)=MONTH(M$4),M20+1,""),"")</f>
        <v>45125</v>
      </c>
      <c r="N21" s="40" cm="1">
        <f t="array" ref="N21">IF(SUM(COUNTIF(M21,Feiertage!$A$2:$A$13)),"F",M21)</f>
        <v>45125</v>
      </c>
      <c r="O21" s="39">
        <f t="shared" ref="O21:O34" si="8">IFERROR(IF(MONTH(O20+1)=MONTH(O$4),O20+1,""),"")</f>
        <v>45156</v>
      </c>
      <c r="P21" s="40" t="s">
        <v>102</v>
      </c>
      <c r="Q21" s="39">
        <f t="shared" ref="Q21:Q34" si="9">IFERROR(IF(MONTH(Q20+1)=MONTH(Q$4),Q20+1,""),"")</f>
        <v>45187</v>
      </c>
      <c r="R21" s="40" cm="1">
        <f t="array" ref="R21">IF(SUM(COUNTIF(Q21,Feiertage!$A$2:$A$13)),"F",Q21)</f>
        <v>45187</v>
      </c>
      <c r="S21" s="39">
        <f t="shared" ref="S21:S34" si="10">IFERROR(IF(MONTH(S20+1)=MONTH(S$4),S20+1,""),"")</f>
        <v>45217</v>
      </c>
      <c r="T21" s="40" cm="1">
        <f t="array" ref="T21">IF(SUM(COUNTIF(S21,Feiertage!$A$2:$A$13)),"F",S21)</f>
        <v>45217</v>
      </c>
      <c r="U21" s="39">
        <f t="shared" ref="U21:U34" si="11">IFERROR(IF(MONTH(U20+1)=MONTH(U$4),U20+1,""),"")</f>
        <v>45248</v>
      </c>
      <c r="V21" s="40" cm="1">
        <f t="array" ref="V21">IF(SUM(COUNTIF(U21,Feiertage!$A$2:$A$13)),"F",U21)</f>
        <v>45248</v>
      </c>
      <c r="W21" s="41">
        <f t="shared" ref="W21:W34" si="12">IFERROR(IF(MONTH(W20+1)=MONTH(W$4),W20+1,""),"")</f>
        <v>45278</v>
      </c>
      <c r="X21" s="40" cm="1">
        <f t="array" ref="X21">IF(SUM(COUNTIF(W21,Feiertage!$A$2:$A$13)),"F",W21)</f>
        <v>45278</v>
      </c>
    </row>
    <row r="22" spans="1:24" ht="18.75" x14ac:dyDescent="0.25">
      <c r="A22" s="39">
        <f t="shared" si="1"/>
        <v>44945</v>
      </c>
      <c r="B22" s="40" cm="1">
        <f t="array" ref="B22">IF(SUM(COUNTIF(A22,Feiertage!$A$2:$A$13)),"F",A22)</f>
        <v>44945</v>
      </c>
      <c r="C22" s="39">
        <f t="shared" si="2"/>
        <v>44976</v>
      </c>
      <c r="D22" s="40" cm="1">
        <f t="array" ref="D22">IF(SUM(COUNTIF(C22,Feiertage!$A$2:$A$13)),"F",C22)</f>
        <v>44976</v>
      </c>
      <c r="E22" s="39">
        <f t="shared" si="3"/>
        <v>45004</v>
      </c>
      <c r="F22" s="40" cm="1">
        <f t="array" ref="F22">IF(SUM(COUNTIF(E22,Feiertage!$A$2:$A$13)),"F",E22)</f>
        <v>45004</v>
      </c>
      <c r="G22" s="39">
        <f t="shared" si="4"/>
        <v>45035</v>
      </c>
      <c r="H22" s="40" cm="1">
        <f t="array" ref="H22">IF(SUM(COUNTIF(G22,Feiertage!$A$2:$A$13)),"F",G22)</f>
        <v>45035</v>
      </c>
      <c r="I22" s="39">
        <f t="shared" si="5"/>
        <v>45065</v>
      </c>
      <c r="J22" s="40" t="s">
        <v>102</v>
      </c>
      <c r="K22" s="39">
        <f t="shared" si="6"/>
        <v>45096</v>
      </c>
      <c r="L22" s="40" cm="1">
        <f t="array" ref="L22">IF(SUM(COUNTIF(K22,Feiertage!$A$2:$A$13)),"F",K22)</f>
        <v>45096</v>
      </c>
      <c r="M22" s="39">
        <f t="shared" si="7"/>
        <v>45126</v>
      </c>
      <c r="N22" s="40" cm="1">
        <f t="array" ref="N22">IF(SUM(COUNTIF(M22,Feiertage!$A$2:$A$13)),"F",M22)</f>
        <v>45126</v>
      </c>
      <c r="O22" s="39">
        <f t="shared" si="8"/>
        <v>45157</v>
      </c>
      <c r="P22" s="40" cm="1">
        <f t="array" ref="P22">IF(SUM(COUNTIF(O22,Feiertage!$A$2:$A$13)),"F",O22)</f>
        <v>45157</v>
      </c>
      <c r="Q22" s="39">
        <f t="shared" si="9"/>
        <v>45188</v>
      </c>
      <c r="R22" s="40" cm="1">
        <f t="array" ref="R22">IF(SUM(COUNTIF(Q22,Feiertage!$A$2:$A$13)),"F",Q22)</f>
        <v>45188</v>
      </c>
      <c r="S22" s="39">
        <f t="shared" si="10"/>
        <v>45218</v>
      </c>
      <c r="T22" s="40" cm="1">
        <f t="array" ref="T22">IF(SUM(COUNTIF(S22,Feiertage!$A$2:$A$13)),"F",S22)</f>
        <v>45218</v>
      </c>
      <c r="U22" s="39">
        <f t="shared" si="11"/>
        <v>45249</v>
      </c>
      <c r="V22" s="40" cm="1">
        <f t="array" ref="V22">IF(SUM(COUNTIF(U22,Feiertage!$A$2:$A$13)),"F",U22)</f>
        <v>45249</v>
      </c>
      <c r="W22" s="41">
        <f t="shared" si="12"/>
        <v>45279</v>
      </c>
      <c r="X22" s="40" cm="1">
        <f t="array" ref="X22">IF(SUM(COUNTIF(W22,Feiertage!$A$2:$A$13)),"F",W22)</f>
        <v>45279</v>
      </c>
    </row>
    <row r="23" spans="1:24" ht="18.75" x14ac:dyDescent="0.25">
      <c r="A23" s="39">
        <f>IFERROR(IF(MONTH(A22+1)=MONTH(A$4),A22+1,""),"")</f>
        <v>44946</v>
      </c>
      <c r="B23" s="40" cm="1">
        <f t="array" ref="B23">IF(SUM(COUNTIF(A23,Feiertage!$A$2:$A$13)),"F",A23)</f>
        <v>44946</v>
      </c>
      <c r="C23" s="39">
        <f t="shared" si="2"/>
        <v>44977</v>
      </c>
      <c r="D23" s="40" cm="1">
        <f t="array" ref="D23">IF(SUM(COUNTIF(C23,Feiertage!$A$2:$A$13)),"F",C23)</f>
        <v>44977</v>
      </c>
      <c r="E23" s="39">
        <f t="shared" si="3"/>
        <v>45005</v>
      </c>
      <c r="F23" s="40" cm="1">
        <f t="array" ref="F23">IF(SUM(COUNTIF(E23,Feiertage!$A$2:$A$13)),"F",E23)</f>
        <v>45005</v>
      </c>
      <c r="G23" s="39">
        <f t="shared" si="4"/>
        <v>45036</v>
      </c>
      <c r="H23" s="40" cm="1">
        <f t="array" ref="H23">IF(SUM(COUNTIF(G23,Feiertage!$A$2:$A$13)),"F",G23)</f>
        <v>45036</v>
      </c>
      <c r="I23" s="39">
        <f t="shared" si="5"/>
        <v>45066</v>
      </c>
      <c r="J23" s="40" cm="1">
        <f t="array" ref="J23">IF(SUM(COUNTIF(I23,Feiertage!$A$2:$A$13)),"F",I23)</f>
        <v>45066</v>
      </c>
      <c r="K23" s="39">
        <f t="shared" si="6"/>
        <v>45097</v>
      </c>
      <c r="L23" s="40" cm="1">
        <f t="array" ref="L23">IF(SUM(COUNTIF(K23,Feiertage!$A$2:$A$13)),"F",K23)</f>
        <v>45097</v>
      </c>
      <c r="M23" s="39">
        <f t="shared" si="7"/>
        <v>45127</v>
      </c>
      <c r="N23" s="40" cm="1">
        <f t="array" ref="N23">IF(SUM(COUNTIF(M23,Feiertage!$A$2:$A$13)),"F",M23)</f>
        <v>45127</v>
      </c>
      <c r="O23" s="39">
        <f t="shared" si="8"/>
        <v>45158</v>
      </c>
      <c r="P23" s="40" cm="1">
        <f t="array" ref="P23">IF(SUM(COUNTIF(O23,Feiertage!$A$2:$A$13)),"F",O23)</f>
        <v>45158</v>
      </c>
      <c r="Q23" s="39">
        <f t="shared" si="9"/>
        <v>45189</v>
      </c>
      <c r="R23" s="40" cm="1">
        <f t="array" ref="R23">IF(SUM(COUNTIF(Q23,Feiertage!$A$2:$A$13)),"F",Q23)</f>
        <v>45189</v>
      </c>
      <c r="S23" s="39">
        <f t="shared" si="10"/>
        <v>45219</v>
      </c>
      <c r="T23" s="40" cm="1">
        <f t="array" ref="T23">IF(SUM(COUNTIF(S23,Feiertage!$A$2:$A$13)),"F",S23)</f>
        <v>45219</v>
      </c>
      <c r="U23" s="39">
        <f t="shared" si="11"/>
        <v>45250</v>
      </c>
      <c r="V23" s="40" cm="1">
        <f t="array" ref="V23">IF(SUM(COUNTIF(U23,Feiertage!$A$2:$A$13)),"F",U23)</f>
        <v>45250</v>
      </c>
      <c r="W23" s="41">
        <f t="shared" si="12"/>
        <v>45280</v>
      </c>
      <c r="X23" s="40" cm="1">
        <f t="array" ref="X23">IF(SUM(COUNTIF(W23,Feiertage!$A$2:$A$13)),"F",W23)</f>
        <v>45280</v>
      </c>
    </row>
    <row r="24" spans="1:24" ht="18.75" x14ac:dyDescent="0.25">
      <c r="A24" s="39">
        <f t="shared" si="1"/>
        <v>44947</v>
      </c>
      <c r="B24" s="40" cm="1">
        <f t="array" ref="B24">IF(SUM(COUNTIF(A24,Feiertage!$A$2:$A$13)),"F",A24)</f>
        <v>44947</v>
      </c>
      <c r="C24" s="39">
        <f t="shared" si="2"/>
        <v>44978</v>
      </c>
      <c r="D24" s="40" cm="1">
        <f t="array" ref="D24">IF(SUM(COUNTIF(C24,Feiertage!$A$2:$A$13)),"F",C24)</f>
        <v>44978</v>
      </c>
      <c r="E24" s="39">
        <f t="shared" si="3"/>
        <v>45006</v>
      </c>
      <c r="F24" s="40" cm="1">
        <f t="array" ref="F24">IF(SUM(COUNTIF(E24,Feiertage!$A$2:$A$13)),"F",E24)</f>
        <v>45006</v>
      </c>
      <c r="G24" s="39">
        <f t="shared" si="4"/>
        <v>45037</v>
      </c>
      <c r="H24" s="40" cm="1">
        <f t="array" ref="H24">IF(SUM(COUNTIF(G24,Feiertage!$A$2:$A$13)),"F",G24)</f>
        <v>45037</v>
      </c>
      <c r="I24" s="39">
        <f t="shared" si="5"/>
        <v>45067</v>
      </c>
      <c r="J24" s="40" cm="1">
        <f t="array" ref="J24">IF(SUM(COUNTIF(I24,Feiertage!$A$2:$A$13)),"F",I24)</f>
        <v>45067</v>
      </c>
      <c r="K24" s="39">
        <f t="shared" si="6"/>
        <v>45098</v>
      </c>
      <c r="L24" s="40" cm="1">
        <f t="array" ref="L24">IF(SUM(COUNTIF(K24,Feiertage!$A$2:$A$13)),"F",K24)</f>
        <v>45098</v>
      </c>
      <c r="M24" s="39">
        <f t="shared" si="7"/>
        <v>45128</v>
      </c>
      <c r="N24" s="40" cm="1">
        <f t="array" ref="N24">IF(SUM(COUNTIF(M24,Feiertage!$A$2:$A$13)),"F",M24)</f>
        <v>45128</v>
      </c>
      <c r="O24" s="39">
        <f t="shared" si="8"/>
        <v>45159</v>
      </c>
      <c r="P24" s="40" cm="1">
        <f t="array" ref="P24">IF(SUM(COUNTIF(O24,Feiertage!$A$2:$A$13)),"F",O24)</f>
        <v>45159</v>
      </c>
      <c r="Q24" s="39">
        <f t="shared" si="9"/>
        <v>45190</v>
      </c>
      <c r="R24" s="40" cm="1">
        <f t="array" ref="R24">IF(SUM(COUNTIF(Q24,Feiertage!$A$2:$A$13)),"F",Q24)</f>
        <v>45190</v>
      </c>
      <c r="S24" s="39">
        <f t="shared" si="10"/>
        <v>45220</v>
      </c>
      <c r="T24" s="40" cm="1">
        <f t="array" ref="T24">IF(SUM(COUNTIF(S24,Feiertage!$A$2:$A$13)),"F",S24)</f>
        <v>45220</v>
      </c>
      <c r="U24" s="39">
        <f t="shared" si="11"/>
        <v>45251</v>
      </c>
      <c r="V24" s="40" cm="1">
        <f t="array" ref="V24">IF(SUM(COUNTIF(U24,Feiertage!$A$2:$A$13)),"F",U24)</f>
        <v>45251</v>
      </c>
      <c r="W24" s="41">
        <f t="shared" si="12"/>
        <v>45281</v>
      </c>
      <c r="X24" s="40" cm="1">
        <f t="array" ref="X24">IF(SUM(COUNTIF(W24,Feiertage!$A$2:$A$13)),"F",W24)</f>
        <v>45281</v>
      </c>
    </row>
    <row r="25" spans="1:24" ht="18.75" x14ac:dyDescent="0.25">
      <c r="A25" s="39">
        <f t="shared" si="1"/>
        <v>44948</v>
      </c>
      <c r="B25" s="40" cm="1">
        <f t="array" ref="B25">IF(SUM(COUNTIF(A25,Feiertage!$A$2:$A$13)),"F",A25)</f>
        <v>44948</v>
      </c>
      <c r="C25" s="39">
        <f t="shared" si="2"/>
        <v>44979</v>
      </c>
      <c r="D25" s="40" cm="1">
        <f t="array" ref="D25">IF(SUM(COUNTIF(C25,Feiertage!$A$2:$A$13)),"F",C25)</f>
        <v>44979</v>
      </c>
      <c r="E25" s="39">
        <f t="shared" si="3"/>
        <v>45007</v>
      </c>
      <c r="F25" s="40" cm="1">
        <f t="array" ref="F25">IF(SUM(COUNTIF(E25,Feiertage!$A$2:$A$13)),"F",E25)</f>
        <v>45007</v>
      </c>
      <c r="G25" s="39">
        <f t="shared" si="4"/>
        <v>45038</v>
      </c>
      <c r="H25" s="40" cm="1">
        <f t="array" ref="H25">IF(SUM(COUNTIF(G25,Feiertage!$A$2:$A$13)),"F",G25)</f>
        <v>45038</v>
      </c>
      <c r="I25" s="39">
        <f t="shared" si="5"/>
        <v>45068</v>
      </c>
      <c r="J25" s="40" cm="1">
        <f t="array" ref="J25">IF(SUM(COUNTIF(I25,Feiertage!$A$2:$A$13)),"F",I25)</f>
        <v>45068</v>
      </c>
      <c r="K25" s="39">
        <f t="shared" si="6"/>
        <v>45099</v>
      </c>
      <c r="L25" s="40" cm="1">
        <f t="array" ref="L25">IF(SUM(COUNTIF(K25,Feiertage!$A$2:$A$13)),"F",K25)</f>
        <v>45099</v>
      </c>
      <c r="M25" s="39">
        <f t="shared" si="7"/>
        <v>45129</v>
      </c>
      <c r="N25" s="40" cm="1">
        <f t="array" ref="N25">IF(SUM(COUNTIF(M25,Feiertage!$A$2:$A$13)),"F",M25)</f>
        <v>45129</v>
      </c>
      <c r="O25" s="39">
        <f t="shared" si="8"/>
        <v>45160</v>
      </c>
      <c r="P25" s="40" cm="1">
        <f t="array" ref="P25">IF(SUM(COUNTIF(O25,Feiertage!$A$2:$A$13)),"F",O25)</f>
        <v>45160</v>
      </c>
      <c r="Q25" s="39">
        <f t="shared" si="9"/>
        <v>45191</v>
      </c>
      <c r="R25" s="40" cm="1">
        <f t="array" ref="R25">IF(SUM(COUNTIF(Q25,Feiertage!$A$2:$A$13)),"F",Q25)</f>
        <v>45191</v>
      </c>
      <c r="S25" s="39">
        <f t="shared" si="10"/>
        <v>45221</v>
      </c>
      <c r="T25" s="40" cm="1">
        <f t="array" ref="T25">IF(SUM(COUNTIF(S25,Feiertage!$A$2:$A$13)),"F",S25)</f>
        <v>45221</v>
      </c>
      <c r="U25" s="39">
        <f t="shared" si="11"/>
        <v>45252</v>
      </c>
      <c r="V25" s="40" cm="1">
        <f t="array" ref="V25">IF(SUM(COUNTIF(U25,Feiertage!$A$2:$A$13)),"F",U25)</f>
        <v>45252</v>
      </c>
      <c r="W25" s="41">
        <f t="shared" si="12"/>
        <v>45282</v>
      </c>
      <c r="X25" s="40" cm="1">
        <f t="array" ref="X25">IF(SUM(COUNTIF(W25,Feiertage!$A$2:$A$13)),"F",W25)</f>
        <v>45282</v>
      </c>
    </row>
    <row r="26" spans="1:24" ht="18.75" x14ac:dyDescent="0.25">
      <c r="A26" s="39">
        <f>IFERROR(IF(MONTH(A25+1)=MONTH(A$4),A25+1,""),"")</f>
        <v>44949</v>
      </c>
      <c r="B26" s="40" cm="1">
        <f t="array" ref="B26">IF(SUM(COUNTIF(A26,Feiertage!$A$2:$A$13)),"F",A26)</f>
        <v>44949</v>
      </c>
      <c r="C26" s="39">
        <f t="shared" si="2"/>
        <v>44980</v>
      </c>
      <c r="D26" s="40" cm="1">
        <f t="array" ref="D26">IF(SUM(COUNTIF(C26,Feiertage!$A$2:$A$13)),"F",C26)</f>
        <v>44980</v>
      </c>
      <c r="E26" s="39">
        <f t="shared" si="3"/>
        <v>45008</v>
      </c>
      <c r="F26" s="40" cm="1">
        <f t="array" ref="F26">IF(SUM(COUNTIF(E26,Feiertage!$A$2:$A$13)),"F",E26)</f>
        <v>45008</v>
      </c>
      <c r="G26" s="39">
        <f t="shared" si="4"/>
        <v>45039</v>
      </c>
      <c r="H26" s="40" cm="1">
        <f t="array" ref="H26">IF(SUM(COUNTIF(G26,Feiertage!$A$2:$A$13)),"F",G26)</f>
        <v>45039</v>
      </c>
      <c r="I26" s="39">
        <f t="shared" si="5"/>
        <v>45069</v>
      </c>
      <c r="J26" s="40" cm="1">
        <f t="array" ref="J26">IF(SUM(COUNTIF(I26,Feiertage!$A$2:$A$13)),"F",I26)</f>
        <v>45069</v>
      </c>
      <c r="K26" s="39">
        <f t="shared" si="6"/>
        <v>45100</v>
      </c>
      <c r="L26" s="40" cm="1">
        <f t="array" ref="L26">IF(SUM(COUNTIF(K26,Feiertage!$A$2:$A$13)),"F",K26)</f>
        <v>45100</v>
      </c>
      <c r="M26" s="39">
        <f t="shared" si="7"/>
        <v>45130</v>
      </c>
      <c r="N26" s="40" cm="1">
        <f t="array" ref="N26">IF(SUM(COUNTIF(M26,Feiertage!$A$2:$A$13)),"F",M26)</f>
        <v>45130</v>
      </c>
      <c r="O26" s="39">
        <f t="shared" si="8"/>
        <v>45161</v>
      </c>
      <c r="P26" s="40" cm="1">
        <f t="array" ref="P26">IF(SUM(COUNTIF(O26,Feiertage!$A$2:$A$13)),"F",O26)</f>
        <v>45161</v>
      </c>
      <c r="Q26" s="39">
        <f t="shared" si="9"/>
        <v>45192</v>
      </c>
      <c r="R26" s="40" cm="1">
        <f t="array" ref="R26">IF(SUM(COUNTIF(Q26,Feiertage!$A$2:$A$13)),"F",Q26)</f>
        <v>45192</v>
      </c>
      <c r="S26" s="39">
        <f t="shared" si="10"/>
        <v>45222</v>
      </c>
      <c r="T26" s="40" cm="1">
        <f t="array" ref="T26">IF(SUM(COUNTIF(S26,Feiertage!$A$2:$A$13)),"F",S26)</f>
        <v>45222</v>
      </c>
      <c r="U26" s="39">
        <f t="shared" si="11"/>
        <v>45253</v>
      </c>
      <c r="V26" s="40" cm="1">
        <f t="array" ref="V26">IF(SUM(COUNTIF(U26,Feiertage!$A$2:$A$13)),"F",U26)</f>
        <v>45253</v>
      </c>
      <c r="W26" s="41">
        <f t="shared" si="12"/>
        <v>45283</v>
      </c>
      <c r="X26" s="40" cm="1">
        <f t="array" ref="X26">IF(SUM(COUNTIF(W26,Feiertage!$A$2:$A$13)),"F",W26)</f>
        <v>45283</v>
      </c>
    </row>
    <row r="27" spans="1:24" ht="18.75" x14ac:dyDescent="0.25">
      <c r="A27" s="39">
        <f t="shared" si="1"/>
        <v>44950</v>
      </c>
      <c r="B27" s="40" cm="1">
        <f t="array" ref="B27">IF(SUM(COUNTIF(A27,Feiertage!$A$2:$A$13)),"F",A27)</f>
        <v>44950</v>
      </c>
      <c r="C27" s="39">
        <f t="shared" si="2"/>
        <v>44981</v>
      </c>
      <c r="D27" s="40" cm="1">
        <f t="array" ref="D27">IF(SUM(COUNTIF(C27,Feiertage!$A$2:$A$13)),"F",C27)</f>
        <v>44981</v>
      </c>
      <c r="E27" s="39">
        <f t="shared" si="3"/>
        <v>45009</v>
      </c>
      <c r="F27" s="40" cm="1">
        <f t="array" ref="F27">IF(SUM(COUNTIF(E27,Feiertage!$A$2:$A$13)),"F",E27)</f>
        <v>45009</v>
      </c>
      <c r="G27" s="39">
        <f t="shared" si="4"/>
        <v>45040</v>
      </c>
      <c r="H27" s="40" cm="1">
        <f t="array" ref="H27">IF(SUM(COUNTIF(G27,Feiertage!$A$2:$A$13)),"F",G27)</f>
        <v>45040</v>
      </c>
      <c r="I27" s="39">
        <f t="shared" si="5"/>
        <v>45070</v>
      </c>
      <c r="J27" s="40" cm="1">
        <f t="array" ref="J27">IF(SUM(COUNTIF(I27,Feiertage!$A$2:$A$13)),"F",I27)</f>
        <v>45070</v>
      </c>
      <c r="K27" s="39">
        <f t="shared" si="6"/>
        <v>45101</v>
      </c>
      <c r="L27" s="40" cm="1">
        <f t="array" ref="L27">IF(SUM(COUNTIF(K27,Feiertage!$A$2:$A$13)),"F",K27)</f>
        <v>45101</v>
      </c>
      <c r="M27" s="39">
        <f t="shared" si="7"/>
        <v>45131</v>
      </c>
      <c r="N27" s="40" cm="1">
        <f t="array" ref="N27">IF(SUM(COUNTIF(M27,Feiertage!$A$2:$A$13)),"F",M27)</f>
        <v>45131</v>
      </c>
      <c r="O27" s="39">
        <f t="shared" si="8"/>
        <v>45162</v>
      </c>
      <c r="P27" s="40" cm="1">
        <f t="array" ref="P27">IF(SUM(COUNTIF(O27,Feiertage!$A$2:$A$13)),"F",O27)</f>
        <v>45162</v>
      </c>
      <c r="Q27" s="39">
        <f t="shared" si="9"/>
        <v>45193</v>
      </c>
      <c r="R27" s="40" cm="1">
        <f t="array" ref="R27">IF(SUM(COUNTIF(Q27,Feiertage!$A$2:$A$13)),"F",Q27)</f>
        <v>45193</v>
      </c>
      <c r="S27" s="39">
        <f t="shared" si="10"/>
        <v>45223</v>
      </c>
      <c r="T27" s="40" cm="1">
        <f t="array" ref="T27">IF(SUM(COUNTIF(S27,Feiertage!$A$2:$A$13)),"F",S27)</f>
        <v>45223</v>
      </c>
      <c r="U27" s="39">
        <f t="shared" si="11"/>
        <v>45254</v>
      </c>
      <c r="V27" s="40" cm="1">
        <f t="array" ref="V27">IF(SUM(COUNTIF(U27,Feiertage!$A$2:$A$13)),"F",U27)</f>
        <v>45254</v>
      </c>
      <c r="W27" s="41">
        <f t="shared" si="12"/>
        <v>45284</v>
      </c>
      <c r="X27" s="40" cm="1">
        <f t="array" ref="X27">IF(SUM(COUNTIF(W27,Feiertage!$A$2:$A$13)),"F",W27)</f>
        <v>45284</v>
      </c>
    </row>
    <row r="28" spans="1:24" ht="18.75" x14ac:dyDescent="0.25">
      <c r="A28" s="39">
        <f t="shared" si="1"/>
        <v>44951</v>
      </c>
      <c r="B28" s="40" cm="1">
        <f t="array" ref="B28">IF(SUM(COUNTIF(A28,Feiertage!$A$2:$A$13)),"F",A28)</f>
        <v>44951</v>
      </c>
      <c r="C28" s="39">
        <f t="shared" si="2"/>
        <v>44982</v>
      </c>
      <c r="D28" s="40" cm="1">
        <f t="array" ref="D28">IF(SUM(COUNTIF(C28,Feiertage!$A$2:$A$13)),"F",C28)</f>
        <v>44982</v>
      </c>
      <c r="E28" s="39">
        <f t="shared" si="3"/>
        <v>45010</v>
      </c>
      <c r="F28" s="40" cm="1">
        <f t="array" ref="F28">IF(SUM(COUNTIF(E28,Feiertage!$A$2:$A$13)),"F",E28)</f>
        <v>45010</v>
      </c>
      <c r="G28" s="39">
        <f t="shared" si="4"/>
        <v>45041</v>
      </c>
      <c r="H28" s="40" cm="1">
        <f t="array" ref="H28">IF(SUM(COUNTIF(G28,Feiertage!$A$2:$A$13)),"F",G28)</f>
        <v>45041</v>
      </c>
      <c r="I28" s="39">
        <f t="shared" si="5"/>
        <v>45071</v>
      </c>
      <c r="J28" s="40" cm="1">
        <f t="array" ref="J28">IF(SUM(COUNTIF(I28,Feiertage!$A$2:$A$13)),"F",I28)</f>
        <v>45071</v>
      </c>
      <c r="K28" s="39">
        <f t="shared" si="6"/>
        <v>45102</v>
      </c>
      <c r="L28" s="40" cm="1">
        <f t="array" ref="L28">IF(SUM(COUNTIF(K28,Feiertage!$A$2:$A$13)),"F",K28)</f>
        <v>45102</v>
      </c>
      <c r="M28" s="39">
        <f t="shared" si="7"/>
        <v>45132</v>
      </c>
      <c r="N28" s="40" cm="1">
        <f t="array" ref="N28">IF(SUM(COUNTIF(M28,Feiertage!$A$2:$A$13)),"F",M28)</f>
        <v>45132</v>
      </c>
      <c r="O28" s="39">
        <f t="shared" si="8"/>
        <v>45163</v>
      </c>
      <c r="P28" s="40" cm="1">
        <f t="array" ref="P28">IF(SUM(COUNTIF(O28,Feiertage!$A$2:$A$13)),"F",O28)</f>
        <v>45163</v>
      </c>
      <c r="Q28" s="39">
        <f t="shared" si="9"/>
        <v>45194</v>
      </c>
      <c r="R28" s="40" cm="1">
        <f t="array" ref="R28">IF(SUM(COUNTIF(Q28,Feiertage!$A$2:$A$13)),"F",Q28)</f>
        <v>45194</v>
      </c>
      <c r="S28" s="39">
        <f t="shared" si="10"/>
        <v>45224</v>
      </c>
      <c r="T28" s="40" cm="1">
        <f t="array" ref="T28">IF(SUM(COUNTIF(S28,Feiertage!$A$2:$A$13)),"F",S28)</f>
        <v>45224</v>
      </c>
      <c r="U28" s="39">
        <f t="shared" si="11"/>
        <v>45255</v>
      </c>
      <c r="V28" s="40" cm="1">
        <f t="array" ref="V28">IF(SUM(COUNTIF(U28,Feiertage!$A$2:$A$13)),"F",U28)</f>
        <v>45255</v>
      </c>
      <c r="W28" s="41">
        <f t="shared" si="12"/>
        <v>45285</v>
      </c>
      <c r="X28" s="40" t="str" cm="1">
        <f t="array" ref="X28">IF(SUM(COUNTIF(W28,Feiertage!$A$2:$A$13)),"F",W28)</f>
        <v>F</v>
      </c>
    </row>
    <row r="29" spans="1:24" ht="18.75" x14ac:dyDescent="0.25">
      <c r="A29" s="39">
        <f t="shared" si="1"/>
        <v>44952</v>
      </c>
      <c r="B29" s="40" cm="1">
        <f t="array" ref="B29">IF(SUM(COUNTIF(A29,Feiertage!$A$2:$A$13)),"F",A29)</f>
        <v>44952</v>
      </c>
      <c r="C29" s="39">
        <f t="shared" si="2"/>
        <v>44983</v>
      </c>
      <c r="D29" s="40" cm="1">
        <f t="array" ref="D29">IF(SUM(COUNTIF(C29,Feiertage!$A$2:$A$13)),"F",C29)</f>
        <v>44983</v>
      </c>
      <c r="E29" s="39">
        <f t="shared" si="3"/>
        <v>45011</v>
      </c>
      <c r="F29" s="40" cm="1">
        <f t="array" ref="F29">IF(SUM(COUNTIF(E29,Feiertage!$A$2:$A$13)),"F",E29)</f>
        <v>45011</v>
      </c>
      <c r="G29" s="39">
        <f t="shared" si="4"/>
        <v>45042</v>
      </c>
      <c r="H29" s="40" cm="1">
        <f t="array" ref="H29">IF(SUM(COUNTIF(G29,Feiertage!$A$2:$A$13)),"F",G29)</f>
        <v>45042</v>
      </c>
      <c r="I29" s="39">
        <f t="shared" si="5"/>
        <v>45072</v>
      </c>
      <c r="J29" s="40" cm="1">
        <f t="array" ref="J29">IF(SUM(COUNTIF(I29,Feiertage!$A$2:$A$13)),"F",I29)</f>
        <v>45072</v>
      </c>
      <c r="K29" s="39">
        <f t="shared" si="6"/>
        <v>45103</v>
      </c>
      <c r="L29" s="40" cm="1">
        <f t="array" ref="L29">IF(SUM(COUNTIF(K29,Feiertage!$A$2:$A$13)),"F",K29)</f>
        <v>45103</v>
      </c>
      <c r="M29" s="39">
        <f t="shared" si="7"/>
        <v>45133</v>
      </c>
      <c r="N29" s="40" cm="1">
        <f t="array" ref="N29">IF(SUM(COUNTIF(M29,Feiertage!$A$2:$A$13)),"F",M29)</f>
        <v>45133</v>
      </c>
      <c r="O29" s="39">
        <f t="shared" si="8"/>
        <v>45164</v>
      </c>
      <c r="P29" s="40" cm="1">
        <f t="array" ref="P29">IF(SUM(COUNTIF(O29,Feiertage!$A$2:$A$13)),"F",O29)</f>
        <v>45164</v>
      </c>
      <c r="Q29" s="39">
        <f t="shared" si="9"/>
        <v>45195</v>
      </c>
      <c r="R29" s="40" cm="1">
        <f t="array" ref="R29">IF(SUM(COUNTIF(Q29,Feiertage!$A$2:$A$13)),"F",Q29)</f>
        <v>45195</v>
      </c>
      <c r="S29" s="39">
        <f t="shared" si="10"/>
        <v>45225</v>
      </c>
      <c r="T29" s="40" cm="1">
        <f t="array" ref="T29">IF(SUM(COUNTIF(S29,Feiertage!$A$2:$A$13)),"F",S29)</f>
        <v>45225</v>
      </c>
      <c r="U29" s="39">
        <f t="shared" si="11"/>
        <v>45256</v>
      </c>
      <c r="V29" s="40" cm="1">
        <f t="array" ref="V29">IF(SUM(COUNTIF(U29,Feiertage!$A$2:$A$13)),"F",U29)</f>
        <v>45256</v>
      </c>
      <c r="W29" s="41">
        <f t="shared" si="12"/>
        <v>45286</v>
      </c>
      <c r="X29" s="40" t="str" cm="1">
        <f t="array" ref="X29">IF(SUM(COUNTIF(W29,Feiertage!$A$2:$A$13)),"F",W29)</f>
        <v>F</v>
      </c>
    </row>
    <row r="30" spans="1:24" ht="18.75" x14ac:dyDescent="0.25">
      <c r="A30" s="39">
        <f t="shared" si="1"/>
        <v>44953</v>
      </c>
      <c r="B30" s="40" cm="1">
        <f t="array" ref="B30">IF(SUM(COUNTIF(A30,Feiertage!$A$2:$A$13)),"F",A30)</f>
        <v>44953</v>
      </c>
      <c r="C30" s="39">
        <f t="shared" si="2"/>
        <v>44984</v>
      </c>
      <c r="D30" s="40" cm="1">
        <f t="array" ref="D30">IF(SUM(COUNTIF(C30,Feiertage!$A$2:$A$13)),"F",C30)</f>
        <v>44984</v>
      </c>
      <c r="E30" s="39">
        <f t="shared" si="3"/>
        <v>45012</v>
      </c>
      <c r="F30" s="40" cm="1">
        <f t="array" ref="F30">IF(SUM(COUNTIF(E30,Feiertage!$A$2:$A$13)),"F",E30)</f>
        <v>45012</v>
      </c>
      <c r="G30" s="39">
        <f t="shared" si="4"/>
        <v>45043</v>
      </c>
      <c r="H30" s="40" cm="1">
        <f t="array" ref="H30">IF(SUM(COUNTIF(G30,Feiertage!$A$2:$A$13)),"F",G30)</f>
        <v>45043</v>
      </c>
      <c r="I30" s="39">
        <f t="shared" si="5"/>
        <v>45073</v>
      </c>
      <c r="J30" s="40" cm="1">
        <f t="array" ref="J30">IF(SUM(COUNTIF(I30,Feiertage!$A$2:$A$13)),"F",I30)</f>
        <v>45073</v>
      </c>
      <c r="K30" s="39">
        <f t="shared" si="6"/>
        <v>45104</v>
      </c>
      <c r="L30" s="40" cm="1">
        <f t="array" ref="L30">IF(SUM(COUNTIF(K30,Feiertage!$A$2:$A$13)),"F",K30)</f>
        <v>45104</v>
      </c>
      <c r="M30" s="39">
        <f t="shared" si="7"/>
        <v>45134</v>
      </c>
      <c r="N30" s="40" cm="1">
        <f t="array" ref="N30">IF(SUM(COUNTIF(M30,Feiertage!$A$2:$A$13)),"F",M30)</f>
        <v>45134</v>
      </c>
      <c r="O30" s="39">
        <f t="shared" si="8"/>
        <v>45165</v>
      </c>
      <c r="P30" s="40" cm="1">
        <f t="array" ref="P30">IF(SUM(COUNTIF(O30,Feiertage!$A$2:$A$13)),"F",O30)</f>
        <v>45165</v>
      </c>
      <c r="Q30" s="39">
        <f t="shared" si="9"/>
        <v>45196</v>
      </c>
      <c r="R30" s="40" cm="1">
        <f t="array" ref="R30">IF(SUM(COUNTIF(Q30,Feiertage!$A$2:$A$13)),"F",Q30)</f>
        <v>45196</v>
      </c>
      <c r="S30" s="39">
        <f t="shared" si="10"/>
        <v>45226</v>
      </c>
      <c r="T30" s="40" cm="1">
        <f t="array" ref="T30">IF(SUM(COUNTIF(S30,Feiertage!$A$2:$A$13)),"F",S30)</f>
        <v>45226</v>
      </c>
      <c r="U30" s="39">
        <f t="shared" si="11"/>
        <v>45257</v>
      </c>
      <c r="V30" s="40" cm="1">
        <f t="array" ref="V30">IF(SUM(COUNTIF(U30,Feiertage!$A$2:$A$13)),"F",U30)</f>
        <v>45257</v>
      </c>
      <c r="W30" s="41">
        <f t="shared" si="12"/>
        <v>45287</v>
      </c>
      <c r="X30" s="40" t="s">
        <v>102</v>
      </c>
    </row>
    <row r="31" spans="1:24" ht="18.75" x14ac:dyDescent="0.25">
      <c r="A31" s="39">
        <f t="shared" si="1"/>
        <v>44954</v>
      </c>
      <c r="B31" s="40" cm="1">
        <f t="array" ref="B31">IF(SUM(COUNTIF(A31,Feiertage!$A$2:$A$13)),"F",A31)</f>
        <v>44954</v>
      </c>
      <c r="C31" s="39">
        <f t="shared" si="2"/>
        <v>44985</v>
      </c>
      <c r="D31" s="40" cm="1">
        <f t="array" ref="D31">IF(SUM(COUNTIF(C31,Feiertage!$A$2:$A$13)),"F",C31)</f>
        <v>44985</v>
      </c>
      <c r="E31" s="39">
        <f t="shared" si="3"/>
        <v>45013</v>
      </c>
      <c r="F31" s="40" cm="1">
        <f t="array" ref="F31">IF(SUM(COUNTIF(E31,Feiertage!$A$2:$A$13)),"F",E31)</f>
        <v>45013</v>
      </c>
      <c r="G31" s="39">
        <f t="shared" si="4"/>
        <v>45044</v>
      </c>
      <c r="H31" s="40" cm="1">
        <f t="array" ref="H31">IF(SUM(COUNTIF(G31,Feiertage!$A$2:$A$13)),"F",G31)</f>
        <v>45044</v>
      </c>
      <c r="I31" s="39">
        <f t="shared" si="5"/>
        <v>45074</v>
      </c>
      <c r="J31" s="40" cm="1">
        <f t="array" ref="J31">IF(SUM(COUNTIF(I31,Feiertage!$A$2:$A$13)),"F",I31)</f>
        <v>45074</v>
      </c>
      <c r="K31" s="39">
        <f t="shared" si="6"/>
        <v>45105</v>
      </c>
      <c r="L31" s="40" cm="1">
        <f t="array" ref="L31">IF(SUM(COUNTIF(K31,Feiertage!$A$2:$A$13)),"F",K31)</f>
        <v>45105</v>
      </c>
      <c r="M31" s="39">
        <f t="shared" si="7"/>
        <v>45135</v>
      </c>
      <c r="N31" s="40" cm="1">
        <f t="array" ref="N31">IF(SUM(COUNTIF(M31,Feiertage!$A$2:$A$13)),"F",M31)</f>
        <v>45135</v>
      </c>
      <c r="O31" s="39">
        <f t="shared" si="8"/>
        <v>45166</v>
      </c>
      <c r="P31" s="40" cm="1">
        <f t="array" ref="P31">IF(SUM(COUNTIF(O31,Feiertage!$A$2:$A$13)),"F",O31)</f>
        <v>45166</v>
      </c>
      <c r="Q31" s="39">
        <f t="shared" si="9"/>
        <v>45197</v>
      </c>
      <c r="R31" s="40" cm="1">
        <f t="array" ref="R31">IF(SUM(COUNTIF(Q31,Feiertage!$A$2:$A$13)),"F",Q31)</f>
        <v>45197</v>
      </c>
      <c r="S31" s="39">
        <f t="shared" si="10"/>
        <v>45227</v>
      </c>
      <c r="T31" s="40" cm="1">
        <f t="array" ref="T31">IF(SUM(COUNTIF(S31,Feiertage!$A$2:$A$13)),"F",S31)</f>
        <v>45227</v>
      </c>
      <c r="U31" s="39">
        <f t="shared" si="11"/>
        <v>45258</v>
      </c>
      <c r="V31" s="40" cm="1">
        <f t="array" ref="V31">IF(SUM(COUNTIF(U31,Feiertage!$A$2:$A$13)),"F",U31)</f>
        <v>45258</v>
      </c>
      <c r="W31" s="41">
        <f t="shared" si="12"/>
        <v>45288</v>
      </c>
      <c r="X31" s="40" t="s">
        <v>102</v>
      </c>
    </row>
    <row r="32" spans="1:24" ht="18.75" x14ac:dyDescent="0.25">
      <c r="A32" s="39">
        <f>IFERROR(IF(MONTH(A31+1)=MONTH(A$4),A31+1,""),"")</f>
        <v>44955</v>
      </c>
      <c r="B32" s="40" cm="1">
        <f t="array" ref="B32">IF(SUM(COUNTIF(A32,Feiertage!$A$2:$A$13)),"F",A32)</f>
        <v>44955</v>
      </c>
      <c r="C32" s="39" t="str">
        <f t="shared" si="2"/>
        <v/>
      </c>
      <c r="D32" s="40" t="str" cm="1">
        <f t="array" ref="D32">IF(SUM(COUNTIF(C32,Feiertage!$A$2:$A$13)),"F",C32)</f>
        <v/>
      </c>
      <c r="E32" s="39">
        <f t="shared" si="3"/>
        <v>45014</v>
      </c>
      <c r="F32" s="40" cm="1">
        <f t="array" ref="F32">IF(SUM(COUNTIF(E32,Feiertage!$A$2:$A$13)),"F",E32)</f>
        <v>45014</v>
      </c>
      <c r="G32" s="39">
        <f t="shared" si="4"/>
        <v>45045</v>
      </c>
      <c r="H32" s="40" cm="1">
        <f t="array" ref="H32">IF(SUM(COUNTIF(G32,Feiertage!$A$2:$A$13)),"F",G32)</f>
        <v>45045</v>
      </c>
      <c r="I32" s="39">
        <f t="shared" si="5"/>
        <v>45075</v>
      </c>
      <c r="J32" s="40" t="str" cm="1">
        <f t="array" ref="J32">IF(SUM(COUNTIF(I32,Feiertage!$A$2:$A$13)),"F",I32)</f>
        <v>F</v>
      </c>
      <c r="K32" s="39">
        <f t="shared" si="6"/>
        <v>45106</v>
      </c>
      <c r="L32" s="40" cm="1">
        <f t="array" ref="L32">IF(SUM(COUNTIF(K32,Feiertage!$A$2:$A$13)),"F",K32)</f>
        <v>45106</v>
      </c>
      <c r="M32" s="39">
        <f t="shared" si="7"/>
        <v>45136</v>
      </c>
      <c r="N32" s="40" cm="1">
        <f t="array" ref="N32">IF(SUM(COUNTIF(M32,Feiertage!$A$2:$A$13)),"F",M32)</f>
        <v>45136</v>
      </c>
      <c r="O32" s="39">
        <f t="shared" si="8"/>
        <v>45167</v>
      </c>
      <c r="P32" s="40" cm="1">
        <f t="array" ref="P32">IF(SUM(COUNTIF(O32,Feiertage!$A$2:$A$13)),"F",O32)</f>
        <v>45167</v>
      </c>
      <c r="Q32" s="39">
        <f t="shared" si="9"/>
        <v>45198</v>
      </c>
      <c r="R32" s="40" cm="1">
        <f t="array" ref="R32">IF(SUM(COUNTIF(Q32,Feiertage!$A$2:$A$13)),"F",Q32)</f>
        <v>45198</v>
      </c>
      <c r="S32" s="39">
        <f t="shared" si="10"/>
        <v>45228</v>
      </c>
      <c r="T32" s="40" cm="1">
        <f t="array" ref="T32">IF(SUM(COUNTIF(S32,Feiertage!$A$2:$A$13)),"F",S32)</f>
        <v>45228</v>
      </c>
      <c r="U32" s="39">
        <f t="shared" si="11"/>
        <v>45259</v>
      </c>
      <c r="V32" s="40" cm="1">
        <f t="array" ref="V32">IF(SUM(COUNTIF(U32,Feiertage!$A$2:$A$13)),"F",U32)</f>
        <v>45259</v>
      </c>
      <c r="W32" s="41">
        <f t="shared" si="12"/>
        <v>45289</v>
      </c>
      <c r="X32" s="40" t="s">
        <v>102</v>
      </c>
    </row>
    <row r="33" spans="1:24" ht="18.75" x14ac:dyDescent="0.25">
      <c r="A33" s="39">
        <f>IFERROR(IF(MONTH(A32+1)=MONTH(A$4),A32+1,""),"")</f>
        <v>44956</v>
      </c>
      <c r="B33" s="40" cm="1">
        <f t="array" ref="B33">IF(SUM(COUNTIF(A33,Feiertage!$A$2:$A$13)),"F",A33)</f>
        <v>44956</v>
      </c>
      <c r="C33" s="39" t="str">
        <f t="shared" si="2"/>
        <v/>
      </c>
      <c r="D33" s="40" t="str" cm="1">
        <f t="array" ref="D33">IF(SUM(COUNTIF(C33,Feiertage!$A$2:$A$13)),"F",C33)</f>
        <v/>
      </c>
      <c r="E33" s="39">
        <f t="shared" si="3"/>
        <v>45015</v>
      </c>
      <c r="F33" s="40" cm="1">
        <f t="array" ref="F33">IF(SUM(COUNTIF(E33,Feiertage!$A$2:$A$13)),"F",E33)</f>
        <v>45015</v>
      </c>
      <c r="G33" s="39">
        <f t="shared" si="4"/>
        <v>45046</v>
      </c>
      <c r="H33" s="40" cm="1">
        <f t="array" ref="H33">IF(SUM(COUNTIF(G33,Feiertage!$A$2:$A$13)),"F",G33)</f>
        <v>45046</v>
      </c>
      <c r="I33" s="39">
        <f t="shared" si="5"/>
        <v>45076</v>
      </c>
      <c r="J33" s="40" cm="1">
        <f t="array" ref="J33">IF(SUM(COUNTIF(I33,Feiertage!$A$2:$A$13)),"F",I33)</f>
        <v>45076</v>
      </c>
      <c r="K33" s="39">
        <f t="shared" si="6"/>
        <v>45107</v>
      </c>
      <c r="L33" s="40" cm="1">
        <f t="array" ref="L33">IF(SUM(COUNTIF(K33,Feiertage!$A$2:$A$13)),"F",K33)</f>
        <v>45107</v>
      </c>
      <c r="M33" s="39">
        <f t="shared" si="7"/>
        <v>45137</v>
      </c>
      <c r="N33" s="40" cm="1">
        <f t="array" ref="N33">IF(SUM(COUNTIF(M33,Feiertage!$A$2:$A$13)),"F",M33)</f>
        <v>45137</v>
      </c>
      <c r="O33" s="39">
        <f t="shared" si="8"/>
        <v>45168</v>
      </c>
      <c r="P33" s="40" cm="1">
        <f t="array" ref="P33">IF(SUM(COUNTIF(O33,Feiertage!$A$2:$A$13)),"F",O33)</f>
        <v>45168</v>
      </c>
      <c r="Q33" s="39">
        <f t="shared" si="9"/>
        <v>45199</v>
      </c>
      <c r="R33" s="40" cm="1">
        <f t="array" ref="R33">IF(SUM(COUNTIF(Q33,Feiertage!$A$2:$A$13)),"F",Q33)</f>
        <v>45199</v>
      </c>
      <c r="S33" s="39">
        <f t="shared" si="10"/>
        <v>45229</v>
      </c>
      <c r="T33" s="40" cm="1">
        <f t="array" ref="T33">IF(SUM(COUNTIF(S33,Feiertage!$A$2:$A$13)),"F",S33)</f>
        <v>45229</v>
      </c>
      <c r="U33" s="39">
        <f t="shared" si="11"/>
        <v>45260</v>
      </c>
      <c r="V33" s="40" cm="1">
        <f t="array" ref="V33">IF(SUM(COUNTIF(U33,Feiertage!$A$2:$A$13)),"F",U33)</f>
        <v>45260</v>
      </c>
      <c r="W33" s="41">
        <f t="shared" si="12"/>
        <v>45290</v>
      </c>
      <c r="X33" s="40" cm="1">
        <f t="array" ref="X33">IF(SUM(COUNTIF(W33,Feiertage!$A$2:$A$13)),"F",W33)</f>
        <v>45290</v>
      </c>
    </row>
    <row r="34" spans="1:24" ht="19.5" thickBot="1" x14ac:dyDescent="0.3">
      <c r="A34" s="42">
        <f t="shared" ref="A34" si="13">IFERROR(IF(MONTH(A33+1)=MONTH(A$4),A33+1,""),"")</f>
        <v>44957</v>
      </c>
      <c r="B34" s="43" cm="1">
        <f t="array" ref="B34">IF(SUM(COUNTIF(A34,Feiertage!$A$2:$A$13)),"F",A34)</f>
        <v>44957</v>
      </c>
      <c r="C34" s="42" t="str">
        <f t="shared" si="2"/>
        <v/>
      </c>
      <c r="D34" s="43" t="str" cm="1">
        <f t="array" ref="D34">IF(SUM(COUNTIF(C34,Feiertage!$A$2:$A$13)),"F",C34)</f>
        <v/>
      </c>
      <c r="E34" s="42">
        <f t="shared" si="3"/>
        <v>45016</v>
      </c>
      <c r="F34" s="43" cm="1">
        <f t="array" ref="F34">IF(SUM(COUNTIF(E34,Feiertage!$A$2:$A$13)),"F",E34)</f>
        <v>45016</v>
      </c>
      <c r="G34" s="42" t="str">
        <f t="shared" si="4"/>
        <v/>
      </c>
      <c r="H34" s="43" t="str" cm="1">
        <f t="array" ref="H34">IF(SUM(COUNTIF(G34,Feiertage!$A$2:$A$13)),"F",G34)</f>
        <v/>
      </c>
      <c r="I34" s="42">
        <f t="shared" si="5"/>
        <v>45077</v>
      </c>
      <c r="J34" s="43" cm="1">
        <f t="array" ref="J34">IF(SUM(COUNTIF(I34,Feiertage!$A$2:$A$13)),"F",I34)</f>
        <v>45077</v>
      </c>
      <c r="K34" s="42" t="str">
        <f t="shared" si="6"/>
        <v/>
      </c>
      <c r="L34" s="43" t="str" cm="1">
        <f t="array" ref="L34">IF(SUM(COUNTIF(K34,Feiertage!$A$2:$A$13)),"F",K34)</f>
        <v/>
      </c>
      <c r="M34" s="42">
        <f t="shared" si="7"/>
        <v>45138</v>
      </c>
      <c r="N34" s="43" cm="1">
        <f t="array" ref="N34">IF(SUM(COUNTIF(M34,Feiertage!$A$2:$A$13)),"F",M34)</f>
        <v>45138</v>
      </c>
      <c r="O34" s="42">
        <f t="shared" si="8"/>
        <v>45169</v>
      </c>
      <c r="P34" s="43" cm="1">
        <f t="array" ref="P34">IF(SUM(COUNTIF(O34,Feiertage!$A$2:$A$13)),"F",O34)</f>
        <v>45169</v>
      </c>
      <c r="Q34" s="42" t="str">
        <f t="shared" si="9"/>
        <v/>
      </c>
      <c r="R34" s="43" t="str" cm="1">
        <f t="array" ref="R34">IF(SUM(COUNTIF(Q34,Feiertage!$A$2:$A$13)),"F",Q34)</f>
        <v/>
      </c>
      <c r="S34" s="42">
        <f t="shared" si="10"/>
        <v>45230</v>
      </c>
      <c r="T34" s="43" cm="1">
        <f t="array" ref="T34">IF(SUM(COUNTIF(S34,Feiertage!$A$2:$A$13)),"F",S34)</f>
        <v>45230</v>
      </c>
      <c r="U34" s="42" t="str">
        <f t="shared" si="11"/>
        <v/>
      </c>
      <c r="V34" s="43" t="str" cm="1">
        <f t="array" ref="V34">IF(SUM(COUNTIF(U34,Feiertage!$A$2:$A$13)),"F",U34)</f>
        <v/>
      </c>
      <c r="W34" s="44">
        <f t="shared" si="12"/>
        <v>45291</v>
      </c>
      <c r="X34" s="43" cm="1">
        <f t="array" ref="X34">IF(SUM(COUNTIF(W34,Feiertage!$A$2:$A$13)),"F",W34)</f>
        <v>45291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M3:N3"/>
    <mergeCell ref="K3:L3"/>
    <mergeCell ref="A1:E1"/>
    <mergeCell ref="A3:B3"/>
    <mergeCell ref="C3:D3"/>
    <mergeCell ref="E3:F3"/>
    <mergeCell ref="G3:H3"/>
    <mergeCell ref="I3:J3"/>
  </mergeCells>
  <phoneticPr fontId="1" type="noConversion"/>
  <conditionalFormatting sqref="A4:X34">
    <cfRule type="expression" dxfId="13" priority="2">
      <formula>OR(A4="F",B4="F")</formula>
    </cfRule>
    <cfRule type="expression" dxfId="12" priority="3">
      <formula>OR(A4="U",B4="U")</formula>
    </cfRule>
    <cfRule type="expression" dxfId="11" priority="10">
      <formula>WEEKDAY(A4,2)&gt;5</formula>
    </cfRule>
    <cfRule type="expression" dxfId="10" priority="1">
      <formula>TODAY()=A4</formula>
    </cfRule>
  </conditionalFormatting>
  <pageMargins left="0.7" right="0.7" top="0.78740157499999996" bottom="0.78740157499999996" header="0.3" footer="0.3"/>
  <pageSetup orientation="portrait" r:id="rId1"/>
  <ignoredErrors>
    <ignoredError sqref="P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2384E0C4-B432-4A69-9F1C-5FF116CB2572}">
            <xm:f>AND(NOT(A4=""),OR(COUNTIF(Modulliste!$K$2:$K$19,A4)&gt;0))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5" id="{01E0AAD0-3179-4A4C-A3F5-F297F1811797}">
            <xm:f>AND(NOT(A4=""),OR(COUNTIF(Modulliste!$I$2:$I$19,A4)&gt;0,COUNTIF(Modulliste!$I$2:$I$19,A4-1)&gt;0,COUNTIF(Modulliste!$I$2:$I$19,A4-2)&gt;0))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6" id="{732B42F6-81A6-4A60-8F1F-AD58B9AE4C14}">
            <xm:f>AND(NOT(A4=""),OR(COUNTIF(Modulliste!$G$2:$G$19,A4)&gt;0,COUNTIF(Modulliste!$G$2:$G$19,A4-1)&gt;0,COUNTIF(Modulliste!$G$2:$G$19,A4-2)&gt;0))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B935-E13C-45B7-ABCC-50BC564AA7A5}">
  <sheetPr codeName="Tabelle3"/>
  <dimension ref="A1:AC37"/>
  <sheetViews>
    <sheetView tabSelected="1" zoomScale="70" zoomScaleNormal="70" workbookViewId="0">
      <selection activeCell="H9" sqref="H9"/>
    </sheetView>
  </sheetViews>
  <sheetFormatPr baseColWidth="10" defaultRowHeight="15" x14ac:dyDescent="0.25"/>
  <cols>
    <col min="1" max="24" width="7.7109375" customWidth="1"/>
    <col min="26" max="26" width="22.140625" customWidth="1"/>
    <col min="27" max="27" width="8.7109375" customWidth="1"/>
    <col min="29" max="29" width="14.28515625" bestFit="1" customWidth="1"/>
  </cols>
  <sheetData>
    <row r="1" spans="1:29" ht="46.5" x14ac:dyDescent="0.7">
      <c r="A1" s="61">
        <v>2024</v>
      </c>
      <c r="B1" s="61"/>
      <c r="C1" s="61"/>
      <c r="D1" s="61"/>
      <c r="E1" s="61"/>
      <c r="AA1" s="1"/>
    </row>
    <row r="2" spans="1:29" ht="15.75" thickBot="1" x14ac:dyDescent="0.3"/>
    <row r="3" spans="1:29" ht="19.5" thickBot="1" x14ac:dyDescent="0.3">
      <c r="A3" s="62" t="s">
        <v>50</v>
      </c>
      <c r="B3" s="60"/>
      <c r="C3" s="59" t="s">
        <v>51</v>
      </c>
      <c r="D3" s="60"/>
      <c r="E3" s="59" t="s">
        <v>52</v>
      </c>
      <c r="F3" s="60"/>
      <c r="G3" s="59" t="s">
        <v>53</v>
      </c>
      <c r="H3" s="60"/>
      <c r="I3" s="59" t="s">
        <v>54</v>
      </c>
      <c r="J3" s="60"/>
      <c r="K3" s="59" t="s">
        <v>55</v>
      </c>
      <c r="L3" s="60"/>
      <c r="M3" s="59" t="s">
        <v>56</v>
      </c>
      <c r="N3" s="60"/>
      <c r="O3" s="57" t="s">
        <v>57</v>
      </c>
      <c r="P3" s="58"/>
      <c r="Q3" s="57" t="s">
        <v>58</v>
      </c>
      <c r="R3" s="58"/>
      <c r="S3" s="57" t="s">
        <v>59</v>
      </c>
      <c r="T3" s="58"/>
      <c r="U3" s="57" t="s">
        <v>60</v>
      </c>
      <c r="V3" s="58"/>
      <c r="W3" s="57" t="s">
        <v>61</v>
      </c>
      <c r="X3" s="58"/>
      <c r="AC3" s="46" t="s">
        <v>98</v>
      </c>
    </row>
    <row r="4" spans="1:29" ht="19.5" thickBot="1" x14ac:dyDescent="0.3">
      <c r="A4" s="36">
        <f>DATE($A$1,1,1)</f>
        <v>45292</v>
      </c>
      <c r="B4" s="37" t="str" cm="1">
        <f t="array" ref="B4">IF(SUM(COUNTIF(A4,Feiertage!$B$2:$B$13)),"F",A4)</f>
        <v>F</v>
      </c>
      <c r="C4" s="36">
        <f>DATE($A$1,2,1)</f>
        <v>45323</v>
      </c>
      <c r="D4" s="37" cm="1">
        <f t="array" ref="D4">IF(SUM(COUNTIF(C4,Feiertage!$B$2:$B$13)),"F",C4)</f>
        <v>45323</v>
      </c>
      <c r="E4" s="36">
        <f>DATE($A$1,3,1)</f>
        <v>45352</v>
      </c>
      <c r="F4" s="37" cm="1">
        <f t="array" ref="F4">IF(SUM(COUNTIF(E4,Feiertage!$B$2:$B$13)),"F",E4)</f>
        <v>45352</v>
      </c>
      <c r="G4" s="36">
        <f>DATE($A$1,4,1)</f>
        <v>45383</v>
      </c>
      <c r="H4" s="37" t="str" cm="1">
        <f t="array" ref="H4">IF(SUM(COUNTIF(G4,Feiertage!$B$2:$B$13)),"F",G4)</f>
        <v>F</v>
      </c>
      <c r="I4" s="36">
        <f>DATE($A$1,5,1)</f>
        <v>45413</v>
      </c>
      <c r="J4" s="37" t="str" cm="1">
        <f t="array" ref="J4">IF(SUM(COUNTIF(I4,Feiertage!$B$2:$B$13)),"F",I4)</f>
        <v>F</v>
      </c>
      <c r="K4" s="36">
        <f>DATE($A$1,6,1)</f>
        <v>45444</v>
      </c>
      <c r="L4" s="37" cm="1">
        <f t="array" ref="L4">IF(SUM(COUNTIF(K4,Feiertage!$B$2:$B$13)),"F",K4)</f>
        <v>45444</v>
      </c>
      <c r="M4" s="36">
        <f>DATE($A$1,7,1)</f>
        <v>45474</v>
      </c>
      <c r="N4" s="37" cm="1">
        <f t="array" ref="N4">IF(SUM(COUNTIF(M4,Feiertage!$B$2:$B$13)),"F",M4)</f>
        <v>45474</v>
      </c>
      <c r="O4" s="36">
        <f>DATE($A$1,8,1)</f>
        <v>45505</v>
      </c>
      <c r="P4" s="37" cm="1">
        <f t="array" ref="P4">IF(SUM(COUNTIF(O4,Feiertage!$B$2:$B$13)),"F",O4)</f>
        <v>45505</v>
      </c>
      <c r="Q4" s="36">
        <f>DATE($A$1,9,1)</f>
        <v>45536</v>
      </c>
      <c r="R4" s="37" cm="1">
        <f t="array" ref="R4">IF(SUM(COUNTIF(Q4,Feiertage!$B$2:$B$13)),"F",Q4)</f>
        <v>45536</v>
      </c>
      <c r="S4" s="36">
        <f>DATE($A$1,10,1)</f>
        <v>45566</v>
      </c>
      <c r="T4" s="37" t="s">
        <v>102</v>
      </c>
      <c r="U4" s="36">
        <f>DATE($A$1,11,1)</f>
        <v>45597</v>
      </c>
      <c r="V4" s="37" t="str" cm="1">
        <f t="array" ref="V4">IF(SUM(COUNTIF(U4,Feiertage!$B$2:$B$13)),"F",U4)</f>
        <v>F</v>
      </c>
      <c r="W4" s="38">
        <f>DATE($A$1,12,1)</f>
        <v>45627</v>
      </c>
      <c r="X4" s="37" cm="1">
        <f t="array" ref="X4">IF(SUM(COUNTIF(W4,Feiertage!$B$2:$B$13)),"F",W4)</f>
        <v>45627</v>
      </c>
      <c r="AC4" s="34" t="s">
        <v>99</v>
      </c>
    </row>
    <row r="5" spans="1:29" ht="18.75" x14ac:dyDescent="0.25">
      <c r="A5" s="39">
        <f>IFERROR(IF(MONTH(A4+1)=MONTH(A$4),A4+1,""),"")</f>
        <v>45293</v>
      </c>
      <c r="B5" s="40" t="s">
        <v>102</v>
      </c>
      <c r="C5" s="39">
        <f t="shared" ref="C5:C20" si="0">IFERROR(IF(MONTH(C4+1)=MONTH(C$4),C4+1,""),"")</f>
        <v>45324</v>
      </c>
      <c r="D5" s="40" cm="1">
        <f t="array" ref="D5">IF(SUM(COUNTIF(C5,Feiertage!$B$2:$B$13)),"F",C5)</f>
        <v>45324</v>
      </c>
      <c r="E5" s="39">
        <f t="shared" ref="E5:E20" si="1">IFERROR(IF(MONTH(E4+1)=MONTH(E$4),E4+1,""),"")</f>
        <v>45353</v>
      </c>
      <c r="F5" s="40" cm="1">
        <f t="array" ref="F5">IF(SUM(COUNTIF(E5,Feiertage!$B$2:$B$13)),"F",E5)</f>
        <v>45353</v>
      </c>
      <c r="G5" s="39">
        <f t="shared" ref="G5:M20" si="2">IFERROR(IF(MONTH(G4+1)=MONTH(G$4),G4+1,""),"")</f>
        <v>45384</v>
      </c>
      <c r="H5" s="40" t="s">
        <v>102</v>
      </c>
      <c r="I5" s="39">
        <f t="shared" ref="I5:K5" si="3">IFERROR(IF(MONTH(I4+1)=MONTH(I$4),I4+1,""),"")</f>
        <v>45414</v>
      </c>
      <c r="J5" s="40" t="s">
        <v>102</v>
      </c>
      <c r="K5" s="39">
        <f t="shared" si="3"/>
        <v>45445</v>
      </c>
      <c r="L5" s="40" cm="1">
        <f t="array" ref="L5">IF(SUM(COUNTIF(K5,Feiertage!$B$2:$B$13)),"F",K5)</f>
        <v>45445</v>
      </c>
      <c r="M5" s="39">
        <f t="shared" ref="M5:M9" si="4">IFERROR(IF(MONTH(M4+1)=MONTH(M$4),M4+1,""),"")</f>
        <v>45475</v>
      </c>
      <c r="N5" s="40" cm="1">
        <f t="array" ref="N5">IF(SUM(COUNTIF(M5,Feiertage!$B$2:$B$13)),"F",M5)</f>
        <v>45475</v>
      </c>
      <c r="O5" s="39">
        <f t="shared" ref="O5:S20" si="5">IFERROR(IF(MONTH(O4+1)=MONTH(O$4),O4+1,""),"")</f>
        <v>45506</v>
      </c>
      <c r="P5" s="40" cm="1">
        <f t="array" ref="P5">IF(SUM(COUNTIF(O5,Feiertage!$B$2:$B$13)),"F",O5)</f>
        <v>45506</v>
      </c>
      <c r="Q5" s="39">
        <f t="shared" ref="Q5:Q9" si="6">IFERROR(IF(MONTH(Q4+1)=MONTH(Q$4),Q4+1,""),"")</f>
        <v>45537</v>
      </c>
      <c r="R5" s="40" cm="1">
        <f t="array" ref="R5">IF(SUM(COUNTIF(Q5,Feiertage!$B$2:$B$13)),"F",Q5)</f>
        <v>45537</v>
      </c>
      <c r="S5" s="39">
        <f t="shared" ref="S5:U20" si="7">IFERROR(IF(MONTH(S4+1)=MONTH(S$4),S4+1,""),"")</f>
        <v>45567</v>
      </c>
      <c r="T5" s="40" t="s">
        <v>102</v>
      </c>
      <c r="U5" s="39">
        <f t="shared" si="7"/>
        <v>45598</v>
      </c>
      <c r="V5" s="40" cm="1">
        <f t="array" ref="V5">IF(SUM(COUNTIF(U5,Feiertage!$B$2:$B$13)),"F",U5)</f>
        <v>45598</v>
      </c>
      <c r="W5" s="41">
        <f t="shared" ref="W5:W20" si="8">IFERROR(IF(MONTH(W4+1)=MONTH(W$4),W4+1,""),"")</f>
        <v>45628</v>
      </c>
      <c r="X5" s="40" cm="1">
        <f t="array" ref="X5">IF(SUM(COUNTIF(W5,Feiertage!$B$2:$B$13)),"F",W5)</f>
        <v>45628</v>
      </c>
      <c r="Z5" s="48" t="s">
        <v>97</v>
      </c>
      <c r="AA5" s="49">
        <f>COUNTIF(A4:X34,"U")</f>
        <v>24</v>
      </c>
      <c r="AC5" s="32" t="s">
        <v>100</v>
      </c>
    </row>
    <row r="6" spans="1:29" ht="19.5" thickBot="1" x14ac:dyDescent="0.3">
      <c r="A6" s="39">
        <f>IFERROR(IF(MONTH(A5+1)=MONTH(A$4),A5+1,""),"")</f>
        <v>45294</v>
      </c>
      <c r="B6" s="40" t="s">
        <v>102</v>
      </c>
      <c r="C6" s="39">
        <f t="shared" si="0"/>
        <v>45325</v>
      </c>
      <c r="D6" s="40" cm="1">
        <f t="array" ref="D6">IF(SUM(COUNTIF(C6,Feiertage!$B$2:$B$13)),"F",C6)</f>
        <v>45325</v>
      </c>
      <c r="E6" s="39">
        <f t="shared" si="1"/>
        <v>45354</v>
      </c>
      <c r="F6" s="40" cm="1">
        <f t="array" ref="F6">IF(SUM(COUNTIF(E6,Feiertage!$B$2:$B$13)),"F",E6)</f>
        <v>45354</v>
      </c>
      <c r="G6" s="39">
        <f t="shared" si="2"/>
        <v>45385</v>
      </c>
      <c r="H6" s="40" t="s">
        <v>102</v>
      </c>
      <c r="I6" s="39">
        <f t="shared" si="2"/>
        <v>45415</v>
      </c>
      <c r="J6" s="40" t="s">
        <v>102</v>
      </c>
      <c r="K6" s="39">
        <f t="shared" si="2"/>
        <v>45446</v>
      </c>
      <c r="L6" s="40" cm="1">
        <f t="array" ref="L6">IF(SUM(COUNTIF(K6,Feiertage!$B$2:$B$13)),"F",K6)</f>
        <v>45446</v>
      </c>
      <c r="M6" s="39">
        <f t="shared" si="4"/>
        <v>45476</v>
      </c>
      <c r="N6" s="40" cm="1">
        <f t="array" ref="N6">IF(SUM(COUNTIF(M6,Feiertage!$B$2:$B$13)),"F",M6)</f>
        <v>45476</v>
      </c>
      <c r="O6" s="39">
        <f t="shared" si="5"/>
        <v>45507</v>
      </c>
      <c r="P6" s="40" cm="1">
        <f t="array" ref="P6">IF(SUM(COUNTIF(O6,Feiertage!$B$2:$B$13)),"F",O6)</f>
        <v>45507</v>
      </c>
      <c r="Q6" s="39">
        <f t="shared" si="6"/>
        <v>45538</v>
      </c>
      <c r="R6" s="40" cm="1">
        <f t="array" ref="R6">IF(SUM(COUNTIF(Q6,Feiertage!$B$2:$B$13)),"F",Q6)</f>
        <v>45538</v>
      </c>
      <c r="S6" s="39">
        <f t="shared" si="7"/>
        <v>45568</v>
      </c>
      <c r="T6" s="40" t="str" cm="1">
        <f t="array" ref="T6">IF(SUM(COUNTIF(S6,Feiertage!$B$2:$B$13)),"F",S6)</f>
        <v>F</v>
      </c>
      <c r="U6" s="39">
        <f t="shared" si="7"/>
        <v>45599</v>
      </c>
      <c r="V6" s="40" cm="1">
        <f t="array" ref="V6">IF(SUM(COUNTIF(U6,Feiertage!$B$2:$B$13)),"F",U6)</f>
        <v>45599</v>
      </c>
      <c r="W6" s="41">
        <f t="shared" si="8"/>
        <v>45629</v>
      </c>
      <c r="X6" s="40" cm="1">
        <f t="array" ref="X6">IF(SUM(COUNTIF(W6,Feiertage!$B$2:$B$13)),"F",W6)</f>
        <v>45629</v>
      </c>
      <c r="Z6" s="50" t="s">
        <v>62</v>
      </c>
      <c r="AA6" s="51">
        <f>30-AA5</f>
        <v>6</v>
      </c>
      <c r="AC6" s="33" t="s">
        <v>21</v>
      </c>
    </row>
    <row r="7" spans="1:29" ht="18.75" x14ac:dyDescent="0.25">
      <c r="A7" s="39">
        <f t="shared" ref="A7:A10" si="9">IFERROR(IF(MONTH(A6+1)=MONTH(A$4),A6+1,""),"")</f>
        <v>45295</v>
      </c>
      <c r="B7" s="40" t="s">
        <v>102</v>
      </c>
      <c r="C7" s="39">
        <f t="shared" si="0"/>
        <v>45326</v>
      </c>
      <c r="D7" s="40" cm="1">
        <f t="array" ref="D7">IF(SUM(COUNTIF(C7,Feiertage!$B$2:$B$13)),"F",C7)</f>
        <v>45326</v>
      </c>
      <c r="E7" s="39">
        <f t="shared" si="1"/>
        <v>45355</v>
      </c>
      <c r="F7" s="40" cm="1">
        <f t="array" ref="F7">IF(SUM(COUNTIF(E7,Feiertage!$B$2:$B$13)),"F",E7)</f>
        <v>45355</v>
      </c>
      <c r="G7" s="39">
        <f t="shared" si="2"/>
        <v>45386</v>
      </c>
      <c r="H7" s="40" t="s">
        <v>102</v>
      </c>
      <c r="I7" s="39">
        <f t="shared" si="2"/>
        <v>45416</v>
      </c>
      <c r="J7" s="40" cm="1">
        <f t="array" ref="J7">IF(SUM(COUNTIF(I7,Feiertage!$B$2:$B$13)),"F",I7)</f>
        <v>45416</v>
      </c>
      <c r="K7" s="39">
        <f t="shared" si="2"/>
        <v>45447</v>
      </c>
      <c r="L7" s="40" cm="1">
        <f t="array" ref="L7">IF(SUM(COUNTIF(K7,Feiertage!$B$2:$B$13)),"F",K7)</f>
        <v>45447</v>
      </c>
      <c r="M7" s="39">
        <f t="shared" si="4"/>
        <v>45477</v>
      </c>
      <c r="N7" s="40" cm="1">
        <f t="array" ref="N7">IF(SUM(COUNTIF(M7,Feiertage!$B$2:$B$13)),"F",M7)</f>
        <v>45477</v>
      </c>
      <c r="O7" s="39">
        <f t="shared" si="5"/>
        <v>45508</v>
      </c>
      <c r="P7" s="40" cm="1">
        <f t="array" ref="P7">IF(SUM(COUNTIF(O7,Feiertage!$B$2:$B$13)),"F",O7)</f>
        <v>45508</v>
      </c>
      <c r="Q7" s="39">
        <f t="shared" si="6"/>
        <v>45539</v>
      </c>
      <c r="R7" s="40" cm="1">
        <f t="array" ref="R7">IF(SUM(COUNTIF(Q7,Feiertage!$B$2:$B$13)),"F",Q7)</f>
        <v>45539</v>
      </c>
      <c r="S7" s="39">
        <f t="shared" si="7"/>
        <v>45569</v>
      </c>
      <c r="T7" s="40" t="s">
        <v>102</v>
      </c>
      <c r="U7" s="39">
        <f t="shared" si="7"/>
        <v>45600</v>
      </c>
      <c r="V7" s="40" cm="1">
        <f t="array" ref="V7">IF(SUM(COUNTIF(U7,Feiertage!$B$2:$B$13)),"F",U7)</f>
        <v>45600</v>
      </c>
      <c r="W7" s="41">
        <f t="shared" si="8"/>
        <v>45630</v>
      </c>
      <c r="X7" s="40" cm="1">
        <f t="array" ref="X7">IF(SUM(COUNTIF(W7,Feiertage!$B$2:$B$13)),"F",W7)</f>
        <v>45630</v>
      </c>
      <c r="AC7" s="47" t="s">
        <v>101</v>
      </c>
    </row>
    <row r="8" spans="1:29" ht="18.75" x14ac:dyDescent="0.25">
      <c r="A8" s="39">
        <f t="shared" si="9"/>
        <v>45296</v>
      </c>
      <c r="B8" s="40" t="s">
        <v>102</v>
      </c>
      <c r="C8" s="39">
        <f t="shared" si="0"/>
        <v>45327</v>
      </c>
      <c r="D8" s="40" cm="1">
        <f t="array" ref="D8">IF(SUM(COUNTIF(C8,Feiertage!$B$2:$B$13)),"F",C8)</f>
        <v>45327</v>
      </c>
      <c r="E8" s="39">
        <f t="shared" si="1"/>
        <v>45356</v>
      </c>
      <c r="F8" s="40" cm="1">
        <f t="array" ref="F8">IF(SUM(COUNTIF(E8,Feiertage!$B$2:$B$13)),"F",E8)</f>
        <v>45356</v>
      </c>
      <c r="G8" s="39">
        <f t="shared" si="2"/>
        <v>45387</v>
      </c>
      <c r="H8" s="40" t="s">
        <v>102</v>
      </c>
      <c r="I8" s="39">
        <f t="shared" si="2"/>
        <v>45417</v>
      </c>
      <c r="J8" s="40" cm="1">
        <f t="array" ref="J8">IF(SUM(COUNTIF(I8,Feiertage!$B$2:$B$13)),"F",I8)</f>
        <v>45417</v>
      </c>
      <c r="K8" s="39">
        <f t="shared" si="2"/>
        <v>45448</v>
      </c>
      <c r="L8" s="40" cm="1">
        <f t="array" ref="L8">IF(SUM(COUNTIF(K8,Feiertage!$B$2:$B$13)),"F",K8)</f>
        <v>45448</v>
      </c>
      <c r="M8" s="39">
        <f t="shared" si="4"/>
        <v>45478</v>
      </c>
      <c r="N8" s="40" cm="1">
        <f t="array" ref="N8">IF(SUM(COUNTIF(M8,Feiertage!$B$2:$B$13)),"F",M8)</f>
        <v>45478</v>
      </c>
      <c r="O8" s="39">
        <f t="shared" si="5"/>
        <v>45509</v>
      </c>
      <c r="P8" s="40" cm="1">
        <f t="array" ref="P8">IF(SUM(COUNTIF(O8,Feiertage!$B$2:$B$13)),"F",O8)</f>
        <v>45509</v>
      </c>
      <c r="Q8" s="39">
        <f t="shared" si="6"/>
        <v>45540</v>
      </c>
      <c r="R8" s="40" cm="1">
        <f t="array" ref="R8">IF(SUM(COUNTIF(Q8,Feiertage!$B$2:$B$13)),"F",Q8)</f>
        <v>45540</v>
      </c>
      <c r="S8" s="39">
        <f t="shared" si="7"/>
        <v>45570</v>
      </c>
      <c r="T8" s="40" cm="1">
        <f t="array" ref="T8">IF(SUM(COUNTIF(S8,Feiertage!$B$2:$B$13)),"F",S8)</f>
        <v>45570</v>
      </c>
      <c r="U8" s="39">
        <f t="shared" si="7"/>
        <v>45601</v>
      </c>
      <c r="V8" s="40" cm="1">
        <f t="array" ref="V8">IF(SUM(COUNTIF(U8,Feiertage!$B$2:$B$13)),"F",U8)</f>
        <v>45601</v>
      </c>
      <c r="W8" s="41">
        <f t="shared" si="8"/>
        <v>45631</v>
      </c>
      <c r="X8" s="40" cm="1">
        <f t="array" ref="X8">IF(SUM(COUNTIF(W8,Feiertage!$B$2:$B$13)),"F",W8)</f>
        <v>45631</v>
      </c>
      <c r="AC8" s="56" t="s">
        <v>104</v>
      </c>
    </row>
    <row r="9" spans="1:29" ht="18.75" x14ac:dyDescent="0.25">
      <c r="A9" s="39">
        <f t="shared" si="9"/>
        <v>45297</v>
      </c>
      <c r="B9" s="40" t="str" cm="1">
        <f t="array" ref="B9">IF(SUM(COUNTIF(A9,Feiertage!$B$2:$B$13)),"F",A9)</f>
        <v>F</v>
      </c>
      <c r="C9" s="39">
        <f t="shared" si="0"/>
        <v>45328</v>
      </c>
      <c r="D9" s="40" cm="1">
        <f t="array" ref="D9">IF(SUM(COUNTIF(C9,Feiertage!$B$2:$B$13)),"F",C9)</f>
        <v>45328</v>
      </c>
      <c r="E9" s="39">
        <f t="shared" si="1"/>
        <v>45357</v>
      </c>
      <c r="F9" s="40" cm="1">
        <f t="array" ref="F9">IF(SUM(COUNTIF(E9,Feiertage!$B$2:$B$13)),"F",E9)</f>
        <v>45357</v>
      </c>
      <c r="G9" s="39">
        <f t="shared" si="2"/>
        <v>45388</v>
      </c>
      <c r="H9" s="40" cm="1">
        <f t="array" ref="H9">IF(SUM(COUNTIF(G9,Feiertage!$B$2:$B$13)),"F",G9)</f>
        <v>45388</v>
      </c>
      <c r="I9" s="39">
        <f t="shared" si="2"/>
        <v>45418</v>
      </c>
      <c r="J9" s="40" t="s">
        <v>102</v>
      </c>
      <c r="K9" s="39">
        <f t="shared" si="2"/>
        <v>45449</v>
      </c>
      <c r="L9" s="40" cm="1">
        <f t="array" ref="L9">IF(SUM(COUNTIF(K9,Feiertage!$B$2:$B$13)),"F",K9)</f>
        <v>45449</v>
      </c>
      <c r="M9" s="39">
        <f t="shared" si="4"/>
        <v>45479</v>
      </c>
      <c r="N9" s="40" cm="1">
        <f t="array" ref="N9">IF(SUM(COUNTIF(M9,Feiertage!$B$2:$B$13)),"F",M9)</f>
        <v>45479</v>
      </c>
      <c r="O9" s="39">
        <f t="shared" si="5"/>
        <v>45510</v>
      </c>
      <c r="P9" s="40" cm="1">
        <f t="array" ref="P9">IF(SUM(COUNTIF(O9,Feiertage!$B$2:$B$13)),"F",O9)</f>
        <v>45510</v>
      </c>
      <c r="Q9" s="39">
        <f t="shared" si="6"/>
        <v>45541</v>
      </c>
      <c r="R9" s="40" cm="1">
        <f t="array" ref="R9">IF(SUM(COUNTIF(Q9,Feiertage!$B$2:$B$13)),"F",Q9)</f>
        <v>45541</v>
      </c>
      <c r="S9" s="39">
        <f t="shared" si="7"/>
        <v>45571</v>
      </c>
      <c r="T9" s="40" cm="1">
        <f t="array" ref="T9">IF(SUM(COUNTIF(S9,Feiertage!$B$2:$B$13)),"F",S9)</f>
        <v>45571</v>
      </c>
      <c r="U9" s="39">
        <f t="shared" si="7"/>
        <v>45602</v>
      </c>
      <c r="V9" s="40" cm="1">
        <f t="array" ref="V9">IF(SUM(COUNTIF(U9,Feiertage!$B$2:$B$13)),"F",U9)</f>
        <v>45602</v>
      </c>
      <c r="W9" s="41">
        <f t="shared" si="8"/>
        <v>45632</v>
      </c>
      <c r="X9" s="40" cm="1">
        <f t="array" ref="X9">IF(SUM(COUNTIF(W9,Feiertage!$B$2:$B$13)),"F",W9)</f>
        <v>45632</v>
      </c>
    </row>
    <row r="10" spans="1:29" ht="18.75" x14ac:dyDescent="0.25">
      <c r="A10" s="39">
        <f t="shared" si="9"/>
        <v>45298</v>
      </c>
      <c r="B10" s="40" cm="1">
        <f t="array" ref="B10">IF(SUM(COUNTIF(A10,Feiertage!$B$2:$B$13)),"F",A10)</f>
        <v>45298</v>
      </c>
      <c r="C10" s="39">
        <f t="shared" si="0"/>
        <v>45329</v>
      </c>
      <c r="D10" s="40" cm="1">
        <f t="array" ref="D10">IF(SUM(COUNTIF(C10,Feiertage!$B$2:$B$13)),"F",C10)</f>
        <v>45329</v>
      </c>
      <c r="E10" s="39">
        <f t="shared" si="1"/>
        <v>45358</v>
      </c>
      <c r="F10" s="40" cm="1">
        <f t="array" ref="F10">IF(SUM(COUNTIF(E10,Feiertage!$B$2:$B$13)),"F",E10)</f>
        <v>45358</v>
      </c>
      <c r="G10" s="39">
        <f t="shared" si="2"/>
        <v>45389</v>
      </c>
      <c r="H10" s="40" cm="1">
        <f t="array" ref="H10">IF(SUM(COUNTIF(G10,Feiertage!$B$2:$B$13)),"F",G10)</f>
        <v>45389</v>
      </c>
      <c r="I10" s="39">
        <f t="shared" si="2"/>
        <v>45419</v>
      </c>
      <c r="J10" s="40" t="s">
        <v>102</v>
      </c>
      <c r="K10" s="39">
        <f t="shared" si="2"/>
        <v>45450</v>
      </c>
      <c r="L10" s="40" cm="1">
        <f t="array" ref="L10">IF(SUM(COUNTIF(K10,Feiertage!$B$2:$B$13)),"F",K10)</f>
        <v>45450</v>
      </c>
      <c r="M10" s="39">
        <f t="shared" si="2"/>
        <v>45480</v>
      </c>
      <c r="N10" s="40" cm="1">
        <f t="array" ref="N10">IF(SUM(COUNTIF(M10,Feiertage!$B$2:$B$13)),"F",M10)</f>
        <v>45480</v>
      </c>
      <c r="O10" s="39">
        <f t="shared" si="5"/>
        <v>45511</v>
      </c>
      <c r="P10" s="40" cm="1">
        <f t="array" ref="P10">IF(SUM(COUNTIF(O10,Feiertage!$B$2:$B$13)),"F",O10)</f>
        <v>45511</v>
      </c>
      <c r="Q10" s="39">
        <f t="shared" si="5"/>
        <v>45542</v>
      </c>
      <c r="R10" s="40" cm="1">
        <f t="array" ref="R10">IF(SUM(COUNTIF(Q10,Feiertage!$B$2:$B$13)),"F",Q10)</f>
        <v>45542</v>
      </c>
      <c r="S10" s="39">
        <f t="shared" si="7"/>
        <v>45572</v>
      </c>
      <c r="T10" s="40" cm="1">
        <f t="array" ref="T10">IF(SUM(COUNTIF(S10,Feiertage!$B$2:$B$13)),"F",S10)</f>
        <v>45572</v>
      </c>
      <c r="U10" s="39">
        <f t="shared" si="7"/>
        <v>45603</v>
      </c>
      <c r="V10" s="40" cm="1">
        <f t="array" ref="V10">IF(SUM(COUNTIF(U10,Feiertage!$B$2:$B$13)),"F",U10)</f>
        <v>45603</v>
      </c>
      <c r="W10" s="41">
        <f t="shared" si="8"/>
        <v>45633</v>
      </c>
      <c r="X10" s="40" cm="1">
        <f t="array" ref="X10">IF(SUM(COUNTIF(W10,Feiertage!$B$2:$B$13)),"F",W10)</f>
        <v>45633</v>
      </c>
    </row>
    <row r="11" spans="1:29" ht="18.75" x14ac:dyDescent="0.25">
      <c r="A11" s="39">
        <f>IFERROR(IF(MONTH(A10+1)=MONTH(A$4),A10+1,""),"")</f>
        <v>45299</v>
      </c>
      <c r="B11" s="40" cm="1">
        <f t="array" ref="B11">IF(SUM(COUNTIF(A11,Feiertage!$B$2:$B$13)),"F",A11)</f>
        <v>45299</v>
      </c>
      <c r="C11" s="39">
        <f t="shared" si="0"/>
        <v>45330</v>
      </c>
      <c r="D11" s="40" cm="1">
        <f t="array" ref="D11">IF(SUM(COUNTIF(C11,Feiertage!$B$2:$B$13)),"F",C11)</f>
        <v>45330</v>
      </c>
      <c r="E11" s="39">
        <f t="shared" si="1"/>
        <v>45359</v>
      </c>
      <c r="F11" s="40" cm="1">
        <f t="array" ref="F11">IF(SUM(COUNTIF(E11,Feiertage!$B$2:$B$13)),"F",E11)</f>
        <v>45359</v>
      </c>
      <c r="G11" s="39">
        <f t="shared" si="2"/>
        <v>45390</v>
      </c>
      <c r="H11" s="40" cm="1">
        <f t="array" ref="H11">IF(SUM(COUNTIF(G11,Feiertage!$B$2:$B$13)),"F",G11)</f>
        <v>45390</v>
      </c>
      <c r="I11" s="39">
        <f t="shared" si="2"/>
        <v>45420</v>
      </c>
      <c r="J11" s="40" t="s">
        <v>102</v>
      </c>
      <c r="K11" s="39">
        <f t="shared" si="2"/>
        <v>45451</v>
      </c>
      <c r="L11" s="40" cm="1">
        <f t="array" ref="L11">IF(SUM(COUNTIF(K11,Feiertage!$B$2:$B$13)),"F",K11)</f>
        <v>45451</v>
      </c>
      <c r="M11" s="39">
        <f t="shared" si="2"/>
        <v>45481</v>
      </c>
      <c r="N11" s="40" cm="1">
        <f t="array" ref="N11">IF(SUM(COUNTIF(M11,Feiertage!$B$2:$B$13)),"F",M11)</f>
        <v>45481</v>
      </c>
      <c r="O11" s="39">
        <f t="shared" si="5"/>
        <v>45512</v>
      </c>
      <c r="P11" s="40" cm="1">
        <f t="array" ref="P11">IF(SUM(COUNTIF(O11,Feiertage!$B$2:$B$13)),"F",O11)</f>
        <v>45512</v>
      </c>
      <c r="Q11" s="39">
        <f t="shared" si="5"/>
        <v>45543</v>
      </c>
      <c r="R11" s="40" cm="1">
        <f t="array" ref="R11">IF(SUM(COUNTIF(Q11,Feiertage!$B$2:$B$13)),"F",Q11)</f>
        <v>45543</v>
      </c>
      <c r="S11" s="39">
        <f t="shared" si="7"/>
        <v>45573</v>
      </c>
      <c r="T11" s="40" cm="1">
        <f t="array" ref="T11">IF(SUM(COUNTIF(S11,Feiertage!$B$2:$B$13)),"F",S11)</f>
        <v>45573</v>
      </c>
      <c r="U11" s="39">
        <f t="shared" si="7"/>
        <v>45604</v>
      </c>
      <c r="V11" s="40" cm="1">
        <f t="array" ref="V11">IF(SUM(COUNTIF(U11,Feiertage!$B$2:$B$13)),"F",U11)</f>
        <v>45604</v>
      </c>
      <c r="W11" s="41">
        <f t="shared" si="8"/>
        <v>45634</v>
      </c>
      <c r="X11" s="40" cm="1">
        <f t="array" ref="X11">IF(SUM(COUNTIF(W11,Feiertage!$B$2:$B$13)),"F",W11)</f>
        <v>45634</v>
      </c>
    </row>
    <row r="12" spans="1:29" ht="18.75" x14ac:dyDescent="0.25">
      <c r="A12" s="39">
        <f t="shared" ref="A12:A16" si="10">IFERROR(IF(MONTH(A11+1)=MONTH(A$4),A11+1,""),"")</f>
        <v>45300</v>
      </c>
      <c r="B12" s="40" cm="1">
        <f t="array" ref="B12">IF(SUM(COUNTIF(A12,Feiertage!$B$2:$B$13)),"F",A12)</f>
        <v>45300</v>
      </c>
      <c r="C12" s="39">
        <f t="shared" si="0"/>
        <v>45331</v>
      </c>
      <c r="D12" s="40" cm="1">
        <f t="array" ref="D12">IF(SUM(COUNTIF(C12,Feiertage!$B$2:$B$13)),"F",C12)</f>
        <v>45331</v>
      </c>
      <c r="E12" s="39">
        <f t="shared" si="1"/>
        <v>45360</v>
      </c>
      <c r="F12" s="40" cm="1">
        <f t="array" ref="F12">IF(SUM(COUNTIF(E12,Feiertage!$B$2:$B$13)),"F",E12)</f>
        <v>45360</v>
      </c>
      <c r="G12" s="39">
        <f t="shared" si="2"/>
        <v>45391</v>
      </c>
      <c r="H12" s="40" cm="1">
        <f t="array" ref="H12">IF(SUM(COUNTIF(G12,Feiertage!$B$2:$B$13)),"F",G12)</f>
        <v>45391</v>
      </c>
      <c r="I12" s="39">
        <f t="shared" si="2"/>
        <v>45421</v>
      </c>
      <c r="J12" s="40" t="str" cm="1">
        <f t="array" ref="J12">IF(SUM(COUNTIF(I12,Feiertage!$B$2:$B$13)),"F",I12)</f>
        <v>F</v>
      </c>
      <c r="K12" s="39">
        <f t="shared" si="2"/>
        <v>45452</v>
      </c>
      <c r="L12" s="40" cm="1">
        <f t="array" ref="L12">IF(SUM(COUNTIF(K12,Feiertage!$B$2:$B$13)),"F",K12)</f>
        <v>45452</v>
      </c>
      <c r="M12" s="39">
        <f t="shared" si="2"/>
        <v>45482</v>
      </c>
      <c r="N12" s="40" cm="1">
        <f t="array" ref="N12">IF(SUM(COUNTIF(M12,Feiertage!$B$2:$B$13)),"F",M12)</f>
        <v>45482</v>
      </c>
      <c r="O12" s="39">
        <f t="shared" si="5"/>
        <v>45513</v>
      </c>
      <c r="P12" s="40" cm="1">
        <f t="array" ref="P12">IF(SUM(COUNTIF(O12,Feiertage!$B$2:$B$13)),"F",O12)</f>
        <v>45513</v>
      </c>
      <c r="Q12" s="39">
        <f t="shared" si="5"/>
        <v>45544</v>
      </c>
      <c r="R12" s="40" cm="1">
        <f t="array" ref="R12">IF(SUM(COUNTIF(Q12,Feiertage!$B$2:$B$13)),"F",Q12)</f>
        <v>45544</v>
      </c>
      <c r="S12" s="39">
        <f t="shared" si="7"/>
        <v>45574</v>
      </c>
      <c r="T12" s="40" cm="1">
        <f t="array" ref="T12">IF(SUM(COUNTIF(S12,Feiertage!$B$2:$B$13)),"F",S12)</f>
        <v>45574</v>
      </c>
      <c r="U12" s="39">
        <f t="shared" si="7"/>
        <v>45605</v>
      </c>
      <c r="V12" s="40" cm="1">
        <f t="array" ref="V12">IF(SUM(COUNTIF(U12,Feiertage!$B$2:$B$13)),"F",U12)</f>
        <v>45605</v>
      </c>
      <c r="W12" s="41">
        <f t="shared" si="8"/>
        <v>45635</v>
      </c>
      <c r="X12" s="40" cm="1">
        <f t="array" ref="X12">IF(SUM(COUNTIF(W12,Feiertage!$B$2:$B$13)),"F",W12)</f>
        <v>45635</v>
      </c>
    </row>
    <row r="13" spans="1:29" ht="18.75" x14ac:dyDescent="0.25">
      <c r="A13" s="39">
        <f t="shared" si="10"/>
        <v>45301</v>
      </c>
      <c r="B13" s="40" cm="1">
        <f t="array" ref="B13">IF(SUM(COUNTIF(A13,Feiertage!$B$2:$B$13)),"F",A13)</f>
        <v>45301</v>
      </c>
      <c r="C13" s="39">
        <f t="shared" si="0"/>
        <v>45332</v>
      </c>
      <c r="D13" s="40" cm="1">
        <f t="array" ref="D13">IF(SUM(COUNTIF(C13,Feiertage!$B$2:$B$13)),"F",C13)</f>
        <v>45332</v>
      </c>
      <c r="E13" s="39">
        <f t="shared" si="1"/>
        <v>45361</v>
      </c>
      <c r="F13" s="40" cm="1">
        <f t="array" ref="F13">IF(SUM(COUNTIF(E13,Feiertage!$B$2:$B$13)),"F",E13)</f>
        <v>45361</v>
      </c>
      <c r="G13" s="39">
        <f t="shared" si="2"/>
        <v>45392</v>
      </c>
      <c r="H13" s="40" cm="1">
        <f t="array" ref="H13">IF(SUM(COUNTIF(G13,Feiertage!$B$2:$B$13)),"F",G13)</f>
        <v>45392</v>
      </c>
      <c r="I13" s="39">
        <f t="shared" si="2"/>
        <v>45422</v>
      </c>
      <c r="J13" s="40" t="s">
        <v>102</v>
      </c>
      <c r="K13" s="39">
        <f t="shared" si="2"/>
        <v>45453</v>
      </c>
      <c r="L13" s="40" cm="1">
        <f t="array" ref="L13">IF(SUM(COUNTIF(K13,Feiertage!$B$2:$B$13)),"F",K13)</f>
        <v>45453</v>
      </c>
      <c r="M13" s="39">
        <f t="shared" si="2"/>
        <v>45483</v>
      </c>
      <c r="N13" s="40" cm="1">
        <f t="array" ref="N13">IF(SUM(COUNTIF(M13,Feiertage!$B$2:$B$13)),"F",M13)</f>
        <v>45483</v>
      </c>
      <c r="O13" s="39">
        <f t="shared" si="5"/>
        <v>45514</v>
      </c>
      <c r="P13" s="40" cm="1">
        <f t="array" ref="P13">IF(SUM(COUNTIF(O13,Feiertage!$B$2:$B$13)),"F",O13)</f>
        <v>45514</v>
      </c>
      <c r="Q13" s="39">
        <f t="shared" si="5"/>
        <v>45545</v>
      </c>
      <c r="R13" s="40" cm="1">
        <f t="array" ref="R13">IF(SUM(COUNTIF(Q13,Feiertage!$B$2:$B$13)),"F",Q13)</f>
        <v>45545</v>
      </c>
      <c r="S13" s="39">
        <f t="shared" si="7"/>
        <v>45575</v>
      </c>
      <c r="T13" s="40" cm="1">
        <f t="array" ref="T13">IF(SUM(COUNTIF(S13,Feiertage!$B$2:$B$13)),"F",S13)</f>
        <v>45575</v>
      </c>
      <c r="U13" s="39">
        <f t="shared" si="7"/>
        <v>45606</v>
      </c>
      <c r="V13" s="40" cm="1">
        <f t="array" ref="V13">IF(SUM(COUNTIF(U13,Feiertage!$B$2:$B$13)),"F",U13)</f>
        <v>45606</v>
      </c>
      <c r="W13" s="41">
        <f t="shared" si="8"/>
        <v>45636</v>
      </c>
      <c r="X13" s="40" cm="1">
        <f t="array" ref="X13">IF(SUM(COUNTIF(W13,Feiertage!$B$2:$B$13)),"F",W13)</f>
        <v>45636</v>
      </c>
    </row>
    <row r="14" spans="1:29" ht="18.75" x14ac:dyDescent="0.25">
      <c r="A14" s="39">
        <f t="shared" si="10"/>
        <v>45302</v>
      </c>
      <c r="B14" s="40" cm="1">
        <f t="array" ref="B14">IF(SUM(COUNTIF(A14,Feiertage!$B$2:$B$13)),"F",A14)</f>
        <v>45302</v>
      </c>
      <c r="C14" s="39">
        <f t="shared" si="0"/>
        <v>45333</v>
      </c>
      <c r="D14" s="40" cm="1">
        <f t="array" ref="D14">IF(SUM(COUNTIF(C14,Feiertage!$B$2:$B$13)),"F",C14)</f>
        <v>45333</v>
      </c>
      <c r="E14" s="39">
        <f t="shared" si="1"/>
        <v>45362</v>
      </c>
      <c r="F14" s="40" cm="1">
        <f t="array" ref="F14">IF(SUM(COUNTIF(E14,Feiertage!$B$2:$B$13)),"F",E14)</f>
        <v>45362</v>
      </c>
      <c r="G14" s="39">
        <f t="shared" si="2"/>
        <v>45393</v>
      </c>
      <c r="H14" s="40" cm="1">
        <f t="array" ref="H14">IF(SUM(COUNTIF(G14,Feiertage!$B$2:$B$13)),"F",G14)</f>
        <v>45393</v>
      </c>
      <c r="I14" s="39">
        <f t="shared" si="2"/>
        <v>45423</v>
      </c>
      <c r="J14" s="40" cm="1">
        <f t="array" ref="J14">IF(SUM(COUNTIF(I14,Feiertage!$B$2:$B$13)),"F",I14)</f>
        <v>45423</v>
      </c>
      <c r="K14" s="39">
        <f t="shared" si="2"/>
        <v>45454</v>
      </c>
      <c r="L14" s="40" cm="1">
        <f t="array" ref="L14">IF(SUM(COUNTIF(K14,Feiertage!$B$2:$B$13)),"F",K14)</f>
        <v>45454</v>
      </c>
      <c r="M14" s="39">
        <f t="shared" si="2"/>
        <v>45484</v>
      </c>
      <c r="N14" s="40" cm="1">
        <f t="array" ref="N14">IF(SUM(COUNTIF(M14,Feiertage!$B$2:$B$13)),"F",M14)</f>
        <v>45484</v>
      </c>
      <c r="O14" s="39">
        <f t="shared" si="5"/>
        <v>45515</v>
      </c>
      <c r="P14" s="40" cm="1">
        <f t="array" ref="P14">IF(SUM(COUNTIF(O14,Feiertage!$B$2:$B$13)),"F",O14)</f>
        <v>45515</v>
      </c>
      <c r="Q14" s="39">
        <f t="shared" si="5"/>
        <v>45546</v>
      </c>
      <c r="R14" s="40" cm="1">
        <f t="array" ref="R14">IF(SUM(COUNTIF(Q14,Feiertage!$B$2:$B$13)),"F",Q14)</f>
        <v>45546</v>
      </c>
      <c r="S14" s="39">
        <f t="shared" si="7"/>
        <v>45576</v>
      </c>
      <c r="T14" s="40" cm="1">
        <f t="array" ref="T14">IF(SUM(COUNTIF(S14,Feiertage!$B$2:$B$13)),"F",S14)</f>
        <v>45576</v>
      </c>
      <c r="U14" s="39">
        <f t="shared" si="7"/>
        <v>45607</v>
      </c>
      <c r="V14" s="40" cm="1">
        <f t="array" ref="V14">IF(SUM(COUNTIF(U14,Feiertage!$B$2:$B$13)),"F",U14)</f>
        <v>45607</v>
      </c>
      <c r="W14" s="41">
        <f t="shared" si="8"/>
        <v>45637</v>
      </c>
      <c r="X14" s="40" cm="1">
        <f t="array" ref="X14">IF(SUM(COUNTIF(W14,Feiertage!$B$2:$B$13)),"F",W14)</f>
        <v>45637</v>
      </c>
    </row>
    <row r="15" spans="1:29" ht="18.75" x14ac:dyDescent="0.25">
      <c r="A15" s="39">
        <f t="shared" si="10"/>
        <v>45303</v>
      </c>
      <c r="B15" s="40" cm="1">
        <f t="array" ref="B15">IF(SUM(COUNTIF(A15,Feiertage!$B$2:$B$13)),"F",A15)</f>
        <v>45303</v>
      </c>
      <c r="C15" s="39">
        <f t="shared" si="0"/>
        <v>45334</v>
      </c>
      <c r="D15" s="40" cm="1">
        <f t="array" ref="D15">IF(SUM(COUNTIF(C15,Feiertage!$B$2:$B$13)),"F",C15)</f>
        <v>45334</v>
      </c>
      <c r="E15" s="39">
        <f t="shared" si="1"/>
        <v>45363</v>
      </c>
      <c r="F15" s="40" cm="1">
        <f t="array" ref="F15">IF(SUM(COUNTIF(E15,Feiertage!$B$2:$B$13)),"F",E15)</f>
        <v>45363</v>
      </c>
      <c r="G15" s="39">
        <f t="shared" si="2"/>
        <v>45394</v>
      </c>
      <c r="H15" s="40" cm="1">
        <f t="array" ref="H15">IF(SUM(COUNTIF(G15,Feiertage!$B$2:$B$13)),"F",G15)</f>
        <v>45394</v>
      </c>
      <c r="I15" s="39">
        <f t="shared" si="2"/>
        <v>45424</v>
      </c>
      <c r="J15" s="40" cm="1">
        <f t="array" ref="J15">IF(SUM(COUNTIF(I15,Feiertage!$B$2:$B$13)),"F",I15)</f>
        <v>45424</v>
      </c>
      <c r="K15" s="39">
        <f t="shared" si="2"/>
        <v>45455</v>
      </c>
      <c r="L15" s="40" cm="1">
        <f t="array" ref="L15">IF(SUM(COUNTIF(K15,Feiertage!$B$2:$B$13)),"F",K15)</f>
        <v>45455</v>
      </c>
      <c r="M15" s="39">
        <f t="shared" si="2"/>
        <v>45485</v>
      </c>
      <c r="N15" s="40" cm="1">
        <f t="array" ref="N15">IF(SUM(COUNTIF(M15,Feiertage!$B$2:$B$13)),"F",M15)</f>
        <v>45485</v>
      </c>
      <c r="O15" s="39">
        <f t="shared" si="5"/>
        <v>45516</v>
      </c>
      <c r="P15" s="40" cm="1">
        <f t="array" ref="P15">IF(SUM(COUNTIF(O15,Feiertage!$B$2:$B$13)),"F",O15)</f>
        <v>45516</v>
      </c>
      <c r="Q15" s="39">
        <f t="shared" si="5"/>
        <v>45547</v>
      </c>
      <c r="R15" s="40" cm="1">
        <f t="array" ref="R15">IF(SUM(COUNTIF(Q15,Feiertage!$B$2:$B$13)),"F",Q15)</f>
        <v>45547</v>
      </c>
      <c r="S15" s="39">
        <f t="shared" si="7"/>
        <v>45577</v>
      </c>
      <c r="T15" s="40" cm="1">
        <f t="array" ref="T15">IF(SUM(COUNTIF(S15,Feiertage!$B$2:$B$13)),"F",S15)</f>
        <v>45577</v>
      </c>
      <c r="U15" s="39">
        <f t="shared" si="7"/>
        <v>45608</v>
      </c>
      <c r="V15" s="40" cm="1">
        <f t="array" ref="V15">IF(SUM(COUNTIF(U15,Feiertage!$B$2:$B$13)),"F",U15)</f>
        <v>45608</v>
      </c>
      <c r="W15" s="41">
        <f t="shared" si="8"/>
        <v>45638</v>
      </c>
      <c r="X15" s="40" cm="1">
        <f t="array" ref="X15">IF(SUM(COUNTIF(W15,Feiertage!$B$2:$B$13)),"F",W15)</f>
        <v>45638</v>
      </c>
    </row>
    <row r="16" spans="1:29" ht="18.75" x14ac:dyDescent="0.25">
      <c r="A16" s="39">
        <f t="shared" si="10"/>
        <v>45304</v>
      </c>
      <c r="B16" s="40" cm="1">
        <f t="array" ref="B16">IF(SUM(COUNTIF(A16,Feiertage!$B$2:$B$13)),"F",A16)</f>
        <v>45304</v>
      </c>
      <c r="C16" s="39">
        <f t="shared" si="0"/>
        <v>45335</v>
      </c>
      <c r="D16" s="40" cm="1">
        <f t="array" ref="D16">IF(SUM(COUNTIF(C16,Feiertage!$B$2:$B$13)),"F",C16)</f>
        <v>45335</v>
      </c>
      <c r="E16" s="39">
        <f t="shared" si="1"/>
        <v>45364</v>
      </c>
      <c r="F16" s="40" cm="1">
        <f t="array" ref="F16">IF(SUM(COUNTIF(E16,Feiertage!$B$2:$B$13)),"F",E16)</f>
        <v>45364</v>
      </c>
      <c r="G16" s="39">
        <f t="shared" si="2"/>
        <v>45395</v>
      </c>
      <c r="H16" s="40" cm="1">
        <f t="array" ref="H16">IF(SUM(COUNTIF(G16,Feiertage!$B$2:$B$13)),"F",G16)</f>
        <v>45395</v>
      </c>
      <c r="I16" s="39">
        <f t="shared" si="2"/>
        <v>45425</v>
      </c>
      <c r="J16" s="40" cm="1">
        <f t="array" ref="J16">IF(SUM(COUNTIF(I16,Feiertage!$B$2:$B$13)),"F",I16)</f>
        <v>45425</v>
      </c>
      <c r="K16" s="39">
        <f t="shared" si="2"/>
        <v>45456</v>
      </c>
      <c r="L16" s="40" cm="1">
        <f t="array" ref="L16">IF(SUM(COUNTIF(K16,Feiertage!$B$2:$B$13)),"F",K16)</f>
        <v>45456</v>
      </c>
      <c r="M16" s="39">
        <f t="shared" si="2"/>
        <v>45486</v>
      </c>
      <c r="N16" s="40" cm="1">
        <f t="array" ref="N16">IF(SUM(COUNTIF(M16,Feiertage!$B$2:$B$13)),"F",M16)</f>
        <v>45486</v>
      </c>
      <c r="O16" s="39">
        <f t="shared" si="5"/>
        <v>45517</v>
      </c>
      <c r="P16" s="40" cm="1">
        <f t="array" ref="P16">IF(SUM(COUNTIF(O16,Feiertage!$B$2:$B$13)),"F",O16)</f>
        <v>45517</v>
      </c>
      <c r="Q16" s="39">
        <f t="shared" si="5"/>
        <v>45548</v>
      </c>
      <c r="R16" s="40" cm="1">
        <f t="array" ref="R16">IF(SUM(COUNTIF(Q16,Feiertage!$B$2:$B$13)),"F",Q16)</f>
        <v>45548</v>
      </c>
      <c r="S16" s="39">
        <f t="shared" si="7"/>
        <v>45578</v>
      </c>
      <c r="T16" s="40" cm="1">
        <f t="array" ref="T16">IF(SUM(COUNTIF(S16,Feiertage!$B$2:$B$13)),"F",S16)</f>
        <v>45578</v>
      </c>
      <c r="U16" s="39">
        <f t="shared" si="7"/>
        <v>45609</v>
      </c>
      <c r="V16" s="40" cm="1">
        <f t="array" ref="V16">IF(SUM(COUNTIF(U16,Feiertage!$B$2:$B$13)),"F",U16)</f>
        <v>45609</v>
      </c>
      <c r="W16" s="41">
        <f t="shared" si="8"/>
        <v>45639</v>
      </c>
      <c r="X16" s="40" cm="1">
        <f t="array" ref="X16">IF(SUM(COUNTIF(W16,Feiertage!$B$2:$B$13)),"F",W16)</f>
        <v>45639</v>
      </c>
    </row>
    <row r="17" spans="1:24" ht="18.75" x14ac:dyDescent="0.25">
      <c r="A17" s="39">
        <f>IFERROR(IF(MONTH(A16+1)=MONTH(A$4),A16+1,""),"")</f>
        <v>45305</v>
      </c>
      <c r="B17" s="40" cm="1">
        <f t="array" ref="B17">IF(SUM(COUNTIF(A17,Feiertage!$B$2:$B$13)),"F",A17)</f>
        <v>45305</v>
      </c>
      <c r="C17" s="39">
        <f t="shared" si="0"/>
        <v>45336</v>
      </c>
      <c r="D17" s="40" cm="1">
        <f t="array" ref="D17">IF(SUM(COUNTIF(C17,Feiertage!$B$2:$B$13)),"F",C17)</f>
        <v>45336</v>
      </c>
      <c r="E17" s="39">
        <f t="shared" si="1"/>
        <v>45365</v>
      </c>
      <c r="F17" s="40" cm="1">
        <f t="array" ref="F17">IF(SUM(COUNTIF(E17,Feiertage!$B$2:$B$13)),"F",E17)</f>
        <v>45365</v>
      </c>
      <c r="G17" s="39">
        <f t="shared" si="2"/>
        <v>45396</v>
      </c>
      <c r="H17" s="40" cm="1">
        <f t="array" ref="H17">IF(SUM(COUNTIF(G17,Feiertage!$B$2:$B$13)),"F",G17)</f>
        <v>45396</v>
      </c>
      <c r="I17" s="39">
        <f t="shared" si="2"/>
        <v>45426</v>
      </c>
      <c r="J17" s="40" cm="1">
        <f t="array" ref="J17">IF(SUM(COUNTIF(I17,Feiertage!$B$2:$B$13)),"F",I17)</f>
        <v>45426</v>
      </c>
      <c r="K17" s="39">
        <f t="shared" si="2"/>
        <v>45457</v>
      </c>
      <c r="L17" s="40" cm="1">
        <f t="array" ref="L17">IF(SUM(COUNTIF(K17,Feiertage!$B$2:$B$13)),"F",K17)</f>
        <v>45457</v>
      </c>
      <c r="M17" s="39">
        <f t="shared" si="2"/>
        <v>45487</v>
      </c>
      <c r="N17" s="40" cm="1">
        <f t="array" ref="N17">IF(SUM(COUNTIF(M17,Feiertage!$B$2:$B$13)),"F",M17)</f>
        <v>45487</v>
      </c>
      <c r="O17" s="39">
        <f t="shared" si="5"/>
        <v>45518</v>
      </c>
      <c r="P17" s="40" cm="1">
        <f t="array" ref="P17">IF(SUM(COUNTIF(O17,Feiertage!$B$2:$B$13)),"F",O17)</f>
        <v>45518</v>
      </c>
      <c r="Q17" s="39">
        <f t="shared" si="5"/>
        <v>45549</v>
      </c>
      <c r="R17" s="40" cm="1">
        <f t="array" ref="R17">IF(SUM(COUNTIF(Q17,Feiertage!$B$2:$B$13)),"F",Q17)</f>
        <v>45549</v>
      </c>
      <c r="S17" s="39">
        <f t="shared" si="5"/>
        <v>45579</v>
      </c>
      <c r="T17" s="40" cm="1">
        <f t="array" ref="T17">IF(SUM(COUNTIF(S17,Feiertage!$B$2:$B$13)),"F",S17)</f>
        <v>45579</v>
      </c>
      <c r="U17" s="39">
        <f t="shared" si="7"/>
        <v>45610</v>
      </c>
      <c r="V17" s="40" cm="1">
        <f t="array" ref="V17">IF(SUM(COUNTIF(U17,Feiertage!$B$2:$B$13)),"F",U17)</f>
        <v>45610</v>
      </c>
      <c r="W17" s="41">
        <f t="shared" si="8"/>
        <v>45640</v>
      </c>
      <c r="X17" s="40" cm="1">
        <f t="array" ref="X17">IF(SUM(COUNTIF(W17,Feiertage!$B$2:$B$13)),"F",W17)</f>
        <v>45640</v>
      </c>
    </row>
    <row r="18" spans="1:24" ht="18.75" x14ac:dyDescent="0.25">
      <c r="A18" s="39">
        <f t="shared" ref="A18:A22" si="11">IFERROR(IF(MONTH(A17+1)=MONTH(A$4),A17+1,""),"")</f>
        <v>45306</v>
      </c>
      <c r="B18" s="40" cm="1">
        <f t="array" ref="B18">IF(SUM(COUNTIF(A18,Feiertage!$B$2:$B$13)),"F",A18)</f>
        <v>45306</v>
      </c>
      <c r="C18" s="39">
        <f t="shared" si="0"/>
        <v>45337</v>
      </c>
      <c r="D18" s="40" cm="1">
        <f t="array" ref="D18">IF(SUM(COUNTIF(C18,Feiertage!$B$2:$B$13)),"F",C18)</f>
        <v>45337</v>
      </c>
      <c r="E18" s="39">
        <f t="shared" si="1"/>
        <v>45366</v>
      </c>
      <c r="F18" s="40" cm="1">
        <f t="array" ref="F18">IF(SUM(COUNTIF(E18,Feiertage!$B$2:$B$13)),"F",E18)</f>
        <v>45366</v>
      </c>
      <c r="G18" s="39">
        <f t="shared" si="2"/>
        <v>45397</v>
      </c>
      <c r="H18" s="40" cm="1">
        <f t="array" ref="H18">IF(SUM(COUNTIF(G18,Feiertage!$B$2:$B$13)),"F",G18)</f>
        <v>45397</v>
      </c>
      <c r="I18" s="39">
        <f t="shared" si="2"/>
        <v>45427</v>
      </c>
      <c r="J18" s="40" cm="1">
        <f t="array" ref="J18">IF(SUM(COUNTIF(I18,Feiertage!$B$2:$B$13)),"F",I18)</f>
        <v>45427</v>
      </c>
      <c r="K18" s="39">
        <f t="shared" si="2"/>
        <v>45458</v>
      </c>
      <c r="L18" s="40" cm="1">
        <f t="array" ref="L18">IF(SUM(COUNTIF(K18,Feiertage!$B$2:$B$13)),"F",K18)</f>
        <v>45458</v>
      </c>
      <c r="M18" s="39">
        <f t="shared" si="2"/>
        <v>45488</v>
      </c>
      <c r="N18" s="40" cm="1">
        <f t="array" ref="N18">IF(SUM(COUNTIF(M18,Feiertage!$B$2:$B$13)),"F",M18)</f>
        <v>45488</v>
      </c>
      <c r="O18" s="39">
        <f t="shared" si="5"/>
        <v>45519</v>
      </c>
      <c r="P18" s="40" cm="1">
        <f t="array" ref="P18">IF(SUM(COUNTIF(O18,Feiertage!$B$2:$B$13)),"F",O18)</f>
        <v>45519</v>
      </c>
      <c r="Q18" s="39">
        <f t="shared" si="5"/>
        <v>45550</v>
      </c>
      <c r="R18" s="40" cm="1">
        <f t="array" ref="R18">IF(SUM(COUNTIF(Q18,Feiertage!$B$2:$B$13)),"F",Q18)</f>
        <v>45550</v>
      </c>
      <c r="S18" s="39">
        <f t="shared" si="5"/>
        <v>45580</v>
      </c>
      <c r="T18" s="40" cm="1">
        <f t="array" ref="T18">IF(SUM(COUNTIF(S18,Feiertage!$B$2:$B$13)),"F",S18)</f>
        <v>45580</v>
      </c>
      <c r="U18" s="39">
        <f t="shared" si="7"/>
        <v>45611</v>
      </c>
      <c r="V18" s="40" cm="1">
        <f t="array" ref="V18">IF(SUM(COUNTIF(U18,Feiertage!$B$2:$B$13)),"F",U18)</f>
        <v>45611</v>
      </c>
      <c r="W18" s="41">
        <f t="shared" si="8"/>
        <v>45641</v>
      </c>
      <c r="X18" s="40" cm="1">
        <f t="array" ref="X18">IF(SUM(COUNTIF(W18,Feiertage!$B$2:$B$13)),"F",W18)</f>
        <v>45641</v>
      </c>
    </row>
    <row r="19" spans="1:24" ht="18.75" x14ac:dyDescent="0.25">
      <c r="A19" s="39">
        <f t="shared" si="11"/>
        <v>45307</v>
      </c>
      <c r="B19" s="40" cm="1">
        <f t="array" ref="B19">IF(SUM(COUNTIF(A19,Feiertage!$B$2:$B$13)),"F",A19)</f>
        <v>45307</v>
      </c>
      <c r="C19" s="39">
        <f t="shared" si="0"/>
        <v>45338</v>
      </c>
      <c r="D19" s="40" cm="1">
        <f t="array" ref="D19">IF(SUM(COUNTIF(C19,Feiertage!$B$2:$B$13)),"F",C19)</f>
        <v>45338</v>
      </c>
      <c r="E19" s="39">
        <f t="shared" si="1"/>
        <v>45367</v>
      </c>
      <c r="F19" s="40" cm="1">
        <f t="array" ref="F19">IF(SUM(COUNTIF(E19,Feiertage!$B$2:$B$13)),"F",E19)</f>
        <v>45367</v>
      </c>
      <c r="G19" s="39">
        <f t="shared" si="2"/>
        <v>45398</v>
      </c>
      <c r="H19" s="40" cm="1">
        <f t="array" ref="H19">IF(SUM(COUNTIF(G19,Feiertage!$B$2:$B$13)),"F",G19)</f>
        <v>45398</v>
      </c>
      <c r="I19" s="39">
        <f t="shared" si="2"/>
        <v>45428</v>
      </c>
      <c r="J19" s="40" cm="1">
        <f t="array" ref="J19">IF(SUM(COUNTIF(I19,Feiertage!$B$2:$B$13)),"F",I19)</f>
        <v>45428</v>
      </c>
      <c r="K19" s="39">
        <f t="shared" si="2"/>
        <v>45459</v>
      </c>
      <c r="L19" s="40" cm="1">
        <f t="array" ref="L19">IF(SUM(COUNTIF(K19,Feiertage!$B$2:$B$13)),"F",K19)</f>
        <v>45459</v>
      </c>
      <c r="M19" s="39">
        <f t="shared" si="2"/>
        <v>45489</v>
      </c>
      <c r="N19" s="40" cm="1">
        <f t="array" ref="N19">IF(SUM(COUNTIF(M19,Feiertage!$B$2:$B$13)),"F",M19)</f>
        <v>45489</v>
      </c>
      <c r="O19" s="39">
        <f t="shared" si="5"/>
        <v>45520</v>
      </c>
      <c r="P19" s="40" cm="1">
        <f t="array" ref="P19">IF(SUM(COUNTIF(O19,Feiertage!$B$2:$B$13)),"F",O19)</f>
        <v>45520</v>
      </c>
      <c r="Q19" s="39">
        <f t="shared" si="5"/>
        <v>45551</v>
      </c>
      <c r="R19" s="40" cm="1">
        <f t="array" ref="R19">IF(SUM(COUNTIF(Q19,Feiertage!$B$2:$B$13)),"F",Q19)</f>
        <v>45551</v>
      </c>
      <c r="S19" s="39">
        <f t="shared" si="5"/>
        <v>45581</v>
      </c>
      <c r="T19" s="40" cm="1">
        <f t="array" ref="T19">IF(SUM(COUNTIF(S19,Feiertage!$B$2:$B$13)),"F",S19)</f>
        <v>45581</v>
      </c>
      <c r="U19" s="39">
        <f t="shared" si="7"/>
        <v>45612</v>
      </c>
      <c r="V19" s="40" cm="1">
        <f t="array" ref="V19">IF(SUM(COUNTIF(U19,Feiertage!$B$2:$B$13)),"F",U19)</f>
        <v>45612</v>
      </c>
      <c r="W19" s="41">
        <f t="shared" si="8"/>
        <v>45642</v>
      </c>
      <c r="X19" s="40" cm="1">
        <f t="array" ref="X19">IF(SUM(COUNTIF(W19,Feiertage!$B$2:$B$13)),"F",W19)</f>
        <v>45642</v>
      </c>
    </row>
    <row r="20" spans="1:24" ht="18.75" x14ac:dyDescent="0.25">
      <c r="A20" s="39">
        <f t="shared" si="11"/>
        <v>45308</v>
      </c>
      <c r="B20" s="40" cm="1">
        <f t="array" ref="B20">IF(SUM(COUNTIF(A20,Feiertage!$B$2:$B$13)),"F",A20)</f>
        <v>45308</v>
      </c>
      <c r="C20" s="39">
        <f t="shared" si="0"/>
        <v>45339</v>
      </c>
      <c r="D20" s="40" cm="1">
        <f t="array" ref="D20">IF(SUM(COUNTIF(C20,Feiertage!$B$2:$B$13)),"F",C20)</f>
        <v>45339</v>
      </c>
      <c r="E20" s="39">
        <f t="shared" si="1"/>
        <v>45368</v>
      </c>
      <c r="F20" s="40" cm="1">
        <f t="array" ref="F20">IF(SUM(COUNTIF(E20,Feiertage!$B$2:$B$13)),"F",E20)</f>
        <v>45368</v>
      </c>
      <c r="G20" s="39">
        <f t="shared" si="2"/>
        <v>45399</v>
      </c>
      <c r="H20" s="40" cm="1">
        <f t="array" ref="H20">IF(SUM(COUNTIF(G20,Feiertage!$B$2:$B$13)),"F",G20)</f>
        <v>45399</v>
      </c>
      <c r="I20" s="39">
        <f t="shared" si="2"/>
        <v>45429</v>
      </c>
      <c r="J20" s="40" cm="1">
        <f t="array" ref="J20">IF(SUM(COUNTIF(I20,Feiertage!$B$2:$B$13)),"F",I20)</f>
        <v>45429</v>
      </c>
      <c r="K20" s="39">
        <f t="shared" si="2"/>
        <v>45460</v>
      </c>
      <c r="L20" s="40" cm="1">
        <f t="array" ref="L20">IF(SUM(COUNTIF(K20,Feiertage!$B$2:$B$13)),"F",K20)</f>
        <v>45460</v>
      </c>
      <c r="M20" s="39">
        <f t="shared" si="2"/>
        <v>45490</v>
      </c>
      <c r="N20" s="40" cm="1">
        <f t="array" ref="N20">IF(SUM(COUNTIF(M20,Feiertage!$B$2:$B$13)),"F",M20)</f>
        <v>45490</v>
      </c>
      <c r="O20" s="39">
        <f t="shared" si="5"/>
        <v>45521</v>
      </c>
      <c r="P20" s="40" cm="1">
        <f t="array" ref="P20">IF(SUM(COUNTIF(O20,Feiertage!$B$2:$B$13)),"F",O20)</f>
        <v>45521</v>
      </c>
      <c r="Q20" s="39">
        <f t="shared" si="5"/>
        <v>45552</v>
      </c>
      <c r="R20" s="40" cm="1">
        <f t="array" ref="R20">IF(SUM(COUNTIF(Q20,Feiertage!$B$2:$B$13)),"F",Q20)</f>
        <v>45552</v>
      </c>
      <c r="S20" s="39">
        <f t="shared" si="5"/>
        <v>45582</v>
      </c>
      <c r="T20" s="40" cm="1">
        <f t="array" ref="T20">IF(SUM(COUNTIF(S20,Feiertage!$B$2:$B$13)),"F",S20)</f>
        <v>45582</v>
      </c>
      <c r="U20" s="39">
        <f t="shared" si="7"/>
        <v>45613</v>
      </c>
      <c r="V20" s="40" cm="1">
        <f t="array" ref="V20">IF(SUM(COUNTIF(U20,Feiertage!$B$2:$B$13)),"F",U20)</f>
        <v>45613</v>
      </c>
      <c r="W20" s="41">
        <f t="shared" si="8"/>
        <v>45643</v>
      </c>
      <c r="X20" s="40" cm="1">
        <f t="array" ref="X20">IF(SUM(COUNTIF(W20,Feiertage!$B$2:$B$13)),"F",W20)</f>
        <v>45643</v>
      </c>
    </row>
    <row r="21" spans="1:24" ht="18.75" x14ac:dyDescent="0.25">
      <c r="A21" s="39">
        <f t="shared" si="11"/>
        <v>45309</v>
      </c>
      <c r="B21" s="40" cm="1">
        <f t="array" ref="B21">IF(SUM(COUNTIF(A21,Feiertage!$B$2:$B$13)),"F",A21)</f>
        <v>45309</v>
      </c>
      <c r="C21" s="39">
        <f t="shared" ref="C21:C34" si="12">IFERROR(IF(MONTH(C20+1)=MONTH(C$4),C20+1,""),"")</f>
        <v>45340</v>
      </c>
      <c r="D21" s="40" cm="1">
        <f t="array" ref="D21">IF(SUM(COUNTIF(C21,Feiertage!$B$2:$B$13)),"F",C21)</f>
        <v>45340</v>
      </c>
      <c r="E21" s="39">
        <f t="shared" ref="E21:E34" si="13">IFERROR(IF(MONTH(E20+1)=MONTH(E$4),E20+1,""),"")</f>
        <v>45369</v>
      </c>
      <c r="F21" s="40" cm="1">
        <f t="array" ref="F21">IF(SUM(COUNTIF(E21,Feiertage!$B$2:$B$13)),"F",E21)</f>
        <v>45369</v>
      </c>
      <c r="G21" s="39">
        <f t="shared" ref="G21:G34" si="14">IFERROR(IF(MONTH(G20+1)=MONTH(G$4),G20+1,""),"")</f>
        <v>45400</v>
      </c>
      <c r="H21" s="40" cm="1">
        <f t="array" ref="H21">IF(SUM(COUNTIF(G21,Feiertage!$B$2:$B$13)),"F",G21)</f>
        <v>45400</v>
      </c>
      <c r="I21" s="39">
        <f t="shared" ref="I21:I34" si="15">IFERROR(IF(MONTH(I20+1)=MONTH(I$4),I20+1,""),"")</f>
        <v>45430</v>
      </c>
      <c r="J21" s="40" cm="1">
        <f t="array" ref="J21">IF(SUM(COUNTIF(I21,Feiertage!$B$2:$B$13)),"F",I21)</f>
        <v>45430</v>
      </c>
      <c r="K21" s="39">
        <f t="shared" ref="K21:K34" si="16">IFERROR(IF(MONTH(K20+1)=MONTH(K$4),K20+1,""),"")</f>
        <v>45461</v>
      </c>
      <c r="L21" s="40" cm="1">
        <f t="array" ref="L21">IF(SUM(COUNTIF(K21,Feiertage!$B$2:$B$13)),"F",K21)</f>
        <v>45461</v>
      </c>
      <c r="M21" s="39">
        <f t="shared" ref="M21:M34" si="17">IFERROR(IF(MONTH(M20+1)=MONTH(M$4),M20+1,""),"")</f>
        <v>45491</v>
      </c>
      <c r="N21" s="40" cm="1">
        <f t="array" ref="N21">IF(SUM(COUNTIF(M21,Feiertage!$B$2:$B$13)),"F",M21)</f>
        <v>45491</v>
      </c>
      <c r="O21" s="39">
        <f t="shared" ref="O21:O34" si="18">IFERROR(IF(MONTH(O20+1)=MONTH(O$4),O20+1,""),"")</f>
        <v>45522</v>
      </c>
      <c r="P21" s="40" cm="1">
        <f t="array" ref="P21">IF(SUM(COUNTIF(O21,Feiertage!$B$2:$B$13)),"F",O21)</f>
        <v>45522</v>
      </c>
      <c r="Q21" s="39">
        <f t="shared" ref="Q21:Q34" si="19">IFERROR(IF(MONTH(Q20+1)=MONTH(Q$4),Q20+1,""),"")</f>
        <v>45553</v>
      </c>
      <c r="R21" s="40" cm="1">
        <f t="array" ref="R21">IF(SUM(COUNTIF(Q21,Feiertage!$B$2:$B$13)),"F",Q21)</f>
        <v>45553</v>
      </c>
      <c r="S21" s="39">
        <f t="shared" ref="S21:S34" si="20">IFERROR(IF(MONTH(S20+1)=MONTH(S$4),S20+1,""),"")</f>
        <v>45583</v>
      </c>
      <c r="T21" s="40" cm="1">
        <f t="array" ref="T21">IF(SUM(COUNTIF(S21,Feiertage!$B$2:$B$13)),"F",S21)</f>
        <v>45583</v>
      </c>
      <c r="U21" s="39">
        <f t="shared" ref="U21:U34" si="21">IFERROR(IF(MONTH(U20+1)=MONTH(U$4),U20+1,""),"")</f>
        <v>45614</v>
      </c>
      <c r="V21" s="40" cm="1">
        <f t="array" ref="V21">IF(SUM(COUNTIF(U21,Feiertage!$B$2:$B$13)),"F",U21)</f>
        <v>45614</v>
      </c>
      <c r="W21" s="41">
        <f t="shared" ref="W21:W34" si="22">IFERROR(IF(MONTH(W20+1)=MONTH(W$4),W20+1,""),"")</f>
        <v>45644</v>
      </c>
      <c r="X21" s="40" cm="1">
        <f t="array" ref="X21">IF(SUM(COUNTIF(W21,Feiertage!$B$2:$B$13)),"F",W21)</f>
        <v>45644</v>
      </c>
    </row>
    <row r="22" spans="1:24" ht="18.75" x14ac:dyDescent="0.25">
      <c r="A22" s="39">
        <f t="shared" si="11"/>
        <v>45310</v>
      </c>
      <c r="B22" s="40" cm="1">
        <f t="array" ref="B22">IF(SUM(COUNTIF(A22,Feiertage!$B$2:$B$13)),"F",A22)</f>
        <v>45310</v>
      </c>
      <c r="C22" s="39">
        <f t="shared" si="12"/>
        <v>45341</v>
      </c>
      <c r="D22" s="40" cm="1">
        <f t="array" ref="D22">IF(SUM(COUNTIF(C22,Feiertage!$B$2:$B$13)),"F",C22)</f>
        <v>45341</v>
      </c>
      <c r="E22" s="39">
        <f t="shared" si="13"/>
        <v>45370</v>
      </c>
      <c r="F22" s="40" cm="1">
        <f t="array" ref="F22">IF(SUM(COUNTIF(E22,Feiertage!$B$2:$B$13)),"F",E22)</f>
        <v>45370</v>
      </c>
      <c r="G22" s="39">
        <f t="shared" si="14"/>
        <v>45401</v>
      </c>
      <c r="H22" s="40" cm="1">
        <f t="array" ref="H22">IF(SUM(COUNTIF(G22,Feiertage!$B$2:$B$13)),"F",G22)</f>
        <v>45401</v>
      </c>
      <c r="I22" s="39">
        <f t="shared" si="15"/>
        <v>45431</v>
      </c>
      <c r="J22" s="40" cm="1">
        <f t="array" ref="J22">IF(SUM(COUNTIF(I22,Feiertage!$B$2:$B$13)),"F",I22)</f>
        <v>45431</v>
      </c>
      <c r="K22" s="39">
        <f t="shared" si="16"/>
        <v>45462</v>
      </c>
      <c r="L22" s="40" cm="1">
        <f t="array" ref="L22">IF(SUM(COUNTIF(K22,Feiertage!$B$2:$B$13)),"F",K22)</f>
        <v>45462</v>
      </c>
      <c r="M22" s="39">
        <f t="shared" si="17"/>
        <v>45492</v>
      </c>
      <c r="N22" s="40" cm="1">
        <f t="array" ref="N22">IF(SUM(COUNTIF(M22,Feiertage!$B$2:$B$13)),"F",M22)</f>
        <v>45492</v>
      </c>
      <c r="O22" s="39">
        <f t="shared" si="18"/>
        <v>45523</v>
      </c>
      <c r="P22" s="40" cm="1">
        <f t="array" ref="P22">IF(SUM(COUNTIF(O22,Feiertage!$B$2:$B$13)),"F",O22)</f>
        <v>45523</v>
      </c>
      <c r="Q22" s="39">
        <f t="shared" si="19"/>
        <v>45554</v>
      </c>
      <c r="R22" s="40" cm="1">
        <f t="array" ref="R22">IF(SUM(COUNTIF(Q22,Feiertage!$B$2:$B$13)),"F",Q22)</f>
        <v>45554</v>
      </c>
      <c r="S22" s="39">
        <f t="shared" si="20"/>
        <v>45584</v>
      </c>
      <c r="T22" s="40" cm="1">
        <f t="array" ref="T22">IF(SUM(COUNTIF(S22,Feiertage!$B$2:$B$13)),"F",S22)</f>
        <v>45584</v>
      </c>
      <c r="U22" s="39">
        <f t="shared" si="21"/>
        <v>45615</v>
      </c>
      <c r="V22" s="40" cm="1">
        <f t="array" ref="V22">IF(SUM(COUNTIF(U22,Feiertage!$B$2:$B$13)),"F",U22)</f>
        <v>45615</v>
      </c>
      <c r="W22" s="41">
        <f t="shared" si="22"/>
        <v>45645</v>
      </c>
      <c r="X22" s="40" cm="1">
        <f t="array" ref="X22">IF(SUM(COUNTIF(W22,Feiertage!$B$2:$B$13)),"F",W22)</f>
        <v>45645</v>
      </c>
    </row>
    <row r="23" spans="1:24" ht="18.75" x14ac:dyDescent="0.25">
      <c r="A23" s="39">
        <f>IFERROR(IF(MONTH(A22+1)=MONTH(A$4),A22+1,""),"")</f>
        <v>45311</v>
      </c>
      <c r="B23" s="40" cm="1">
        <f t="array" ref="B23">IF(SUM(COUNTIF(A23,Feiertage!$B$2:$B$13)),"F",A23)</f>
        <v>45311</v>
      </c>
      <c r="C23" s="39">
        <f t="shared" si="12"/>
        <v>45342</v>
      </c>
      <c r="D23" s="40" cm="1">
        <f t="array" ref="D23">IF(SUM(COUNTIF(C23,Feiertage!$B$2:$B$13)),"F",C23)</f>
        <v>45342</v>
      </c>
      <c r="E23" s="39">
        <f t="shared" si="13"/>
        <v>45371</v>
      </c>
      <c r="F23" s="40" cm="1">
        <f t="array" ref="F23">IF(SUM(COUNTIF(E23,Feiertage!$B$2:$B$13)),"F",E23)</f>
        <v>45371</v>
      </c>
      <c r="G23" s="39">
        <f t="shared" si="14"/>
        <v>45402</v>
      </c>
      <c r="H23" s="40" cm="1">
        <f t="array" ref="H23">IF(SUM(COUNTIF(G23,Feiertage!$B$2:$B$13)),"F",G23)</f>
        <v>45402</v>
      </c>
      <c r="I23" s="39">
        <f t="shared" si="15"/>
        <v>45432</v>
      </c>
      <c r="J23" s="40" t="str" cm="1">
        <f t="array" ref="J23">IF(SUM(COUNTIF(I23,Feiertage!$B$2:$B$13)),"F",I23)</f>
        <v>F</v>
      </c>
      <c r="K23" s="39">
        <f t="shared" si="16"/>
        <v>45463</v>
      </c>
      <c r="L23" s="40" cm="1">
        <f t="array" ref="L23">IF(SUM(COUNTIF(K23,Feiertage!$B$2:$B$13)),"F",K23)</f>
        <v>45463</v>
      </c>
      <c r="M23" s="39">
        <f t="shared" si="17"/>
        <v>45493</v>
      </c>
      <c r="N23" s="40" cm="1">
        <f t="array" ref="N23">IF(SUM(COUNTIF(M23,Feiertage!$B$2:$B$13)),"F",M23)</f>
        <v>45493</v>
      </c>
      <c r="O23" s="39">
        <f t="shared" si="18"/>
        <v>45524</v>
      </c>
      <c r="P23" s="40" cm="1">
        <f t="array" ref="P23">IF(SUM(COUNTIF(O23,Feiertage!$B$2:$B$13)),"F",O23)</f>
        <v>45524</v>
      </c>
      <c r="Q23" s="39">
        <f t="shared" si="19"/>
        <v>45555</v>
      </c>
      <c r="R23" s="40" cm="1">
        <f t="array" ref="R23">IF(SUM(COUNTIF(Q23,Feiertage!$B$2:$B$13)),"F",Q23)</f>
        <v>45555</v>
      </c>
      <c r="S23" s="39">
        <f t="shared" si="20"/>
        <v>45585</v>
      </c>
      <c r="T23" s="40" cm="1">
        <f t="array" ref="T23">IF(SUM(COUNTIF(S23,Feiertage!$B$2:$B$13)),"F",S23)</f>
        <v>45585</v>
      </c>
      <c r="U23" s="39">
        <f t="shared" si="21"/>
        <v>45616</v>
      </c>
      <c r="V23" s="40" cm="1">
        <f t="array" ref="V23">IF(SUM(COUNTIF(U23,Feiertage!$B$2:$B$13)),"F",U23)</f>
        <v>45616</v>
      </c>
      <c r="W23" s="41">
        <f t="shared" si="22"/>
        <v>45646</v>
      </c>
      <c r="X23" s="40" cm="1">
        <f t="array" ref="X23">IF(SUM(COUNTIF(W23,Feiertage!$B$2:$B$13)),"F",W23)</f>
        <v>45646</v>
      </c>
    </row>
    <row r="24" spans="1:24" ht="18.75" x14ac:dyDescent="0.25">
      <c r="A24" s="39">
        <f t="shared" ref="A24:A25" si="23">IFERROR(IF(MONTH(A23+1)=MONTH(A$4),A23+1,""),"")</f>
        <v>45312</v>
      </c>
      <c r="B24" s="40" cm="1">
        <f t="array" ref="B24">IF(SUM(COUNTIF(A24,Feiertage!$B$2:$B$13)),"F",A24)</f>
        <v>45312</v>
      </c>
      <c r="C24" s="39">
        <f t="shared" si="12"/>
        <v>45343</v>
      </c>
      <c r="D24" s="40" cm="1">
        <f t="array" ref="D24">IF(SUM(COUNTIF(C24,Feiertage!$B$2:$B$13)),"F",C24)</f>
        <v>45343</v>
      </c>
      <c r="E24" s="39">
        <f t="shared" si="13"/>
        <v>45372</v>
      </c>
      <c r="F24" s="40" cm="1">
        <f t="array" ref="F24">IF(SUM(COUNTIF(E24,Feiertage!$B$2:$B$13)),"F",E24)</f>
        <v>45372</v>
      </c>
      <c r="G24" s="39">
        <f t="shared" si="14"/>
        <v>45403</v>
      </c>
      <c r="H24" s="40" cm="1">
        <f t="array" ref="H24">IF(SUM(COUNTIF(G24,Feiertage!$B$2:$B$13)),"F",G24)</f>
        <v>45403</v>
      </c>
      <c r="I24" s="39">
        <f t="shared" si="15"/>
        <v>45433</v>
      </c>
      <c r="J24" s="40" cm="1">
        <f t="array" ref="J24">IF(SUM(COUNTIF(I24,Feiertage!$B$2:$B$13)),"F",I24)</f>
        <v>45433</v>
      </c>
      <c r="K24" s="39">
        <f t="shared" si="16"/>
        <v>45464</v>
      </c>
      <c r="L24" s="40" cm="1">
        <f t="array" ref="L24">IF(SUM(COUNTIF(K24,Feiertage!$B$2:$B$13)),"F",K24)</f>
        <v>45464</v>
      </c>
      <c r="M24" s="39">
        <f t="shared" si="17"/>
        <v>45494</v>
      </c>
      <c r="N24" s="40" cm="1">
        <f t="array" ref="N24">IF(SUM(COUNTIF(M24,Feiertage!$B$2:$B$13)),"F",M24)</f>
        <v>45494</v>
      </c>
      <c r="O24" s="39">
        <f t="shared" si="18"/>
        <v>45525</v>
      </c>
      <c r="P24" s="40" cm="1">
        <f t="array" ref="P24">IF(SUM(COUNTIF(O24,Feiertage!$B$2:$B$13)),"F",O24)</f>
        <v>45525</v>
      </c>
      <c r="Q24" s="39">
        <f t="shared" si="19"/>
        <v>45556</v>
      </c>
      <c r="R24" s="40" cm="1">
        <f t="array" ref="R24">IF(SUM(COUNTIF(Q24,Feiertage!$B$2:$B$13)),"F",Q24)</f>
        <v>45556</v>
      </c>
      <c r="S24" s="39">
        <f t="shared" si="20"/>
        <v>45586</v>
      </c>
      <c r="T24" s="40" cm="1">
        <f t="array" ref="T24">IF(SUM(COUNTIF(S24,Feiertage!$B$2:$B$13)),"F",S24)</f>
        <v>45586</v>
      </c>
      <c r="U24" s="39">
        <f t="shared" si="21"/>
        <v>45617</v>
      </c>
      <c r="V24" s="40" cm="1">
        <f t="array" ref="V24">IF(SUM(COUNTIF(U24,Feiertage!$B$2:$B$13)),"F",U24)</f>
        <v>45617</v>
      </c>
      <c r="W24" s="41">
        <f t="shared" si="22"/>
        <v>45647</v>
      </c>
      <c r="X24" s="40" cm="1">
        <f t="array" ref="X24">IF(SUM(COUNTIF(W24,Feiertage!$B$2:$B$13)),"F",W24)</f>
        <v>45647</v>
      </c>
    </row>
    <row r="25" spans="1:24" ht="18.75" x14ac:dyDescent="0.25">
      <c r="A25" s="39">
        <f t="shared" si="23"/>
        <v>45313</v>
      </c>
      <c r="B25" s="40" cm="1">
        <f t="array" ref="B25">IF(SUM(COUNTIF(A25,Feiertage!$B$2:$B$13)),"F",A25)</f>
        <v>45313</v>
      </c>
      <c r="C25" s="39">
        <f t="shared" si="12"/>
        <v>45344</v>
      </c>
      <c r="D25" s="40" cm="1">
        <f t="array" ref="D25">IF(SUM(COUNTIF(C25,Feiertage!$B$2:$B$13)),"F",C25)</f>
        <v>45344</v>
      </c>
      <c r="E25" s="39">
        <f t="shared" si="13"/>
        <v>45373</v>
      </c>
      <c r="F25" s="40" cm="1">
        <f t="array" ref="F25">IF(SUM(COUNTIF(E25,Feiertage!$B$2:$B$13)),"F",E25)</f>
        <v>45373</v>
      </c>
      <c r="G25" s="39">
        <f t="shared" si="14"/>
        <v>45404</v>
      </c>
      <c r="H25" s="40" cm="1">
        <f t="array" ref="H25">IF(SUM(COUNTIF(G25,Feiertage!$B$2:$B$13)),"F",G25)</f>
        <v>45404</v>
      </c>
      <c r="I25" s="39">
        <f t="shared" si="15"/>
        <v>45434</v>
      </c>
      <c r="J25" s="40" cm="1">
        <f t="array" ref="J25">IF(SUM(COUNTIF(I25,Feiertage!$B$2:$B$13)),"F",I25)</f>
        <v>45434</v>
      </c>
      <c r="K25" s="39">
        <f t="shared" si="16"/>
        <v>45465</v>
      </c>
      <c r="L25" s="40" cm="1">
        <f t="array" ref="L25">IF(SUM(COUNTIF(K25,Feiertage!$B$2:$B$13)),"F",K25)</f>
        <v>45465</v>
      </c>
      <c r="M25" s="39">
        <f t="shared" si="17"/>
        <v>45495</v>
      </c>
      <c r="N25" s="40" cm="1">
        <f t="array" ref="N25">IF(SUM(COUNTIF(M25,Feiertage!$B$2:$B$13)),"F",M25)</f>
        <v>45495</v>
      </c>
      <c r="O25" s="39">
        <f t="shared" si="18"/>
        <v>45526</v>
      </c>
      <c r="P25" s="40" cm="1">
        <f t="array" ref="P25">IF(SUM(COUNTIF(O25,Feiertage!$B$2:$B$13)),"F",O25)</f>
        <v>45526</v>
      </c>
      <c r="Q25" s="39">
        <f t="shared" si="19"/>
        <v>45557</v>
      </c>
      <c r="R25" s="40" cm="1">
        <f t="array" ref="R25">IF(SUM(COUNTIF(Q25,Feiertage!$B$2:$B$13)),"F",Q25)</f>
        <v>45557</v>
      </c>
      <c r="S25" s="39">
        <f t="shared" si="20"/>
        <v>45587</v>
      </c>
      <c r="T25" s="40" cm="1">
        <f t="array" ref="T25">IF(SUM(COUNTIF(S25,Feiertage!$B$2:$B$13)),"F",S25)</f>
        <v>45587</v>
      </c>
      <c r="U25" s="39">
        <f t="shared" si="21"/>
        <v>45618</v>
      </c>
      <c r="V25" s="40" cm="1">
        <f t="array" ref="V25">IF(SUM(COUNTIF(U25,Feiertage!$B$2:$B$13)),"F",U25)</f>
        <v>45618</v>
      </c>
      <c r="W25" s="41">
        <f t="shared" si="22"/>
        <v>45648</v>
      </c>
      <c r="X25" s="40" cm="1">
        <f t="array" ref="X25">IF(SUM(COUNTIF(W25,Feiertage!$B$2:$B$13)),"F",W25)</f>
        <v>45648</v>
      </c>
    </row>
    <row r="26" spans="1:24" ht="18.75" x14ac:dyDescent="0.25">
      <c r="A26" s="39">
        <f>IFERROR(IF(MONTH(A25+1)=MONTH(A$4),A25+1,""),"")</f>
        <v>45314</v>
      </c>
      <c r="B26" s="40" cm="1">
        <f t="array" ref="B26">IF(SUM(COUNTIF(A26,Feiertage!$B$2:$B$13)),"F",A26)</f>
        <v>45314</v>
      </c>
      <c r="C26" s="39">
        <f t="shared" si="12"/>
        <v>45345</v>
      </c>
      <c r="D26" s="40" cm="1">
        <f t="array" ref="D26">IF(SUM(COUNTIF(C26,Feiertage!$B$2:$B$13)),"F",C26)</f>
        <v>45345</v>
      </c>
      <c r="E26" s="39">
        <f t="shared" si="13"/>
        <v>45374</v>
      </c>
      <c r="F26" s="40" cm="1">
        <f t="array" ref="F26">IF(SUM(COUNTIF(E26,Feiertage!$B$2:$B$13)),"F",E26)</f>
        <v>45374</v>
      </c>
      <c r="G26" s="39">
        <f t="shared" si="14"/>
        <v>45405</v>
      </c>
      <c r="H26" s="40" cm="1">
        <f t="array" ref="H26">IF(SUM(COUNTIF(G26,Feiertage!$B$2:$B$13)),"F",G26)</f>
        <v>45405</v>
      </c>
      <c r="I26" s="39">
        <f t="shared" si="15"/>
        <v>45435</v>
      </c>
      <c r="J26" s="40" cm="1">
        <f t="array" ref="J26">IF(SUM(COUNTIF(I26,Feiertage!$B$2:$B$13)),"F",I26)</f>
        <v>45435</v>
      </c>
      <c r="K26" s="39">
        <f t="shared" si="16"/>
        <v>45466</v>
      </c>
      <c r="L26" s="40" cm="1">
        <f t="array" ref="L26">IF(SUM(COUNTIF(K26,Feiertage!$B$2:$B$13)),"F",K26)</f>
        <v>45466</v>
      </c>
      <c r="M26" s="39">
        <f t="shared" si="17"/>
        <v>45496</v>
      </c>
      <c r="N26" s="40" cm="1">
        <f t="array" ref="N26">IF(SUM(COUNTIF(M26,Feiertage!$B$2:$B$13)),"F",M26)</f>
        <v>45496</v>
      </c>
      <c r="O26" s="39">
        <f t="shared" si="18"/>
        <v>45527</v>
      </c>
      <c r="P26" s="40" cm="1">
        <f t="array" ref="P26">IF(SUM(COUNTIF(O26,Feiertage!$B$2:$B$13)),"F",O26)</f>
        <v>45527</v>
      </c>
      <c r="Q26" s="39">
        <f t="shared" si="19"/>
        <v>45558</v>
      </c>
      <c r="R26" s="40" cm="1">
        <f t="array" ref="R26">IF(SUM(COUNTIF(Q26,Feiertage!$B$2:$B$13)),"F",Q26)</f>
        <v>45558</v>
      </c>
      <c r="S26" s="39">
        <f t="shared" si="20"/>
        <v>45588</v>
      </c>
      <c r="T26" s="40" cm="1">
        <f t="array" ref="T26">IF(SUM(COUNTIF(S26,Feiertage!$B$2:$B$13)),"F",S26)</f>
        <v>45588</v>
      </c>
      <c r="U26" s="39">
        <f t="shared" si="21"/>
        <v>45619</v>
      </c>
      <c r="V26" s="40" cm="1">
        <f t="array" ref="V26">IF(SUM(COUNTIF(U26,Feiertage!$B$2:$B$13)),"F",U26)</f>
        <v>45619</v>
      </c>
      <c r="W26" s="41">
        <f t="shared" si="22"/>
        <v>45649</v>
      </c>
      <c r="X26" s="40" t="s">
        <v>102</v>
      </c>
    </row>
    <row r="27" spans="1:24" ht="18.75" x14ac:dyDescent="0.25">
      <c r="A27" s="39">
        <f t="shared" ref="A27:A31" si="24">IFERROR(IF(MONTH(A26+1)=MONTH(A$4),A26+1,""),"")</f>
        <v>45315</v>
      </c>
      <c r="B27" s="40" cm="1">
        <f t="array" ref="B27">IF(SUM(COUNTIF(A27,Feiertage!$B$2:$B$13)),"F",A27)</f>
        <v>45315</v>
      </c>
      <c r="C27" s="39">
        <f t="shared" si="12"/>
        <v>45346</v>
      </c>
      <c r="D27" s="40" cm="1">
        <f t="array" ref="D27">IF(SUM(COUNTIF(C27,Feiertage!$B$2:$B$13)),"F",C27)</f>
        <v>45346</v>
      </c>
      <c r="E27" s="39">
        <f t="shared" si="13"/>
        <v>45375</v>
      </c>
      <c r="F27" s="40" cm="1">
        <f t="array" ref="F27">IF(SUM(COUNTIF(E27,Feiertage!$B$2:$B$13)),"F",E27)</f>
        <v>45375</v>
      </c>
      <c r="G27" s="39">
        <f t="shared" si="14"/>
        <v>45406</v>
      </c>
      <c r="H27" s="40" cm="1">
        <f t="array" ref="H27">IF(SUM(COUNTIF(G27,Feiertage!$B$2:$B$13)),"F",G27)</f>
        <v>45406</v>
      </c>
      <c r="I27" s="39">
        <f t="shared" si="15"/>
        <v>45436</v>
      </c>
      <c r="J27" s="40" cm="1">
        <f t="array" ref="J27">IF(SUM(COUNTIF(I27,Feiertage!$B$2:$B$13)),"F",I27)</f>
        <v>45436</v>
      </c>
      <c r="K27" s="39">
        <f t="shared" si="16"/>
        <v>45467</v>
      </c>
      <c r="L27" s="40" cm="1">
        <f t="array" ref="L27">IF(SUM(COUNTIF(K27,Feiertage!$B$2:$B$13)),"F",K27)</f>
        <v>45467</v>
      </c>
      <c r="M27" s="39">
        <f t="shared" si="17"/>
        <v>45497</v>
      </c>
      <c r="N27" s="40" cm="1">
        <f t="array" ref="N27">IF(SUM(COUNTIF(M27,Feiertage!$B$2:$B$13)),"F",M27)</f>
        <v>45497</v>
      </c>
      <c r="O27" s="39">
        <f t="shared" si="18"/>
        <v>45528</v>
      </c>
      <c r="P27" s="40" cm="1">
        <f t="array" ref="P27">IF(SUM(COUNTIF(O27,Feiertage!$B$2:$B$13)),"F",O27)</f>
        <v>45528</v>
      </c>
      <c r="Q27" s="39">
        <f t="shared" si="19"/>
        <v>45559</v>
      </c>
      <c r="R27" s="40" cm="1">
        <f t="array" ref="R27">IF(SUM(COUNTIF(Q27,Feiertage!$B$2:$B$13)),"F",Q27)</f>
        <v>45559</v>
      </c>
      <c r="S27" s="39">
        <f t="shared" si="20"/>
        <v>45589</v>
      </c>
      <c r="T27" s="40" cm="1">
        <f t="array" ref="T27">IF(SUM(COUNTIF(S27,Feiertage!$B$2:$B$13)),"F",S27)</f>
        <v>45589</v>
      </c>
      <c r="U27" s="39">
        <f t="shared" si="21"/>
        <v>45620</v>
      </c>
      <c r="V27" s="40" cm="1">
        <f t="array" ref="V27">IF(SUM(COUNTIF(U27,Feiertage!$B$2:$B$13)),"F",U27)</f>
        <v>45620</v>
      </c>
      <c r="W27" s="41">
        <f t="shared" si="22"/>
        <v>45650</v>
      </c>
      <c r="X27" s="40" t="s">
        <v>102</v>
      </c>
    </row>
    <row r="28" spans="1:24" ht="18.75" x14ac:dyDescent="0.25">
      <c r="A28" s="39">
        <f t="shared" si="24"/>
        <v>45316</v>
      </c>
      <c r="B28" s="40" cm="1">
        <f t="array" ref="B28">IF(SUM(COUNTIF(A28,Feiertage!$B$2:$B$13)),"F",A28)</f>
        <v>45316</v>
      </c>
      <c r="C28" s="39">
        <f t="shared" si="12"/>
        <v>45347</v>
      </c>
      <c r="D28" s="40" cm="1">
        <f t="array" ref="D28">IF(SUM(COUNTIF(C28,Feiertage!$B$2:$B$13)),"F",C28)</f>
        <v>45347</v>
      </c>
      <c r="E28" s="39">
        <f t="shared" si="13"/>
        <v>45376</v>
      </c>
      <c r="F28" s="40" cm="1">
        <f t="array" ref="F28">IF(SUM(COUNTIF(E28,Feiertage!$B$2:$B$13)),"F",E28)</f>
        <v>45376</v>
      </c>
      <c r="G28" s="39">
        <f t="shared" si="14"/>
        <v>45407</v>
      </c>
      <c r="H28" s="40" cm="1">
        <f t="array" ref="H28">IF(SUM(COUNTIF(G28,Feiertage!$B$2:$B$13)),"F",G28)</f>
        <v>45407</v>
      </c>
      <c r="I28" s="39">
        <f t="shared" si="15"/>
        <v>45437</v>
      </c>
      <c r="J28" s="40" cm="1">
        <f t="array" ref="J28">IF(SUM(COUNTIF(I28,Feiertage!$B$2:$B$13)),"F",I28)</f>
        <v>45437</v>
      </c>
      <c r="K28" s="39">
        <f t="shared" si="16"/>
        <v>45468</v>
      </c>
      <c r="L28" s="40" cm="1">
        <f t="array" ref="L28">IF(SUM(COUNTIF(K28,Feiertage!$B$2:$B$13)),"F",K28)</f>
        <v>45468</v>
      </c>
      <c r="M28" s="39">
        <f t="shared" si="17"/>
        <v>45498</v>
      </c>
      <c r="N28" s="40" cm="1">
        <f t="array" ref="N28">IF(SUM(COUNTIF(M28,Feiertage!$B$2:$B$13)),"F",M28)</f>
        <v>45498</v>
      </c>
      <c r="O28" s="39">
        <f t="shared" si="18"/>
        <v>45529</v>
      </c>
      <c r="P28" s="40" cm="1">
        <f t="array" ref="P28">IF(SUM(COUNTIF(O28,Feiertage!$B$2:$B$13)),"F",O28)</f>
        <v>45529</v>
      </c>
      <c r="Q28" s="39">
        <f t="shared" si="19"/>
        <v>45560</v>
      </c>
      <c r="R28" s="40" cm="1">
        <f t="array" ref="R28">IF(SUM(COUNTIF(Q28,Feiertage!$B$2:$B$13)),"F",Q28)</f>
        <v>45560</v>
      </c>
      <c r="S28" s="39">
        <f t="shared" si="20"/>
        <v>45590</v>
      </c>
      <c r="T28" s="40" cm="1">
        <f t="array" ref="T28">IF(SUM(COUNTIF(S28,Feiertage!$B$2:$B$13)),"F",S28)</f>
        <v>45590</v>
      </c>
      <c r="U28" s="39">
        <f t="shared" si="21"/>
        <v>45621</v>
      </c>
      <c r="V28" s="40" cm="1">
        <f t="array" ref="V28">IF(SUM(COUNTIF(U28,Feiertage!$B$2:$B$13)),"F",U28)</f>
        <v>45621</v>
      </c>
      <c r="W28" s="41">
        <f t="shared" si="22"/>
        <v>45651</v>
      </c>
      <c r="X28" s="40" t="str" cm="1">
        <f t="array" ref="X28">IF(SUM(COUNTIF(W28,Feiertage!$B$2:$B$13)),"F",W28)</f>
        <v>F</v>
      </c>
    </row>
    <row r="29" spans="1:24" ht="18.75" x14ac:dyDescent="0.25">
      <c r="A29" s="39">
        <f t="shared" si="24"/>
        <v>45317</v>
      </c>
      <c r="B29" s="40" cm="1">
        <f t="array" ref="B29">IF(SUM(COUNTIF(A29,Feiertage!$B$2:$B$13)),"F",A29)</f>
        <v>45317</v>
      </c>
      <c r="C29" s="39">
        <f t="shared" si="12"/>
        <v>45348</v>
      </c>
      <c r="D29" s="40" cm="1">
        <f t="array" ref="D29">IF(SUM(COUNTIF(C29,Feiertage!$B$2:$B$13)),"F",C29)</f>
        <v>45348</v>
      </c>
      <c r="E29" s="39">
        <f t="shared" si="13"/>
        <v>45377</v>
      </c>
      <c r="F29" s="40" cm="1">
        <f t="array" ref="F29">IF(SUM(COUNTIF(E29,Feiertage!$B$2:$B$13)),"F",E29)</f>
        <v>45377</v>
      </c>
      <c r="G29" s="39">
        <f t="shared" si="14"/>
        <v>45408</v>
      </c>
      <c r="H29" s="40" cm="1">
        <f t="array" ref="H29">IF(SUM(COUNTIF(G29,Feiertage!$B$2:$B$13)),"F",G29)</f>
        <v>45408</v>
      </c>
      <c r="I29" s="39">
        <f t="shared" si="15"/>
        <v>45438</v>
      </c>
      <c r="J29" s="40" cm="1">
        <f t="array" ref="J29">IF(SUM(COUNTIF(I29,Feiertage!$B$2:$B$13)),"F",I29)</f>
        <v>45438</v>
      </c>
      <c r="K29" s="39">
        <f t="shared" si="16"/>
        <v>45469</v>
      </c>
      <c r="L29" s="40" cm="1">
        <f t="array" ref="L29">IF(SUM(COUNTIF(K29,Feiertage!$B$2:$B$13)),"F",K29)</f>
        <v>45469</v>
      </c>
      <c r="M29" s="39">
        <f t="shared" si="17"/>
        <v>45499</v>
      </c>
      <c r="N29" s="40" cm="1">
        <f t="array" ref="N29">IF(SUM(COUNTIF(M29,Feiertage!$B$2:$B$13)),"F",M29)</f>
        <v>45499</v>
      </c>
      <c r="O29" s="39">
        <f t="shared" si="18"/>
        <v>45530</v>
      </c>
      <c r="P29" s="40" cm="1">
        <f t="array" ref="P29">IF(SUM(COUNTIF(O29,Feiertage!$B$2:$B$13)),"F",O29)</f>
        <v>45530</v>
      </c>
      <c r="Q29" s="39">
        <f t="shared" si="19"/>
        <v>45561</v>
      </c>
      <c r="R29" s="40" cm="1">
        <f t="array" ref="R29">IF(SUM(COUNTIF(Q29,Feiertage!$B$2:$B$13)),"F",Q29)</f>
        <v>45561</v>
      </c>
      <c r="S29" s="39">
        <f t="shared" si="20"/>
        <v>45591</v>
      </c>
      <c r="T29" s="40" cm="1">
        <f t="array" ref="T29">IF(SUM(COUNTIF(S29,Feiertage!$B$2:$B$13)),"F",S29)</f>
        <v>45591</v>
      </c>
      <c r="U29" s="39">
        <f t="shared" si="21"/>
        <v>45622</v>
      </c>
      <c r="V29" s="40" cm="1">
        <f t="array" ref="V29">IF(SUM(COUNTIF(U29,Feiertage!$B$2:$B$13)),"F",U29)</f>
        <v>45622</v>
      </c>
      <c r="W29" s="41">
        <f t="shared" si="22"/>
        <v>45652</v>
      </c>
      <c r="X29" s="40" t="str" cm="1">
        <f t="array" ref="X29">IF(SUM(COUNTIF(W29,Feiertage!$B$2:$B$13)),"F",W29)</f>
        <v>F</v>
      </c>
    </row>
    <row r="30" spans="1:24" ht="18.75" x14ac:dyDescent="0.25">
      <c r="A30" s="39">
        <f t="shared" si="24"/>
        <v>45318</v>
      </c>
      <c r="B30" s="40" cm="1">
        <f t="array" ref="B30">IF(SUM(COUNTIF(A30,Feiertage!$B$2:$B$13)),"F",A30)</f>
        <v>45318</v>
      </c>
      <c r="C30" s="39">
        <f t="shared" si="12"/>
        <v>45349</v>
      </c>
      <c r="D30" s="40" cm="1">
        <f t="array" ref="D30">IF(SUM(COUNTIF(C30,Feiertage!$B$2:$B$13)),"F",C30)</f>
        <v>45349</v>
      </c>
      <c r="E30" s="39">
        <f t="shared" si="13"/>
        <v>45378</v>
      </c>
      <c r="F30" s="40" cm="1">
        <f t="array" ref="F30">IF(SUM(COUNTIF(E30,Feiertage!$B$2:$B$13)),"F",E30)</f>
        <v>45378</v>
      </c>
      <c r="G30" s="39">
        <f t="shared" si="14"/>
        <v>45409</v>
      </c>
      <c r="H30" s="40" cm="1">
        <f t="array" ref="H30">IF(SUM(COUNTIF(G30,Feiertage!$B$2:$B$13)),"F",G30)</f>
        <v>45409</v>
      </c>
      <c r="I30" s="39">
        <f t="shared" si="15"/>
        <v>45439</v>
      </c>
      <c r="J30" s="40" cm="1">
        <f t="array" ref="J30">IF(SUM(COUNTIF(I30,Feiertage!$B$2:$B$13)),"F",I30)</f>
        <v>45439</v>
      </c>
      <c r="K30" s="39">
        <f t="shared" si="16"/>
        <v>45470</v>
      </c>
      <c r="L30" s="40" cm="1">
        <f t="array" ref="L30">IF(SUM(COUNTIF(K30,Feiertage!$B$2:$B$13)),"F",K30)</f>
        <v>45470</v>
      </c>
      <c r="M30" s="39">
        <f t="shared" si="17"/>
        <v>45500</v>
      </c>
      <c r="N30" s="40" cm="1">
        <f t="array" ref="N30">IF(SUM(COUNTIF(M30,Feiertage!$B$2:$B$13)),"F",M30)</f>
        <v>45500</v>
      </c>
      <c r="O30" s="39">
        <f t="shared" si="18"/>
        <v>45531</v>
      </c>
      <c r="P30" s="40" cm="1">
        <f t="array" ref="P30">IF(SUM(COUNTIF(O30,Feiertage!$B$2:$B$13)),"F",O30)</f>
        <v>45531</v>
      </c>
      <c r="Q30" s="39">
        <f t="shared" si="19"/>
        <v>45562</v>
      </c>
      <c r="R30" s="40" cm="1">
        <f t="array" ref="R30">IF(SUM(COUNTIF(Q30,Feiertage!$B$2:$B$13)),"F",Q30)</f>
        <v>45562</v>
      </c>
      <c r="S30" s="39">
        <f t="shared" si="20"/>
        <v>45592</v>
      </c>
      <c r="T30" s="40" cm="1">
        <f t="array" ref="T30">IF(SUM(COUNTIF(S30,Feiertage!$B$2:$B$13)),"F",S30)</f>
        <v>45592</v>
      </c>
      <c r="U30" s="39">
        <f t="shared" si="21"/>
        <v>45623</v>
      </c>
      <c r="V30" s="40" cm="1">
        <f t="array" ref="V30">IF(SUM(COUNTIF(U30,Feiertage!$B$2:$B$13)),"F",U30)</f>
        <v>45623</v>
      </c>
      <c r="W30" s="41">
        <f t="shared" si="22"/>
        <v>45653</v>
      </c>
      <c r="X30" s="40" t="s">
        <v>102</v>
      </c>
    </row>
    <row r="31" spans="1:24" ht="18.75" x14ac:dyDescent="0.25">
      <c r="A31" s="39">
        <f t="shared" si="24"/>
        <v>45319</v>
      </c>
      <c r="B31" s="40" cm="1">
        <f t="array" ref="B31">IF(SUM(COUNTIF(A31,Feiertage!$B$2:$B$13)),"F",A31)</f>
        <v>45319</v>
      </c>
      <c r="C31" s="39">
        <f t="shared" si="12"/>
        <v>45350</v>
      </c>
      <c r="D31" s="40" cm="1">
        <f t="array" ref="D31">IF(SUM(COUNTIF(C31,Feiertage!$B$2:$B$13)),"F",C31)</f>
        <v>45350</v>
      </c>
      <c r="E31" s="39">
        <f t="shared" si="13"/>
        <v>45379</v>
      </c>
      <c r="F31" s="40" cm="1">
        <f t="array" ref="F31">IF(SUM(COUNTIF(E31,Feiertage!$B$2:$B$13)),"F",E31)</f>
        <v>45379</v>
      </c>
      <c r="G31" s="39">
        <f t="shared" si="14"/>
        <v>45410</v>
      </c>
      <c r="H31" s="40" cm="1">
        <f t="array" ref="H31">IF(SUM(COUNTIF(G31,Feiertage!$B$2:$B$13)),"F",G31)</f>
        <v>45410</v>
      </c>
      <c r="I31" s="39">
        <f t="shared" si="15"/>
        <v>45440</v>
      </c>
      <c r="J31" s="40" cm="1">
        <f t="array" ref="J31">IF(SUM(COUNTIF(I31,Feiertage!$B$2:$B$13)),"F",I31)</f>
        <v>45440</v>
      </c>
      <c r="K31" s="39">
        <f t="shared" si="16"/>
        <v>45471</v>
      </c>
      <c r="L31" s="40" cm="1">
        <f t="array" ref="L31">IF(SUM(COUNTIF(K31,Feiertage!$B$2:$B$13)),"F",K31)</f>
        <v>45471</v>
      </c>
      <c r="M31" s="39">
        <f t="shared" si="17"/>
        <v>45501</v>
      </c>
      <c r="N31" s="40" cm="1">
        <f t="array" ref="N31">IF(SUM(COUNTIF(M31,Feiertage!$B$2:$B$13)),"F",M31)</f>
        <v>45501</v>
      </c>
      <c r="O31" s="39">
        <f t="shared" si="18"/>
        <v>45532</v>
      </c>
      <c r="P31" s="40" cm="1">
        <f t="array" ref="P31">IF(SUM(COUNTIF(O31,Feiertage!$B$2:$B$13)),"F",O31)</f>
        <v>45532</v>
      </c>
      <c r="Q31" s="39">
        <f t="shared" si="19"/>
        <v>45563</v>
      </c>
      <c r="R31" s="40" cm="1">
        <f t="array" ref="R31">IF(SUM(COUNTIF(Q31,Feiertage!$B$2:$B$13)),"F",Q31)</f>
        <v>45563</v>
      </c>
      <c r="S31" s="39">
        <f t="shared" si="20"/>
        <v>45593</v>
      </c>
      <c r="T31" s="40" cm="1">
        <f t="array" ref="T31">IF(SUM(COUNTIF(S31,Feiertage!$B$2:$B$13)),"F",S31)</f>
        <v>45593</v>
      </c>
      <c r="U31" s="39">
        <f t="shared" si="21"/>
        <v>45624</v>
      </c>
      <c r="V31" s="40" cm="1">
        <f t="array" ref="V31">IF(SUM(COUNTIF(U31,Feiertage!$B$2:$B$13)),"F",U31)</f>
        <v>45624</v>
      </c>
      <c r="W31" s="41">
        <f t="shared" si="22"/>
        <v>45654</v>
      </c>
      <c r="X31" s="40" cm="1">
        <f t="array" ref="X31">IF(SUM(COUNTIF(W31,Feiertage!$B$2:$B$13)),"F",W31)</f>
        <v>45654</v>
      </c>
    </row>
    <row r="32" spans="1:24" ht="18.75" x14ac:dyDescent="0.25">
      <c r="A32" s="39">
        <f>IFERROR(IF(MONTH(A31+1)=MONTH(A$4),A31+1,""),"")</f>
        <v>45320</v>
      </c>
      <c r="B32" s="40" cm="1">
        <f t="array" ref="B32">IF(SUM(COUNTIF(A32,Feiertage!$B$2:$B$13)),"F",A32)</f>
        <v>45320</v>
      </c>
      <c r="C32" s="39">
        <f t="shared" si="12"/>
        <v>45351</v>
      </c>
      <c r="D32" s="40" cm="1">
        <f t="array" ref="D32">IF(SUM(COUNTIF(C32,Feiertage!$B$2:$B$13)),"F",C32)</f>
        <v>45351</v>
      </c>
      <c r="E32" s="39">
        <f t="shared" si="13"/>
        <v>45380</v>
      </c>
      <c r="F32" s="40" t="str" cm="1">
        <f t="array" ref="F32">IF(SUM(COUNTIF(E32,Feiertage!$B$2:$B$13)),"F",E32)</f>
        <v>F</v>
      </c>
      <c r="G32" s="39">
        <f t="shared" si="14"/>
        <v>45411</v>
      </c>
      <c r="H32" s="40" t="s">
        <v>102</v>
      </c>
      <c r="I32" s="39">
        <f t="shared" si="15"/>
        <v>45441</v>
      </c>
      <c r="J32" s="40" cm="1">
        <f t="array" ref="J32">IF(SUM(COUNTIF(I32,Feiertage!$B$2:$B$13)),"F",I32)</f>
        <v>45441</v>
      </c>
      <c r="K32" s="39">
        <f t="shared" si="16"/>
        <v>45472</v>
      </c>
      <c r="L32" s="40" cm="1">
        <f t="array" ref="L32">IF(SUM(COUNTIF(K32,Feiertage!$B$2:$B$13)),"F",K32)</f>
        <v>45472</v>
      </c>
      <c r="M32" s="39">
        <f t="shared" si="17"/>
        <v>45502</v>
      </c>
      <c r="N32" s="40" cm="1">
        <f t="array" ref="N32">IF(SUM(COUNTIF(M32,Feiertage!$B$2:$B$13)),"F",M32)</f>
        <v>45502</v>
      </c>
      <c r="O32" s="39">
        <f t="shared" si="18"/>
        <v>45533</v>
      </c>
      <c r="P32" s="40" cm="1">
        <f t="array" ref="P32">IF(SUM(COUNTIF(O32,Feiertage!$B$2:$B$13)),"F",O32)</f>
        <v>45533</v>
      </c>
      <c r="Q32" s="39">
        <f t="shared" si="19"/>
        <v>45564</v>
      </c>
      <c r="R32" s="40" cm="1">
        <f t="array" ref="R32">IF(SUM(COUNTIF(Q32,Feiertage!$B$2:$B$13)),"F",Q32)</f>
        <v>45564</v>
      </c>
      <c r="S32" s="39">
        <f t="shared" si="20"/>
        <v>45594</v>
      </c>
      <c r="T32" s="40" cm="1">
        <f t="array" ref="T32">IF(SUM(COUNTIF(S32,Feiertage!$B$2:$B$13)),"F",S32)</f>
        <v>45594</v>
      </c>
      <c r="U32" s="39">
        <f t="shared" si="21"/>
        <v>45625</v>
      </c>
      <c r="V32" s="40" cm="1">
        <f t="array" ref="V32">IF(SUM(COUNTIF(U32,Feiertage!$B$2:$B$13)),"F",U32)</f>
        <v>45625</v>
      </c>
      <c r="W32" s="41">
        <f t="shared" si="22"/>
        <v>45655</v>
      </c>
      <c r="X32" s="40" cm="1">
        <f t="array" ref="X32">IF(SUM(COUNTIF(W32,Feiertage!$B$2:$B$13)),"F",W32)</f>
        <v>45655</v>
      </c>
    </row>
    <row r="33" spans="1:24" ht="18.75" x14ac:dyDescent="0.25">
      <c r="A33" s="39">
        <f>IFERROR(IF(MONTH(A32+1)=MONTH(A$4),A32+1,""),"")</f>
        <v>45321</v>
      </c>
      <c r="B33" s="40" cm="1">
        <f t="array" ref="B33">IF(SUM(COUNTIF(A33,Feiertage!$B$2:$B$13)),"F",A33)</f>
        <v>45321</v>
      </c>
      <c r="C33" s="39" t="str">
        <f t="shared" si="12"/>
        <v/>
      </c>
      <c r="D33" s="40" t="str" cm="1">
        <f t="array" ref="D33">IF(SUM(COUNTIF(C33,Feiertage!$B$2:$B$13)),"F",C33)</f>
        <v/>
      </c>
      <c r="E33" s="39">
        <f t="shared" si="13"/>
        <v>45381</v>
      </c>
      <c r="F33" s="40" cm="1">
        <f t="array" ref="F33">IF(SUM(COUNTIF(E33,Feiertage!$B$2:$B$13)),"F",E33)</f>
        <v>45381</v>
      </c>
      <c r="G33" s="39">
        <f t="shared" si="14"/>
        <v>45412</v>
      </c>
      <c r="H33" s="40" t="s">
        <v>102</v>
      </c>
      <c r="I33" s="39">
        <f t="shared" si="15"/>
        <v>45442</v>
      </c>
      <c r="J33" s="40" t="str" cm="1">
        <f t="array" ref="J33">IF(SUM(COUNTIF(I33,Feiertage!$B$2:$B$13)),"F",I33)</f>
        <v>F</v>
      </c>
      <c r="K33" s="39">
        <f t="shared" si="16"/>
        <v>45473</v>
      </c>
      <c r="L33" s="40" cm="1">
        <f t="array" ref="L33">IF(SUM(COUNTIF(K33,Feiertage!$B$2:$B$13)),"F",K33)</f>
        <v>45473</v>
      </c>
      <c r="M33" s="39">
        <f t="shared" si="17"/>
        <v>45503</v>
      </c>
      <c r="N33" s="40" cm="1">
        <f t="array" ref="N33">IF(SUM(COUNTIF(M33,Feiertage!$B$2:$B$13)),"F",M33)</f>
        <v>45503</v>
      </c>
      <c r="O33" s="39">
        <f t="shared" si="18"/>
        <v>45534</v>
      </c>
      <c r="P33" s="40" cm="1">
        <f t="array" ref="P33">IF(SUM(COUNTIF(O33,Feiertage!$B$2:$B$13)),"F",O33)</f>
        <v>45534</v>
      </c>
      <c r="Q33" s="39">
        <f t="shared" si="19"/>
        <v>45565</v>
      </c>
      <c r="R33" s="40" cm="1">
        <f t="array" ref="R33">IF(SUM(COUNTIF(Q33,Feiertage!$B$2:$B$13)),"F",Q33)</f>
        <v>45565</v>
      </c>
      <c r="S33" s="39">
        <f t="shared" si="20"/>
        <v>45595</v>
      </c>
      <c r="T33" s="40" cm="1">
        <f t="array" ref="T33">IF(SUM(COUNTIF(S33,Feiertage!$B$2:$B$13)),"F",S33)</f>
        <v>45595</v>
      </c>
      <c r="U33" s="39">
        <f t="shared" si="21"/>
        <v>45626</v>
      </c>
      <c r="V33" s="40" cm="1">
        <f t="array" ref="V33">IF(SUM(COUNTIF(U33,Feiertage!$B$2:$B$13)),"F",U33)</f>
        <v>45626</v>
      </c>
      <c r="W33" s="41">
        <f t="shared" si="22"/>
        <v>45656</v>
      </c>
      <c r="X33" s="40" t="s">
        <v>102</v>
      </c>
    </row>
    <row r="34" spans="1:24" ht="19.5" thickBot="1" x14ac:dyDescent="0.3">
      <c r="A34" s="42">
        <f t="shared" ref="A34" si="25">IFERROR(IF(MONTH(A33+1)=MONTH(A$4),A33+1,""),"")</f>
        <v>45322</v>
      </c>
      <c r="B34" s="43" cm="1">
        <f t="array" ref="B34">IF(SUM(COUNTIF(A34,Feiertage!$B$2:$B$13)),"F",A34)</f>
        <v>45322</v>
      </c>
      <c r="C34" s="42" t="str">
        <f t="shared" si="12"/>
        <v/>
      </c>
      <c r="D34" s="43" t="str" cm="1">
        <f t="array" ref="D34">IF(SUM(COUNTIF(C34,Feiertage!$A$2:$A$13)),"F",C34)</f>
        <v/>
      </c>
      <c r="E34" s="42">
        <f t="shared" si="13"/>
        <v>45382</v>
      </c>
      <c r="F34" s="43" cm="1">
        <f t="array" ref="F34">IF(SUM(COUNTIF(E34,Feiertage!$B$2:$B$13)),"F",E34)</f>
        <v>45382</v>
      </c>
      <c r="G34" s="42" t="str">
        <f t="shared" si="14"/>
        <v/>
      </c>
      <c r="H34" s="43" t="str" cm="1">
        <f t="array" ref="H34">IF(SUM(COUNTIF(G34,Feiertage!$B$2:$B$13)),"F",G34)</f>
        <v/>
      </c>
      <c r="I34" s="42">
        <f t="shared" si="15"/>
        <v>45443</v>
      </c>
      <c r="J34" s="43" cm="1">
        <f t="array" ref="J34">IF(SUM(COUNTIF(I34,Feiertage!$B$2:$B$13)),"F",I34)</f>
        <v>45443</v>
      </c>
      <c r="K34" s="42" t="str">
        <f t="shared" si="16"/>
        <v/>
      </c>
      <c r="L34" s="43" t="str" cm="1">
        <f t="array" ref="L34">IF(SUM(COUNTIF(K34,Feiertage!$B$2:$B$13)),"F",K34)</f>
        <v/>
      </c>
      <c r="M34" s="42">
        <f t="shared" si="17"/>
        <v>45504</v>
      </c>
      <c r="N34" s="43" cm="1">
        <f t="array" ref="N34">IF(SUM(COUNTIF(M34,Feiertage!$B$2:$B$13)),"F",M34)</f>
        <v>45504</v>
      </c>
      <c r="O34" s="42">
        <f t="shared" si="18"/>
        <v>45535</v>
      </c>
      <c r="P34" s="43" cm="1">
        <f t="array" ref="P34">IF(SUM(COUNTIF(O34,Feiertage!$B$2:$B$13)),"F",O34)</f>
        <v>45535</v>
      </c>
      <c r="Q34" s="42" t="str">
        <f t="shared" si="19"/>
        <v/>
      </c>
      <c r="R34" s="43" t="str" cm="1">
        <f t="array" ref="R34">IF(SUM(COUNTIF(Q34,Feiertage!$B$2:$B$13)),"F",Q34)</f>
        <v/>
      </c>
      <c r="S34" s="42">
        <f t="shared" si="20"/>
        <v>45596</v>
      </c>
      <c r="T34" s="43" cm="1">
        <f t="array" ref="T34">IF(SUM(COUNTIF(S34,Feiertage!$B$2:$B$13)),"F",S34)</f>
        <v>45596</v>
      </c>
      <c r="U34" s="42" t="str">
        <f t="shared" si="21"/>
        <v/>
      </c>
      <c r="V34" s="43" t="str" cm="1">
        <f t="array" ref="V34">IF(SUM(COUNTIF(U34,Feiertage!$B$2:$B$13)),"F",U34)</f>
        <v/>
      </c>
      <c r="W34" s="44">
        <f t="shared" si="22"/>
        <v>45657</v>
      </c>
      <c r="X34" s="43" t="s">
        <v>102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K3:L3"/>
    <mergeCell ref="M3:N3"/>
    <mergeCell ref="A1:E1"/>
    <mergeCell ref="A3:B3"/>
    <mergeCell ref="C3:D3"/>
    <mergeCell ref="E3:F3"/>
    <mergeCell ref="G3:H3"/>
    <mergeCell ref="I3:J3"/>
  </mergeCells>
  <conditionalFormatting sqref="A4:X34">
    <cfRule type="expression" dxfId="6" priority="1">
      <formula>TODAY()=A4</formula>
    </cfRule>
    <cfRule type="expression" dxfId="5" priority="2">
      <formula>OR(A4="F",B4="F")</formula>
    </cfRule>
    <cfRule type="expression" dxfId="4" priority="3">
      <formula>OR(A4="U",B4="U")</formula>
    </cfRule>
    <cfRule type="expression" dxfId="3" priority="7">
      <formula>WEEKDAY(A4,2)&gt;5</formula>
    </cfRule>
  </conditionalFormatting>
  <pageMargins left="0.7" right="0.7" top="0.78740157499999996" bottom="0.78740157499999996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73078553-1D85-4963-A890-B3A458106B65}">
            <xm:f>AND(NOT(A4=""),OR(COUNTIF(Modulliste!$K$2:$K$19,A4)&gt;0))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5" id="{E702FC86-B431-4ADF-BD9A-51202BB2BBFC}">
            <xm:f>AND(NOT(A4=""),OR(COUNTIF(Modulliste!$I$2:$I$19,A4)&gt;0,COUNTIF(Modulliste!$I$2:$I$19,A4-1)&gt;0,COUNTIF(Modulliste!$I$2:$I$19,A4-2)&gt;0))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6" id="{4B6781FC-2909-4FB0-B0A0-88C81246C83A}">
            <xm:f>AND(NOT(A4=""),OR(COUNTIF(Modulliste!$G$2:$G$19,A4)&gt;0,COUNTIF(Modulliste!$G$2:$G$19,A4-1)&gt;0,COUNTIF(Modulliste!$G$2:$G$19,A4-2)&gt;0))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DFFE-8976-4E81-A21C-ABA53AB9029E}">
  <sheetPr codeName="Tabelle4"/>
  <dimension ref="A1:B17"/>
  <sheetViews>
    <sheetView workbookViewId="0">
      <selection activeCell="B14" sqref="B14"/>
    </sheetView>
  </sheetViews>
  <sheetFormatPr baseColWidth="10" defaultRowHeight="15" x14ac:dyDescent="0.25"/>
  <cols>
    <col min="2" max="2" width="14.7109375" bestFit="1" customWidth="1"/>
  </cols>
  <sheetData>
    <row r="1" spans="1:2" x14ac:dyDescent="0.25">
      <c r="A1">
        <v>2023</v>
      </c>
      <c r="B1">
        <v>2024</v>
      </c>
    </row>
    <row r="2" spans="1:2" x14ac:dyDescent="0.25">
      <c r="A2" s="1">
        <v>44927</v>
      </c>
      <c r="B2" s="1">
        <v>45292</v>
      </c>
    </row>
    <row r="3" spans="1:2" x14ac:dyDescent="0.25">
      <c r="A3" s="1">
        <v>44932</v>
      </c>
      <c r="B3" s="1">
        <v>45297</v>
      </c>
    </row>
    <row r="4" spans="1:2" x14ac:dyDescent="0.25">
      <c r="A4" s="1">
        <v>45023</v>
      </c>
      <c r="B4" s="1">
        <v>45380</v>
      </c>
    </row>
    <row r="5" spans="1:2" x14ac:dyDescent="0.25">
      <c r="A5" s="1">
        <v>45026</v>
      </c>
      <c r="B5" s="1">
        <v>45383</v>
      </c>
    </row>
    <row r="6" spans="1:2" x14ac:dyDescent="0.25">
      <c r="A6" s="1">
        <v>45047</v>
      </c>
      <c r="B6" s="1">
        <v>45413</v>
      </c>
    </row>
    <row r="7" spans="1:2" x14ac:dyDescent="0.25">
      <c r="A7" s="1">
        <v>45064</v>
      </c>
      <c r="B7" s="1">
        <v>45421</v>
      </c>
    </row>
    <row r="8" spans="1:2" x14ac:dyDescent="0.25">
      <c r="A8" s="1">
        <v>45075</v>
      </c>
      <c r="B8" s="1">
        <v>45432</v>
      </c>
    </row>
    <row r="9" spans="1:2" x14ac:dyDescent="0.25">
      <c r="A9" s="1">
        <v>45085</v>
      </c>
      <c r="B9" s="1">
        <v>45442</v>
      </c>
    </row>
    <row r="10" spans="1:2" x14ac:dyDescent="0.25">
      <c r="A10" s="1">
        <v>45202</v>
      </c>
      <c r="B10" s="1">
        <v>45568</v>
      </c>
    </row>
    <row r="11" spans="1:2" x14ac:dyDescent="0.25">
      <c r="A11" s="1">
        <v>45231</v>
      </c>
      <c r="B11" s="1">
        <v>45597</v>
      </c>
    </row>
    <row r="12" spans="1:2" x14ac:dyDescent="0.25">
      <c r="A12" s="1">
        <v>45285</v>
      </c>
      <c r="B12" s="1">
        <v>45651</v>
      </c>
    </row>
    <row r="13" spans="1:2" ht="15" customHeight="1" x14ac:dyDescent="0.25">
      <c r="A13" s="1">
        <v>45286</v>
      </c>
      <c r="B13" s="1">
        <v>45652</v>
      </c>
    </row>
    <row r="15" spans="1:2" x14ac:dyDescent="0.25">
      <c r="B15" s="1"/>
    </row>
    <row r="17" ht="15" customHeight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Modulliste</vt:lpstr>
      <vt:lpstr>2023</vt:lpstr>
      <vt:lpstr>2024</vt:lpstr>
      <vt:lpstr>Feiertage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Adilgereev Ruslan (PEA4-Fe-DHBW-MS)</dc:creator>
  <cp:keywords/>
  <dc:description/>
  <cp:lastModifiedBy>Adilgereev Ruslan (PEA4-Fe-DHBW-MS)</cp:lastModifiedBy>
  <cp:revision/>
  <dcterms:created xsi:type="dcterms:W3CDTF">2023-02-06T08:00:30Z</dcterms:created>
  <dcterms:modified xsi:type="dcterms:W3CDTF">2023-10-22T16:48:35Z</dcterms:modified>
  <cp:category/>
  <cp:contentStatus/>
</cp:coreProperties>
</file>