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uslan\НИР-Гидрология\Этап_1.4.1\Результаты-Уравнения\Провер-Вилия-Михалишки-гр1\"/>
    </mc:Choice>
  </mc:AlternateContent>
  <bookViews>
    <workbookView xWindow="0" yWindow="0" windowWidth="19200" windowHeight="10890"/>
  </bookViews>
  <sheets>
    <sheet name="Лист1" sheetId="2" r:id="rId1"/>
  </sheets>
  <definedNames>
    <definedName name="Вилия_Михалишки_проверочный_гр1_00" localSheetId="0">Лист1!$A$1:$J$53</definedName>
  </definedNames>
  <calcPr calcId="162913"/>
</workbook>
</file>

<file path=xl/calcChain.xml><?xml version="1.0" encoding="utf-8"?>
<calcChain xmlns="http://schemas.openxmlformats.org/spreadsheetml/2006/main">
  <c r="J38" i="2" l="1"/>
  <c r="I38" i="2"/>
  <c r="I39" i="2" s="1"/>
  <c r="I40" i="2" s="1"/>
  <c r="E39" i="2"/>
  <c r="E40" i="2"/>
  <c r="E38" i="2"/>
  <c r="D40" i="2"/>
  <c r="D39" i="2"/>
</calcChain>
</file>

<file path=xl/connections.xml><?xml version="1.0" encoding="utf-8"?>
<connections xmlns="http://schemas.openxmlformats.org/spreadsheetml/2006/main">
  <connection id="1" name="Вилия-Михалишки-проверочный-гр1-00" type="6" refreshedVersion="6" background="1" saveData="1">
    <textPr codePage="65001" sourceFile="F:\ruslan\projects\pkogo\results\Вилия-Михалишки\group-1\Вилия-Михалишки-проверочный-гр1-00.csv" thousands=" " tab="0" semicolon="1" qualifier="none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<sst xmlns="http://schemas.openxmlformats.org/spreadsheetml/2006/main" count="48" uniqueCount="48">
  <si>
    <t xml:space="preserve"> Smax, H_2802, X, X1, X3, L_max</t>
  </si>
  <si>
    <t xml:space="preserve">  - 102.437 + 0.966*Smax + 0.461*H_2802 + 0.43*X + 0.196*X1 + 0.421*X3 + 1.488*L_max</t>
  </si>
  <si>
    <t xml:space="preserve"> OMP6</t>
  </si>
  <si>
    <t>S =</t>
  </si>
  <si>
    <t>S -</t>
  </si>
  <si>
    <t>Таблица  - Проверочные прогнозы максимумов весеннего половодья</t>
  </si>
  <si>
    <t>р.Вилия-Михалишки</t>
  </si>
  <si>
    <t>Предикторы:</t>
  </si>
  <si>
    <t>Уравнение:</t>
  </si>
  <si>
    <t>Модель:</t>
  </si>
  <si>
    <t>№</t>
  </si>
  <si>
    <t>Год</t>
  </si>
  <si>
    <t>Hmax фактический</t>
  </si>
  <si>
    <t>Hф-Hср</t>
  </si>
  <si>
    <t>(Hф-Hср)^2</t>
  </si>
  <si>
    <t>Hmax прогнозный</t>
  </si>
  <si>
    <t>Hф-Hп</t>
  </si>
  <si>
    <t>(Hф-Hп)^2</t>
  </si>
  <si>
    <t>Сумма</t>
  </si>
  <si>
    <t>Средний</t>
  </si>
  <si>
    <t>Высший</t>
  </si>
  <si>
    <t>Низший</t>
  </si>
  <si>
    <t xml:space="preserve">σ = </t>
  </si>
  <si>
    <t>σ -</t>
  </si>
  <si>
    <t>среднеквадратическое отклонение (см)</t>
  </si>
  <si>
    <t>δдоп =</t>
  </si>
  <si>
    <t>δдоп -</t>
  </si>
  <si>
    <t>допустимая погрешность прогноза (см)</t>
  </si>
  <si>
    <t>Pк =</t>
  </si>
  <si>
    <t>Pк -</t>
  </si>
  <si>
    <t>климатическая обеспеченность в %</t>
  </si>
  <si>
    <t>Pм =</t>
  </si>
  <si>
    <t>Pм -</t>
  </si>
  <si>
    <t>обеспеченность метода в %</t>
  </si>
  <si>
    <t>(допустимой погрешности проверочных прогнозов)</t>
  </si>
  <si>
    <t>S/σ =</t>
  </si>
  <si>
    <t>среднеквадратическая погрешность (см)</t>
  </si>
  <si>
    <t>(S/σ)^2 =</t>
  </si>
  <si>
    <t>S/σ -</t>
  </si>
  <si>
    <t>критерий эффективности метода прогнозирования</t>
  </si>
  <si>
    <t>ρ =</t>
  </si>
  <si>
    <t>ρ -</t>
  </si>
  <si>
    <t>корреляционное отношение</t>
  </si>
  <si>
    <t>(оценка эффективности метода прогнозирования)</t>
  </si>
  <si>
    <t>δ50% -</t>
  </si>
  <si>
    <t>погрешность (ошибка) прогнозов (см)</t>
  </si>
  <si>
    <t>δ50%
Погрешность проверочных прогнозов в долях от допустимой погрешности</t>
  </si>
  <si>
    <t>δ50%
Погрешность климатических прогнозов в долях от допустимой погрешности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</si>
</sst>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vertical="center" wrapText="1"/>
    </xf>
    <xf numFmtId="0" fontId="0" fillId="0" borderId="10" xfId="0" applyBorder="1"/>
    <xf numFmtId="0" fontId="18" fillId="0" borderId="0" xfId="0" applyFont="1"/>
    <xf numFmtId="0" fontId="0" fillId="0" borderId="0" xfId="0"/>
    <xf numFmtId="0" fontId="0" fillId="0" borderId="10" xfId="0" applyBorder="1" applyAlignment="1">
      <alignment horizontal="right"/>
    </xf>
    <xf numFmtId="0" fontId="18" fillId="0" borderId="10" xfId="0" applyFont="1" applyBorder="1" applyAlignment="1">
      <alignment horizontal="center" vertical="center" wrapText="1"/>
    </xf>
    <xf numFmtId="2" fontId="18" fillId="0" borderId="10" xfId="0" applyNumberFormat="1" applyFont="1" applyBorder="1" applyAlignment="1">
      <alignment horizontal="center" vertical="center" wrapText="1"/>
    </xf>
    <xf numFmtId="2" fontId="0" fillId="0" borderId="10" xfId="0" applyNumberFormat="1" applyBorder="1"/>
    <xf numFmtId="2" fontId="18" fillId="0" borderId="10" xfId="0" applyNumberFormat="1" applyFont="1" applyBorder="1" applyAlignment="1">
      <alignment horizontal="center"/>
    </xf>
    <xf numFmtId="0" fontId="0" fillId="0" borderId="10" xfId="0" applyBorder="1"/>
    <xf numFmtId="0" fontId="0" fillId="0" borderId="0" xfId="0"/>
    <xf numFmtId="0" fontId="18" fillId="0" borderId="11" xfId="0" applyFont="1" applyBorder="1" applyAlignment="1">
      <alignment horizontal="right"/>
    </xf>
    <xf numFmtId="0" fontId="18" fillId="0" borderId="12" xfId="0" applyFont="1" applyBorder="1" applyAlignment="1">
      <alignment horizontal="right"/>
    </xf>
    <xf numFmtId="0" fontId="0" fillId="0" borderId="0" xfId="0" applyBorder="1"/>
    <xf numFmtId="2" fontId="0" fillId="0" borderId="0" xfId="0" applyNumberFormat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Вилия-Михалишки-проверочный-гр1-0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10" workbookViewId="0">
      <selection activeCell="J39" sqref="J39"/>
    </sheetView>
  </sheetViews>
  <sheetFormatPr defaultRowHeight="15" x14ac:dyDescent="0.25"/>
  <cols>
    <col min="1" max="1" width="6" customWidth="1"/>
    <col min="2" max="2" width="9.140625" customWidth="1"/>
    <col min="3" max="3" width="7.7109375" customWidth="1"/>
    <col min="4" max="5" width="13.85546875" customWidth="1"/>
    <col min="6" max="6" width="19.28515625" customWidth="1"/>
    <col min="7" max="7" width="13.7109375" customWidth="1"/>
    <col min="8" max="8" width="12.7109375" bestFit="1" customWidth="1"/>
    <col min="9" max="9" width="12" bestFit="1" customWidth="1"/>
    <col min="10" max="10" width="18.7109375" customWidth="1"/>
  </cols>
  <sheetData>
    <row r="1" spans="1:10" x14ac:dyDescent="0.25">
      <c r="A1" s="3" t="s">
        <v>5</v>
      </c>
    </row>
    <row r="2" spans="1:10" x14ac:dyDescent="0.25">
      <c r="A2" s="3" t="s">
        <v>6</v>
      </c>
    </row>
    <row r="3" spans="1:10" x14ac:dyDescent="0.25">
      <c r="A3" t="s">
        <v>7</v>
      </c>
      <c r="C3" s="11" t="s">
        <v>0</v>
      </c>
      <c r="D3" s="11"/>
      <c r="E3" s="11"/>
      <c r="F3" s="11"/>
      <c r="G3" s="11"/>
      <c r="H3" s="11"/>
    </row>
    <row r="4" spans="1:10" x14ac:dyDescent="0.25">
      <c r="A4" t="s">
        <v>8</v>
      </c>
      <c r="C4" s="11" t="s">
        <v>1</v>
      </c>
      <c r="D4" s="11"/>
      <c r="E4" s="11"/>
      <c r="F4" s="11"/>
      <c r="G4" s="11"/>
      <c r="H4" s="11"/>
    </row>
    <row r="5" spans="1:10" x14ac:dyDescent="0.25">
      <c r="A5" t="s">
        <v>9</v>
      </c>
      <c r="C5" s="11" t="s">
        <v>2</v>
      </c>
      <c r="D5" s="11"/>
      <c r="E5" s="11"/>
      <c r="F5" s="11"/>
      <c r="G5" s="11"/>
      <c r="H5" s="11"/>
    </row>
    <row r="7" spans="1:10" s="1" customFormat="1" ht="90" x14ac:dyDescent="0.25">
      <c r="A7" s="6" t="s">
        <v>10</v>
      </c>
      <c r="B7" s="6" t="s">
        <v>11</v>
      </c>
      <c r="C7" s="6" t="s">
        <v>12</v>
      </c>
      <c r="D7" s="7" t="s">
        <v>13</v>
      </c>
      <c r="E7" s="7" t="s">
        <v>14</v>
      </c>
      <c r="F7" s="7" t="s">
        <v>47</v>
      </c>
      <c r="G7" s="7" t="s">
        <v>15</v>
      </c>
      <c r="H7" s="7" t="s">
        <v>16</v>
      </c>
      <c r="I7" s="7" t="s">
        <v>17</v>
      </c>
      <c r="J7" s="7" t="s">
        <v>46</v>
      </c>
    </row>
    <row r="8" spans="1:10" x14ac:dyDescent="0.25">
      <c r="A8" s="2">
        <v>1</v>
      </c>
      <c r="B8" s="2">
        <v>1985</v>
      </c>
      <c r="C8" s="2">
        <v>260</v>
      </c>
      <c r="D8" s="8">
        <v>28.133333333333301</v>
      </c>
      <c r="E8" s="8">
        <v>791.48444444444397</v>
      </c>
      <c r="F8" s="8">
        <v>0.467302265470177</v>
      </c>
      <c r="G8" s="8">
        <v>245.106967832522</v>
      </c>
      <c r="H8" s="8">
        <v>14.893032167477401</v>
      </c>
      <c r="I8" s="8">
        <v>221.80240714151901</v>
      </c>
      <c r="J8" s="8">
        <v>0.24737728690458899</v>
      </c>
    </row>
    <row r="9" spans="1:10" x14ac:dyDescent="0.25">
      <c r="A9" s="2">
        <v>2</v>
      </c>
      <c r="B9" s="2">
        <v>1986</v>
      </c>
      <c r="C9" s="2">
        <v>284</v>
      </c>
      <c r="D9" s="8">
        <v>52.133333333333297</v>
      </c>
      <c r="E9" s="8">
        <v>2717.8844444444399</v>
      </c>
      <c r="F9" s="8">
        <v>0.86594874786179699</v>
      </c>
      <c r="G9" s="8">
        <v>282.88716504750499</v>
      </c>
      <c r="H9" s="8">
        <v>1.11283495249426</v>
      </c>
      <c r="I9" s="8">
        <v>1.23840163149291</v>
      </c>
      <c r="J9" s="8">
        <v>1.84844891372619E-2</v>
      </c>
    </row>
    <row r="10" spans="1:10" x14ac:dyDescent="0.25">
      <c r="A10" s="2">
        <v>3</v>
      </c>
      <c r="B10" s="2">
        <v>1987</v>
      </c>
      <c r="C10" s="2">
        <v>369</v>
      </c>
      <c r="D10" s="8">
        <v>137.13333333333301</v>
      </c>
      <c r="E10" s="8">
        <v>18805.551111111101</v>
      </c>
      <c r="F10" s="8">
        <v>2.2778217063321202</v>
      </c>
      <c r="G10" s="8">
        <v>252.712851525611</v>
      </c>
      <c r="H10" s="8">
        <v>116.287148474388</v>
      </c>
      <c r="I10" s="8">
        <v>13522.7009003044</v>
      </c>
      <c r="J10" s="8">
        <v>1.93156094527779</v>
      </c>
    </row>
    <row r="11" spans="1:10" x14ac:dyDescent="0.25">
      <c r="A11" s="2">
        <v>4</v>
      </c>
      <c r="B11" s="2">
        <v>1988</v>
      </c>
      <c r="C11" s="2">
        <v>371</v>
      </c>
      <c r="D11" s="8">
        <v>139.13333333333301</v>
      </c>
      <c r="E11" s="8">
        <v>19358.084444444401</v>
      </c>
      <c r="F11" s="8">
        <v>2.3110422465314202</v>
      </c>
      <c r="G11" s="8">
        <v>231.009646243482</v>
      </c>
      <c r="H11" s="8">
        <v>139.99035375651701</v>
      </c>
      <c r="I11" s="8">
        <v>19597.299144874702</v>
      </c>
      <c r="J11" s="8">
        <v>2.3252775872414202</v>
      </c>
    </row>
    <row r="12" spans="1:10" x14ac:dyDescent="0.25">
      <c r="A12" s="2">
        <v>5</v>
      </c>
      <c r="B12" s="2">
        <v>1989</v>
      </c>
      <c r="C12" s="2">
        <v>133</v>
      </c>
      <c r="D12" s="8">
        <v>-98.866666666666603</v>
      </c>
      <c r="E12" s="8">
        <v>9774.6177777777793</v>
      </c>
      <c r="F12" s="8">
        <v>-1.64220203718548</v>
      </c>
      <c r="G12" s="8">
        <v>192.460980052813</v>
      </c>
      <c r="H12" s="8">
        <v>-59.460980052813902</v>
      </c>
      <c r="I12" s="8">
        <v>3535.6081488411301</v>
      </c>
      <c r="J12" s="8">
        <v>-0.98766293906719005</v>
      </c>
    </row>
    <row r="13" spans="1:10" x14ac:dyDescent="0.25">
      <c r="A13" s="2">
        <v>6</v>
      </c>
      <c r="B13" s="2">
        <v>1991</v>
      </c>
      <c r="C13" s="2">
        <v>189</v>
      </c>
      <c r="D13" s="8">
        <v>-42.866666666666603</v>
      </c>
      <c r="E13" s="8">
        <v>1837.55111111111</v>
      </c>
      <c r="F13" s="8">
        <v>-0.71202691160503295</v>
      </c>
      <c r="G13" s="8">
        <v>263.52959451786899</v>
      </c>
      <c r="H13" s="8">
        <v>-74.529594517869398</v>
      </c>
      <c r="I13" s="8">
        <v>5554.6604589980298</v>
      </c>
      <c r="J13" s="8">
        <v>-1.23795669535926</v>
      </c>
    </row>
    <row r="14" spans="1:10" x14ac:dyDescent="0.25">
      <c r="A14" s="2">
        <v>7</v>
      </c>
      <c r="B14" s="2">
        <v>1992</v>
      </c>
      <c r="C14" s="2">
        <v>136</v>
      </c>
      <c r="D14" s="8">
        <v>-95.866666666666603</v>
      </c>
      <c r="E14" s="8">
        <v>9190.4177777777695</v>
      </c>
      <c r="F14" s="8">
        <v>-1.59237122688652</v>
      </c>
      <c r="G14" s="8">
        <v>163.27070232611501</v>
      </c>
      <c r="H14" s="8">
        <v>-27.2707023261157</v>
      </c>
      <c r="I14" s="8">
        <v>743.69120535961304</v>
      </c>
      <c r="J14" s="8">
        <v>-0.45297373144395803</v>
      </c>
    </row>
    <row r="15" spans="1:10" x14ac:dyDescent="0.25">
      <c r="A15" s="2">
        <v>8</v>
      </c>
      <c r="B15" s="2">
        <v>1993</v>
      </c>
      <c r="C15" s="2">
        <v>130</v>
      </c>
      <c r="D15" s="8">
        <v>-101.86666666666601</v>
      </c>
      <c r="E15" s="8">
        <v>10376.8177777777</v>
      </c>
      <c r="F15" s="8">
        <v>-1.6920328474844299</v>
      </c>
      <c r="G15" s="8">
        <v>176.61212165307401</v>
      </c>
      <c r="H15" s="8">
        <v>-46.612121653074198</v>
      </c>
      <c r="I15" s="8">
        <v>2172.6898850009902</v>
      </c>
      <c r="J15" s="8">
        <v>-0.77423993057534701</v>
      </c>
    </row>
    <row r="16" spans="1:10" x14ac:dyDescent="0.25">
      <c r="A16" s="2">
        <v>9</v>
      </c>
      <c r="B16" s="2">
        <v>1994</v>
      </c>
      <c r="C16" s="2">
        <v>416</v>
      </c>
      <c r="D16" s="8">
        <v>184.13333333333301</v>
      </c>
      <c r="E16" s="8">
        <v>33905.084444444401</v>
      </c>
      <c r="F16" s="8">
        <v>3.0585044010157101</v>
      </c>
      <c r="G16" s="8">
        <v>268.19112697204298</v>
      </c>
      <c r="H16" s="8">
        <v>147.808873027956</v>
      </c>
      <c r="I16" s="8">
        <v>21847.462945794599</v>
      </c>
      <c r="J16" s="8">
        <v>2.4551453041193598</v>
      </c>
    </row>
    <row r="17" spans="1:10" x14ac:dyDescent="0.25">
      <c r="A17" s="2">
        <v>10</v>
      </c>
      <c r="B17" s="2">
        <v>1996</v>
      </c>
      <c r="C17" s="2">
        <v>270</v>
      </c>
      <c r="D17" s="8">
        <v>38.133333333333297</v>
      </c>
      <c r="E17" s="8">
        <v>1454.1511111111099</v>
      </c>
      <c r="F17" s="8">
        <v>0.63340496646668498</v>
      </c>
      <c r="G17" s="8">
        <v>330.84890523021699</v>
      </c>
      <c r="H17" s="8">
        <v>-60.848905230217802</v>
      </c>
      <c r="I17" s="8">
        <v>3702.58926771603</v>
      </c>
      <c r="J17" s="8">
        <v>-1.0107167511419699</v>
      </c>
    </row>
    <row r="18" spans="1:10" x14ac:dyDescent="0.25">
      <c r="A18" s="2">
        <v>11</v>
      </c>
      <c r="B18" s="2">
        <v>1998</v>
      </c>
      <c r="C18" s="2">
        <v>189</v>
      </c>
      <c r="D18" s="8">
        <v>-42.866666666666603</v>
      </c>
      <c r="E18" s="8">
        <v>1837.55111111111</v>
      </c>
      <c r="F18" s="8">
        <v>-0.71202691160503295</v>
      </c>
      <c r="G18" s="8">
        <v>209.73110275744699</v>
      </c>
      <c r="H18" s="8">
        <v>-20.7311027574479</v>
      </c>
      <c r="I18" s="8">
        <v>429.77862153986598</v>
      </c>
      <c r="J18" s="8">
        <v>-0.34434921626482701</v>
      </c>
    </row>
    <row r="19" spans="1:10" x14ac:dyDescent="0.25">
      <c r="A19" s="2">
        <v>12</v>
      </c>
      <c r="B19" s="2">
        <v>1999</v>
      </c>
      <c r="C19" s="2">
        <v>328</v>
      </c>
      <c r="D19" s="8">
        <v>96.133333333333297</v>
      </c>
      <c r="E19" s="8">
        <v>9241.6177777777702</v>
      </c>
      <c r="F19" s="8">
        <v>1.5968006322464301</v>
      </c>
      <c r="G19" s="8">
        <v>284.58330024461299</v>
      </c>
      <c r="H19" s="8">
        <v>43.416699755386503</v>
      </c>
      <c r="I19" s="8">
        <v>1885.00981764937</v>
      </c>
      <c r="J19" s="8">
        <v>0.72116310977241405</v>
      </c>
    </row>
    <row r="20" spans="1:10" x14ac:dyDescent="0.25">
      <c r="A20" s="2">
        <v>13</v>
      </c>
      <c r="B20" s="2">
        <v>2001</v>
      </c>
      <c r="C20" s="2">
        <v>149</v>
      </c>
      <c r="D20" s="8">
        <v>-82.866666666666603</v>
      </c>
      <c r="E20" s="8">
        <v>6866.8844444444403</v>
      </c>
      <c r="F20" s="8">
        <v>-1.3764377155910601</v>
      </c>
      <c r="G20" s="8">
        <v>192.37066247423101</v>
      </c>
      <c r="H20" s="8">
        <v>-43.370662474230997</v>
      </c>
      <c r="I20" s="8">
        <v>1881.0143634536701</v>
      </c>
      <c r="J20" s="8">
        <v>-0.72039841809776906</v>
      </c>
    </row>
    <row r="21" spans="1:10" x14ac:dyDescent="0.25">
      <c r="A21" s="2">
        <v>14</v>
      </c>
      <c r="B21" s="2">
        <v>2003</v>
      </c>
      <c r="C21" s="2">
        <v>264</v>
      </c>
      <c r="D21" s="8">
        <v>32.133333333333297</v>
      </c>
      <c r="E21" s="8">
        <v>1032.55111111111</v>
      </c>
      <c r="F21" s="8">
        <v>0.53374334586878003</v>
      </c>
      <c r="G21" s="8">
        <v>206.30275179921699</v>
      </c>
      <c r="H21" s="8">
        <v>57.697248200782703</v>
      </c>
      <c r="I21" s="8">
        <v>3328.9724499427198</v>
      </c>
      <c r="J21" s="8">
        <v>0.95836687662159503</v>
      </c>
    </row>
    <row r="22" spans="1:10" x14ac:dyDescent="0.25">
      <c r="A22" s="2">
        <v>15</v>
      </c>
      <c r="B22" s="2">
        <v>2004</v>
      </c>
      <c r="C22" s="2">
        <v>302</v>
      </c>
      <c r="D22" s="8">
        <v>70.133333333333297</v>
      </c>
      <c r="E22" s="8">
        <v>4918.6844444444396</v>
      </c>
      <c r="F22" s="8">
        <v>1.1649336096555101</v>
      </c>
      <c r="G22" s="8">
        <v>272.05082636130197</v>
      </c>
      <c r="H22" s="8">
        <v>29.9491736386978</v>
      </c>
      <c r="I22" s="8">
        <v>896.95300164087405</v>
      </c>
      <c r="J22" s="8">
        <v>0.497463863400114</v>
      </c>
    </row>
    <row r="23" spans="1:10" x14ac:dyDescent="0.25">
      <c r="A23" s="2">
        <v>16</v>
      </c>
      <c r="B23" s="2">
        <v>2005</v>
      </c>
      <c r="C23" s="2">
        <v>185</v>
      </c>
      <c r="D23" s="8">
        <v>-46.866666666666603</v>
      </c>
      <c r="E23" s="8">
        <v>2196.4844444444402</v>
      </c>
      <c r="F23" s="8">
        <v>-0.77846799200363603</v>
      </c>
      <c r="G23" s="8">
        <v>246.498186591718</v>
      </c>
      <c r="H23" s="8">
        <v>-61.498186591718799</v>
      </c>
      <c r="I23" s="8">
        <v>3782.02695406987</v>
      </c>
      <c r="J23" s="8">
        <v>-1.0215014899271699</v>
      </c>
    </row>
    <row r="24" spans="1:10" x14ac:dyDescent="0.25">
      <c r="A24" s="2">
        <v>17</v>
      </c>
      <c r="B24" s="2">
        <v>2006</v>
      </c>
      <c r="C24" s="2">
        <v>248</v>
      </c>
      <c r="D24" s="8">
        <v>16.133333333333301</v>
      </c>
      <c r="E24" s="8">
        <v>260.28444444444398</v>
      </c>
      <c r="F24" s="8">
        <v>0.26797902427436698</v>
      </c>
      <c r="G24" s="8">
        <v>211.04895547480001</v>
      </c>
      <c r="H24" s="8">
        <v>36.951044525199499</v>
      </c>
      <c r="I24" s="8">
        <v>1365.3796915032699</v>
      </c>
      <c r="J24" s="8">
        <v>0.61376683002778798</v>
      </c>
    </row>
    <row r="25" spans="1:10" x14ac:dyDescent="0.25">
      <c r="A25" s="2">
        <v>18</v>
      </c>
      <c r="B25" s="2">
        <v>2007</v>
      </c>
      <c r="C25" s="2">
        <v>192</v>
      </c>
      <c r="D25" s="8">
        <v>-39.866666666666603</v>
      </c>
      <c r="E25" s="8">
        <v>1589.35111111111</v>
      </c>
      <c r="F25" s="8">
        <v>-0.66219610130607998</v>
      </c>
      <c r="G25" s="8">
        <v>225.37008239404599</v>
      </c>
      <c r="H25" s="8">
        <v>-33.370082394046499</v>
      </c>
      <c r="I25" s="8">
        <v>1113.56239898545</v>
      </c>
      <c r="J25" s="8">
        <v>-0.55428608181271699</v>
      </c>
    </row>
    <row r="26" spans="1:10" x14ac:dyDescent="0.25">
      <c r="A26" s="2">
        <v>19</v>
      </c>
      <c r="B26" s="2">
        <v>2008</v>
      </c>
      <c r="C26" s="2">
        <v>164</v>
      </c>
      <c r="D26" s="8">
        <v>-67.866666666666603</v>
      </c>
      <c r="E26" s="8">
        <v>4605.8844444444403</v>
      </c>
      <c r="F26" s="8">
        <v>-1.1272836640963</v>
      </c>
      <c r="G26" s="8">
        <v>175.35002074339701</v>
      </c>
      <c r="H26" s="8">
        <v>-11.350020743397099</v>
      </c>
      <c r="I26" s="8">
        <v>128.82297087554599</v>
      </c>
      <c r="J26" s="8">
        <v>-0.18852691018446699</v>
      </c>
    </row>
    <row r="27" spans="1:10" x14ac:dyDescent="0.25">
      <c r="A27" s="2">
        <v>20</v>
      </c>
      <c r="B27" s="2">
        <v>2009</v>
      </c>
      <c r="C27" s="2">
        <v>134</v>
      </c>
      <c r="D27" s="8">
        <v>-97.866666666666603</v>
      </c>
      <c r="E27" s="8">
        <v>9577.8844444444403</v>
      </c>
      <c r="F27" s="8">
        <v>-1.62559176708583</v>
      </c>
      <c r="G27" s="8">
        <v>187.81103850338599</v>
      </c>
      <c r="H27" s="8">
        <v>-53.8110385033862</v>
      </c>
      <c r="I27" s="8">
        <v>2895.62786481291</v>
      </c>
      <c r="J27" s="8">
        <v>-0.89381588388395705</v>
      </c>
    </row>
    <row r="28" spans="1:10" x14ac:dyDescent="0.25">
      <c r="A28" s="2">
        <v>21</v>
      </c>
      <c r="B28" s="2">
        <v>2010</v>
      </c>
      <c r="C28" s="2">
        <v>439</v>
      </c>
      <c r="D28" s="8">
        <v>207.13333333333301</v>
      </c>
      <c r="E28" s="8">
        <v>42904.217777777703</v>
      </c>
      <c r="F28" s="8">
        <v>3.4405406133076699</v>
      </c>
      <c r="G28" s="8">
        <v>318.76946249167298</v>
      </c>
      <c r="H28" s="8">
        <v>120.23053750832599</v>
      </c>
      <c r="I28" s="8">
        <v>14455.382149541199</v>
      </c>
      <c r="J28" s="8">
        <v>1.9970617022395101</v>
      </c>
    </row>
    <row r="29" spans="1:10" x14ac:dyDescent="0.25">
      <c r="A29" s="2">
        <v>22</v>
      </c>
      <c r="B29" s="2">
        <v>2011</v>
      </c>
      <c r="C29" s="2">
        <v>172</v>
      </c>
      <c r="D29" s="8">
        <v>-59.866666666666603</v>
      </c>
      <c r="E29" s="8">
        <v>3584.0177777777699</v>
      </c>
      <c r="F29" s="8">
        <v>-0.99440150329909704</v>
      </c>
      <c r="G29" s="8">
        <v>292.15410195225201</v>
      </c>
      <c r="H29" s="8">
        <v>-120.15410195225201</v>
      </c>
      <c r="I29" s="8">
        <v>14437.008215952301</v>
      </c>
      <c r="J29" s="8">
        <v>-1.9957920870079</v>
      </c>
    </row>
    <row r="30" spans="1:10" x14ac:dyDescent="0.25">
      <c r="A30" s="2">
        <v>23</v>
      </c>
      <c r="B30" s="2">
        <v>2012</v>
      </c>
      <c r="C30" s="2">
        <v>207</v>
      </c>
      <c r="D30" s="8">
        <v>-24.8666666666666</v>
      </c>
      <c r="E30" s="8">
        <v>618.35111111111098</v>
      </c>
      <c r="F30" s="8">
        <v>-0.41304204981131798</v>
      </c>
      <c r="G30" s="8">
        <v>206.81954738953499</v>
      </c>
      <c r="H30" s="8">
        <v>0.18045261046421501</v>
      </c>
      <c r="I30" s="8">
        <v>3.25631446233497E-2</v>
      </c>
      <c r="J30" s="8">
        <v>2.99736659999769E-3</v>
      </c>
    </row>
    <row r="31" spans="1:10" x14ac:dyDescent="0.25">
      <c r="A31" s="2">
        <v>24</v>
      </c>
      <c r="B31" s="2">
        <v>2013</v>
      </c>
      <c r="C31" s="2">
        <v>320</v>
      </c>
      <c r="D31" s="8">
        <v>88.133333333333297</v>
      </c>
      <c r="E31" s="8">
        <v>7767.4844444444398</v>
      </c>
      <c r="F31" s="8">
        <v>1.4639184714492199</v>
      </c>
      <c r="G31" s="8">
        <v>325.07253508562599</v>
      </c>
      <c r="H31" s="8">
        <v>-5.0725350856267797</v>
      </c>
      <c r="I31" s="8">
        <v>25.730612194914698</v>
      </c>
      <c r="J31" s="8">
        <v>-8.4256177862216397E-2</v>
      </c>
    </row>
    <row r="32" spans="1:10" x14ac:dyDescent="0.25">
      <c r="A32" s="2">
        <v>25</v>
      </c>
      <c r="B32" s="2">
        <v>2015</v>
      </c>
      <c r="C32" s="2">
        <v>123</v>
      </c>
      <c r="D32" s="8">
        <v>-108.86666666666601</v>
      </c>
      <c r="E32" s="8">
        <v>11851.951111111101</v>
      </c>
      <c r="F32" s="8">
        <v>-1.8083047381819799</v>
      </c>
      <c r="G32" s="8">
        <v>173.01250018033701</v>
      </c>
      <c r="H32" s="8">
        <v>-50.012500180337902</v>
      </c>
      <c r="I32" s="8">
        <v>2501.2501742883001</v>
      </c>
      <c r="J32" s="8">
        <v>-0.83072113635425004</v>
      </c>
    </row>
    <row r="33" spans="1:10" x14ac:dyDescent="0.25">
      <c r="A33" s="2">
        <v>26</v>
      </c>
      <c r="B33" s="2">
        <v>2017</v>
      </c>
      <c r="C33" s="2">
        <v>238</v>
      </c>
      <c r="D33" s="8">
        <v>6.1333333333333204</v>
      </c>
      <c r="E33" s="8">
        <v>37.617777777777597</v>
      </c>
      <c r="F33" s="8">
        <v>0.10187632327785801</v>
      </c>
      <c r="G33" s="8">
        <v>249.103383046191</v>
      </c>
      <c r="H33" s="8">
        <v>-11.103383046191601</v>
      </c>
      <c r="I33" s="8">
        <v>123.285115070456</v>
      </c>
      <c r="J33" s="8">
        <v>-0.18443019141712699</v>
      </c>
    </row>
    <row r="34" spans="1:10" x14ac:dyDescent="0.25">
      <c r="A34" s="2">
        <v>27</v>
      </c>
      <c r="B34" s="2">
        <v>2018</v>
      </c>
      <c r="C34" s="2">
        <v>202</v>
      </c>
      <c r="D34" s="8">
        <v>-29.8666666666666</v>
      </c>
      <c r="E34" s="8">
        <v>892.01777777777795</v>
      </c>
      <c r="F34" s="8">
        <v>-0.496093400309572</v>
      </c>
      <c r="G34" s="8">
        <v>236.16165025989901</v>
      </c>
      <c r="H34" s="8">
        <v>-34.161650259899098</v>
      </c>
      <c r="I34" s="8">
        <v>1167.0183484796601</v>
      </c>
      <c r="J34" s="8">
        <v>-0.56743423786673197</v>
      </c>
    </row>
    <row r="35" spans="1:10" x14ac:dyDescent="0.25">
      <c r="A35" s="2">
        <v>28</v>
      </c>
      <c r="B35" s="2">
        <v>2019</v>
      </c>
      <c r="C35" s="2">
        <v>133</v>
      </c>
      <c r="D35" s="8">
        <v>-98.866666666666603</v>
      </c>
      <c r="E35" s="8">
        <v>9774.6177777777793</v>
      </c>
      <c r="F35" s="8">
        <v>-1.64220203718548</v>
      </c>
      <c r="G35" s="8">
        <v>219.24890325916201</v>
      </c>
      <c r="H35" s="8">
        <v>-86.248903259162702</v>
      </c>
      <c r="I35" s="8">
        <v>7438.8733134083996</v>
      </c>
      <c r="J35" s="8">
        <v>-1.43261757893334</v>
      </c>
    </row>
    <row r="36" spans="1:10" x14ac:dyDescent="0.25">
      <c r="A36" s="2">
        <v>29</v>
      </c>
      <c r="B36" s="2">
        <v>2021</v>
      </c>
      <c r="C36" s="2">
        <v>172</v>
      </c>
      <c r="D36" s="8">
        <v>-59.866666666666603</v>
      </c>
      <c r="E36" s="8">
        <v>3584.0177777777699</v>
      </c>
      <c r="F36" s="8">
        <v>-0.99440150329909704</v>
      </c>
      <c r="G36" s="8">
        <v>221.49817433394199</v>
      </c>
      <c r="H36" s="8">
        <v>-49.498174333942799</v>
      </c>
      <c r="I36" s="8">
        <v>2450.0692623934001</v>
      </c>
      <c r="J36" s="8">
        <v>-0.82217804512639603</v>
      </c>
    </row>
    <row r="37" spans="1:10" x14ac:dyDescent="0.25">
      <c r="A37" s="2">
        <v>30</v>
      </c>
      <c r="B37" s="2">
        <v>2023</v>
      </c>
      <c r="C37" s="2">
        <v>237</v>
      </c>
      <c r="D37" s="8">
        <v>5.1333333333333204</v>
      </c>
      <c r="E37" s="8">
        <v>26.351111111110999</v>
      </c>
      <c r="F37" s="8">
        <v>8.5266053178207499E-2</v>
      </c>
      <c r="G37" s="8">
        <v>245.279990093767</v>
      </c>
      <c r="H37" s="8">
        <v>-8.2799900937675304</v>
      </c>
      <c r="I37" s="8">
        <v>68.558235952888495</v>
      </c>
      <c r="J37" s="8">
        <v>-0.13753287187991201</v>
      </c>
    </row>
    <row r="38" spans="1:10" s="4" customFormat="1" x14ac:dyDescent="0.25">
      <c r="A38" s="14"/>
      <c r="B38" s="14"/>
      <c r="C38" s="14"/>
      <c r="D38" s="15"/>
      <c r="E38" s="15">
        <f>SUM(E8:E37)</f>
        <v>231379.46666666633</v>
      </c>
      <c r="F38" s="15"/>
      <c r="G38" s="15"/>
      <c r="H38" s="15"/>
      <c r="I38" s="15">
        <f>SUM(I8:I37)</f>
        <v>131274.09889056216</v>
      </c>
      <c r="J38" s="15">
        <f>21/30</f>
        <v>0.7</v>
      </c>
    </row>
    <row r="39" spans="1:10" x14ac:dyDescent="0.25">
      <c r="A39" s="3" t="s">
        <v>18</v>
      </c>
      <c r="B39" s="3"/>
      <c r="C39" s="3">
        <v>6956</v>
      </c>
      <c r="D39">
        <f>SUM(C8:C37)</f>
        <v>6956</v>
      </c>
      <c r="E39">
        <f>E38/29</f>
        <v>7978.6022988505629</v>
      </c>
      <c r="I39" s="4">
        <f>I38/29</f>
        <v>4526.6930651917992</v>
      </c>
    </row>
    <row r="40" spans="1:10" x14ac:dyDescent="0.25">
      <c r="A40" s="3" t="s">
        <v>19</v>
      </c>
      <c r="B40" s="3"/>
      <c r="C40" s="3">
        <v>231.86666666666599</v>
      </c>
      <c r="D40">
        <f>D39/30</f>
        <v>231.86666666666667</v>
      </c>
      <c r="E40">
        <f>SQRT(E39)</f>
        <v>89.323022221880535</v>
      </c>
      <c r="I40" s="4">
        <f>SQRT(I39)</f>
        <v>67.280703512907763</v>
      </c>
    </row>
    <row r="41" spans="1:10" x14ac:dyDescent="0.25">
      <c r="A41" s="3" t="s">
        <v>20</v>
      </c>
      <c r="B41" s="3"/>
      <c r="C41" s="3">
        <v>439</v>
      </c>
    </row>
    <row r="42" spans="1:10" x14ac:dyDescent="0.25">
      <c r="A42" s="3" t="s">
        <v>21</v>
      </c>
      <c r="B42" s="3"/>
      <c r="C42" s="3">
        <v>123</v>
      </c>
    </row>
    <row r="44" spans="1:10" x14ac:dyDescent="0.25">
      <c r="A44" s="12" t="s">
        <v>22</v>
      </c>
      <c r="B44" s="13"/>
      <c r="C44" s="9">
        <v>89.323022221880507</v>
      </c>
      <c r="E44" s="5" t="s">
        <v>23</v>
      </c>
      <c r="F44" s="10" t="s">
        <v>24</v>
      </c>
      <c r="G44" s="10"/>
      <c r="H44" s="10"/>
      <c r="I44" s="10"/>
    </row>
    <row r="45" spans="1:10" x14ac:dyDescent="0.25">
      <c r="A45" s="12" t="s">
        <v>25</v>
      </c>
      <c r="B45" s="13"/>
      <c r="C45" s="9">
        <v>60.203716977547501</v>
      </c>
      <c r="E45" s="5" t="s">
        <v>26</v>
      </c>
      <c r="F45" s="10" t="s">
        <v>27</v>
      </c>
      <c r="G45" s="10"/>
      <c r="H45" s="10"/>
      <c r="I45" s="10"/>
    </row>
    <row r="46" spans="1:10" x14ac:dyDescent="0.25">
      <c r="A46" s="12" t="s">
        <v>28</v>
      </c>
      <c r="B46" s="13"/>
      <c r="C46" s="9">
        <v>50</v>
      </c>
      <c r="E46" s="5" t="s">
        <v>29</v>
      </c>
      <c r="F46" s="10" t="s">
        <v>30</v>
      </c>
      <c r="G46" s="10"/>
      <c r="H46" s="10"/>
      <c r="I46" s="10"/>
    </row>
    <row r="47" spans="1:10" x14ac:dyDescent="0.25">
      <c r="A47" s="12" t="s">
        <v>31</v>
      </c>
      <c r="B47" s="13"/>
      <c r="C47" s="9">
        <v>70</v>
      </c>
      <c r="E47" s="5" t="s">
        <v>32</v>
      </c>
      <c r="F47" s="10" t="s">
        <v>33</v>
      </c>
      <c r="G47" s="10"/>
      <c r="H47" s="10"/>
      <c r="I47" s="10"/>
    </row>
    <row r="48" spans="1:10" x14ac:dyDescent="0.25">
      <c r="A48" s="12" t="s">
        <v>3</v>
      </c>
      <c r="B48" s="13"/>
      <c r="C48" s="9">
        <v>67.280703512907806</v>
      </c>
      <c r="E48" s="5"/>
      <c r="F48" s="10" t="s">
        <v>34</v>
      </c>
      <c r="G48" s="10"/>
      <c r="H48" s="10"/>
      <c r="I48" s="10"/>
    </row>
    <row r="49" spans="1:9" x14ac:dyDescent="0.25">
      <c r="A49" s="12" t="s">
        <v>35</v>
      </c>
      <c r="B49" s="13"/>
      <c r="C49" s="9">
        <v>0.75322914338680702</v>
      </c>
      <c r="E49" s="5" t="s">
        <v>4</v>
      </c>
      <c r="F49" s="10" t="s">
        <v>36</v>
      </c>
      <c r="G49" s="10"/>
      <c r="H49" s="10"/>
      <c r="I49" s="10"/>
    </row>
    <row r="50" spans="1:9" x14ac:dyDescent="0.25">
      <c r="A50" s="12" t="s">
        <v>37</v>
      </c>
      <c r="B50" s="13"/>
      <c r="C50" s="9">
        <v>0.56735414244722304</v>
      </c>
      <c r="E50" s="5" t="s">
        <v>38</v>
      </c>
      <c r="F50" s="10" t="s">
        <v>39</v>
      </c>
      <c r="G50" s="10"/>
      <c r="H50" s="10"/>
      <c r="I50" s="10"/>
    </row>
    <row r="51" spans="1:9" x14ac:dyDescent="0.25">
      <c r="A51" s="12" t="s">
        <v>40</v>
      </c>
      <c r="B51" s="13"/>
      <c r="C51" s="9">
        <v>0.65775820599425106</v>
      </c>
      <c r="E51" s="5" t="s">
        <v>41</v>
      </c>
      <c r="F51" s="10" t="s">
        <v>42</v>
      </c>
      <c r="G51" s="10"/>
      <c r="H51" s="10"/>
      <c r="I51" s="10"/>
    </row>
    <row r="52" spans="1:9" x14ac:dyDescent="0.25">
      <c r="E52" s="5"/>
      <c r="F52" s="10" t="s">
        <v>43</v>
      </c>
      <c r="G52" s="10"/>
      <c r="H52" s="10"/>
      <c r="I52" s="10"/>
    </row>
    <row r="53" spans="1:9" x14ac:dyDescent="0.25">
      <c r="E53" s="5" t="s">
        <v>44</v>
      </c>
      <c r="F53" s="10" t="s">
        <v>45</v>
      </c>
      <c r="G53" s="10"/>
      <c r="H53" s="10"/>
      <c r="I53" s="10"/>
    </row>
  </sheetData>
  <mergeCells count="21">
    <mergeCell ref="A50:B50"/>
    <mergeCell ref="A51:B51"/>
    <mergeCell ref="A44:B44"/>
    <mergeCell ref="A45:B45"/>
    <mergeCell ref="A46:B46"/>
    <mergeCell ref="A47:B47"/>
    <mergeCell ref="A48:B48"/>
    <mergeCell ref="A49:B49"/>
    <mergeCell ref="F52:I52"/>
    <mergeCell ref="F53:I53"/>
    <mergeCell ref="C3:H3"/>
    <mergeCell ref="C4:H4"/>
    <mergeCell ref="C5:H5"/>
    <mergeCell ref="F44:I44"/>
    <mergeCell ref="F45:I45"/>
    <mergeCell ref="F46:I46"/>
    <mergeCell ref="F47:I47"/>
    <mergeCell ref="F48:I48"/>
    <mergeCell ref="F49:I49"/>
    <mergeCell ref="F50:I50"/>
    <mergeCell ref="F51:I5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Лист1!Вилия_Михалишки_проверочный_гр1_00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Оцабрик Руслан Викторович</dc:creator>
  <cp:lastModifiedBy>Оцабрик Руслан Викторович</cp:lastModifiedBy>
  <dcterms:created xsi:type="dcterms:W3CDTF">2023-11-27T13:07:29Z</dcterms:created>
  <dcterms:modified xsi:type="dcterms:W3CDTF">2023-11-27T13:39:08Z</dcterms:modified>
</cp:coreProperties>
</file>