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filterPrivacy="1" defaultThemeVersion="124226"/>
  <xr:revisionPtr revIDLastSave="0" documentId="13_ncr:1_{CCB725D1-B109-4295-8179-1F80900A4AE9}" xr6:coauthVersionLast="36" xr6:coauthVersionMax="36" xr10:uidLastSave="{00000000-0000-0000-0000-000000000000}"/>
  <bookViews>
    <workbookView xWindow="-45" yWindow="825" windowWidth="18555" windowHeight="8850" xr2:uid="{00000000-000D-0000-FFFF-FFFF00000000}"/>
  </bookViews>
  <sheets>
    <sheet name="Сураж" sheetId="5" r:id="rId1"/>
    <sheet name="Витебск" sheetId="3" r:id="rId2"/>
    <sheet name="Полоцк" sheetId="4" r:id="rId3"/>
    <sheet name="Верхнедвинск" sheetId="7" r:id="rId4"/>
  </sheets>
  <calcPr calcId="191029"/>
</workbook>
</file>

<file path=xl/calcChain.xml><?xml version="1.0" encoding="utf-8"?>
<calcChain xmlns="http://schemas.openxmlformats.org/spreadsheetml/2006/main">
  <c r="Q41" i="4" l="1"/>
  <c r="E51" i="7" l="1"/>
  <c r="G51" i="7"/>
  <c r="H51" i="7"/>
  <c r="J51" i="7"/>
  <c r="K51" i="7"/>
  <c r="L51" i="7"/>
  <c r="M51" i="7"/>
  <c r="E52" i="7"/>
  <c r="G52" i="7"/>
  <c r="H52" i="7"/>
  <c r="J52" i="7"/>
  <c r="K52" i="7"/>
  <c r="L52" i="7"/>
  <c r="M52" i="7"/>
  <c r="D52" i="7"/>
  <c r="D51" i="7"/>
  <c r="E51" i="4"/>
  <c r="G51" i="4"/>
  <c r="H51" i="4"/>
  <c r="J51" i="4"/>
  <c r="K51" i="4"/>
  <c r="L51" i="4"/>
  <c r="M51" i="4"/>
  <c r="E52" i="4"/>
  <c r="G52" i="4"/>
  <c r="H52" i="4"/>
  <c r="J52" i="4"/>
  <c r="K52" i="4"/>
  <c r="L52" i="4"/>
  <c r="M52" i="4"/>
  <c r="D52" i="4"/>
  <c r="D51" i="4"/>
  <c r="E52" i="3"/>
  <c r="G52" i="3"/>
  <c r="H52" i="3"/>
  <c r="J52" i="3"/>
  <c r="K52" i="3"/>
  <c r="L52" i="3"/>
  <c r="M52" i="3"/>
  <c r="E53" i="3"/>
  <c r="G53" i="3"/>
  <c r="H53" i="3"/>
  <c r="J53" i="3"/>
  <c r="K53" i="3"/>
  <c r="L53" i="3"/>
  <c r="M53" i="3"/>
  <c r="D53" i="3"/>
  <c r="D52" i="3"/>
  <c r="G53" i="5"/>
  <c r="H53" i="5"/>
  <c r="J53" i="5"/>
  <c r="K53" i="5"/>
  <c r="L53" i="5"/>
  <c r="M53" i="5"/>
  <c r="G52" i="5"/>
  <c r="H52" i="5"/>
  <c r="J52" i="5"/>
  <c r="K52" i="5"/>
  <c r="L52" i="5"/>
  <c r="M52" i="5"/>
  <c r="E53" i="5"/>
  <c r="E52" i="5"/>
  <c r="D53" i="5"/>
  <c r="D52" i="5"/>
  <c r="S50" i="3" l="1"/>
  <c r="V50" i="3" s="1"/>
  <c r="R50" i="3"/>
  <c r="U50" i="3" s="1"/>
  <c r="Q50" i="3"/>
  <c r="T50" i="3" s="1"/>
  <c r="U49" i="3"/>
  <c r="T49" i="3"/>
  <c r="S49" i="3"/>
  <c r="V49" i="3" s="1"/>
  <c r="R49" i="3"/>
  <c r="Q49" i="3"/>
  <c r="U48" i="3"/>
  <c r="S48" i="3"/>
  <c r="V48" i="3" s="1"/>
  <c r="R48" i="3"/>
  <c r="Q48" i="3"/>
  <c r="T48" i="3" s="1"/>
  <c r="S47" i="3"/>
  <c r="V47" i="3" s="1"/>
  <c r="R47" i="3"/>
  <c r="U47" i="3" s="1"/>
  <c r="Q47" i="3"/>
  <c r="T47" i="3" s="1"/>
  <c r="S46" i="3"/>
  <c r="V46" i="3" s="1"/>
  <c r="R46" i="3"/>
  <c r="U46" i="3" s="1"/>
  <c r="Q46" i="3"/>
  <c r="T46" i="3" s="1"/>
  <c r="U45" i="3"/>
  <c r="T45" i="3"/>
  <c r="S45" i="3"/>
  <c r="V45" i="3" s="1"/>
  <c r="R45" i="3"/>
  <c r="Q45" i="3"/>
  <c r="U44" i="3"/>
  <c r="S44" i="3"/>
  <c r="V44" i="3" s="1"/>
  <c r="R44" i="3"/>
  <c r="Q44" i="3"/>
  <c r="T44" i="3" s="1"/>
  <c r="S43" i="3"/>
  <c r="V43" i="3" s="1"/>
  <c r="R43" i="3"/>
  <c r="U43" i="3" s="1"/>
  <c r="Q43" i="3"/>
  <c r="T43" i="3" s="1"/>
  <c r="S42" i="3"/>
  <c r="V42" i="3" s="1"/>
  <c r="R42" i="3"/>
  <c r="U42" i="3" s="1"/>
  <c r="Q42" i="3"/>
  <c r="T42" i="3" s="1"/>
  <c r="T33" i="3"/>
  <c r="S33" i="3"/>
  <c r="V33" i="3" s="1"/>
  <c r="R33" i="3"/>
  <c r="U33" i="3" s="1"/>
  <c r="Q33" i="3"/>
  <c r="T32" i="3"/>
  <c r="S32" i="3"/>
  <c r="V32" i="3" s="1"/>
  <c r="R32" i="3"/>
  <c r="U32" i="3" s="1"/>
  <c r="Q32" i="3"/>
  <c r="S31" i="3"/>
  <c r="V31" i="3" s="1"/>
  <c r="R31" i="3"/>
  <c r="U31" i="3" s="1"/>
  <c r="Q31" i="3"/>
  <c r="T31" i="3" s="1"/>
  <c r="S30" i="3"/>
  <c r="V30" i="3" s="1"/>
  <c r="R30" i="3"/>
  <c r="U30" i="3" s="1"/>
  <c r="Q30" i="3"/>
  <c r="T30" i="3" s="1"/>
  <c r="S29" i="3"/>
  <c r="V29" i="3" s="1"/>
  <c r="R29" i="3"/>
  <c r="U29" i="3" s="1"/>
  <c r="Q29" i="3"/>
  <c r="T29" i="3" s="1"/>
  <c r="S28" i="3"/>
  <c r="V28" i="3" s="1"/>
  <c r="R28" i="3"/>
  <c r="U28" i="3" s="1"/>
  <c r="Q28" i="3"/>
  <c r="T28" i="3" s="1"/>
  <c r="S27" i="3"/>
  <c r="V27" i="3" s="1"/>
  <c r="R27" i="3"/>
  <c r="U27" i="3" s="1"/>
  <c r="Q27" i="3"/>
  <c r="T27" i="3" s="1"/>
  <c r="S26" i="3"/>
  <c r="V26" i="3" s="1"/>
  <c r="R26" i="3"/>
  <c r="U26" i="3" s="1"/>
  <c r="Q26" i="3"/>
  <c r="T26" i="3" s="1"/>
  <c r="U25" i="3"/>
  <c r="T25" i="3"/>
  <c r="S25" i="3"/>
  <c r="V25" i="3" s="1"/>
  <c r="R25" i="3"/>
  <c r="Q25" i="3"/>
  <c r="T24" i="3"/>
  <c r="S24" i="3"/>
  <c r="V24" i="3" s="1"/>
  <c r="R24" i="3"/>
  <c r="U24" i="3" s="1"/>
  <c r="Q24" i="3"/>
  <c r="S23" i="3"/>
  <c r="V23" i="3" s="1"/>
  <c r="R23" i="3"/>
  <c r="U23" i="3" s="1"/>
  <c r="Q23" i="3"/>
  <c r="T23" i="3" s="1"/>
  <c r="V22" i="3"/>
  <c r="U22" i="3"/>
  <c r="S22" i="3"/>
  <c r="R22" i="3"/>
  <c r="Q22" i="3"/>
  <c r="T22" i="3" s="1"/>
  <c r="V21" i="3"/>
  <c r="S21" i="3"/>
  <c r="R21" i="3"/>
  <c r="U21" i="3" s="1"/>
  <c r="Q21" i="3"/>
  <c r="T21" i="3" s="1"/>
  <c r="T20" i="3"/>
  <c r="S20" i="3"/>
  <c r="V20" i="3" s="1"/>
  <c r="R20" i="3"/>
  <c r="U20" i="3" s="1"/>
  <c r="Q20" i="3"/>
  <c r="T19" i="3"/>
  <c r="S19" i="3"/>
  <c r="V19" i="3" s="1"/>
  <c r="R19" i="3"/>
  <c r="U19" i="3" s="1"/>
  <c r="Q19" i="3"/>
  <c r="S18" i="3"/>
  <c r="V18" i="3" s="1"/>
  <c r="R18" i="3"/>
  <c r="U18" i="3" s="1"/>
  <c r="Q18" i="3"/>
  <c r="T18" i="3" s="1"/>
  <c r="U17" i="3"/>
  <c r="T17" i="3"/>
  <c r="S17" i="3"/>
  <c r="V17" i="3" s="1"/>
  <c r="R17" i="3"/>
  <c r="Q17" i="3"/>
  <c r="T16" i="3"/>
  <c r="S16" i="3"/>
  <c r="V16" i="3" s="1"/>
  <c r="R16" i="3"/>
  <c r="U16" i="3" s="1"/>
  <c r="Q16" i="3"/>
  <c r="V15" i="3"/>
  <c r="S15" i="3"/>
  <c r="R15" i="3"/>
  <c r="U15" i="3" s="1"/>
  <c r="Q15" i="3"/>
  <c r="T15" i="3" s="1"/>
  <c r="S14" i="3"/>
  <c r="V14" i="3" s="1"/>
  <c r="R14" i="3"/>
  <c r="U14" i="3" s="1"/>
  <c r="Q14" i="3"/>
  <c r="T14" i="3" s="1"/>
  <c r="T13" i="3"/>
  <c r="S13" i="3"/>
  <c r="V13" i="3" s="1"/>
  <c r="R13" i="3"/>
  <c r="U13" i="3" s="1"/>
  <c r="Q13" i="3"/>
  <c r="U12" i="3"/>
  <c r="T12" i="3"/>
  <c r="S12" i="3"/>
  <c r="V12" i="3" s="1"/>
  <c r="R12" i="3"/>
  <c r="Q12" i="3"/>
  <c r="S11" i="3"/>
  <c r="V11" i="3" s="1"/>
  <c r="R11" i="3"/>
  <c r="U11" i="3" s="1"/>
  <c r="Q11" i="3"/>
  <c r="T11" i="3" s="1"/>
  <c r="S10" i="3"/>
  <c r="V10" i="3" s="1"/>
  <c r="R10" i="3"/>
  <c r="U10" i="3" s="1"/>
  <c r="Q10" i="3"/>
  <c r="T10" i="3" s="1"/>
  <c r="W20" i="3" l="1"/>
  <c r="W45" i="3"/>
  <c r="W49" i="3"/>
  <c r="W10" i="3"/>
  <c r="W14" i="3"/>
  <c r="W18" i="3"/>
  <c r="W11" i="3"/>
  <c r="W13" i="3"/>
  <c r="W17" i="3"/>
  <c r="W22" i="3"/>
  <c r="W25" i="3"/>
  <c r="W28" i="3"/>
  <c r="W30" i="3"/>
  <c r="W33" i="3"/>
  <c r="W15" i="3"/>
  <c r="W19" i="3"/>
  <c r="W21" i="3"/>
  <c r="W23" i="3"/>
  <c r="W31" i="3"/>
  <c r="W44" i="3"/>
  <c r="W48" i="3"/>
  <c r="W12" i="3"/>
  <c r="W24" i="3"/>
  <c r="W26" i="3"/>
  <c r="W32" i="3"/>
  <c r="W42" i="3"/>
  <c r="W46" i="3"/>
  <c r="W50" i="3"/>
  <c r="W16" i="3"/>
  <c r="W29" i="3"/>
  <c r="W27" i="3"/>
  <c r="W43" i="3"/>
  <c r="W47" i="3"/>
  <c r="W53" i="3" l="1"/>
  <c r="W52" i="3"/>
  <c r="S42" i="4"/>
  <c r="V42" i="4" s="1"/>
  <c r="S43" i="4"/>
  <c r="V43" i="4" s="1"/>
  <c r="S44" i="4"/>
  <c r="V44" i="4" s="1"/>
  <c r="S45" i="4"/>
  <c r="V45" i="4" s="1"/>
  <c r="S46" i="4"/>
  <c r="V46" i="4" s="1"/>
  <c r="S47" i="4"/>
  <c r="V47" i="4" s="1"/>
  <c r="S48" i="4"/>
  <c r="V48" i="4" s="1"/>
  <c r="S49" i="4"/>
  <c r="V49" i="4" s="1"/>
  <c r="R42" i="4"/>
  <c r="U42" i="4" s="1"/>
  <c r="R43" i="4"/>
  <c r="U43" i="4" s="1"/>
  <c r="R44" i="4"/>
  <c r="U44" i="4" s="1"/>
  <c r="R45" i="4"/>
  <c r="U45" i="4" s="1"/>
  <c r="R46" i="4"/>
  <c r="U46" i="4" s="1"/>
  <c r="R47" i="4"/>
  <c r="U47" i="4" s="1"/>
  <c r="R48" i="4"/>
  <c r="U48" i="4" s="1"/>
  <c r="R49" i="4"/>
  <c r="U49" i="4" s="1"/>
  <c r="Q42" i="4"/>
  <c r="T42" i="4" s="1"/>
  <c r="W42" i="4" s="1"/>
  <c r="Q43" i="4"/>
  <c r="T43" i="4" s="1"/>
  <c r="Q44" i="4"/>
  <c r="T44" i="4" s="1"/>
  <c r="W44" i="4" s="1"/>
  <c r="Q45" i="4"/>
  <c r="T45" i="4" s="1"/>
  <c r="Q46" i="4"/>
  <c r="T46" i="4" s="1"/>
  <c r="Q47" i="4"/>
  <c r="T47" i="4" s="1"/>
  <c r="Q48" i="4"/>
  <c r="T48" i="4" s="1"/>
  <c r="Q49" i="4"/>
  <c r="T49" i="4" s="1"/>
  <c r="S14" i="4"/>
  <c r="V14" i="4" s="1"/>
  <c r="S15" i="4"/>
  <c r="V15" i="4" s="1"/>
  <c r="S16" i="4"/>
  <c r="V16" i="4" s="1"/>
  <c r="S17" i="4"/>
  <c r="V17" i="4" s="1"/>
  <c r="S18" i="4"/>
  <c r="V18" i="4" s="1"/>
  <c r="S19" i="4"/>
  <c r="V19" i="4" s="1"/>
  <c r="S20" i="4"/>
  <c r="V20" i="4" s="1"/>
  <c r="S21" i="4"/>
  <c r="V21" i="4" s="1"/>
  <c r="S22" i="4"/>
  <c r="V22" i="4" s="1"/>
  <c r="S23" i="4"/>
  <c r="V23" i="4" s="1"/>
  <c r="S24" i="4"/>
  <c r="V24" i="4" s="1"/>
  <c r="S25" i="4"/>
  <c r="V25" i="4" s="1"/>
  <c r="S26" i="4"/>
  <c r="V26" i="4" s="1"/>
  <c r="S27" i="4"/>
  <c r="V27" i="4" s="1"/>
  <c r="S28" i="4"/>
  <c r="V28" i="4" s="1"/>
  <c r="S29" i="4"/>
  <c r="V29" i="4" s="1"/>
  <c r="S30" i="4"/>
  <c r="V30" i="4" s="1"/>
  <c r="S31" i="4"/>
  <c r="V31" i="4" s="1"/>
  <c r="S32" i="4"/>
  <c r="V32" i="4" s="1"/>
  <c r="R14" i="4"/>
  <c r="U14" i="4" s="1"/>
  <c r="R15" i="4"/>
  <c r="U15" i="4" s="1"/>
  <c r="R16" i="4"/>
  <c r="U16" i="4" s="1"/>
  <c r="R17" i="4"/>
  <c r="U17" i="4" s="1"/>
  <c r="R18" i="4"/>
  <c r="U18" i="4" s="1"/>
  <c r="R19" i="4"/>
  <c r="U19" i="4" s="1"/>
  <c r="R20" i="4"/>
  <c r="U20" i="4" s="1"/>
  <c r="R21" i="4"/>
  <c r="U21" i="4" s="1"/>
  <c r="R22" i="4"/>
  <c r="U22" i="4" s="1"/>
  <c r="R23" i="4"/>
  <c r="U23" i="4" s="1"/>
  <c r="R24" i="4"/>
  <c r="U24" i="4" s="1"/>
  <c r="R25" i="4"/>
  <c r="U25" i="4" s="1"/>
  <c r="R26" i="4"/>
  <c r="U26" i="4" s="1"/>
  <c r="R27" i="4"/>
  <c r="U27" i="4" s="1"/>
  <c r="R28" i="4"/>
  <c r="U28" i="4" s="1"/>
  <c r="R29" i="4"/>
  <c r="U29" i="4" s="1"/>
  <c r="R30" i="4"/>
  <c r="U30" i="4" s="1"/>
  <c r="R31" i="4"/>
  <c r="U31" i="4" s="1"/>
  <c r="R32" i="4"/>
  <c r="U32" i="4" s="1"/>
  <c r="Q23" i="4"/>
  <c r="T23" i="4" s="1"/>
  <c r="Q24" i="4"/>
  <c r="T24" i="4" s="1"/>
  <c r="Q25" i="4"/>
  <c r="T25" i="4" s="1"/>
  <c r="Q26" i="4"/>
  <c r="T26" i="4" s="1"/>
  <c r="Q27" i="4"/>
  <c r="T27" i="4" s="1"/>
  <c r="Q28" i="4"/>
  <c r="T28" i="4" s="1"/>
  <c r="Q29" i="4"/>
  <c r="T29" i="4" s="1"/>
  <c r="Q30" i="4"/>
  <c r="T30" i="4" s="1"/>
  <c r="Q31" i="4"/>
  <c r="T31" i="4" s="1"/>
  <c r="Q32" i="4"/>
  <c r="T32" i="4" s="1"/>
  <c r="Q14" i="4"/>
  <c r="T14" i="4" s="1"/>
  <c r="Q15" i="4"/>
  <c r="T15" i="4" s="1"/>
  <c r="Q16" i="4"/>
  <c r="T16" i="4" s="1"/>
  <c r="Q17" i="4"/>
  <c r="T17" i="4" s="1"/>
  <c r="Q18" i="4"/>
  <c r="T18" i="4" s="1"/>
  <c r="Q19" i="4"/>
  <c r="T19" i="4" s="1"/>
  <c r="Q20" i="4"/>
  <c r="T20" i="4" s="1"/>
  <c r="Q21" i="4"/>
  <c r="T21" i="4" s="1"/>
  <c r="Q22" i="4"/>
  <c r="T22" i="4" s="1"/>
  <c r="W17" i="4" l="1"/>
  <c r="W32" i="4"/>
  <c r="W28" i="4"/>
  <c r="W24" i="4"/>
  <c r="W43" i="4"/>
  <c r="W45" i="4"/>
  <c r="W31" i="4"/>
  <c r="W27" i="4"/>
  <c r="W23" i="4"/>
  <c r="W20" i="4"/>
  <c r="W30" i="4"/>
  <c r="W26" i="4"/>
  <c r="W22" i="4"/>
  <c r="W19" i="4"/>
  <c r="W15" i="4"/>
  <c r="W29" i="4"/>
  <c r="W25" i="4"/>
  <c r="W21" i="4"/>
  <c r="W18" i="4"/>
  <c r="W14" i="4"/>
  <c r="W16" i="4"/>
  <c r="W48" i="4"/>
  <c r="W49" i="4"/>
  <c r="W47" i="4"/>
  <c r="W46" i="4"/>
  <c r="S41" i="4" l="1"/>
  <c r="V41" i="4" s="1"/>
  <c r="R41" i="4"/>
  <c r="U41" i="4" s="1"/>
  <c r="T41" i="4"/>
  <c r="S13" i="4"/>
  <c r="V13" i="4" s="1"/>
  <c r="R13" i="4"/>
  <c r="U13" i="4" s="1"/>
  <c r="Q13" i="4"/>
  <c r="T13" i="4" s="1"/>
  <c r="S12" i="4"/>
  <c r="V12" i="4" s="1"/>
  <c r="R12" i="4"/>
  <c r="U12" i="4" s="1"/>
  <c r="Q12" i="4"/>
  <c r="T12" i="4" s="1"/>
  <c r="S11" i="4"/>
  <c r="V11" i="4" s="1"/>
  <c r="R11" i="4"/>
  <c r="U11" i="4" s="1"/>
  <c r="Q11" i="4"/>
  <c r="T11" i="4" s="1"/>
  <c r="S10" i="4"/>
  <c r="V10" i="4" s="1"/>
  <c r="R10" i="4"/>
  <c r="U10" i="4" s="1"/>
  <c r="Q10" i="4"/>
  <c r="T10" i="4" s="1"/>
  <c r="W13" i="4" l="1"/>
  <c r="W12" i="4"/>
  <c r="W41" i="4"/>
  <c r="W11" i="4"/>
  <c r="W10" i="4"/>
  <c r="W52" i="4" l="1"/>
  <c r="W51" i="4"/>
</calcChain>
</file>

<file path=xl/sharedStrings.xml><?xml version="1.0" encoding="utf-8"?>
<sst xmlns="http://schemas.openxmlformats.org/spreadsheetml/2006/main" count="486" uniqueCount="66">
  <si>
    <t>Hmax</t>
  </si>
  <si>
    <t>Год</t>
  </si>
  <si>
    <t xml:space="preserve"> от D Smax </t>
  </si>
  <si>
    <t xml:space="preserve"> до D Smax </t>
  </si>
  <si>
    <t xml:space="preserve">от 01.03 </t>
  </si>
  <si>
    <t>до 01.03</t>
  </si>
  <si>
    <t>Уровни воды</t>
  </si>
  <si>
    <t xml:space="preserve">Дата (D) </t>
  </si>
  <si>
    <t>мм</t>
  </si>
  <si>
    <t xml:space="preserve">Smax, </t>
  </si>
  <si>
    <t>Х</t>
  </si>
  <si>
    <t>Х₁</t>
  </si>
  <si>
    <t>Х₂</t>
  </si>
  <si>
    <t>Х*</t>
  </si>
  <si>
    <t xml:space="preserve"> через 0°C</t>
  </si>
  <si>
    <t>Сумма</t>
  </si>
  <si>
    <t>Среднее</t>
  </si>
  <si>
    <t xml:space="preserve">Примечания </t>
  </si>
  <si>
    <t>Smax</t>
  </si>
  <si>
    <t xml:space="preserve">Hmax, </t>
  </si>
  <si>
    <t xml:space="preserve">см над </t>
  </si>
  <si>
    <t xml:space="preserve"> поста</t>
  </si>
  <si>
    <t>"0"</t>
  </si>
  <si>
    <t>Дата (D)</t>
  </si>
  <si>
    <t xml:space="preserve">T возд. </t>
  </si>
  <si>
    <t xml:space="preserve"> от D пер.</t>
  </si>
  <si>
    <r>
      <t>S</t>
    </r>
    <r>
      <rPr>
        <vertAlign val="subscript"/>
        <sz val="10"/>
        <color theme="1"/>
        <rFont val="Times New Roman"/>
        <family val="1"/>
        <charset val="204"/>
      </rPr>
      <t>28.02</t>
    </r>
    <r>
      <rPr>
        <sz val="10"/>
        <color theme="1"/>
        <rFont val="Times New Roman"/>
        <family val="1"/>
        <charset val="204"/>
      </rPr>
      <t xml:space="preserve">, </t>
    </r>
  </si>
  <si>
    <t>осадки</t>
  </si>
  <si>
    <t xml:space="preserve">Осадки за разные периоды , мм </t>
  </si>
  <si>
    <r>
      <t>Q</t>
    </r>
    <r>
      <rPr>
        <vertAlign val="subscript"/>
        <sz val="10"/>
        <color theme="1"/>
        <rFont val="Times New Roman"/>
        <family val="1"/>
        <charset val="204"/>
      </rPr>
      <t>12</t>
    </r>
    <r>
      <rPr>
        <sz val="10"/>
        <color theme="1"/>
        <rFont val="Times New Roman"/>
        <family val="1"/>
        <charset val="204"/>
      </rPr>
      <t xml:space="preserve">, </t>
    </r>
  </si>
  <si>
    <r>
      <t>Q</t>
    </r>
    <r>
      <rPr>
        <vertAlign val="subscript"/>
        <sz val="10"/>
        <color theme="1"/>
        <rFont val="Times New Roman"/>
        <family val="1"/>
        <charset val="204"/>
      </rPr>
      <t>01</t>
    </r>
    <r>
      <rPr>
        <sz val="10"/>
        <color theme="1"/>
        <rFont val="Times New Roman"/>
        <family val="1"/>
        <charset val="204"/>
      </rPr>
      <t xml:space="preserve">, </t>
    </r>
  </si>
  <si>
    <r>
      <t>Q</t>
    </r>
    <r>
      <rPr>
        <vertAlign val="subscript"/>
        <sz val="10"/>
        <color theme="1"/>
        <rFont val="Times New Roman"/>
        <family val="1"/>
        <charset val="204"/>
      </rPr>
      <t>02</t>
    </r>
    <r>
      <rPr>
        <sz val="10"/>
        <color theme="1"/>
        <rFont val="Times New Roman"/>
        <family val="1"/>
        <charset val="204"/>
      </rPr>
      <t xml:space="preserve">, </t>
    </r>
  </si>
  <si>
    <r>
      <t>м</t>
    </r>
    <r>
      <rPr>
        <vertAlign val="superscript"/>
        <sz val="10"/>
        <color theme="1"/>
        <rFont val="Times New Roman"/>
        <family val="1"/>
        <charset val="204"/>
      </rPr>
      <t>3</t>
    </r>
    <r>
      <rPr>
        <sz val="10"/>
        <color theme="1"/>
        <rFont val="Times New Roman"/>
        <family val="1"/>
        <charset val="204"/>
      </rPr>
      <t>/с</t>
    </r>
  </si>
  <si>
    <t>слой стока</t>
  </si>
  <si>
    <t>за зиму,</t>
  </si>
  <si>
    <t>Yзим,</t>
  </si>
  <si>
    <t>Среднемесячные расходы</t>
  </si>
  <si>
    <t xml:space="preserve">Дата </t>
  </si>
  <si>
    <t>D Hmax</t>
  </si>
  <si>
    <t xml:space="preserve">до </t>
  </si>
  <si>
    <t xml:space="preserve"> D Hmax </t>
  </si>
  <si>
    <t>до</t>
  </si>
  <si>
    <t>декабрь</t>
  </si>
  <si>
    <t>январь</t>
  </si>
  <si>
    <t>февраль</t>
  </si>
  <si>
    <t>W,млн. м3</t>
  </si>
  <si>
    <t>Поверхностный слой стока,мм</t>
  </si>
  <si>
    <t>Поверхностный</t>
  </si>
  <si>
    <t xml:space="preserve">Снегозапасы </t>
  </si>
  <si>
    <t xml:space="preserve">H на 28.02, </t>
  </si>
  <si>
    <r>
      <t xml:space="preserve">Таблица  - Исходные данные к прогнозу максимальных уровней воды весеннего половодья </t>
    </r>
    <r>
      <rPr>
        <b/>
        <sz val="14"/>
        <rFont val="Times New Roman"/>
        <family val="1"/>
        <charset val="204"/>
      </rPr>
      <t>р.Западная Двина-Витебск</t>
    </r>
  </si>
  <si>
    <t xml:space="preserve">перехода </t>
  </si>
  <si>
    <t xml:space="preserve">T воздуха </t>
  </si>
  <si>
    <t>осенью</t>
  </si>
  <si>
    <r>
      <t xml:space="preserve">Таблица  - Исходные данные к прогнозу максимальных уровней воды весеннего половодья </t>
    </r>
    <r>
      <rPr>
        <b/>
        <sz val="14"/>
        <rFont val="Times New Roman"/>
        <family val="1"/>
        <charset val="204"/>
      </rPr>
      <t>р.Западная Двина-Полоцк</t>
    </r>
  </si>
  <si>
    <r>
      <t xml:space="preserve">Таблица  - Исходные данные к прогнозу максимальных уровней воды весеннего половодья </t>
    </r>
    <r>
      <rPr>
        <b/>
        <sz val="14"/>
        <rFont val="Times New Roman"/>
        <family val="1"/>
        <charset val="204"/>
      </rPr>
      <t>р.Западная Двина-Сураж</t>
    </r>
  </si>
  <si>
    <r>
      <t xml:space="preserve">Таблица  - Исходные данные к прогнозу максимальных уровней воды весеннего половодья </t>
    </r>
    <r>
      <rPr>
        <b/>
        <sz val="14"/>
        <rFont val="Times New Roman"/>
        <family val="1"/>
        <charset val="204"/>
      </rPr>
      <t>р.Западная Двина-Верхнедвинск</t>
    </r>
  </si>
  <si>
    <r>
      <t>2 Площадь водосбора 20300 км</t>
    </r>
    <r>
      <rPr>
        <vertAlign val="superscript"/>
        <sz val="11"/>
        <color theme="1"/>
        <rFont val="Times New Roman"/>
        <family val="1"/>
        <charset val="204"/>
      </rPr>
      <t>2</t>
    </r>
  </si>
  <si>
    <r>
      <t>2 Площадь водосбора 27300 км</t>
    </r>
    <r>
      <rPr>
        <vertAlign val="superscript"/>
        <sz val="11"/>
        <rFont val="Times New Roman"/>
        <family val="1"/>
        <charset val="204"/>
      </rPr>
      <t>2</t>
    </r>
  </si>
  <si>
    <r>
      <t>2 Площадь водосбора 41700 км</t>
    </r>
    <r>
      <rPr>
        <vertAlign val="superscript"/>
        <sz val="11"/>
        <color theme="1"/>
        <rFont val="Times New Roman"/>
        <family val="1"/>
        <charset val="204"/>
      </rPr>
      <t>2</t>
    </r>
  </si>
  <si>
    <r>
      <t>2 Площадь водосбора 52900 км</t>
    </r>
    <r>
      <rPr>
        <vertAlign val="superscript"/>
        <sz val="11"/>
        <color theme="1"/>
        <rFont val="Times New Roman"/>
        <family val="1"/>
        <charset val="204"/>
      </rPr>
      <t>2</t>
    </r>
  </si>
  <si>
    <t>1 Коэффициент залесенности 0,55</t>
  </si>
  <si>
    <t>1 Коэффициент залесенности 0,48</t>
  </si>
  <si>
    <t>1 Коэффициент залесенности 0,43</t>
  </si>
  <si>
    <t>1 Коэффициент залесенности 0,41</t>
  </si>
  <si>
    <t>3 Исключен из расчётов  2002 год,  т.к. Нmax был сформирован в феврале (до составления прогноза).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</si>
</sst>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\ _₽_-;\-* #,##0.00\ _₽_-;_-* &quot;-&quot;??\ _₽_-;_-@_-"/>
    <numFmt numFmtId="164" formatCode="0.0"/>
    <numFmt numFmtId="165" formatCode="_-* #,##0.0\ _₽_-;\-* #,##0.0\ _₽_-;_-* &quot;-&quot;??\ _₽_-;_-@_-"/>
    <numFmt numFmtId="166" formatCode="#,##0_ ;\-#,##0\ "/>
    <numFmt numFmtId="167" formatCode="d/m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Arial Cyr"/>
      <family val="2"/>
      <charset val="204"/>
    </font>
    <font>
      <vertAlign val="superscript"/>
      <sz val="1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16" fontId="14" fillId="5" borderId="1" applyFont="0" applyFill="0" applyAlignment="0" applyProtection="0">
      <alignment horizontal="center"/>
    </xf>
  </cellStyleXfs>
  <cellXfs count="16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15" xfId="0" applyFont="1" applyBorder="1" applyAlignment="1"/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14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166" fontId="1" fillId="0" borderId="1" xfId="1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1" fontId="11" fillId="2" borderId="1" xfId="0" applyNumberFormat="1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14" fontId="1" fillId="0" borderId="4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/>
    </xf>
    <xf numFmtId="14" fontId="1" fillId="0" borderId="16" xfId="0" applyNumberFormat="1" applyFont="1" applyFill="1" applyBorder="1" applyAlignment="1">
      <alignment horizontal="center" vertical="center" wrapText="1"/>
    </xf>
    <xf numFmtId="1" fontId="1" fillId="0" borderId="16" xfId="0" applyNumberFormat="1" applyFont="1" applyFill="1" applyBorder="1" applyAlignment="1">
      <alignment horizontal="center"/>
    </xf>
    <xf numFmtId="166" fontId="1" fillId="0" borderId="16" xfId="1" applyNumberFormat="1" applyFont="1" applyFill="1" applyBorder="1" applyAlignment="1">
      <alignment horizontal="center"/>
    </xf>
    <xf numFmtId="164" fontId="1" fillId="0" borderId="16" xfId="0" applyNumberFormat="1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0" fontId="2" fillId="0" borderId="4" xfId="0" applyFont="1" applyFill="1" applyBorder="1" applyAlignment="1">
      <alignment vertical="top"/>
    </xf>
    <xf numFmtId="0" fontId="2" fillId="0" borderId="7" xfId="0" applyFont="1" applyFill="1" applyBorder="1" applyAlignment="1">
      <alignment horizontal="center" vertical="top"/>
    </xf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4" fillId="0" borderId="15" xfId="0" applyFont="1" applyFill="1" applyBorder="1" applyAlignment="1"/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1" fillId="2" borderId="14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" xfId="0" applyFont="1" applyFill="1" applyBorder="1" applyAlignment="1">
      <alignment horizontal="center" vertical="center" wrapText="1"/>
    </xf>
    <xf numFmtId="14" fontId="1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67" fontId="7" fillId="0" borderId="2" xfId="0" applyNumberFormat="1" applyFont="1" applyFill="1" applyBorder="1" applyAlignment="1">
      <alignment horizontal="center"/>
    </xf>
    <xf numFmtId="1" fontId="7" fillId="0" borderId="3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16" fontId="7" fillId="0" borderId="1" xfId="0" applyNumberFormat="1" applyFont="1" applyFill="1" applyBorder="1" applyAlignment="1">
      <alignment horizontal="center"/>
    </xf>
    <xf numFmtId="167" fontId="7" fillId="0" borderId="1" xfId="0" applyNumberFormat="1" applyFont="1" applyFill="1" applyBorder="1" applyAlignment="1">
      <alignment horizontal="center"/>
    </xf>
    <xf numFmtId="0" fontId="7" fillId="0" borderId="1" xfId="2" applyNumberFormat="1" applyFont="1" applyFill="1" applyBorder="1" applyAlignment="1">
      <alignment horizontal="center"/>
    </xf>
    <xf numFmtId="167" fontId="7" fillId="0" borderId="1" xfId="2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2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6" fontId="1" fillId="4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0" xfId="0" applyFont="1" applyFill="1" applyAlignment="1"/>
    <xf numFmtId="0" fontId="7" fillId="0" borderId="0" xfId="0" applyFont="1" applyFill="1" applyAlignment="1"/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164" fontId="1" fillId="0" borderId="19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/>
    </xf>
    <xf numFmtId="16" fontId="1" fillId="0" borderId="1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16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1" fillId="2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164" fontId="1" fillId="0" borderId="9" xfId="0" applyNumberFormat="1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9" xfId="0" applyNumberFormat="1" applyFont="1" applyFill="1" applyBorder="1" applyAlignment="1">
      <alignment horizontal="center"/>
    </xf>
    <xf numFmtId="0" fontId="1" fillId="0" borderId="16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7" fillId="0" borderId="3" xfId="0" applyNumberFormat="1" applyFont="1" applyFill="1" applyBorder="1" applyAlignment="1">
      <alignment horizontal="center"/>
    </xf>
    <xf numFmtId="0" fontId="1" fillId="0" borderId="9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1" fillId="2" borderId="14" xfId="0" applyFont="1" applyFill="1" applyBorder="1" applyAlignment="1">
      <alignment horizontal="left"/>
    </xf>
    <xf numFmtId="165" fontId="1" fillId="0" borderId="1" xfId="1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" fontId="1" fillId="4" borderId="3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/>
    </xf>
    <xf numFmtId="166" fontId="1" fillId="4" borderId="1" xfId="1" applyNumberFormat="1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64" fontId="11" fillId="2" borderId="1" xfId="0" applyNumberFormat="1" applyFont="1" applyFill="1" applyBorder="1" applyAlignment="1">
      <alignment horizontal="center"/>
    </xf>
    <xf numFmtId="167" fontId="1" fillId="0" borderId="1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/>
    </xf>
    <xf numFmtId="0" fontId="11" fillId="2" borderId="2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7" fillId="0" borderId="0" xfId="0" applyFont="1" applyFill="1" applyAlignment="1">
      <alignment horizontal="left"/>
    </xf>
  </cellXfs>
  <cellStyles count="3">
    <cellStyle name="Обычный" xfId="0" builtinId="0"/>
    <cellStyle name="Стиль 1" xfId="2" xr:uid="{00000000-0005-0000-0000-000001000000}"/>
    <cellStyle name="Финансовый" xfId="1" builtinId="3"/>
  </cellStyles>
  <dxfs count="0"/>
  <tableStyles count="0" defaultTableStyle="TableStyleMedium2" defaultPivotStyle="PivotStyleMedium9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A57"/>
  <sheetViews>
    <sheetView tabSelected="1" showWhiteSpace="0" zoomScale="110" zoomScaleNormal="110" workbookViewId="0">
      <selection activeCell="J61" sqref="J61"/>
    </sheetView>
  </sheetViews>
  <sheetFormatPr defaultColWidth="9.140625" defaultRowHeight="15" x14ac:dyDescent="0.25"/>
  <cols>
    <col min="1" max="1" width="4.42578125" style="31" customWidth="1"/>
    <col min="2" max="2" width="5.85546875" style="31" customWidth="1"/>
    <col min="3" max="3" width="11.7109375" style="31" customWidth="1"/>
    <col min="4" max="4" width="8.5703125" style="31" customWidth="1"/>
    <col min="5" max="5" width="7.42578125" style="31" customWidth="1"/>
    <col min="6" max="6" width="10.85546875" style="31" customWidth="1"/>
    <col min="7" max="7" width="12" style="2" customWidth="1"/>
    <col min="8" max="8" width="10.7109375" style="31" customWidth="1"/>
    <col min="9" max="9" width="8.85546875" style="31" customWidth="1"/>
    <col min="10" max="10" width="15.7109375" style="60" customWidth="1"/>
    <col min="11" max="11" width="15" style="60" customWidth="1"/>
    <col min="12" max="12" width="11.5703125" style="60" customWidth="1"/>
    <col min="13" max="13" width="13.42578125" style="61" customWidth="1"/>
    <col min="14" max="14" width="12.28515625" style="31" bestFit="1" customWidth="1"/>
    <col min="15" max="15" width="26.7109375" style="31" bestFit="1" customWidth="1"/>
    <col min="16" max="16384" width="9.140625" style="31"/>
  </cols>
  <sheetData>
    <row r="2" spans="1:391" ht="21" customHeight="1" x14ac:dyDescent="0.3">
      <c r="A2" s="23" t="s">
        <v>55</v>
      </c>
      <c r="B2" s="23"/>
      <c r="C2" s="23"/>
      <c r="D2" s="23"/>
      <c r="E2" s="23"/>
      <c r="F2" s="23"/>
      <c r="G2" s="23"/>
      <c r="H2" s="23"/>
      <c r="I2" s="23"/>
      <c r="J2" s="62"/>
      <c r="K2" s="62"/>
      <c r="L2" s="62"/>
      <c r="M2" s="6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</row>
    <row r="3" spans="1:391" s="38" customFormat="1" ht="14.25" customHeight="1" x14ac:dyDescent="0.2">
      <c r="A3" s="148" t="s">
        <v>1</v>
      </c>
      <c r="B3" s="149"/>
      <c r="C3" s="58"/>
      <c r="D3" s="153" t="s">
        <v>48</v>
      </c>
      <c r="E3" s="154"/>
      <c r="F3" s="155"/>
      <c r="G3" s="153" t="s">
        <v>6</v>
      </c>
      <c r="H3" s="154"/>
      <c r="I3" s="154"/>
      <c r="J3" s="156" t="s">
        <v>28</v>
      </c>
      <c r="K3" s="157"/>
      <c r="L3" s="157"/>
      <c r="M3" s="158"/>
    </row>
    <row r="4" spans="1:391" s="21" customFormat="1" ht="14.25" x14ac:dyDescent="0.25">
      <c r="A4" s="150"/>
      <c r="B4" s="151"/>
      <c r="C4" s="59" t="s">
        <v>7</v>
      </c>
      <c r="D4" s="6" t="s">
        <v>26</v>
      </c>
      <c r="E4" s="6" t="s">
        <v>9</v>
      </c>
      <c r="F4" s="6" t="s">
        <v>23</v>
      </c>
      <c r="G4" s="6" t="s">
        <v>49</v>
      </c>
      <c r="H4" s="7" t="s">
        <v>19</v>
      </c>
      <c r="I4" s="6" t="s">
        <v>37</v>
      </c>
      <c r="J4" s="69" t="s">
        <v>10</v>
      </c>
      <c r="K4" s="8" t="s">
        <v>11</v>
      </c>
      <c r="L4" s="68" t="s">
        <v>12</v>
      </c>
      <c r="M4" s="9" t="s">
        <v>13</v>
      </c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/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/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/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/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39"/>
      <c r="II4" s="39"/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39"/>
      <c r="IU4" s="39"/>
      <c r="IV4" s="39"/>
      <c r="IW4" s="39"/>
      <c r="IX4" s="39"/>
      <c r="IY4" s="39"/>
      <c r="IZ4" s="39"/>
      <c r="JA4" s="39"/>
      <c r="JB4" s="39"/>
      <c r="JC4" s="39"/>
      <c r="JD4" s="39"/>
      <c r="JE4" s="39"/>
      <c r="JF4" s="39"/>
      <c r="JG4" s="39"/>
      <c r="JH4" s="39"/>
      <c r="JI4" s="39"/>
      <c r="JJ4" s="39"/>
      <c r="JK4" s="39"/>
      <c r="JL4" s="39"/>
      <c r="JM4" s="39"/>
      <c r="JN4" s="39"/>
      <c r="JO4" s="39"/>
      <c r="JP4" s="39"/>
      <c r="JQ4" s="39"/>
      <c r="JR4" s="39"/>
      <c r="JS4" s="39"/>
      <c r="JT4" s="39"/>
      <c r="JU4" s="39"/>
      <c r="JV4" s="39"/>
      <c r="JW4" s="39"/>
      <c r="JX4" s="39"/>
      <c r="JY4" s="39"/>
      <c r="JZ4" s="39"/>
      <c r="KA4" s="39"/>
      <c r="KB4" s="39"/>
      <c r="KC4" s="39"/>
      <c r="KD4" s="39"/>
      <c r="KE4" s="39"/>
      <c r="KF4" s="39"/>
      <c r="KG4" s="39"/>
      <c r="KH4" s="39"/>
      <c r="KI4" s="39"/>
      <c r="KJ4" s="39"/>
      <c r="KK4" s="39"/>
      <c r="KL4" s="39"/>
      <c r="KM4" s="39"/>
      <c r="KN4" s="39"/>
      <c r="KO4" s="39"/>
      <c r="KP4" s="39"/>
      <c r="KQ4" s="39"/>
      <c r="KR4" s="39"/>
      <c r="KS4" s="39"/>
      <c r="KT4" s="39"/>
      <c r="KU4" s="39"/>
      <c r="KV4" s="39"/>
      <c r="KW4" s="39"/>
      <c r="KX4" s="39"/>
      <c r="KY4" s="39"/>
      <c r="KZ4" s="39"/>
      <c r="LA4" s="39"/>
      <c r="LB4" s="39"/>
      <c r="LC4" s="39"/>
      <c r="LD4" s="39"/>
      <c r="LE4" s="39"/>
      <c r="LF4" s="39"/>
      <c r="LG4" s="39"/>
      <c r="LH4" s="39"/>
      <c r="LI4" s="39"/>
      <c r="LJ4" s="39"/>
      <c r="LK4" s="39"/>
      <c r="LL4" s="39"/>
      <c r="LM4" s="39"/>
      <c r="LN4" s="39"/>
      <c r="LO4" s="39"/>
      <c r="LP4" s="39"/>
      <c r="LQ4" s="39"/>
      <c r="LR4" s="39"/>
      <c r="LS4" s="39"/>
      <c r="LT4" s="39"/>
      <c r="LU4" s="39"/>
      <c r="LV4" s="39"/>
      <c r="LW4" s="39"/>
      <c r="LX4" s="39"/>
      <c r="LY4" s="39"/>
      <c r="LZ4" s="39"/>
      <c r="MA4" s="39"/>
      <c r="MB4" s="39"/>
      <c r="MC4" s="39"/>
      <c r="MD4" s="39"/>
      <c r="ME4" s="39"/>
      <c r="MF4" s="39"/>
      <c r="MG4" s="39"/>
      <c r="MH4" s="39"/>
      <c r="MI4" s="39"/>
      <c r="MJ4" s="39"/>
      <c r="MK4" s="39"/>
      <c r="ML4" s="39"/>
      <c r="MM4" s="39"/>
      <c r="MN4" s="39"/>
      <c r="MO4" s="39"/>
      <c r="MP4" s="39"/>
      <c r="MQ4" s="39"/>
      <c r="MR4" s="39"/>
      <c r="MS4" s="39"/>
      <c r="MT4" s="39"/>
      <c r="MU4" s="39"/>
      <c r="MV4" s="39"/>
      <c r="MW4" s="39"/>
      <c r="MX4" s="39"/>
      <c r="MY4" s="39"/>
      <c r="MZ4" s="39"/>
      <c r="NA4" s="39"/>
      <c r="NB4" s="39"/>
      <c r="NC4" s="39"/>
      <c r="ND4" s="39"/>
      <c r="NE4" s="39"/>
      <c r="NF4" s="39"/>
      <c r="NG4" s="39"/>
      <c r="NH4" s="39"/>
      <c r="NI4" s="39"/>
      <c r="NJ4" s="39"/>
      <c r="NK4" s="39"/>
      <c r="NL4" s="39"/>
      <c r="NM4" s="39"/>
      <c r="NN4" s="39"/>
      <c r="NO4" s="39"/>
      <c r="NP4" s="39"/>
      <c r="NQ4" s="39"/>
      <c r="NR4" s="39"/>
      <c r="NS4" s="39"/>
      <c r="NT4" s="39"/>
      <c r="NU4" s="39"/>
      <c r="NV4" s="39"/>
      <c r="NW4" s="39"/>
      <c r="NX4" s="39"/>
      <c r="NY4" s="39"/>
      <c r="NZ4" s="39"/>
      <c r="OA4" s="39"/>
    </row>
    <row r="5" spans="1:391" s="21" customFormat="1" ht="15.6" customHeight="1" x14ac:dyDescent="0.2">
      <c r="A5" s="150"/>
      <c r="B5" s="151"/>
      <c r="C5" s="59" t="s">
        <v>51</v>
      </c>
      <c r="D5" s="11" t="s">
        <v>8</v>
      </c>
      <c r="E5" s="11" t="s">
        <v>8</v>
      </c>
      <c r="F5" s="12" t="s">
        <v>18</v>
      </c>
      <c r="G5" s="12" t="s">
        <v>20</v>
      </c>
      <c r="H5" s="10" t="s">
        <v>20</v>
      </c>
      <c r="I5" s="12" t="s">
        <v>0</v>
      </c>
      <c r="J5" s="14" t="s">
        <v>27</v>
      </c>
      <c r="K5" s="6" t="s">
        <v>27</v>
      </c>
      <c r="L5" s="6" t="s">
        <v>27</v>
      </c>
      <c r="M5" s="6" t="s">
        <v>27</v>
      </c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  <c r="IV5" s="39"/>
      <c r="IW5" s="39"/>
      <c r="IX5" s="39"/>
      <c r="IY5" s="39"/>
      <c r="IZ5" s="39"/>
      <c r="JA5" s="39"/>
      <c r="JB5" s="39"/>
      <c r="JC5" s="39"/>
      <c r="JD5" s="39"/>
      <c r="JE5" s="39"/>
      <c r="JF5" s="39"/>
      <c r="JG5" s="39"/>
      <c r="JH5" s="39"/>
      <c r="JI5" s="39"/>
      <c r="JJ5" s="39"/>
      <c r="JK5" s="39"/>
      <c r="JL5" s="39"/>
      <c r="JM5" s="39"/>
      <c r="JN5" s="39"/>
      <c r="JO5" s="39"/>
      <c r="JP5" s="39"/>
      <c r="JQ5" s="39"/>
      <c r="JR5" s="39"/>
      <c r="JS5" s="39"/>
      <c r="JT5" s="39"/>
      <c r="JU5" s="39"/>
      <c r="JV5" s="39"/>
      <c r="JW5" s="39"/>
      <c r="JX5" s="39"/>
      <c r="JY5" s="39"/>
      <c r="JZ5" s="39"/>
      <c r="KA5" s="39"/>
      <c r="KB5" s="39"/>
      <c r="KC5" s="39"/>
      <c r="KD5" s="39"/>
      <c r="KE5" s="39"/>
      <c r="KF5" s="39"/>
      <c r="KG5" s="39"/>
      <c r="KH5" s="39"/>
      <c r="KI5" s="39"/>
      <c r="KJ5" s="39"/>
      <c r="KK5" s="39"/>
      <c r="KL5" s="39"/>
      <c r="KM5" s="39"/>
      <c r="KN5" s="39"/>
      <c r="KO5" s="39"/>
      <c r="KP5" s="39"/>
      <c r="KQ5" s="39"/>
      <c r="KR5" s="39"/>
      <c r="KS5" s="39"/>
      <c r="KT5" s="39"/>
      <c r="KU5" s="39"/>
      <c r="KV5" s="39"/>
      <c r="KW5" s="39"/>
      <c r="KX5" s="39"/>
      <c r="KY5" s="39"/>
      <c r="KZ5" s="39"/>
      <c r="LA5" s="39"/>
      <c r="LB5" s="39"/>
      <c r="LC5" s="39"/>
      <c r="LD5" s="39"/>
      <c r="LE5" s="39"/>
      <c r="LF5" s="39"/>
      <c r="LG5" s="39"/>
      <c r="LH5" s="39"/>
      <c r="LI5" s="39"/>
      <c r="LJ5" s="39"/>
      <c r="LK5" s="39"/>
      <c r="LL5" s="39"/>
      <c r="LM5" s="39"/>
      <c r="LN5" s="39"/>
      <c r="LO5" s="39"/>
      <c r="LP5" s="39"/>
      <c r="LQ5" s="39"/>
      <c r="LR5" s="39"/>
      <c r="LS5" s="39"/>
      <c r="LT5" s="39"/>
      <c r="LU5" s="39"/>
      <c r="LV5" s="39"/>
      <c r="LW5" s="39"/>
      <c r="LX5" s="39"/>
      <c r="LY5" s="39"/>
      <c r="LZ5" s="39"/>
      <c r="MA5" s="39"/>
      <c r="MB5" s="39"/>
      <c r="MC5" s="39"/>
      <c r="MD5" s="39"/>
      <c r="ME5" s="39"/>
      <c r="MF5" s="39"/>
      <c r="MG5" s="39"/>
      <c r="MH5" s="39"/>
      <c r="MI5" s="39"/>
      <c r="MJ5" s="39"/>
      <c r="MK5" s="39"/>
      <c r="ML5" s="39"/>
      <c r="MM5" s="39"/>
      <c r="MN5" s="39"/>
      <c r="MO5" s="39"/>
      <c r="MP5" s="39"/>
      <c r="MQ5" s="39"/>
      <c r="MR5" s="39"/>
      <c r="MS5" s="39"/>
      <c r="MT5" s="39"/>
      <c r="MU5" s="39"/>
      <c r="MV5" s="39"/>
      <c r="MW5" s="39"/>
      <c r="MX5" s="39"/>
      <c r="MY5" s="39"/>
      <c r="MZ5" s="39"/>
      <c r="NA5" s="39"/>
      <c r="NB5" s="39"/>
      <c r="NC5" s="39"/>
      <c r="ND5" s="39"/>
      <c r="NE5" s="39"/>
      <c r="NF5" s="39"/>
      <c r="NG5" s="39"/>
      <c r="NH5" s="39"/>
      <c r="NI5" s="39"/>
      <c r="NJ5" s="39"/>
      <c r="NK5" s="39"/>
      <c r="NL5" s="39"/>
      <c r="NM5" s="39"/>
      <c r="NN5" s="39"/>
      <c r="NO5" s="39"/>
      <c r="NP5" s="39"/>
      <c r="NQ5" s="39"/>
      <c r="NR5" s="39"/>
      <c r="NS5" s="39"/>
      <c r="NT5" s="39"/>
      <c r="NU5" s="39"/>
      <c r="NV5" s="39"/>
      <c r="NW5" s="39"/>
      <c r="NX5" s="39"/>
      <c r="NY5" s="39"/>
      <c r="NZ5" s="39"/>
      <c r="OA5" s="39"/>
    </row>
    <row r="6" spans="1:391" s="21" customFormat="1" ht="14.45" customHeight="1" x14ac:dyDescent="0.2">
      <c r="A6" s="150"/>
      <c r="B6" s="151"/>
      <c r="C6" s="10" t="s">
        <v>52</v>
      </c>
      <c r="D6" s="40"/>
      <c r="E6" s="40"/>
      <c r="F6" s="22"/>
      <c r="G6" s="20" t="s">
        <v>22</v>
      </c>
      <c r="H6" s="10" t="s">
        <v>22</v>
      </c>
      <c r="I6" s="12"/>
      <c r="J6" s="10" t="s">
        <v>25</v>
      </c>
      <c r="K6" s="12" t="s">
        <v>2</v>
      </c>
      <c r="L6" s="12" t="s">
        <v>4</v>
      </c>
      <c r="M6" s="13" t="s">
        <v>25</v>
      </c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39"/>
      <c r="IG6" s="39"/>
      <c r="IH6" s="39"/>
      <c r="II6" s="39"/>
      <c r="IJ6" s="39"/>
      <c r="IK6" s="39"/>
      <c r="IL6" s="39"/>
      <c r="IM6" s="39"/>
      <c r="IN6" s="39"/>
      <c r="IO6" s="39"/>
      <c r="IP6" s="39"/>
      <c r="IQ6" s="39"/>
      <c r="IR6" s="39"/>
      <c r="IS6" s="39"/>
      <c r="IT6" s="39"/>
      <c r="IU6" s="39"/>
      <c r="IV6" s="39"/>
      <c r="IW6" s="39"/>
      <c r="IX6" s="39"/>
      <c r="IY6" s="39"/>
      <c r="IZ6" s="39"/>
      <c r="JA6" s="39"/>
      <c r="JB6" s="39"/>
      <c r="JC6" s="39"/>
      <c r="JD6" s="39"/>
      <c r="JE6" s="39"/>
      <c r="JF6" s="39"/>
      <c r="JG6" s="39"/>
      <c r="JH6" s="39"/>
      <c r="JI6" s="39"/>
      <c r="JJ6" s="39"/>
      <c r="JK6" s="39"/>
      <c r="JL6" s="39"/>
      <c r="JM6" s="39"/>
      <c r="JN6" s="39"/>
      <c r="JO6" s="39"/>
      <c r="JP6" s="39"/>
      <c r="JQ6" s="39"/>
      <c r="JR6" s="39"/>
      <c r="JS6" s="39"/>
      <c r="JT6" s="39"/>
      <c r="JU6" s="39"/>
      <c r="JV6" s="39"/>
      <c r="JW6" s="39"/>
      <c r="JX6" s="39"/>
      <c r="JY6" s="39"/>
      <c r="JZ6" s="39"/>
      <c r="KA6" s="39"/>
      <c r="KB6" s="39"/>
      <c r="KC6" s="39"/>
      <c r="KD6" s="39"/>
      <c r="KE6" s="39"/>
      <c r="KF6" s="39"/>
      <c r="KG6" s="39"/>
      <c r="KH6" s="39"/>
      <c r="KI6" s="39"/>
      <c r="KJ6" s="39"/>
      <c r="KK6" s="39"/>
      <c r="KL6" s="39"/>
      <c r="KM6" s="39"/>
      <c r="KN6" s="39"/>
      <c r="KO6" s="39"/>
      <c r="KP6" s="39"/>
      <c r="KQ6" s="39"/>
      <c r="KR6" s="39"/>
      <c r="KS6" s="39"/>
      <c r="KT6" s="39"/>
      <c r="KU6" s="39"/>
      <c r="KV6" s="39"/>
      <c r="KW6" s="39"/>
      <c r="KX6" s="39"/>
      <c r="KY6" s="39"/>
      <c r="KZ6" s="39"/>
      <c r="LA6" s="39"/>
      <c r="LB6" s="39"/>
      <c r="LC6" s="39"/>
      <c r="LD6" s="39"/>
      <c r="LE6" s="39"/>
      <c r="LF6" s="39"/>
      <c r="LG6" s="39"/>
      <c r="LH6" s="39"/>
      <c r="LI6" s="39"/>
      <c r="LJ6" s="39"/>
      <c r="LK6" s="39"/>
      <c r="LL6" s="39"/>
      <c r="LM6" s="39"/>
      <c r="LN6" s="39"/>
      <c r="LO6" s="39"/>
      <c r="LP6" s="39"/>
      <c r="LQ6" s="39"/>
      <c r="LR6" s="39"/>
      <c r="LS6" s="39"/>
      <c r="LT6" s="39"/>
      <c r="LU6" s="39"/>
      <c r="LV6" s="39"/>
      <c r="LW6" s="39"/>
      <c r="LX6" s="39"/>
      <c r="LY6" s="39"/>
      <c r="LZ6" s="39"/>
      <c r="MA6" s="39"/>
      <c r="MB6" s="39"/>
      <c r="MC6" s="39"/>
      <c r="MD6" s="39"/>
      <c r="ME6" s="39"/>
      <c r="MF6" s="39"/>
      <c r="MG6" s="39"/>
      <c r="MH6" s="39"/>
      <c r="MI6" s="39"/>
      <c r="MJ6" s="39"/>
      <c r="MK6" s="39"/>
      <c r="ML6" s="39"/>
      <c r="MM6" s="39"/>
      <c r="MN6" s="39"/>
      <c r="MO6" s="39"/>
      <c r="MP6" s="39"/>
      <c r="MQ6" s="39"/>
      <c r="MR6" s="39"/>
      <c r="MS6" s="39"/>
      <c r="MT6" s="39"/>
      <c r="MU6" s="39"/>
      <c r="MV6" s="39"/>
      <c r="MW6" s="39"/>
      <c r="MX6" s="39"/>
      <c r="MY6" s="39"/>
      <c r="MZ6" s="39"/>
      <c r="NA6" s="39"/>
      <c r="NB6" s="39"/>
      <c r="NC6" s="39"/>
      <c r="ND6" s="39"/>
      <c r="NE6" s="39"/>
      <c r="NF6" s="39"/>
      <c r="NG6" s="39"/>
      <c r="NH6" s="39"/>
      <c r="NI6" s="39"/>
      <c r="NJ6" s="39"/>
      <c r="NK6" s="39"/>
      <c r="NL6" s="39"/>
      <c r="NM6" s="39"/>
      <c r="NN6" s="39"/>
      <c r="NO6" s="39"/>
      <c r="NP6" s="39"/>
      <c r="NQ6" s="39"/>
      <c r="NR6" s="39"/>
      <c r="NS6" s="39"/>
      <c r="NT6" s="39"/>
      <c r="NU6" s="39"/>
      <c r="NV6" s="39"/>
      <c r="NW6" s="39"/>
      <c r="NX6" s="39"/>
      <c r="NY6" s="39"/>
      <c r="NZ6" s="39"/>
      <c r="OA6" s="39"/>
    </row>
    <row r="7" spans="1:391" s="21" customFormat="1" ht="14.45" customHeight="1" x14ac:dyDescent="0.2">
      <c r="A7" s="150"/>
      <c r="B7" s="151"/>
      <c r="C7" s="14" t="s">
        <v>14</v>
      </c>
      <c r="D7" s="12"/>
      <c r="E7" s="11"/>
      <c r="F7" s="12"/>
      <c r="G7" s="20" t="s">
        <v>21</v>
      </c>
      <c r="H7" s="10" t="s">
        <v>21</v>
      </c>
      <c r="I7" s="12"/>
      <c r="J7" s="12" t="s">
        <v>24</v>
      </c>
      <c r="K7" s="12" t="s">
        <v>41</v>
      </c>
      <c r="L7" s="12" t="s">
        <v>39</v>
      </c>
      <c r="M7" s="12" t="s">
        <v>24</v>
      </c>
    </row>
    <row r="8" spans="1:391" s="21" customFormat="1" ht="14.45" customHeight="1" x14ac:dyDescent="0.2">
      <c r="A8" s="150"/>
      <c r="B8" s="151"/>
      <c r="C8" s="14" t="s">
        <v>53</v>
      </c>
      <c r="D8" s="11"/>
      <c r="E8" s="11"/>
      <c r="F8" s="12"/>
      <c r="G8" s="12"/>
      <c r="I8" s="22"/>
      <c r="J8" s="12" t="s">
        <v>14</v>
      </c>
      <c r="K8" s="12" t="s">
        <v>40</v>
      </c>
      <c r="L8" s="11" t="s">
        <v>38</v>
      </c>
      <c r="M8" s="12" t="s">
        <v>14</v>
      </c>
    </row>
    <row r="9" spans="1:391" s="21" customFormat="1" ht="15" customHeight="1" thickBot="1" x14ac:dyDescent="0.25">
      <c r="A9" s="152"/>
      <c r="B9" s="159"/>
      <c r="C9" s="15"/>
      <c r="D9" s="15"/>
      <c r="E9" s="11"/>
      <c r="F9" s="12"/>
      <c r="G9" s="12"/>
      <c r="H9" s="10"/>
      <c r="I9" s="12"/>
      <c r="J9" s="12" t="s">
        <v>3</v>
      </c>
      <c r="K9" s="12"/>
      <c r="L9" s="11"/>
      <c r="M9" s="24" t="s">
        <v>5</v>
      </c>
    </row>
    <row r="10" spans="1:391" s="60" customFormat="1" ht="15.75" thickTop="1" x14ac:dyDescent="0.25">
      <c r="A10" s="114">
        <v>1</v>
      </c>
      <c r="B10" s="17">
        <v>1991</v>
      </c>
      <c r="C10" s="27">
        <v>33213</v>
      </c>
      <c r="D10" s="17">
        <v>42</v>
      </c>
      <c r="E10" s="50">
        <v>60</v>
      </c>
      <c r="F10" s="46">
        <v>33289</v>
      </c>
      <c r="G10" s="115">
        <v>227</v>
      </c>
      <c r="H10" s="116">
        <v>545</v>
      </c>
      <c r="I10" s="86">
        <v>11.04</v>
      </c>
      <c r="J10" s="117">
        <v>75.8</v>
      </c>
      <c r="K10" s="117">
        <v>35.6</v>
      </c>
      <c r="L10" s="118">
        <v>20.6</v>
      </c>
      <c r="M10" s="118">
        <v>67.099999999999994</v>
      </c>
    </row>
    <row r="11" spans="1:391" s="60" customFormat="1" x14ac:dyDescent="0.25">
      <c r="A11" s="29">
        <v>2</v>
      </c>
      <c r="B11" s="17">
        <v>1992</v>
      </c>
      <c r="C11" s="27">
        <v>33577</v>
      </c>
      <c r="D11" s="17">
        <v>66</v>
      </c>
      <c r="E11" s="17">
        <v>66</v>
      </c>
      <c r="F11" s="27">
        <v>33662</v>
      </c>
      <c r="G11" s="81">
        <v>184</v>
      </c>
      <c r="H11" s="119">
        <v>683</v>
      </c>
      <c r="I11" s="86">
        <v>31.03</v>
      </c>
      <c r="J11" s="117">
        <v>120</v>
      </c>
      <c r="K11" s="117">
        <v>48.7</v>
      </c>
      <c r="L11" s="87">
        <v>47.2</v>
      </c>
      <c r="M11" s="87">
        <v>109.3</v>
      </c>
    </row>
    <row r="12" spans="1:391" s="60" customFormat="1" x14ac:dyDescent="0.25">
      <c r="A12" s="29">
        <v>3</v>
      </c>
      <c r="B12" s="17">
        <v>1993</v>
      </c>
      <c r="C12" s="27">
        <v>33931</v>
      </c>
      <c r="D12" s="17">
        <v>58</v>
      </c>
      <c r="E12" s="17">
        <v>58</v>
      </c>
      <c r="F12" s="27">
        <v>34028</v>
      </c>
      <c r="G12" s="81">
        <v>190</v>
      </c>
      <c r="H12" s="119">
        <v>614</v>
      </c>
      <c r="I12" s="86">
        <v>12.04</v>
      </c>
      <c r="J12" s="108">
        <v>130</v>
      </c>
      <c r="K12" s="108">
        <v>38.700000000000003</v>
      </c>
      <c r="L12" s="109">
        <v>38.4</v>
      </c>
      <c r="M12" s="109">
        <v>69.5</v>
      </c>
    </row>
    <row r="13" spans="1:391" s="60" customFormat="1" x14ac:dyDescent="0.25">
      <c r="A13" s="29">
        <v>4</v>
      </c>
      <c r="B13" s="17">
        <v>1994</v>
      </c>
      <c r="C13" s="27">
        <v>34280</v>
      </c>
      <c r="D13" s="17">
        <v>115</v>
      </c>
      <c r="E13" s="17">
        <v>116</v>
      </c>
      <c r="F13" s="27">
        <v>34403</v>
      </c>
      <c r="G13" s="81">
        <v>133</v>
      </c>
      <c r="H13" s="119">
        <v>876</v>
      </c>
      <c r="I13" s="86">
        <v>16.04</v>
      </c>
      <c r="J13" s="108">
        <v>169</v>
      </c>
      <c r="K13" s="108">
        <v>42.9</v>
      </c>
      <c r="L13" s="109">
        <v>48.2</v>
      </c>
      <c r="M13" s="109">
        <v>139.6</v>
      </c>
    </row>
    <row r="14" spans="1:391" s="60" customFormat="1" x14ac:dyDescent="0.25">
      <c r="A14" s="29">
        <v>5</v>
      </c>
      <c r="B14" s="17">
        <v>1995</v>
      </c>
      <c r="C14" s="27">
        <v>34649</v>
      </c>
      <c r="D14" s="17">
        <v>46</v>
      </c>
      <c r="E14" s="17">
        <v>46</v>
      </c>
      <c r="F14" s="27">
        <v>34758</v>
      </c>
      <c r="G14" s="81">
        <v>363</v>
      </c>
      <c r="H14" s="120">
        <v>625</v>
      </c>
      <c r="I14" s="86">
        <v>10.029999999999999</v>
      </c>
      <c r="J14" s="108">
        <v>146</v>
      </c>
      <c r="K14" s="108">
        <v>11.7</v>
      </c>
      <c r="L14" s="109">
        <v>10.3</v>
      </c>
      <c r="M14" s="109">
        <v>111.6</v>
      </c>
    </row>
    <row r="15" spans="1:391" s="60" customFormat="1" x14ac:dyDescent="0.25">
      <c r="A15" s="29">
        <v>6</v>
      </c>
      <c r="B15" s="17">
        <v>1996</v>
      </c>
      <c r="C15" s="27">
        <v>35004</v>
      </c>
      <c r="D15" s="17">
        <v>75</v>
      </c>
      <c r="E15" s="17">
        <v>87</v>
      </c>
      <c r="F15" s="27">
        <v>35115</v>
      </c>
      <c r="G15" s="16">
        <v>118</v>
      </c>
      <c r="H15" s="74">
        <v>482</v>
      </c>
      <c r="I15" s="86">
        <v>17.04</v>
      </c>
      <c r="J15" s="108">
        <v>85.9</v>
      </c>
      <c r="K15" s="108">
        <v>31.3</v>
      </c>
      <c r="L15" s="109">
        <v>16.2</v>
      </c>
      <c r="M15" s="109">
        <v>100.6</v>
      </c>
    </row>
    <row r="16" spans="1:391" s="60" customFormat="1" x14ac:dyDescent="0.25">
      <c r="A16" s="16">
        <v>7</v>
      </c>
      <c r="B16" s="17">
        <v>1997</v>
      </c>
      <c r="C16" s="27">
        <v>35408</v>
      </c>
      <c r="D16" s="17">
        <v>28</v>
      </c>
      <c r="E16" s="17">
        <v>48</v>
      </c>
      <c r="F16" s="27">
        <v>35471</v>
      </c>
      <c r="G16" s="16">
        <v>260</v>
      </c>
      <c r="H16" s="74">
        <v>464</v>
      </c>
      <c r="I16" s="86">
        <v>13.03</v>
      </c>
      <c r="J16" s="108">
        <v>63.1</v>
      </c>
      <c r="K16" s="108">
        <v>31.9</v>
      </c>
      <c r="L16" s="109">
        <v>6.5</v>
      </c>
      <c r="M16" s="109">
        <v>91.6</v>
      </c>
    </row>
    <row r="17" spans="1:102" s="60" customFormat="1" x14ac:dyDescent="0.25">
      <c r="A17" s="16">
        <v>8</v>
      </c>
      <c r="B17" s="17">
        <v>1998</v>
      </c>
      <c r="C17" s="27">
        <v>35760</v>
      </c>
      <c r="D17" s="17">
        <v>12</v>
      </c>
      <c r="E17" s="17">
        <v>83</v>
      </c>
      <c r="F17" s="27">
        <v>35836</v>
      </c>
      <c r="G17" s="16">
        <v>403</v>
      </c>
      <c r="H17" s="29">
        <v>522</v>
      </c>
      <c r="I17" s="86">
        <v>23.04</v>
      </c>
      <c r="J17" s="108">
        <v>102.3</v>
      </c>
      <c r="K17" s="108">
        <v>73.3</v>
      </c>
      <c r="L17" s="109">
        <v>44.1</v>
      </c>
      <c r="M17" s="109">
        <v>132.6</v>
      </c>
    </row>
    <row r="18" spans="1:102" s="60" customFormat="1" x14ac:dyDescent="0.25">
      <c r="A18" s="16">
        <v>9</v>
      </c>
      <c r="B18" s="17">
        <v>1999</v>
      </c>
      <c r="C18" s="27">
        <v>36107</v>
      </c>
      <c r="D18" s="17">
        <v>141</v>
      </c>
      <c r="E18" s="17">
        <v>141</v>
      </c>
      <c r="F18" s="27">
        <v>36219</v>
      </c>
      <c r="G18" s="16">
        <v>199</v>
      </c>
      <c r="H18" s="29">
        <v>824</v>
      </c>
      <c r="I18" s="86">
        <v>16.04</v>
      </c>
      <c r="J18" s="108">
        <v>155</v>
      </c>
      <c r="K18" s="108">
        <v>51.9</v>
      </c>
      <c r="L18" s="109">
        <v>50</v>
      </c>
      <c r="M18" s="109">
        <v>101.2</v>
      </c>
    </row>
    <row r="19" spans="1:102" x14ac:dyDescent="0.25">
      <c r="A19" s="16">
        <v>10</v>
      </c>
      <c r="B19" s="17">
        <v>2000</v>
      </c>
      <c r="C19" s="27">
        <v>36479</v>
      </c>
      <c r="D19" s="17">
        <v>67</v>
      </c>
      <c r="E19" s="17">
        <v>77</v>
      </c>
      <c r="F19" s="27">
        <v>36576</v>
      </c>
      <c r="G19" s="16">
        <v>193</v>
      </c>
      <c r="H19" s="29">
        <v>754</v>
      </c>
      <c r="I19" s="86">
        <v>16.04</v>
      </c>
      <c r="J19" s="108">
        <v>150.1</v>
      </c>
      <c r="K19" s="108">
        <v>104.5</v>
      </c>
      <c r="L19" s="109">
        <v>97.4</v>
      </c>
      <c r="M19" s="109">
        <v>156.30000000000001</v>
      </c>
    </row>
    <row r="20" spans="1:102" x14ac:dyDescent="0.25">
      <c r="A20" s="16">
        <v>11</v>
      </c>
      <c r="B20" s="17">
        <v>2001</v>
      </c>
      <c r="C20" s="27">
        <v>36878</v>
      </c>
      <c r="D20" s="17">
        <v>76</v>
      </c>
      <c r="E20" s="17">
        <v>119</v>
      </c>
      <c r="F20" s="27">
        <v>36960</v>
      </c>
      <c r="G20" s="16">
        <v>241</v>
      </c>
      <c r="H20" s="29">
        <v>664</v>
      </c>
      <c r="I20" s="86">
        <v>11.04</v>
      </c>
      <c r="J20" s="108">
        <v>98.8</v>
      </c>
      <c r="K20" s="108">
        <v>15.2</v>
      </c>
      <c r="L20" s="109">
        <v>30.7</v>
      </c>
      <c r="M20" s="109">
        <v>97.1</v>
      </c>
    </row>
    <row r="21" spans="1:102" s="60" customFormat="1" x14ac:dyDescent="0.25">
      <c r="A21" s="16">
        <v>12</v>
      </c>
      <c r="B21" s="17">
        <v>2002</v>
      </c>
      <c r="C21" s="27">
        <v>37223</v>
      </c>
      <c r="D21" s="17">
        <v>45</v>
      </c>
      <c r="E21" s="17">
        <v>84</v>
      </c>
      <c r="F21" s="27">
        <v>37276</v>
      </c>
      <c r="G21" s="16">
        <v>382</v>
      </c>
      <c r="H21" s="29">
        <v>536</v>
      </c>
      <c r="I21" s="86">
        <v>18.03</v>
      </c>
      <c r="J21" s="108">
        <v>23.4</v>
      </c>
      <c r="K21" s="108">
        <v>89.9</v>
      </c>
      <c r="L21" s="109">
        <v>24</v>
      </c>
      <c r="M21" s="109">
        <v>72.8</v>
      </c>
    </row>
    <row r="22" spans="1:102" s="60" customFormat="1" x14ac:dyDescent="0.25">
      <c r="A22" s="16">
        <v>13</v>
      </c>
      <c r="B22" s="17">
        <v>2003</v>
      </c>
      <c r="C22" s="27">
        <v>37589</v>
      </c>
      <c r="D22" s="17">
        <v>71</v>
      </c>
      <c r="E22" s="17">
        <v>76</v>
      </c>
      <c r="F22" s="27">
        <v>37672</v>
      </c>
      <c r="G22" s="16">
        <v>94</v>
      </c>
      <c r="H22" s="29">
        <v>423</v>
      </c>
      <c r="I22" s="86">
        <v>25.04</v>
      </c>
      <c r="J22" s="108">
        <v>61.2</v>
      </c>
      <c r="K22" s="108">
        <v>38.200000000000003</v>
      </c>
      <c r="L22" s="109">
        <v>38</v>
      </c>
      <c r="M22" s="109">
        <v>76</v>
      </c>
    </row>
    <row r="23" spans="1:102" s="60" customFormat="1" ht="15" customHeight="1" x14ac:dyDescent="0.25">
      <c r="A23" s="16">
        <v>14</v>
      </c>
      <c r="B23" s="17">
        <v>2004</v>
      </c>
      <c r="C23" s="27">
        <v>37956</v>
      </c>
      <c r="D23" s="17">
        <v>173</v>
      </c>
      <c r="E23" s="43">
        <v>173</v>
      </c>
      <c r="F23" s="44">
        <v>38045</v>
      </c>
      <c r="G23" s="16">
        <v>262</v>
      </c>
      <c r="H23" s="45">
        <v>814</v>
      </c>
      <c r="I23" s="86">
        <v>26.03</v>
      </c>
      <c r="J23" s="108">
        <v>173</v>
      </c>
      <c r="K23" s="108">
        <v>15.3</v>
      </c>
      <c r="L23" s="109">
        <v>32.700000000000003</v>
      </c>
      <c r="M23" s="109">
        <v>139.4</v>
      </c>
    </row>
    <row r="24" spans="1:102" s="60" customFormat="1" ht="15" customHeight="1" x14ac:dyDescent="0.25">
      <c r="A24" s="16">
        <v>15</v>
      </c>
      <c r="B24" s="17">
        <v>2005</v>
      </c>
      <c r="C24" s="27">
        <v>38308</v>
      </c>
      <c r="D24" s="17">
        <v>45</v>
      </c>
      <c r="E24" s="17">
        <v>85</v>
      </c>
      <c r="F24" s="27">
        <v>38442</v>
      </c>
      <c r="G24" s="16">
        <v>252</v>
      </c>
      <c r="H24" s="29">
        <v>668</v>
      </c>
      <c r="I24" s="86">
        <v>14.04</v>
      </c>
      <c r="J24" s="108">
        <v>214</v>
      </c>
      <c r="K24" s="108">
        <v>65</v>
      </c>
      <c r="L24" s="109">
        <v>45</v>
      </c>
      <c r="M24" s="109">
        <v>267.2</v>
      </c>
    </row>
    <row r="25" spans="1:102" s="113" customFormat="1" ht="15" customHeight="1" x14ac:dyDescent="0.25">
      <c r="A25" s="16">
        <v>16</v>
      </c>
      <c r="B25" s="17">
        <v>2006</v>
      </c>
      <c r="C25" s="27">
        <v>38674</v>
      </c>
      <c r="D25" s="17">
        <v>92</v>
      </c>
      <c r="E25" s="17">
        <v>127</v>
      </c>
      <c r="F25" s="27">
        <v>38796</v>
      </c>
      <c r="G25" s="16">
        <v>121</v>
      </c>
      <c r="H25" s="29">
        <v>579</v>
      </c>
      <c r="I25" s="86">
        <v>17.04</v>
      </c>
      <c r="J25" s="108">
        <v>293.5</v>
      </c>
      <c r="K25" s="108">
        <v>90.8</v>
      </c>
      <c r="L25" s="109">
        <v>120.4</v>
      </c>
      <c r="M25" s="109">
        <v>260</v>
      </c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</row>
    <row r="26" spans="1:102" s="60" customFormat="1" ht="15" customHeight="1" x14ac:dyDescent="0.25">
      <c r="A26" s="16">
        <v>17</v>
      </c>
      <c r="B26" s="17">
        <v>2007</v>
      </c>
      <c r="C26" s="27">
        <v>39105</v>
      </c>
      <c r="D26" s="17">
        <v>44</v>
      </c>
      <c r="E26" s="17">
        <v>44</v>
      </c>
      <c r="F26" s="27">
        <v>39141</v>
      </c>
      <c r="G26" s="16">
        <v>266</v>
      </c>
      <c r="H26" s="29">
        <v>588</v>
      </c>
      <c r="I26" s="86">
        <v>23.03</v>
      </c>
      <c r="J26" s="108">
        <v>38.5</v>
      </c>
      <c r="K26" s="108">
        <v>36.299999999999997</v>
      </c>
      <c r="L26" s="109">
        <v>33.4</v>
      </c>
      <c r="M26" s="109">
        <v>40.6</v>
      </c>
    </row>
    <row r="27" spans="1:102" s="60" customFormat="1" ht="15" customHeight="1" x14ac:dyDescent="0.25">
      <c r="A27" s="127">
        <v>18</v>
      </c>
      <c r="B27" s="78">
        <v>2008</v>
      </c>
      <c r="C27" s="79">
        <v>39440</v>
      </c>
      <c r="D27" s="78">
        <v>0</v>
      </c>
      <c r="E27" s="78">
        <v>40</v>
      </c>
      <c r="F27" s="79">
        <v>39498</v>
      </c>
      <c r="G27" s="127">
        <v>308</v>
      </c>
      <c r="H27" s="80">
        <v>516</v>
      </c>
      <c r="I27" s="87">
        <v>4.03</v>
      </c>
      <c r="J27" s="106">
        <v>61.7</v>
      </c>
      <c r="K27" s="106">
        <v>37.1</v>
      </c>
      <c r="L27" s="107">
        <v>16.8</v>
      </c>
      <c r="M27" s="107">
        <v>85</v>
      </c>
    </row>
    <row r="28" spans="1:102" s="19" customFormat="1" ht="15" customHeight="1" x14ac:dyDescent="0.25">
      <c r="A28" s="16">
        <v>19</v>
      </c>
      <c r="B28" s="17">
        <v>2009</v>
      </c>
      <c r="C28" s="93">
        <v>39790</v>
      </c>
      <c r="D28" s="81">
        <v>85</v>
      </c>
      <c r="E28" s="81">
        <v>89</v>
      </c>
      <c r="F28" s="30">
        <v>39882</v>
      </c>
      <c r="G28" s="16">
        <v>275</v>
      </c>
      <c r="H28" s="82">
        <v>661</v>
      </c>
      <c r="I28" s="86">
        <v>8.0399999999999991</v>
      </c>
      <c r="J28" s="111">
        <v>135.4</v>
      </c>
      <c r="K28" s="111">
        <v>39.1</v>
      </c>
      <c r="L28" s="112">
        <v>50</v>
      </c>
      <c r="M28" s="109">
        <v>126.1</v>
      </c>
    </row>
    <row r="29" spans="1:102" s="19" customFormat="1" ht="15" customHeight="1" x14ac:dyDescent="0.25">
      <c r="A29" s="16">
        <v>20</v>
      </c>
      <c r="B29" s="17">
        <v>2010</v>
      </c>
      <c r="C29" s="27">
        <v>40155</v>
      </c>
      <c r="D29" s="16">
        <v>148</v>
      </c>
      <c r="E29" s="16">
        <v>148</v>
      </c>
      <c r="F29" s="30">
        <v>40237</v>
      </c>
      <c r="G29" s="16">
        <v>179</v>
      </c>
      <c r="H29" s="51">
        <v>809</v>
      </c>
      <c r="I29" s="86">
        <v>8.0399999999999991</v>
      </c>
      <c r="J29" s="108">
        <v>149</v>
      </c>
      <c r="K29" s="108">
        <v>47.4</v>
      </c>
      <c r="L29" s="109">
        <v>46</v>
      </c>
      <c r="M29" s="109">
        <v>151</v>
      </c>
    </row>
    <row r="30" spans="1:102" s="19" customFormat="1" ht="15" customHeight="1" x14ac:dyDescent="0.25">
      <c r="A30" s="19">
        <v>21</v>
      </c>
      <c r="B30" s="16">
        <v>2011</v>
      </c>
      <c r="C30" s="30">
        <v>40509</v>
      </c>
      <c r="D30" s="16">
        <v>137</v>
      </c>
      <c r="E30" s="16">
        <v>175</v>
      </c>
      <c r="F30" s="30">
        <v>40622</v>
      </c>
      <c r="G30" s="16">
        <v>192</v>
      </c>
      <c r="H30" s="51">
        <v>724</v>
      </c>
      <c r="I30" s="86">
        <v>14.04</v>
      </c>
      <c r="J30" s="109">
        <v>188.4</v>
      </c>
      <c r="K30" s="109">
        <v>32</v>
      </c>
      <c r="L30" s="109">
        <v>40.1</v>
      </c>
      <c r="M30" s="109">
        <v>179.4</v>
      </c>
    </row>
    <row r="31" spans="1:102" s="19" customFormat="1" ht="15" customHeight="1" x14ac:dyDescent="0.25">
      <c r="A31" s="16">
        <v>22</v>
      </c>
      <c r="B31" s="16">
        <v>2012</v>
      </c>
      <c r="C31" s="30">
        <v>40897</v>
      </c>
      <c r="D31" s="16">
        <v>105</v>
      </c>
      <c r="E31" s="16">
        <v>124</v>
      </c>
      <c r="F31" s="30">
        <v>40978</v>
      </c>
      <c r="G31" s="16">
        <v>173</v>
      </c>
      <c r="H31" s="51">
        <v>825</v>
      </c>
      <c r="I31" s="86">
        <v>24.04</v>
      </c>
      <c r="J31" s="109">
        <v>112.7</v>
      </c>
      <c r="K31" s="109">
        <v>102.9</v>
      </c>
      <c r="L31" s="109">
        <v>113.5</v>
      </c>
      <c r="M31" s="109">
        <v>99.2</v>
      </c>
    </row>
    <row r="32" spans="1:102" s="19" customFormat="1" ht="15" customHeight="1" x14ac:dyDescent="0.25">
      <c r="A32" s="16">
        <v>23</v>
      </c>
      <c r="B32" s="16">
        <v>2013</v>
      </c>
      <c r="C32" s="30">
        <v>41245</v>
      </c>
      <c r="D32" s="16">
        <v>90</v>
      </c>
      <c r="E32" s="16">
        <v>148</v>
      </c>
      <c r="F32" s="30">
        <v>41353</v>
      </c>
      <c r="G32" s="16">
        <v>199</v>
      </c>
      <c r="H32" s="51">
        <v>862</v>
      </c>
      <c r="I32" s="86">
        <v>20.04</v>
      </c>
      <c r="J32" s="109">
        <v>142.80000000000001</v>
      </c>
      <c r="K32" s="109">
        <v>29.7</v>
      </c>
      <c r="L32" s="109">
        <v>70.5</v>
      </c>
      <c r="M32" s="109">
        <v>105.5</v>
      </c>
    </row>
    <row r="33" spans="1:391" s="19" customFormat="1" ht="15" customHeight="1" x14ac:dyDescent="0.25">
      <c r="A33" s="16">
        <v>24</v>
      </c>
      <c r="B33" s="16">
        <v>2014</v>
      </c>
      <c r="C33" s="30">
        <v>41614</v>
      </c>
      <c r="D33" s="16">
        <v>3</v>
      </c>
      <c r="E33" s="16">
        <v>13</v>
      </c>
      <c r="F33" s="30">
        <v>41685</v>
      </c>
      <c r="G33" s="16">
        <v>218</v>
      </c>
      <c r="H33" s="51">
        <v>366</v>
      </c>
      <c r="I33" s="86">
        <v>29.03</v>
      </c>
      <c r="J33" s="109">
        <v>102.8</v>
      </c>
      <c r="K33" s="109">
        <v>33.700000000000003</v>
      </c>
      <c r="L33" s="109">
        <v>19.600000000000001</v>
      </c>
      <c r="M33" s="109">
        <v>116.5</v>
      </c>
    </row>
    <row r="34" spans="1:391" ht="21" customHeight="1" x14ac:dyDescent="0.3">
      <c r="A34" s="23" t="s">
        <v>55</v>
      </c>
      <c r="B34" s="23"/>
      <c r="C34" s="23"/>
      <c r="D34" s="23"/>
      <c r="E34" s="23"/>
      <c r="F34" s="23"/>
      <c r="G34" s="23"/>
      <c r="H34" s="23"/>
      <c r="I34" s="23"/>
      <c r="J34" s="62"/>
      <c r="K34" s="62"/>
      <c r="L34" s="62"/>
      <c r="M34" s="62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</row>
    <row r="35" spans="1:391" s="38" customFormat="1" ht="14.25" customHeight="1" x14ac:dyDescent="0.2">
      <c r="A35" s="148" t="s">
        <v>1</v>
      </c>
      <c r="B35" s="149"/>
      <c r="C35" s="58"/>
      <c r="D35" s="153" t="s">
        <v>48</v>
      </c>
      <c r="E35" s="154"/>
      <c r="F35" s="155"/>
      <c r="G35" s="153" t="s">
        <v>6</v>
      </c>
      <c r="H35" s="154"/>
      <c r="I35" s="155"/>
      <c r="J35" s="156" t="s">
        <v>28</v>
      </c>
      <c r="K35" s="157"/>
      <c r="L35" s="157"/>
      <c r="M35" s="158"/>
    </row>
    <row r="36" spans="1:391" s="21" customFormat="1" ht="14.25" x14ac:dyDescent="0.25">
      <c r="A36" s="150"/>
      <c r="B36" s="151"/>
      <c r="C36" s="59" t="s">
        <v>7</v>
      </c>
      <c r="D36" s="6" t="s">
        <v>26</v>
      </c>
      <c r="E36" s="6" t="s">
        <v>9</v>
      </c>
      <c r="F36" s="6" t="s">
        <v>23</v>
      </c>
      <c r="G36" s="6" t="s">
        <v>49</v>
      </c>
      <c r="H36" s="7" t="s">
        <v>19</v>
      </c>
      <c r="I36" s="6" t="s">
        <v>37</v>
      </c>
      <c r="J36" s="69" t="s">
        <v>10</v>
      </c>
      <c r="K36" s="8" t="s">
        <v>11</v>
      </c>
      <c r="L36" s="68" t="s">
        <v>12</v>
      </c>
      <c r="M36" s="9" t="s">
        <v>13</v>
      </c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39"/>
      <c r="GM36" s="39"/>
      <c r="GN36" s="39"/>
      <c r="GO36" s="39"/>
      <c r="GP36" s="39"/>
      <c r="GQ36" s="39"/>
      <c r="GR36" s="39"/>
      <c r="GS36" s="39"/>
      <c r="GT36" s="39"/>
      <c r="GU36" s="39"/>
      <c r="GV36" s="39"/>
      <c r="GW36" s="39"/>
      <c r="GX36" s="39"/>
      <c r="GY36" s="39"/>
      <c r="GZ36" s="39"/>
      <c r="HA36" s="39"/>
      <c r="HB36" s="39"/>
      <c r="HC36" s="39"/>
      <c r="HD36" s="39"/>
      <c r="HE36" s="39"/>
      <c r="HF36" s="39"/>
      <c r="HG36" s="39"/>
      <c r="HH36" s="39"/>
      <c r="HI36" s="39"/>
      <c r="HJ36" s="39"/>
      <c r="HK36" s="39"/>
      <c r="HL36" s="39"/>
      <c r="HM36" s="39"/>
      <c r="HN36" s="39"/>
      <c r="HO36" s="39"/>
      <c r="HP36" s="39"/>
      <c r="HQ36" s="39"/>
      <c r="HR36" s="39"/>
      <c r="HS36" s="39"/>
      <c r="HT36" s="39"/>
      <c r="HU36" s="39"/>
      <c r="HV36" s="39"/>
      <c r="HW36" s="39"/>
      <c r="HX36" s="39"/>
      <c r="HY36" s="39"/>
      <c r="HZ36" s="39"/>
      <c r="IA36" s="39"/>
      <c r="IB36" s="39"/>
      <c r="IC36" s="39"/>
      <c r="ID36" s="39"/>
      <c r="IE36" s="39"/>
      <c r="IF36" s="39"/>
      <c r="IG36" s="39"/>
      <c r="IH36" s="39"/>
      <c r="II36" s="39"/>
      <c r="IJ36" s="39"/>
      <c r="IK36" s="39"/>
      <c r="IL36" s="39"/>
      <c r="IM36" s="39"/>
      <c r="IN36" s="39"/>
      <c r="IO36" s="39"/>
      <c r="IP36" s="39"/>
      <c r="IQ36" s="39"/>
      <c r="IR36" s="39"/>
      <c r="IS36" s="39"/>
      <c r="IT36" s="39"/>
      <c r="IU36" s="39"/>
      <c r="IV36" s="39"/>
      <c r="IW36" s="39"/>
      <c r="IX36" s="39"/>
      <c r="IY36" s="39"/>
      <c r="IZ36" s="39"/>
      <c r="JA36" s="39"/>
      <c r="JB36" s="39"/>
      <c r="JC36" s="39"/>
      <c r="JD36" s="39"/>
      <c r="JE36" s="39"/>
      <c r="JF36" s="39"/>
      <c r="JG36" s="39"/>
      <c r="JH36" s="39"/>
      <c r="JI36" s="39"/>
      <c r="JJ36" s="39"/>
      <c r="JK36" s="39"/>
      <c r="JL36" s="39"/>
      <c r="JM36" s="39"/>
      <c r="JN36" s="39"/>
      <c r="JO36" s="39"/>
      <c r="JP36" s="39"/>
      <c r="JQ36" s="39"/>
      <c r="JR36" s="39"/>
      <c r="JS36" s="39"/>
      <c r="JT36" s="39"/>
      <c r="JU36" s="39"/>
      <c r="JV36" s="39"/>
      <c r="JW36" s="39"/>
      <c r="JX36" s="39"/>
      <c r="JY36" s="39"/>
      <c r="JZ36" s="39"/>
      <c r="KA36" s="39"/>
      <c r="KB36" s="39"/>
      <c r="KC36" s="39"/>
      <c r="KD36" s="39"/>
      <c r="KE36" s="39"/>
      <c r="KF36" s="39"/>
      <c r="KG36" s="39"/>
      <c r="KH36" s="39"/>
      <c r="KI36" s="39"/>
      <c r="KJ36" s="39"/>
      <c r="KK36" s="39"/>
      <c r="KL36" s="39"/>
      <c r="KM36" s="39"/>
      <c r="KN36" s="39"/>
      <c r="KO36" s="39"/>
      <c r="KP36" s="39"/>
      <c r="KQ36" s="39"/>
      <c r="KR36" s="39"/>
      <c r="KS36" s="39"/>
      <c r="KT36" s="39"/>
      <c r="KU36" s="39"/>
      <c r="KV36" s="39"/>
      <c r="KW36" s="39"/>
      <c r="KX36" s="39"/>
      <c r="KY36" s="39"/>
      <c r="KZ36" s="39"/>
      <c r="LA36" s="39"/>
      <c r="LB36" s="39"/>
      <c r="LC36" s="39"/>
      <c r="LD36" s="39"/>
      <c r="LE36" s="39"/>
      <c r="LF36" s="39"/>
      <c r="LG36" s="39"/>
      <c r="LH36" s="39"/>
      <c r="LI36" s="39"/>
      <c r="LJ36" s="39"/>
      <c r="LK36" s="39"/>
      <c r="LL36" s="39"/>
      <c r="LM36" s="39"/>
      <c r="LN36" s="39"/>
      <c r="LO36" s="39"/>
      <c r="LP36" s="39"/>
      <c r="LQ36" s="39"/>
      <c r="LR36" s="39"/>
      <c r="LS36" s="39"/>
      <c r="LT36" s="39"/>
      <c r="LU36" s="39"/>
      <c r="LV36" s="39"/>
      <c r="LW36" s="39"/>
      <c r="LX36" s="39"/>
      <c r="LY36" s="39"/>
      <c r="LZ36" s="39"/>
      <c r="MA36" s="39"/>
      <c r="MB36" s="39"/>
      <c r="MC36" s="39"/>
      <c r="MD36" s="39"/>
      <c r="ME36" s="39"/>
      <c r="MF36" s="39"/>
      <c r="MG36" s="39"/>
      <c r="MH36" s="39"/>
      <c r="MI36" s="39"/>
      <c r="MJ36" s="39"/>
      <c r="MK36" s="39"/>
      <c r="ML36" s="39"/>
      <c r="MM36" s="39"/>
      <c r="MN36" s="39"/>
      <c r="MO36" s="39"/>
      <c r="MP36" s="39"/>
      <c r="MQ36" s="39"/>
      <c r="MR36" s="39"/>
      <c r="MS36" s="39"/>
      <c r="MT36" s="39"/>
      <c r="MU36" s="39"/>
      <c r="MV36" s="39"/>
      <c r="MW36" s="39"/>
      <c r="MX36" s="39"/>
      <c r="MY36" s="39"/>
      <c r="MZ36" s="39"/>
      <c r="NA36" s="39"/>
      <c r="NB36" s="39"/>
      <c r="NC36" s="39"/>
      <c r="ND36" s="39"/>
      <c r="NE36" s="39"/>
      <c r="NF36" s="39"/>
      <c r="NG36" s="39"/>
      <c r="NH36" s="39"/>
      <c r="NI36" s="39"/>
      <c r="NJ36" s="39"/>
      <c r="NK36" s="39"/>
      <c r="NL36" s="39"/>
      <c r="NM36" s="39"/>
      <c r="NN36" s="39"/>
      <c r="NO36" s="39"/>
      <c r="NP36" s="39"/>
      <c r="NQ36" s="39"/>
      <c r="NR36" s="39"/>
      <c r="NS36" s="39"/>
      <c r="NT36" s="39"/>
      <c r="NU36" s="39"/>
      <c r="NV36" s="39"/>
      <c r="NW36" s="39"/>
      <c r="NX36" s="39"/>
      <c r="NY36" s="39"/>
      <c r="NZ36" s="39"/>
      <c r="OA36" s="39"/>
    </row>
    <row r="37" spans="1:391" s="21" customFormat="1" ht="15.6" customHeight="1" x14ac:dyDescent="0.2">
      <c r="A37" s="150"/>
      <c r="B37" s="151"/>
      <c r="C37" s="59" t="s">
        <v>51</v>
      </c>
      <c r="D37" s="11" t="s">
        <v>8</v>
      </c>
      <c r="E37" s="11" t="s">
        <v>8</v>
      </c>
      <c r="F37" s="12" t="s">
        <v>18</v>
      </c>
      <c r="G37" s="12" t="s">
        <v>20</v>
      </c>
      <c r="H37" s="10" t="s">
        <v>20</v>
      </c>
      <c r="I37" s="12" t="s">
        <v>0</v>
      </c>
      <c r="J37" s="14" t="s">
        <v>27</v>
      </c>
      <c r="K37" s="6" t="s">
        <v>27</v>
      </c>
      <c r="L37" s="6" t="s">
        <v>27</v>
      </c>
      <c r="M37" s="6" t="s">
        <v>27</v>
      </c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39"/>
      <c r="GM37" s="39"/>
      <c r="GN37" s="39"/>
      <c r="GO37" s="39"/>
      <c r="GP37" s="39"/>
      <c r="GQ37" s="39"/>
      <c r="GR37" s="39"/>
      <c r="GS37" s="39"/>
      <c r="GT37" s="39"/>
      <c r="GU37" s="39"/>
      <c r="GV37" s="39"/>
      <c r="GW37" s="39"/>
      <c r="GX37" s="39"/>
      <c r="GY37" s="39"/>
      <c r="GZ37" s="39"/>
      <c r="HA37" s="39"/>
      <c r="HB37" s="39"/>
      <c r="HC37" s="39"/>
      <c r="HD37" s="39"/>
      <c r="HE37" s="39"/>
      <c r="HF37" s="39"/>
      <c r="HG37" s="39"/>
      <c r="HH37" s="39"/>
      <c r="HI37" s="39"/>
      <c r="HJ37" s="39"/>
      <c r="HK37" s="39"/>
      <c r="HL37" s="39"/>
      <c r="HM37" s="39"/>
      <c r="HN37" s="39"/>
      <c r="HO37" s="39"/>
      <c r="HP37" s="39"/>
      <c r="HQ37" s="39"/>
      <c r="HR37" s="39"/>
      <c r="HS37" s="39"/>
      <c r="HT37" s="39"/>
      <c r="HU37" s="39"/>
      <c r="HV37" s="39"/>
      <c r="HW37" s="39"/>
      <c r="HX37" s="39"/>
      <c r="HY37" s="39"/>
      <c r="HZ37" s="39"/>
      <c r="IA37" s="39"/>
      <c r="IB37" s="39"/>
      <c r="IC37" s="39"/>
      <c r="ID37" s="39"/>
      <c r="IE37" s="39"/>
      <c r="IF37" s="39"/>
      <c r="IG37" s="39"/>
      <c r="IH37" s="39"/>
      <c r="II37" s="39"/>
      <c r="IJ37" s="39"/>
      <c r="IK37" s="39"/>
      <c r="IL37" s="39"/>
      <c r="IM37" s="39"/>
      <c r="IN37" s="39"/>
      <c r="IO37" s="39"/>
      <c r="IP37" s="39"/>
      <c r="IQ37" s="39"/>
      <c r="IR37" s="39"/>
      <c r="IS37" s="39"/>
      <c r="IT37" s="39"/>
      <c r="IU37" s="39"/>
      <c r="IV37" s="39"/>
      <c r="IW37" s="39"/>
      <c r="IX37" s="39"/>
      <c r="IY37" s="39"/>
      <c r="IZ37" s="39"/>
      <c r="JA37" s="39"/>
      <c r="JB37" s="39"/>
      <c r="JC37" s="39"/>
      <c r="JD37" s="39"/>
      <c r="JE37" s="39"/>
      <c r="JF37" s="39"/>
      <c r="JG37" s="39"/>
      <c r="JH37" s="39"/>
      <c r="JI37" s="39"/>
      <c r="JJ37" s="39"/>
      <c r="JK37" s="39"/>
      <c r="JL37" s="39"/>
      <c r="JM37" s="39"/>
      <c r="JN37" s="39"/>
      <c r="JO37" s="39"/>
      <c r="JP37" s="39"/>
      <c r="JQ37" s="39"/>
      <c r="JR37" s="39"/>
      <c r="JS37" s="39"/>
      <c r="JT37" s="39"/>
      <c r="JU37" s="39"/>
      <c r="JV37" s="39"/>
      <c r="JW37" s="39"/>
      <c r="JX37" s="39"/>
      <c r="JY37" s="39"/>
      <c r="JZ37" s="39"/>
      <c r="KA37" s="39"/>
      <c r="KB37" s="39"/>
      <c r="KC37" s="39"/>
      <c r="KD37" s="39"/>
      <c r="KE37" s="39"/>
      <c r="KF37" s="39"/>
      <c r="KG37" s="39"/>
      <c r="KH37" s="39"/>
      <c r="KI37" s="39"/>
      <c r="KJ37" s="39"/>
      <c r="KK37" s="39"/>
      <c r="KL37" s="39"/>
      <c r="KM37" s="39"/>
      <c r="KN37" s="39"/>
      <c r="KO37" s="39"/>
      <c r="KP37" s="39"/>
      <c r="KQ37" s="39"/>
      <c r="KR37" s="39"/>
      <c r="KS37" s="39"/>
      <c r="KT37" s="39"/>
      <c r="KU37" s="39"/>
      <c r="KV37" s="39"/>
      <c r="KW37" s="39"/>
      <c r="KX37" s="39"/>
      <c r="KY37" s="39"/>
      <c r="KZ37" s="39"/>
      <c r="LA37" s="39"/>
      <c r="LB37" s="39"/>
      <c r="LC37" s="39"/>
      <c r="LD37" s="39"/>
      <c r="LE37" s="39"/>
      <c r="LF37" s="39"/>
      <c r="LG37" s="39"/>
      <c r="LH37" s="39"/>
      <c r="LI37" s="39"/>
      <c r="LJ37" s="39"/>
      <c r="LK37" s="39"/>
      <c r="LL37" s="39"/>
      <c r="LM37" s="39"/>
      <c r="LN37" s="39"/>
      <c r="LO37" s="39"/>
      <c r="LP37" s="39"/>
      <c r="LQ37" s="39"/>
      <c r="LR37" s="39"/>
      <c r="LS37" s="39"/>
      <c r="LT37" s="39"/>
      <c r="LU37" s="39"/>
      <c r="LV37" s="39"/>
      <c r="LW37" s="39"/>
      <c r="LX37" s="39"/>
      <c r="LY37" s="39"/>
      <c r="LZ37" s="39"/>
      <c r="MA37" s="39"/>
      <c r="MB37" s="39"/>
      <c r="MC37" s="39"/>
      <c r="MD37" s="39"/>
      <c r="ME37" s="39"/>
      <c r="MF37" s="39"/>
      <c r="MG37" s="39"/>
      <c r="MH37" s="39"/>
      <c r="MI37" s="39"/>
      <c r="MJ37" s="39"/>
      <c r="MK37" s="39"/>
      <c r="ML37" s="39"/>
      <c r="MM37" s="39"/>
      <c r="MN37" s="39"/>
      <c r="MO37" s="39"/>
      <c r="MP37" s="39"/>
      <c r="MQ37" s="39"/>
      <c r="MR37" s="39"/>
      <c r="MS37" s="39"/>
      <c r="MT37" s="39"/>
      <c r="MU37" s="39"/>
      <c r="MV37" s="39"/>
      <c r="MW37" s="39"/>
      <c r="MX37" s="39"/>
      <c r="MY37" s="39"/>
      <c r="MZ37" s="39"/>
      <c r="NA37" s="39"/>
      <c r="NB37" s="39"/>
      <c r="NC37" s="39"/>
      <c r="ND37" s="39"/>
      <c r="NE37" s="39"/>
      <c r="NF37" s="39"/>
      <c r="NG37" s="39"/>
      <c r="NH37" s="39"/>
      <c r="NI37" s="39"/>
      <c r="NJ37" s="39"/>
      <c r="NK37" s="39"/>
      <c r="NL37" s="39"/>
      <c r="NM37" s="39"/>
      <c r="NN37" s="39"/>
      <c r="NO37" s="39"/>
      <c r="NP37" s="39"/>
      <c r="NQ37" s="39"/>
      <c r="NR37" s="39"/>
      <c r="NS37" s="39"/>
      <c r="NT37" s="39"/>
      <c r="NU37" s="39"/>
      <c r="NV37" s="39"/>
      <c r="NW37" s="39"/>
      <c r="NX37" s="39"/>
      <c r="NY37" s="39"/>
      <c r="NZ37" s="39"/>
      <c r="OA37" s="39"/>
    </row>
    <row r="38" spans="1:391" s="21" customFormat="1" ht="14.45" customHeight="1" x14ac:dyDescent="0.2">
      <c r="A38" s="150"/>
      <c r="B38" s="151"/>
      <c r="C38" s="10" t="s">
        <v>52</v>
      </c>
      <c r="D38" s="40"/>
      <c r="E38" s="40"/>
      <c r="F38" s="22"/>
      <c r="G38" s="20" t="s">
        <v>22</v>
      </c>
      <c r="H38" s="10" t="s">
        <v>22</v>
      </c>
      <c r="I38" s="12"/>
      <c r="J38" s="10" t="s">
        <v>25</v>
      </c>
      <c r="K38" s="12" t="s">
        <v>2</v>
      </c>
      <c r="L38" s="12" t="s">
        <v>4</v>
      </c>
      <c r="M38" s="13" t="s">
        <v>25</v>
      </c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39"/>
      <c r="GM38" s="39"/>
      <c r="GN38" s="39"/>
      <c r="GO38" s="39"/>
      <c r="GP38" s="39"/>
      <c r="GQ38" s="39"/>
      <c r="GR38" s="39"/>
      <c r="GS38" s="39"/>
      <c r="GT38" s="39"/>
      <c r="GU38" s="39"/>
      <c r="GV38" s="39"/>
      <c r="GW38" s="39"/>
      <c r="GX38" s="39"/>
      <c r="GY38" s="39"/>
      <c r="GZ38" s="39"/>
      <c r="HA38" s="39"/>
      <c r="HB38" s="39"/>
      <c r="HC38" s="39"/>
      <c r="HD38" s="39"/>
      <c r="HE38" s="39"/>
      <c r="HF38" s="39"/>
      <c r="HG38" s="39"/>
      <c r="HH38" s="39"/>
      <c r="HI38" s="39"/>
      <c r="HJ38" s="39"/>
      <c r="HK38" s="39"/>
      <c r="HL38" s="39"/>
      <c r="HM38" s="39"/>
      <c r="HN38" s="39"/>
      <c r="HO38" s="39"/>
      <c r="HP38" s="39"/>
      <c r="HQ38" s="39"/>
      <c r="HR38" s="39"/>
      <c r="HS38" s="39"/>
      <c r="HT38" s="39"/>
      <c r="HU38" s="39"/>
      <c r="HV38" s="39"/>
      <c r="HW38" s="39"/>
      <c r="HX38" s="39"/>
      <c r="HY38" s="39"/>
      <c r="HZ38" s="39"/>
      <c r="IA38" s="39"/>
      <c r="IB38" s="39"/>
      <c r="IC38" s="39"/>
      <c r="ID38" s="39"/>
      <c r="IE38" s="39"/>
      <c r="IF38" s="39"/>
      <c r="IG38" s="39"/>
      <c r="IH38" s="39"/>
      <c r="II38" s="39"/>
      <c r="IJ38" s="39"/>
      <c r="IK38" s="39"/>
      <c r="IL38" s="39"/>
      <c r="IM38" s="39"/>
      <c r="IN38" s="39"/>
      <c r="IO38" s="39"/>
      <c r="IP38" s="39"/>
      <c r="IQ38" s="39"/>
      <c r="IR38" s="39"/>
      <c r="IS38" s="39"/>
      <c r="IT38" s="39"/>
      <c r="IU38" s="39"/>
      <c r="IV38" s="39"/>
      <c r="IW38" s="39"/>
      <c r="IX38" s="39"/>
      <c r="IY38" s="39"/>
      <c r="IZ38" s="39"/>
      <c r="JA38" s="39"/>
      <c r="JB38" s="39"/>
      <c r="JC38" s="39"/>
      <c r="JD38" s="39"/>
      <c r="JE38" s="39"/>
      <c r="JF38" s="39"/>
      <c r="JG38" s="39"/>
      <c r="JH38" s="39"/>
      <c r="JI38" s="39"/>
      <c r="JJ38" s="39"/>
      <c r="JK38" s="39"/>
      <c r="JL38" s="39"/>
      <c r="JM38" s="39"/>
      <c r="JN38" s="39"/>
      <c r="JO38" s="39"/>
      <c r="JP38" s="39"/>
      <c r="JQ38" s="39"/>
      <c r="JR38" s="39"/>
      <c r="JS38" s="39"/>
      <c r="JT38" s="39"/>
      <c r="JU38" s="39"/>
      <c r="JV38" s="39"/>
      <c r="JW38" s="39"/>
      <c r="JX38" s="39"/>
      <c r="JY38" s="39"/>
      <c r="JZ38" s="39"/>
      <c r="KA38" s="39"/>
      <c r="KB38" s="39"/>
      <c r="KC38" s="39"/>
      <c r="KD38" s="39"/>
      <c r="KE38" s="39"/>
      <c r="KF38" s="39"/>
      <c r="KG38" s="39"/>
      <c r="KH38" s="39"/>
      <c r="KI38" s="39"/>
      <c r="KJ38" s="39"/>
      <c r="KK38" s="39"/>
      <c r="KL38" s="39"/>
      <c r="KM38" s="39"/>
      <c r="KN38" s="39"/>
      <c r="KO38" s="39"/>
      <c r="KP38" s="39"/>
      <c r="KQ38" s="39"/>
      <c r="KR38" s="39"/>
      <c r="KS38" s="39"/>
      <c r="KT38" s="39"/>
      <c r="KU38" s="39"/>
      <c r="KV38" s="39"/>
      <c r="KW38" s="39"/>
      <c r="KX38" s="39"/>
      <c r="KY38" s="39"/>
      <c r="KZ38" s="39"/>
      <c r="LA38" s="39"/>
      <c r="LB38" s="39"/>
      <c r="LC38" s="39"/>
      <c r="LD38" s="39"/>
      <c r="LE38" s="39"/>
      <c r="LF38" s="39"/>
      <c r="LG38" s="39"/>
      <c r="LH38" s="39"/>
      <c r="LI38" s="39"/>
      <c r="LJ38" s="39"/>
      <c r="LK38" s="39"/>
      <c r="LL38" s="39"/>
      <c r="LM38" s="39"/>
      <c r="LN38" s="39"/>
      <c r="LO38" s="39"/>
      <c r="LP38" s="39"/>
      <c r="LQ38" s="39"/>
      <c r="LR38" s="39"/>
      <c r="LS38" s="39"/>
      <c r="LT38" s="39"/>
      <c r="LU38" s="39"/>
      <c r="LV38" s="39"/>
      <c r="LW38" s="39"/>
      <c r="LX38" s="39"/>
      <c r="LY38" s="39"/>
      <c r="LZ38" s="39"/>
      <c r="MA38" s="39"/>
      <c r="MB38" s="39"/>
      <c r="MC38" s="39"/>
      <c r="MD38" s="39"/>
      <c r="ME38" s="39"/>
      <c r="MF38" s="39"/>
      <c r="MG38" s="39"/>
      <c r="MH38" s="39"/>
      <c r="MI38" s="39"/>
      <c r="MJ38" s="39"/>
      <c r="MK38" s="39"/>
      <c r="ML38" s="39"/>
      <c r="MM38" s="39"/>
      <c r="MN38" s="39"/>
      <c r="MO38" s="39"/>
      <c r="MP38" s="39"/>
      <c r="MQ38" s="39"/>
      <c r="MR38" s="39"/>
      <c r="MS38" s="39"/>
      <c r="MT38" s="39"/>
      <c r="MU38" s="39"/>
      <c r="MV38" s="39"/>
      <c r="MW38" s="39"/>
      <c r="MX38" s="39"/>
      <c r="MY38" s="39"/>
      <c r="MZ38" s="39"/>
      <c r="NA38" s="39"/>
      <c r="NB38" s="39"/>
      <c r="NC38" s="39"/>
      <c r="ND38" s="39"/>
      <c r="NE38" s="39"/>
      <c r="NF38" s="39"/>
      <c r="NG38" s="39"/>
      <c r="NH38" s="39"/>
      <c r="NI38" s="39"/>
      <c r="NJ38" s="39"/>
      <c r="NK38" s="39"/>
      <c r="NL38" s="39"/>
      <c r="NM38" s="39"/>
      <c r="NN38" s="39"/>
      <c r="NO38" s="39"/>
      <c r="NP38" s="39"/>
      <c r="NQ38" s="39"/>
      <c r="NR38" s="39"/>
      <c r="NS38" s="39"/>
      <c r="NT38" s="39"/>
      <c r="NU38" s="39"/>
      <c r="NV38" s="39"/>
      <c r="NW38" s="39"/>
      <c r="NX38" s="39"/>
      <c r="NY38" s="39"/>
      <c r="NZ38" s="39"/>
      <c r="OA38" s="39"/>
    </row>
    <row r="39" spans="1:391" s="21" customFormat="1" ht="14.45" customHeight="1" x14ac:dyDescent="0.2">
      <c r="A39" s="150"/>
      <c r="B39" s="151"/>
      <c r="C39" s="14" t="s">
        <v>14</v>
      </c>
      <c r="D39" s="12"/>
      <c r="E39" s="11"/>
      <c r="F39" s="12"/>
      <c r="G39" s="20" t="s">
        <v>21</v>
      </c>
      <c r="H39" s="10" t="s">
        <v>21</v>
      </c>
      <c r="I39" s="12"/>
      <c r="J39" s="12" t="s">
        <v>24</v>
      </c>
      <c r="K39" s="12" t="s">
        <v>41</v>
      </c>
      <c r="L39" s="12" t="s">
        <v>39</v>
      </c>
      <c r="M39" s="12" t="s">
        <v>24</v>
      </c>
    </row>
    <row r="40" spans="1:391" s="21" customFormat="1" ht="14.45" customHeight="1" x14ac:dyDescent="0.2">
      <c r="A40" s="150"/>
      <c r="B40" s="151"/>
      <c r="C40" s="14" t="s">
        <v>53</v>
      </c>
      <c r="D40" s="11"/>
      <c r="E40" s="11"/>
      <c r="F40" s="12"/>
      <c r="G40" s="12"/>
      <c r="I40" s="22"/>
      <c r="J40" s="12" t="s">
        <v>14</v>
      </c>
      <c r="K40" s="12" t="s">
        <v>40</v>
      </c>
      <c r="L40" s="11" t="s">
        <v>38</v>
      </c>
      <c r="M40" s="12" t="s">
        <v>14</v>
      </c>
    </row>
    <row r="41" spans="1:391" s="21" customFormat="1" ht="15" customHeight="1" thickBot="1" x14ac:dyDescent="0.25">
      <c r="A41" s="152"/>
      <c r="B41" s="151"/>
      <c r="C41" s="12"/>
      <c r="D41" s="12"/>
      <c r="E41" s="11"/>
      <c r="F41" s="12"/>
      <c r="G41" s="12"/>
      <c r="H41" s="10"/>
      <c r="I41" s="12"/>
      <c r="J41" s="12" t="s">
        <v>3</v>
      </c>
      <c r="K41" s="12"/>
      <c r="L41" s="11"/>
      <c r="M41" s="24" t="s">
        <v>5</v>
      </c>
    </row>
    <row r="42" spans="1:391" s="19" customFormat="1" ht="15" customHeight="1" thickTop="1" x14ac:dyDescent="0.25">
      <c r="A42" s="19">
        <v>25</v>
      </c>
      <c r="B42" s="17">
        <v>2015</v>
      </c>
      <c r="C42" s="27">
        <v>41959</v>
      </c>
      <c r="D42" s="17">
        <v>38</v>
      </c>
      <c r="E42" s="43">
        <v>63</v>
      </c>
      <c r="F42" s="44">
        <v>42045</v>
      </c>
      <c r="G42" s="16">
        <v>139</v>
      </c>
      <c r="H42" s="52">
        <v>421</v>
      </c>
      <c r="I42" s="83">
        <v>20.04</v>
      </c>
      <c r="J42" s="108">
        <v>135</v>
      </c>
      <c r="K42" s="108">
        <v>73.099999999999994</v>
      </c>
      <c r="L42" s="109">
        <v>66.2</v>
      </c>
      <c r="M42" s="109">
        <v>142.19999999999999</v>
      </c>
    </row>
    <row r="43" spans="1:391" s="19" customFormat="1" ht="15" customHeight="1" x14ac:dyDescent="0.25">
      <c r="A43" s="16">
        <v>26</v>
      </c>
      <c r="B43" s="17">
        <v>2016</v>
      </c>
      <c r="C43" s="27">
        <v>42365</v>
      </c>
      <c r="D43" s="17">
        <v>31</v>
      </c>
      <c r="E43" s="43">
        <v>69</v>
      </c>
      <c r="F43" s="44">
        <v>42434</v>
      </c>
      <c r="G43" s="16">
        <v>139</v>
      </c>
      <c r="H43" s="52">
        <v>431</v>
      </c>
      <c r="I43" s="83">
        <v>17.04</v>
      </c>
      <c r="J43" s="108">
        <v>128.69999999999999</v>
      </c>
      <c r="K43" s="108">
        <v>45.8</v>
      </c>
      <c r="L43" s="109">
        <v>65.7</v>
      </c>
      <c r="M43" s="109">
        <v>122.7</v>
      </c>
    </row>
    <row r="44" spans="1:391" s="19" customFormat="1" ht="15" customHeight="1" x14ac:dyDescent="0.25">
      <c r="A44" s="16">
        <v>27</v>
      </c>
      <c r="B44" s="17">
        <v>2017</v>
      </c>
      <c r="C44" s="27">
        <v>42678</v>
      </c>
      <c r="D44" s="17">
        <v>61</v>
      </c>
      <c r="E44" s="17">
        <v>67</v>
      </c>
      <c r="F44" s="27">
        <v>42786</v>
      </c>
      <c r="G44" s="16">
        <v>320</v>
      </c>
      <c r="H44" s="51">
        <v>621</v>
      </c>
      <c r="I44" s="83">
        <v>10.029999999999999</v>
      </c>
      <c r="J44" s="108">
        <v>161.9</v>
      </c>
      <c r="K44" s="108">
        <v>49.7</v>
      </c>
      <c r="L44" s="109">
        <v>22.4</v>
      </c>
      <c r="M44" s="109">
        <v>186.4</v>
      </c>
    </row>
    <row r="45" spans="1:391" s="19" customFormat="1" ht="15" customHeight="1" x14ac:dyDescent="0.25">
      <c r="A45" s="19">
        <v>28</v>
      </c>
      <c r="B45" s="78">
        <v>2018</v>
      </c>
      <c r="C45" s="79">
        <v>43108</v>
      </c>
      <c r="D45" s="78">
        <v>67</v>
      </c>
      <c r="E45" s="78">
        <v>82</v>
      </c>
      <c r="F45" s="79">
        <v>43169</v>
      </c>
      <c r="G45" s="16">
        <v>323</v>
      </c>
      <c r="H45" s="105">
        <v>608</v>
      </c>
      <c r="I45" s="83">
        <v>12.04</v>
      </c>
      <c r="J45" s="106">
        <v>67.8</v>
      </c>
      <c r="K45" s="106">
        <v>22.4</v>
      </c>
      <c r="L45" s="107">
        <v>33.799999999999997</v>
      </c>
      <c r="M45" s="107">
        <v>56.4</v>
      </c>
    </row>
    <row r="46" spans="1:391" s="19" customFormat="1" ht="15" customHeight="1" x14ac:dyDescent="0.25">
      <c r="A46" s="16">
        <v>29</v>
      </c>
      <c r="B46" s="17">
        <v>2019</v>
      </c>
      <c r="C46" s="27">
        <v>43424</v>
      </c>
      <c r="D46" s="17">
        <v>90</v>
      </c>
      <c r="E46" s="17">
        <v>119</v>
      </c>
      <c r="F46" s="27">
        <v>43496</v>
      </c>
      <c r="G46" s="16">
        <v>280</v>
      </c>
      <c r="H46" s="51">
        <v>434</v>
      </c>
      <c r="I46" s="83">
        <v>27.03</v>
      </c>
      <c r="J46" s="108">
        <v>100.7</v>
      </c>
      <c r="K46" s="108">
        <v>62.7</v>
      </c>
      <c r="L46" s="109">
        <v>43.6</v>
      </c>
      <c r="M46" s="109">
        <v>118.6</v>
      </c>
    </row>
    <row r="47" spans="1:391" s="19" customFormat="1" ht="15" customHeight="1" x14ac:dyDescent="0.25">
      <c r="A47" s="16">
        <v>30</v>
      </c>
      <c r="B47" s="17">
        <v>2020</v>
      </c>
      <c r="C47" s="27">
        <v>43791</v>
      </c>
      <c r="D47" s="17">
        <v>2</v>
      </c>
      <c r="E47" s="17">
        <v>6</v>
      </c>
      <c r="F47" s="27">
        <v>43871</v>
      </c>
      <c r="G47" s="16">
        <v>383</v>
      </c>
      <c r="H47" s="51">
        <v>482</v>
      </c>
      <c r="I47" s="83">
        <v>13.03</v>
      </c>
      <c r="J47" s="108">
        <v>115.3</v>
      </c>
      <c r="K47" s="108">
        <v>53.7</v>
      </c>
      <c r="L47" s="109">
        <v>30.5</v>
      </c>
      <c r="M47" s="109">
        <v>135</v>
      </c>
    </row>
    <row r="48" spans="1:391" s="19" customFormat="1" ht="15" customHeight="1" x14ac:dyDescent="0.25">
      <c r="A48" s="16">
        <v>31</v>
      </c>
      <c r="B48" s="17">
        <v>2021</v>
      </c>
      <c r="C48" s="27">
        <v>44166</v>
      </c>
      <c r="D48" s="17">
        <v>20</v>
      </c>
      <c r="E48" s="17">
        <v>65</v>
      </c>
      <c r="F48" s="27">
        <v>44252</v>
      </c>
      <c r="G48" s="16">
        <v>302</v>
      </c>
      <c r="H48" s="51">
        <v>594</v>
      </c>
      <c r="I48" s="83">
        <v>6.04</v>
      </c>
      <c r="J48" s="108">
        <v>110.3</v>
      </c>
      <c r="K48" s="108">
        <v>50.6</v>
      </c>
      <c r="L48" s="109">
        <v>47</v>
      </c>
      <c r="M48" s="109">
        <v>113.7</v>
      </c>
    </row>
    <row r="49" spans="1:13" s="19" customFormat="1" ht="15" customHeight="1" x14ac:dyDescent="0.25">
      <c r="A49" s="16">
        <v>32</v>
      </c>
      <c r="B49" s="17">
        <v>2022</v>
      </c>
      <c r="C49" s="27">
        <v>44534</v>
      </c>
      <c r="D49" s="17">
        <v>79</v>
      </c>
      <c r="E49" s="17">
        <v>92</v>
      </c>
      <c r="F49" s="27">
        <v>44602</v>
      </c>
      <c r="G49" s="16">
        <v>348</v>
      </c>
      <c r="H49" s="51">
        <v>576</v>
      </c>
      <c r="I49" s="84">
        <v>45033</v>
      </c>
      <c r="J49" s="108">
        <v>98.9</v>
      </c>
      <c r="K49" s="108">
        <v>58.4</v>
      </c>
      <c r="L49" s="109">
        <v>35.799999999999997</v>
      </c>
      <c r="M49" s="109">
        <v>121.4</v>
      </c>
    </row>
    <row r="50" spans="1:13" s="19" customFormat="1" ht="15" customHeight="1" x14ac:dyDescent="0.25">
      <c r="A50" s="16">
        <v>33</v>
      </c>
      <c r="B50" s="17">
        <v>2023</v>
      </c>
      <c r="C50" s="27">
        <v>44881</v>
      </c>
      <c r="D50" s="17">
        <v>117</v>
      </c>
      <c r="E50" s="17">
        <v>134</v>
      </c>
      <c r="F50" s="27">
        <v>44995</v>
      </c>
      <c r="G50" s="108">
        <v>331</v>
      </c>
      <c r="H50" s="16">
        <v>510</v>
      </c>
      <c r="I50" s="110">
        <v>45019</v>
      </c>
      <c r="J50" s="108">
        <v>262.5</v>
      </c>
      <c r="K50" s="108">
        <v>89</v>
      </c>
      <c r="L50" s="109">
        <v>18.2</v>
      </c>
      <c r="M50" s="109">
        <v>245.4</v>
      </c>
    </row>
    <row r="51" spans="1:13" s="2" customFormat="1" x14ac:dyDescent="0.25">
      <c r="A51" s="161"/>
      <c r="B51" s="161"/>
      <c r="C51" s="70"/>
      <c r="D51" s="70"/>
      <c r="E51" s="70"/>
      <c r="F51" s="70"/>
      <c r="G51" s="70"/>
      <c r="H51" s="70"/>
      <c r="I51" s="70"/>
      <c r="J51" s="63"/>
      <c r="K51" s="63"/>
      <c r="L51" s="63"/>
      <c r="M51" s="64"/>
    </row>
    <row r="52" spans="1:13" s="2" customFormat="1" x14ac:dyDescent="0.25">
      <c r="A52" s="162" t="s">
        <v>15</v>
      </c>
      <c r="B52" s="163"/>
      <c r="C52" s="71"/>
      <c r="D52" s="36">
        <f>SUM(D10:D50)</f>
        <v>2269</v>
      </c>
      <c r="E52" s="36">
        <f>SUM(E10:E50)</f>
        <v>2924</v>
      </c>
      <c r="F52" s="65"/>
      <c r="G52" s="36">
        <f t="shared" ref="G52:M52" si="0">SUM(G10:G50)</f>
        <v>7997</v>
      </c>
      <c r="H52" s="36">
        <f t="shared" si="0"/>
        <v>20101</v>
      </c>
      <c r="I52" s="65"/>
      <c r="J52" s="36">
        <f t="shared" si="0"/>
        <v>4173.5</v>
      </c>
      <c r="K52" s="36">
        <f t="shared" si="0"/>
        <v>1648.5000000000002</v>
      </c>
      <c r="L52" s="36">
        <f t="shared" si="0"/>
        <v>1422.8</v>
      </c>
      <c r="M52" s="36">
        <f t="shared" si="0"/>
        <v>4136.9999999999991</v>
      </c>
    </row>
    <row r="53" spans="1:13" s="2" customFormat="1" x14ac:dyDescent="0.25">
      <c r="A53" s="162" t="s">
        <v>16</v>
      </c>
      <c r="B53" s="163"/>
      <c r="C53" s="71"/>
      <c r="D53" s="37">
        <f>AVERAGE(D10:D50)</f>
        <v>68.757575757575751</v>
      </c>
      <c r="E53" s="37">
        <f>AVERAGE(E10:E50)</f>
        <v>88.606060606060609</v>
      </c>
      <c r="F53" s="66"/>
      <c r="G53" s="37">
        <f t="shared" ref="G53:M53" si="1">AVERAGE(G10:G50)</f>
        <v>242.33333333333334</v>
      </c>
      <c r="H53" s="37">
        <f t="shared" si="1"/>
        <v>609.12121212121212</v>
      </c>
      <c r="I53" s="66"/>
      <c r="J53" s="37">
        <f t="shared" si="1"/>
        <v>126.46969696969697</v>
      </c>
      <c r="K53" s="37">
        <f t="shared" si="1"/>
        <v>49.95454545454546</v>
      </c>
      <c r="L53" s="37">
        <f t="shared" si="1"/>
        <v>43.115151515151517</v>
      </c>
      <c r="M53" s="37">
        <f t="shared" si="1"/>
        <v>125.36363636363633</v>
      </c>
    </row>
    <row r="55" spans="1:13" s="60" customFormat="1" x14ac:dyDescent="0.25">
      <c r="A55" s="98" t="s">
        <v>17</v>
      </c>
      <c r="B55" s="19"/>
      <c r="C55" s="19"/>
      <c r="D55" s="98"/>
      <c r="E55" s="19"/>
      <c r="F55" s="19"/>
      <c r="G55" s="19"/>
      <c r="H55" s="98"/>
      <c r="I55" s="98"/>
      <c r="J55" s="19"/>
      <c r="K55" s="19"/>
      <c r="L55" s="19"/>
      <c r="M55" s="67"/>
    </row>
    <row r="56" spans="1:13" s="60" customFormat="1" x14ac:dyDescent="0.25">
      <c r="A56" s="160" t="s">
        <v>61</v>
      </c>
      <c r="B56" s="160"/>
      <c r="C56" s="160"/>
      <c r="D56" s="160"/>
      <c r="E56" s="160"/>
      <c r="F56" s="160"/>
      <c r="G56" s="160"/>
      <c r="H56" s="160"/>
      <c r="I56" s="160"/>
      <c r="J56" s="160"/>
      <c r="K56" s="160"/>
      <c r="L56" s="160"/>
      <c r="M56" s="160"/>
    </row>
    <row r="57" spans="1:13" s="60" customFormat="1" ht="18" x14ac:dyDescent="0.25">
      <c r="A57" s="160" t="s">
        <v>57</v>
      </c>
      <c r="B57" s="160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</row>
  </sheetData>
  <mergeCells count="13">
    <mergeCell ref="A57:M57"/>
    <mergeCell ref="A51:B51"/>
    <mergeCell ref="A52:B52"/>
    <mergeCell ref="A53:B53"/>
    <mergeCell ref="A56:M56"/>
    <mergeCell ref="A35:B41"/>
    <mergeCell ref="D35:F35"/>
    <mergeCell ref="G35:I35"/>
    <mergeCell ref="J35:M35"/>
    <mergeCell ref="A3:B9"/>
    <mergeCell ref="D3:F3"/>
    <mergeCell ref="G3:I3"/>
    <mergeCell ref="J3:M3"/>
  </mergeCells>
  <pageMargins left="0.19685039370078741" right="7.874015748031496E-2" top="1.1811023622047245" bottom="0.3937007874015748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M57"/>
  <sheetViews>
    <sheetView topLeftCell="A34" zoomScaleNormal="100" workbookViewId="0">
      <selection activeCell="G12" sqref="G12:G18"/>
    </sheetView>
  </sheetViews>
  <sheetFormatPr defaultColWidth="10.42578125" defaultRowHeight="15" x14ac:dyDescent="0.25"/>
  <cols>
    <col min="1" max="1" width="5.7109375" style="31" customWidth="1"/>
    <col min="2" max="2" width="10.42578125" style="31"/>
    <col min="3" max="3" width="13.85546875" style="31" customWidth="1"/>
    <col min="4" max="4" width="10.42578125" style="31"/>
    <col min="5" max="5" width="10.42578125" style="31" customWidth="1"/>
    <col min="6" max="6" width="11.7109375" style="31" customWidth="1"/>
    <col min="7" max="7" width="10.42578125" style="2"/>
    <col min="8" max="9" width="10.42578125" style="31"/>
    <col min="10" max="12" width="10.42578125" style="60"/>
    <col min="13" max="13" width="10.42578125" style="61"/>
    <col min="14" max="22" width="10.42578125" style="31"/>
    <col min="23" max="23" width="10.7109375" style="31" bestFit="1" customWidth="1"/>
    <col min="24" max="16384" width="10.42578125" style="31"/>
  </cols>
  <sheetData>
    <row r="2" spans="1:403" ht="21" customHeight="1" x14ac:dyDescent="0.3">
      <c r="A2" s="23" t="s">
        <v>50</v>
      </c>
      <c r="B2" s="23"/>
      <c r="C2" s="23"/>
      <c r="D2" s="23"/>
      <c r="E2" s="23"/>
      <c r="F2" s="23"/>
      <c r="G2" s="23"/>
      <c r="H2" s="23"/>
      <c r="I2" s="23"/>
      <c r="J2" s="62"/>
      <c r="K2" s="62"/>
      <c r="L2" s="62"/>
      <c r="M2" s="62"/>
      <c r="N2" s="3"/>
      <c r="O2" s="3"/>
      <c r="P2" s="26"/>
      <c r="Q2" s="25"/>
      <c r="R2" s="25"/>
      <c r="S2" s="25"/>
      <c r="T2" s="25"/>
      <c r="U2" s="25"/>
      <c r="V2" s="25"/>
      <c r="W2" s="25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</row>
    <row r="3" spans="1:403" s="38" customFormat="1" ht="14.25" customHeight="1" x14ac:dyDescent="0.2">
      <c r="A3" s="148" t="s">
        <v>1</v>
      </c>
      <c r="B3" s="149"/>
      <c r="C3" s="58"/>
      <c r="D3" s="153" t="s">
        <v>48</v>
      </c>
      <c r="E3" s="154"/>
      <c r="F3" s="155"/>
      <c r="G3" s="153" t="s">
        <v>6</v>
      </c>
      <c r="H3" s="154"/>
      <c r="I3" s="154"/>
      <c r="J3" s="156" t="s">
        <v>28</v>
      </c>
      <c r="K3" s="157"/>
      <c r="L3" s="157"/>
      <c r="M3" s="158"/>
      <c r="N3" s="164" t="s">
        <v>36</v>
      </c>
      <c r="O3" s="165"/>
      <c r="P3" s="166"/>
      <c r="Q3" s="153" t="s">
        <v>45</v>
      </c>
      <c r="R3" s="154"/>
      <c r="S3" s="155"/>
      <c r="T3" s="153" t="s">
        <v>46</v>
      </c>
      <c r="U3" s="154"/>
      <c r="V3" s="155"/>
      <c r="W3" s="6" t="s">
        <v>47</v>
      </c>
    </row>
    <row r="4" spans="1:403" s="21" customFormat="1" ht="14.25" x14ac:dyDescent="0.25">
      <c r="A4" s="150"/>
      <c r="B4" s="151"/>
      <c r="C4" s="59" t="s">
        <v>7</v>
      </c>
      <c r="D4" s="6" t="s">
        <v>26</v>
      </c>
      <c r="E4" s="6" t="s">
        <v>9</v>
      </c>
      <c r="F4" s="6" t="s">
        <v>23</v>
      </c>
      <c r="G4" s="6" t="s">
        <v>49</v>
      </c>
      <c r="H4" s="7" t="s">
        <v>19</v>
      </c>
      <c r="I4" s="6" t="s">
        <v>37</v>
      </c>
      <c r="J4" s="134" t="s">
        <v>10</v>
      </c>
      <c r="K4" s="8" t="s">
        <v>11</v>
      </c>
      <c r="L4" s="133" t="s">
        <v>12</v>
      </c>
      <c r="M4" s="9" t="s">
        <v>13</v>
      </c>
      <c r="N4" s="6" t="s">
        <v>29</v>
      </c>
      <c r="O4" s="6" t="s">
        <v>30</v>
      </c>
      <c r="P4" s="6" t="s">
        <v>31</v>
      </c>
      <c r="Q4" s="12" t="s">
        <v>42</v>
      </c>
      <c r="R4" s="12" t="s">
        <v>43</v>
      </c>
      <c r="S4" s="12" t="s">
        <v>44</v>
      </c>
      <c r="T4" s="12" t="s">
        <v>42</v>
      </c>
      <c r="U4" s="12" t="s">
        <v>43</v>
      </c>
      <c r="V4" s="12" t="s">
        <v>44</v>
      </c>
      <c r="W4" s="12" t="s">
        <v>33</v>
      </c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/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/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/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/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39"/>
      <c r="II4" s="39"/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39"/>
      <c r="IU4" s="39"/>
      <c r="IV4" s="39"/>
      <c r="IW4" s="39"/>
      <c r="IX4" s="39"/>
      <c r="IY4" s="39"/>
      <c r="IZ4" s="39"/>
      <c r="JA4" s="39"/>
      <c r="JB4" s="39"/>
      <c r="JC4" s="39"/>
      <c r="JD4" s="39"/>
      <c r="JE4" s="39"/>
      <c r="JF4" s="39"/>
      <c r="JG4" s="39"/>
      <c r="JH4" s="39"/>
      <c r="JI4" s="39"/>
      <c r="JJ4" s="39"/>
      <c r="JK4" s="39"/>
      <c r="JL4" s="39"/>
      <c r="JM4" s="39"/>
      <c r="JN4" s="39"/>
      <c r="JO4" s="39"/>
      <c r="JP4" s="39"/>
      <c r="JQ4" s="39"/>
      <c r="JR4" s="39"/>
      <c r="JS4" s="39"/>
      <c r="JT4" s="39"/>
      <c r="JU4" s="39"/>
      <c r="JV4" s="39"/>
      <c r="JW4" s="39"/>
      <c r="JX4" s="39"/>
      <c r="JY4" s="39"/>
      <c r="JZ4" s="39"/>
      <c r="KA4" s="39"/>
      <c r="KB4" s="39"/>
      <c r="KC4" s="39"/>
      <c r="KD4" s="39"/>
      <c r="KE4" s="39"/>
      <c r="KF4" s="39"/>
      <c r="KG4" s="39"/>
      <c r="KH4" s="39"/>
      <c r="KI4" s="39"/>
      <c r="KJ4" s="39"/>
      <c r="KK4" s="39"/>
      <c r="KL4" s="39"/>
      <c r="KM4" s="39"/>
      <c r="KN4" s="39"/>
      <c r="KO4" s="39"/>
      <c r="KP4" s="39"/>
      <c r="KQ4" s="39"/>
      <c r="KR4" s="39"/>
      <c r="KS4" s="39"/>
      <c r="KT4" s="39"/>
      <c r="KU4" s="39"/>
      <c r="KV4" s="39"/>
      <c r="KW4" s="39"/>
      <c r="KX4" s="39"/>
      <c r="KY4" s="39"/>
      <c r="KZ4" s="39"/>
      <c r="LA4" s="39"/>
      <c r="LB4" s="39"/>
      <c r="LC4" s="39"/>
      <c r="LD4" s="39"/>
      <c r="LE4" s="39"/>
      <c r="LF4" s="39"/>
      <c r="LG4" s="39"/>
      <c r="LH4" s="39"/>
      <c r="LI4" s="39"/>
      <c r="LJ4" s="39"/>
      <c r="LK4" s="39"/>
      <c r="LL4" s="39"/>
      <c r="LM4" s="39"/>
      <c r="LN4" s="39"/>
      <c r="LO4" s="39"/>
      <c r="LP4" s="39"/>
      <c r="LQ4" s="39"/>
      <c r="LR4" s="39"/>
      <c r="LS4" s="39"/>
      <c r="LT4" s="39"/>
      <c r="LU4" s="39"/>
      <c r="LV4" s="39"/>
      <c r="LW4" s="39"/>
      <c r="LX4" s="39"/>
      <c r="LY4" s="39"/>
      <c r="LZ4" s="39"/>
      <c r="MA4" s="39"/>
      <c r="MB4" s="39"/>
      <c r="MC4" s="39"/>
      <c r="MD4" s="39"/>
      <c r="ME4" s="39"/>
      <c r="MF4" s="39"/>
      <c r="MG4" s="39"/>
      <c r="MH4" s="39"/>
      <c r="MI4" s="39"/>
      <c r="MJ4" s="39"/>
      <c r="MK4" s="39"/>
      <c r="ML4" s="39"/>
      <c r="MM4" s="39"/>
      <c r="MN4" s="39"/>
      <c r="MO4" s="39"/>
      <c r="MP4" s="39"/>
      <c r="MQ4" s="39"/>
      <c r="MR4" s="39"/>
      <c r="MS4" s="39"/>
      <c r="MT4" s="39"/>
      <c r="MU4" s="39"/>
      <c r="MV4" s="39"/>
      <c r="MW4" s="39"/>
      <c r="MX4" s="39"/>
      <c r="MY4" s="39"/>
      <c r="MZ4" s="39"/>
      <c r="NA4" s="39"/>
      <c r="NB4" s="39"/>
      <c r="NC4" s="39"/>
      <c r="ND4" s="39"/>
      <c r="NE4" s="39"/>
      <c r="NF4" s="39"/>
      <c r="NG4" s="39"/>
      <c r="NH4" s="39"/>
      <c r="NI4" s="39"/>
      <c r="NJ4" s="39"/>
      <c r="NK4" s="39"/>
      <c r="NL4" s="39"/>
      <c r="NM4" s="39"/>
      <c r="NN4" s="39"/>
      <c r="NO4" s="39"/>
      <c r="NP4" s="39"/>
      <c r="NQ4" s="39"/>
      <c r="NR4" s="39"/>
      <c r="NS4" s="39"/>
      <c r="NT4" s="39"/>
      <c r="NU4" s="39"/>
      <c r="NV4" s="39"/>
      <c r="NW4" s="39"/>
      <c r="NX4" s="39"/>
      <c r="NY4" s="39"/>
      <c r="NZ4" s="39"/>
      <c r="OA4" s="39"/>
      <c r="OB4" s="39"/>
      <c r="OC4" s="39"/>
      <c r="OD4" s="39"/>
      <c r="OE4" s="39"/>
      <c r="OF4" s="39"/>
      <c r="OG4" s="39"/>
      <c r="OH4" s="39"/>
      <c r="OI4" s="39"/>
      <c r="OJ4" s="39"/>
      <c r="OK4" s="39"/>
      <c r="OL4" s="39"/>
      <c r="OM4" s="39"/>
    </row>
    <row r="5" spans="1:403" s="21" customFormat="1" ht="15.6" customHeight="1" x14ac:dyDescent="0.2">
      <c r="A5" s="150"/>
      <c r="B5" s="151"/>
      <c r="C5" s="59" t="s">
        <v>51</v>
      </c>
      <c r="D5" s="11" t="s">
        <v>8</v>
      </c>
      <c r="E5" s="11" t="s">
        <v>8</v>
      </c>
      <c r="F5" s="12" t="s">
        <v>18</v>
      </c>
      <c r="G5" s="12" t="s">
        <v>20</v>
      </c>
      <c r="H5" s="10" t="s">
        <v>20</v>
      </c>
      <c r="I5" s="12" t="s">
        <v>0</v>
      </c>
      <c r="J5" s="14" t="s">
        <v>27</v>
      </c>
      <c r="K5" s="6" t="s">
        <v>27</v>
      </c>
      <c r="L5" s="6" t="s">
        <v>27</v>
      </c>
      <c r="M5" s="6" t="s">
        <v>27</v>
      </c>
      <c r="N5" s="12" t="s">
        <v>32</v>
      </c>
      <c r="O5" s="12" t="s">
        <v>32</v>
      </c>
      <c r="P5" s="12" t="s">
        <v>32</v>
      </c>
      <c r="Q5" s="12"/>
      <c r="R5" s="12"/>
      <c r="S5" s="12"/>
      <c r="T5" s="12"/>
      <c r="U5" s="12"/>
      <c r="V5" s="12"/>
      <c r="W5" s="12" t="s">
        <v>34</v>
      </c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  <c r="IV5" s="39"/>
      <c r="IW5" s="39"/>
      <c r="IX5" s="39"/>
      <c r="IY5" s="39"/>
      <c r="IZ5" s="39"/>
      <c r="JA5" s="39"/>
      <c r="JB5" s="39"/>
      <c r="JC5" s="39"/>
      <c r="JD5" s="39"/>
      <c r="JE5" s="39"/>
      <c r="JF5" s="39"/>
      <c r="JG5" s="39"/>
      <c r="JH5" s="39"/>
      <c r="JI5" s="39"/>
      <c r="JJ5" s="39"/>
      <c r="JK5" s="39"/>
      <c r="JL5" s="39"/>
      <c r="JM5" s="39"/>
      <c r="JN5" s="39"/>
      <c r="JO5" s="39"/>
      <c r="JP5" s="39"/>
      <c r="JQ5" s="39"/>
      <c r="JR5" s="39"/>
      <c r="JS5" s="39"/>
      <c r="JT5" s="39"/>
      <c r="JU5" s="39"/>
      <c r="JV5" s="39"/>
      <c r="JW5" s="39"/>
      <c r="JX5" s="39"/>
      <c r="JY5" s="39"/>
      <c r="JZ5" s="39"/>
      <c r="KA5" s="39"/>
      <c r="KB5" s="39"/>
      <c r="KC5" s="39"/>
      <c r="KD5" s="39"/>
      <c r="KE5" s="39"/>
      <c r="KF5" s="39"/>
      <c r="KG5" s="39"/>
      <c r="KH5" s="39"/>
      <c r="KI5" s="39"/>
      <c r="KJ5" s="39"/>
      <c r="KK5" s="39"/>
      <c r="KL5" s="39"/>
      <c r="KM5" s="39"/>
      <c r="KN5" s="39"/>
      <c r="KO5" s="39"/>
      <c r="KP5" s="39"/>
      <c r="KQ5" s="39"/>
      <c r="KR5" s="39"/>
      <c r="KS5" s="39"/>
      <c r="KT5" s="39"/>
      <c r="KU5" s="39"/>
      <c r="KV5" s="39"/>
      <c r="KW5" s="39"/>
      <c r="KX5" s="39"/>
      <c r="KY5" s="39"/>
      <c r="KZ5" s="39"/>
      <c r="LA5" s="39"/>
      <c r="LB5" s="39"/>
      <c r="LC5" s="39"/>
      <c r="LD5" s="39"/>
      <c r="LE5" s="39"/>
      <c r="LF5" s="39"/>
      <c r="LG5" s="39"/>
      <c r="LH5" s="39"/>
      <c r="LI5" s="39"/>
      <c r="LJ5" s="39"/>
      <c r="LK5" s="39"/>
      <c r="LL5" s="39"/>
      <c r="LM5" s="39"/>
      <c r="LN5" s="39"/>
      <c r="LO5" s="39"/>
      <c r="LP5" s="39"/>
      <c r="LQ5" s="39"/>
      <c r="LR5" s="39"/>
      <c r="LS5" s="39"/>
      <c r="LT5" s="39"/>
      <c r="LU5" s="39"/>
      <c r="LV5" s="39"/>
      <c r="LW5" s="39"/>
      <c r="LX5" s="39"/>
      <c r="LY5" s="39"/>
      <c r="LZ5" s="39"/>
      <c r="MA5" s="39"/>
      <c r="MB5" s="39"/>
      <c r="MC5" s="39"/>
      <c r="MD5" s="39"/>
      <c r="ME5" s="39"/>
      <c r="MF5" s="39"/>
      <c r="MG5" s="39"/>
      <c r="MH5" s="39"/>
      <c r="MI5" s="39"/>
      <c r="MJ5" s="39"/>
      <c r="MK5" s="39"/>
      <c r="ML5" s="39"/>
      <c r="MM5" s="39"/>
      <c r="MN5" s="39"/>
      <c r="MO5" s="39"/>
      <c r="MP5" s="39"/>
      <c r="MQ5" s="39"/>
      <c r="MR5" s="39"/>
      <c r="MS5" s="39"/>
      <c r="MT5" s="39"/>
      <c r="MU5" s="39"/>
      <c r="MV5" s="39"/>
      <c r="MW5" s="39"/>
      <c r="MX5" s="39"/>
      <c r="MY5" s="39"/>
      <c r="MZ5" s="39"/>
      <c r="NA5" s="39"/>
      <c r="NB5" s="39"/>
      <c r="NC5" s="39"/>
      <c r="ND5" s="39"/>
      <c r="NE5" s="39"/>
      <c r="NF5" s="39"/>
      <c r="NG5" s="39"/>
      <c r="NH5" s="39"/>
      <c r="NI5" s="39"/>
      <c r="NJ5" s="39"/>
      <c r="NK5" s="39"/>
      <c r="NL5" s="39"/>
      <c r="NM5" s="39"/>
      <c r="NN5" s="39"/>
      <c r="NO5" s="39"/>
      <c r="NP5" s="39"/>
      <c r="NQ5" s="39"/>
      <c r="NR5" s="39"/>
      <c r="NS5" s="39"/>
      <c r="NT5" s="39"/>
      <c r="NU5" s="39"/>
      <c r="NV5" s="39"/>
      <c r="NW5" s="39"/>
      <c r="NX5" s="39"/>
      <c r="NY5" s="39"/>
      <c r="NZ5" s="39"/>
      <c r="OA5" s="39"/>
      <c r="OB5" s="39"/>
      <c r="OC5" s="39"/>
      <c r="OD5" s="39"/>
      <c r="OE5" s="39"/>
      <c r="OF5" s="39"/>
      <c r="OG5" s="39"/>
      <c r="OH5" s="39"/>
      <c r="OI5" s="39"/>
      <c r="OJ5" s="39"/>
      <c r="OK5" s="39"/>
      <c r="OL5" s="39"/>
      <c r="OM5" s="39"/>
    </row>
    <row r="6" spans="1:403" s="21" customFormat="1" ht="14.45" customHeight="1" x14ac:dyDescent="0.2">
      <c r="A6" s="150"/>
      <c r="B6" s="151"/>
      <c r="C6" s="10" t="s">
        <v>52</v>
      </c>
      <c r="D6" s="40"/>
      <c r="E6" s="40"/>
      <c r="F6" s="22"/>
      <c r="G6" s="20" t="s">
        <v>22</v>
      </c>
      <c r="H6" s="10" t="s">
        <v>22</v>
      </c>
      <c r="I6" s="12"/>
      <c r="J6" s="10" t="s">
        <v>25</v>
      </c>
      <c r="K6" s="12" t="s">
        <v>2</v>
      </c>
      <c r="L6" s="12" t="s">
        <v>4</v>
      </c>
      <c r="M6" s="13" t="s">
        <v>25</v>
      </c>
      <c r="N6" s="12"/>
      <c r="O6" s="12"/>
      <c r="P6" s="12"/>
      <c r="Q6" s="12"/>
      <c r="R6" s="12"/>
      <c r="S6" s="12"/>
      <c r="T6" s="12"/>
      <c r="U6" s="12"/>
      <c r="V6" s="12"/>
      <c r="W6" s="12" t="s">
        <v>35</v>
      </c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39"/>
      <c r="IG6" s="39"/>
      <c r="IH6" s="39"/>
      <c r="II6" s="39"/>
      <c r="IJ6" s="39"/>
      <c r="IK6" s="39"/>
      <c r="IL6" s="39"/>
      <c r="IM6" s="39"/>
      <c r="IN6" s="39"/>
      <c r="IO6" s="39"/>
      <c r="IP6" s="39"/>
      <c r="IQ6" s="39"/>
      <c r="IR6" s="39"/>
      <c r="IS6" s="39"/>
      <c r="IT6" s="39"/>
      <c r="IU6" s="39"/>
      <c r="IV6" s="39"/>
      <c r="IW6" s="39"/>
      <c r="IX6" s="39"/>
      <c r="IY6" s="39"/>
      <c r="IZ6" s="39"/>
      <c r="JA6" s="39"/>
      <c r="JB6" s="39"/>
      <c r="JC6" s="39"/>
      <c r="JD6" s="39"/>
      <c r="JE6" s="39"/>
      <c r="JF6" s="39"/>
      <c r="JG6" s="39"/>
      <c r="JH6" s="39"/>
      <c r="JI6" s="39"/>
      <c r="JJ6" s="39"/>
      <c r="JK6" s="39"/>
      <c r="JL6" s="39"/>
      <c r="JM6" s="39"/>
      <c r="JN6" s="39"/>
      <c r="JO6" s="39"/>
      <c r="JP6" s="39"/>
      <c r="JQ6" s="39"/>
      <c r="JR6" s="39"/>
      <c r="JS6" s="39"/>
      <c r="JT6" s="39"/>
      <c r="JU6" s="39"/>
      <c r="JV6" s="39"/>
      <c r="JW6" s="39"/>
      <c r="JX6" s="39"/>
      <c r="JY6" s="39"/>
      <c r="JZ6" s="39"/>
      <c r="KA6" s="39"/>
      <c r="KB6" s="39"/>
      <c r="KC6" s="39"/>
      <c r="KD6" s="39"/>
      <c r="KE6" s="39"/>
      <c r="KF6" s="39"/>
      <c r="KG6" s="39"/>
      <c r="KH6" s="39"/>
      <c r="KI6" s="39"/>
      <c r="KJ6" s="39"/>
      <c r="KK6" s="39"/>
      <c r="KL6" s="39"/>
      <c r="KM6" s="39"/>
      <c r="KN6" s="39"/>
      <c r="KO6" s="39"/>
      <c r="KP6" s="39"/>
      <c r="KQ6" s="39"/>
      <c r="KR6" s="39"/>
      <c r="KS6" s="39"/>
      <c r="KT6" s="39"/>
      <c r="KU6" s="39"/>
      <c r="KV6" s="39"/>
      <c r="KW6" s="39"/>
      <c r="KX6" s="39"/>
      <c r="KY6" s="39"/>
      <c r="KZ6" s="39"/>
      <c r="LA6" s="39"/>
      <c r="LB6" s="39"/>
      <c r="LC6" s="39"/>
      <c r="LD6" s="39"/>
      <c r="LE6" s="39"/>
      <c r="LF6" s="39"/>
      <c r="LG6" s="39"/>
      <c r="LH6" s="39"/>
      <c r="LI6" s="39"/>
      <c r="LJ6" s="39"/>
      <c r="LK6" s="39"/>
      <c r="LL6" s="39"/>
      <c r="LM6" s="39"/>
      <c r="LN6" s="39"/>
      <c r="LO6" s="39"/>
      <c r="LP6" s="39"/>
      <c r="LQ6" s="39"/>
      <c r="LR6" s="39"/>
      <c r="LS6" s="39"/>
      <c r="LT6" s="39"/>
      <c r="LU6" s="39"/>
      <c r="LV6" s="39"/>
      <c r="LW6" s="39"/>
      <c r="LX6" s="39"/>
      <c r="LY6" s="39"/>
      <c r="LZ6" s="39"/>
      <c r="MA6" s="39"/>
      <c r="MB6" s="39"/>
      <c r="MC6" s="39"/>
      <c r="MD6" s="39"/>
      <c r="ME6" s="39"/>
      <c r="MF6" s="39"/>
      <c r="MG6" s="39"/>
      <c r="MH6" s="39"/>
      <c r="MI6" s="39"/>
      <c r="MJ6" s="39"/>
      <c r="MK6" s="39"/>
      <c r="ML6" s="39"/>
      <c r="MM6" s="39"/>
      <c r="MN6" s="39"/>
      <c r="MO6" s="39"/>
      <c r="MP6" s="39"/>
      <c r="MQ6" s="39"/>
      <c r="MR6" s="39"/>
      <c r="MS6" s="39"/>
      <c r="MT6" s="39"/>
      <c r="MU6" s="39"/>
      <c r="MV6" s="39"/>
      <c r="MW6" s="39"/>
      <c r="MX6" s="39"/>
      <c r="MY6" s="39"/>
      <c r="MZ6" s="39"/>
      <c r="NA6" s="39"/>
      <c r="NB6" s="39"/>
      <c r="NC6" s="39"/>
      <c r="ND6" s="39"/>
      <c r="NE6" s="39"/>
      <c r="NF6" s="39"/>
      <c r="NG6" s="39"/>
      <c r="NH6" s="39"/>
      <c r="NI6" s="39"/>
      <c r="NJ6" s="39"/>
      <c r="NK6" s="39"/>
      <c r="NL6" s="39"/>
      <c r="NM6" s="39"/>
      <c r="NN6" s="39"/>
      <c r="NO6" s="39"/>
      <c r="NP6" s="39"/>
      <c r="NQ6" s="39"/>
      <c r="NR6" s="39"/>
      <c r="NS6" s="39"/>
      <c r="NT6" s="39"/>
      <c r="NU6" s="39"/>
      <c r="NV6" s="39"/>
      <c r="NW6" s="39"/>
      <c r="NX6" s="39"/>
      <c r="NY6" s="39"/>
      <c r="NZ6" s="39"/>
      <c r="OA6" s="39"/>
      <c r="OB6" s="39"/>
      <c r="OC6" s="39"/>
      <c r="OD6" s="39"/>
      <c r="OE6" s="39"/>
      <c r="OF6" s="39"/>
      <c r="OG6" s="39"/>
      <c r="OH6" s="39"/>
      <c r="OI6" s="39"/>
      <c r="OJ6" s="39"/>
      <c r="OK6" s="39"/>
      <c r="OL6" s="39"/>
      <c r="OM6" s="39"/>
    </row>
    <row r="7" spans="1:403" s="21" customFormat="1" ht="14.45" customHeight="1" x14ac:dyDescent="0.2">
      <c r="A7" s="150"/>
      <c r="B7" s="151"/>
      <c r="C7" s="14" t="s">
        <v>14</v>
      </c>
      <c r="D7" s="12"/>
      <c r="E7" s="11"/>
      <c r="F7" s="12"/>
      <c r="G7" s="20" t="s">
        <v>21</v>
      </c>
      <c r="H7" s="10" t="s">
        <v>21</v>
      </c>
      <c r="I7" s="12"/>
      <c r="J7" s="12" t="s">
        <v>24</v>
      </c>
      <c r="K7" s="12" t="s">
        <v>41</v>
      </c>
      <c r="L7" s="12" t="s">
        <v>39</v>
      </c>
      <c r="M7" s="12" t="s">
        <v>24</v>
      </c>
      <c r="N7" s="41"/>
      <c r="O7" s="12"/>
      <c r="P7" s="12"/>
      <c r="Q7" s="12"/>
      <c r="R7" s="12"/>
      <c r="S7" s="12"/>
      <c r="T7" s="12"/>
      <c r="U7" s="12"/>
      <c r="V7" s="12"/>
      <c r="W7" s="12" t="s">
        <v>8</v>
      </c>
    </row>
    <row r="8" spans="1:403" s="21" customFormat="1" ht="14.45" customHeight="1" x14ac:dyDescent="0.2">
      <c r="A8" s="150"/>
      <c r="B8" s="151"/>
      <c r="C8" s="14" t="s">
        <v>53</v>
      </c>
      <c r="D8" s="11"/>
      <c r="E8" s="11"/>
      <c r="F8" s="12"/>
      <c r="G8" s="12"/>
      <c r="I8" s="22"/>
      <c r="J8" s="12" t="s">
        <v>14</v>
      </c>
      <c r="K8" s="12" t="s">
        <v>40</v>
      </c>
      <c r="L8" s="11" t="s">
        <v>38</v>
      </c>
      <c r="M8" s="12" t="s">
        <v>14</v>
      </c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403" s="21" customFormat="1" ht="15" customHeight="1" thickBot="1" x14ac:dyDescent="0.25">
      <c r="A9" s="152"/>
      <c r="B9" s="159"/>
      <c r="C9" s="15"/>
      <c r="D9" s="15"/>
      <c r="E9" s="11"/>
      <c r="F9" s="12"/>
      <c r="G9" s="12"/>
      <c r="H9" s="10"/>
      <c r="I9" s="12"/>
      <c r="J9" s="12" t="s">
        <v>3</v>
      </c>
      <c r="K9" s="12"/>
      <c r="L9" s="11"/>
      <c r="M9" s="24" t="s">
        <v>5</v>
      </c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403" ht="15.75" thickTop="1" x14ac:dyDescent="0.25">
      <c r="A10" s="76">
        <v>1</v>
      </c>
      <c r="B10" s="17">
        <v>1991</v>
      </c>
      <c r="C10" s="27">
        <v>33213</v>
      </c>
      <c r="D10" s="17">
        <v>26</v>
      </c>
      <c r="E10" s="50">
        <v>53</v>
      </c>
      <c r="F10" s="46">
        <v>33289</v>
      </c>
      <c r="G10" s="77">
        <v>236</v>
      </c>
      <c r="H10" s="86">
        <v>520</v>
      </c>
      <c r="I10" s="86">
        <v>29.03</v>
      </c>
      <c r="J10" s="103">
        <v>92.7</v>
      </c>
      <c r="K10" s="49">
        <v>45.1</v>
      </c>
      <c r="L10" s="49">
        <v>27.7</v>
      </c>
      <c r="M10" s="47">
        <v>108</v>
      </c>
      <c r="N10" s="96">
        <v>315</v>
      </c>
      <c r="O10" s="4">
        <v>213</v>
      </c>
      <c r="P10" s="4">
        <v>160</v>
      </c>
      <c r="Q10" s="48">
        <f t="shared" ref="Q10:R27" si="0">(N10*86400*31)/1000000</f>
        <v>843.69600000000003</v>
      </c>
      <c r="R10" s="48">
        <f t="shared" si="0"/>
        <v>570.49919999999997</v>
      </c>
      <c r="S10" s="48">
        <f t="shared" ref="S10:S33" si="1">(P10*86400*28)/1000000</f>
        <v>387.072</v>
      </c>
      <c r="T10" s="28">
        <f>Q10/27300*1000</f>
        <v>30.904615384615383</v>
      </c>
      <c r="U10" s="28">
        <f>R10/27300*1000</f>
        <v>20.89740659340659</v>
      </c>
      <c r="V10" s="28">
        <f>S10/27300*1000</f>
        <v>14.178461538461539</v>
      </c>
      <c r="W10" s="49">
        <f t="shared" ref="W10:W33" si="2">SUM(T10:V10)</f>
        <v>65.980483516483503</v>
      </c>
    </row>
    <row r="11" spans="1:403" x14ac:dyDescent="0.25">
      <c r="A11" s="75">
        <v>2</v>
      </c>
      <c r="B11" s="17">
        <v>1992</v>
      </c>
      <c r="C11" s="27">
        <v>33577</v>
      </c>
      <c r="D11" s="17">
        <v>67</v>
      </c>
      <c r="E11" s="17">
        <v>67</v>
      </c>
      <c r="F11" s="27">
        <v>33662</v>
      </c>
      <c r="G11" s="72">
        <v>123</v>
      </c>
      <c r="H11" s="86">
        <v>687</v>
      </c>
      <c r="I11" s="86">
        <v>1.04</v>
      </c>
      <c r="J11" s="73">
        <v>135</v>
      </c>
      <c r="K11" s="28">
        <v>58.1</v>
      </c>
      <c r="L11" s="28">
        <v>57.2</v>
      </c>
      <c r="M11" s="5">
        <v>135</v>
      </c>
      <c r="N11" s="96">
        <v>105</v>
      </c>
      <c r="O11" s="4">
        <v>189</v>
      </c>
      <c r="P11" s="4">
        <v>122</v>
      </c>
      <c r="Q11" s="33">
        <f t="shared" si="0"/>
        <v>281.23200000000003</v>
      </c>
      <c r="R11" s="33">
        <f t="shared" si="0"/>
        <v>506.2176</v>
      </c>
      <c r="S11" s="33">
        <f t="shared" si="1"/>
        <v>295.14240000000001</v>
      </c>
      <c r="T11" s="28">
        <f t="shared" ref="T11:V33" si="3">Q11/27300*1000</f>
        <v>10.301538461538463</v>
      </c>
      <c r="U11" s="28">
        <f t="shared" si="3"/>
        <v>18.542769230769231</v>
      </c>
      <c r="V11" s="28">
        <f t="shared" si="3"/>
        <v>10.811076923076923</v>
      </c>
      <c r="W11" s="28">
        <f t="shared" si="2"/>
        <v>39.655384615384619</v>
      </c>
    </row>
    <row r="12" spans="1:403" x14ac:dyDescent="0.25">
      <c r="A12" s="75">
        <v>3</v>
      </c>
      <c r="B12" s="17">
        <v>1993</v>
      </c>
      <c r="C12" s="27">
        <v>33931</v>
      </c>
      <c r="D12" s="17">
        <v>49</v>
      </c>
      <c r="E12" s="17">
        <v>49</v>
      </c>
      <c r="F12" s="27">
        <v>34028</v>
      </c>
      <c r="G12" s="81">
        <v>151</v>
      </c>
      <c r="H12" s="86">
        <v>604</v>
      </c>
      <c r="I12" s="86">
        <v>12.04</v>
      </c>
      <c r="J12" s="73">
        <v>104</v>
      </c>
      <c r="K12" s="28">
        <v>42.9</v>
      </c>
      <c r="L12" s="28">
        <v>41.7</v>
      </c>
      <c r="M12" s="5">
        <v>104</v>
      </c>
      <c r="N12" s="96">
        <v>158</v>
      </c>
      <c r="O12" s="4">
        <v>159</v>
      </c>
      <c r="P12" s="4">
        <v>236</v>
      </c>
      <c r="Q12" s="33">
        <f t="shared" si="0"/>
        <v>423.18720000000002</v>
      </c>
      <c r="R12" s="33">
        <f t="shared" si="0"/>
        <v>425.86559999999997</v>
      </c>
      <c r="S12" s="33">
        <f t="shared" si="1"/>
        <v>570.93119999999999</v>
      </c>
      <c r="T12" s="28">
        <f t="shared" si="3"/>
        <v>15.501362637362638</v>
      </c>
      <c r="U12" s="28">
        <f t="shared" si="3"/>
        <v>15.599472527472527</v>
      </c>
      <c r="V12" s="28">
        <f t="shared" si="3"/>
        <v>20.913230769230768</v>
      </c>
      <c r="W12" s="28">
        <f t="shared" si="2"/>
        <v>52.014065934065933</v>
      </c>
    </row>
    <row r="13" spans="1:403" x14ac:dyDescent="0.25">
      <c r="A13" s="75">
        <v>4</v>
      </c>
      <c r="B13" s="17">
        <v>1994</v>
      </c>
      <c r="C13" s="27">
        <v>34280</v>
      </c>
      <c r="D13" s="17">
        <v>95</v>
      </c>
      <c r="E13" s="17">
        <v>105</v>
      </c>
      <c r="F13" s="27">
        <v>34403</v>
      </c>
      <c r="G13" s="81">
        <v>116</v>
      </c>
      <c r="H13" s="86">
        <v>941</v>
      </c>
      <c r="I13" s="86">
        <v>16.04</v>
      </c>
      <c r="J13" s="73">
        <v>133</v>
      </c>
      <c r="K13" s="28">
        <v>44.1</v>
      </c>
      <c r="L13" s="28">
        <v>51.2</v>
      </c>
      <c r="M13" s="5">
        <v>126</v>
      </c>
      <c r="N13" s="96">
        <v>72.5</v>
      </c>
      <c r="O13" s="4">
        <v>59.3</v>
      </c>
      <c r="P13" s="4">
        <v>53.9</v>
      </c>
      <c r="Q13" s="33">
        <f t="shared" si="0"/>
        <v>194.184</v>
      </c>
      <c r="R13" s="33">
        <f t="shared" si="0"/>
        <v>158.82911999999999</v>
      </c>
      <c r="S13" s="33">
        <f t="shared" si="1"/>
        <v>130.39488</v>
      </c>
      <c r="T13" s="28">
        <f t="shared" si="3"/>
        <v>7.1129670329670329</v>
      </c>
      <c r="U13" s="28">
        <f t="shared" si="3"/>
        <v>5.8179164835164832</v>
      </c>
      <c r="V13" s="28">
        <f t="shared" si="3"/>
        <v>4.7763692307692311</v>
      </c>
      <c r="W13" s="28">
        <f t="shared" si="2"/>
        <v>17.707252747252745</v>
      </c>
    </row>
    <row r="14" spans="1:403" x14ac:dyDescent="0.25">
      <c r="A14" s="75">
        <v>5</v>
      </c>
      <c r="B14" s="17">
        <v>1995</v>
      </c>
      <c r="C14" s="27">
        <v>34649</v>
      </c>
      <c r="D14" s="17">
        <v>28</v>
      </c>
      <c r="E14" s="17">
        <v>28</v>
      </c>
      <c r="F14" s="27">
        <v>34758</v>
      </c>
      <c r="G14" s="81">
        <v>280</v>
      </c>
      <c r="H14" s="86">
        <v>610</v>
      </c>
      <c r="I14" s="86">
        <v>12.03</v>
      </c>
      <c r="J14" s="73">
        <v>176</v>
      </c>
      <c r="K14" s="28">
        <v>13.8</v>
      </c>
      <c r="L14" s="28">
        <v>11.8</v>
      </c>
      <c r="M14" s="5">
        <v>181</v>
      </c>
      <c r="N14" s="96">
        <v>92.2</v>
      </c>
      <c r="O14" s="4">
        <v>115</v>
      </c>
      <c r="P14" s="4">
        <v>187</v>
      </c>
      <c r="Q14" s="33">
        <f t="shared" si="0"/>
        <v>246.94847999999999</v>
      </c>
      <c r="R14" s="33">
        <f t="shared" si="0"/>
        <v>308.01600000000002</v>
      </c>
      <c r="S14" s="33">
        <f t="shared" si="1"/>
        <v>452.3904</v>
      </c>
      <c r="T14" s="28">
        <f t="shared" si="3"/>
        <v>9.0457318681318686</v>
      </c>
      <c r="U14" s="28">
        <f t="shared" si="3"/>
        <v>11.282637362637363</v>
      </c>
      <c r="V14" s="28">
        <f t="shared" si="3"/>
        <v>16.571076923076923</v>
      </c>
      <c r="W14" s="28">
        <f t="shared" si="2"/>
        <v>36.899446153846156</v>
      </c>
    </row>
    <row r="15" spans="1:403" x14ac:dyDescent="0.25">
      <c r="A15" s="75">
        <v>6</v>
      </c>
      <c r="B15" s="17">
        <v>1996</v>
      </c>
      <c r="C15" s="27">
        <v>35004</v>
      </c>
      <c r="D15" s="17">
        <v>75</v>
      </c>
      <c r="E15" s="17">
        <v>81</v>
      </c>
      <c r="F15" s="27">
        <v>35115</v>
      </c>
      <c r="G15" s="16">
        <v>79</v>
      </c>
      <c r="H15" s="86">
        <v>483</v>
      </c>
      <c r="I15" s="86">
        <v>17.04</v>
      </c>
      <c r="J15" s="104">
        <v>95.3</v>
      </c>
      <c r="K15" s="137">
        <v>33.200000000000003</v>
      </c>
      <c r="L15" s="28">
        <v>17.600000000000001</v>
      </c>
      <c r="M15" s="5">
        <v>110</v>
      </c>
      <c r="N15" s="96">
        <v>84.3</v>
      </c>
      <c r="O15" s="4">
        <v>59.3</v>
      </c>
      <c r="P15" s="4">
        <v>49.9</v>
      </c>
      <c r="Q15" s="33">
        <f t="shared" si="0"/>
        <v>225.78912</v>
      </c>
      <c r="R15" s="33">
        <f t="shared" si="0"/>
        <v>158.82911999999999</v>
      </c>
      <c r="S15" s="33">
        <f t="shared" si="1"/>
        <v>120.71808</v>
      </c>
      <c r="T15" s="28">
        <f t="shared" si="3"/>
        <v>8.270663736263737</v>
      </c>
      <c r="U15" s="28">
        <f t="shared" si="3"/>
        <v>5.8179164835164832</v>
      </c>
      <c r="V15" s="28">
        <f t="shared" si="3"/>
        <v>4.4219076923076921</v>
      </c>
      <c r="W15" s="28">
        <f t="shared" si="2"/>
        <v>18.51048791208791</v>
      </c>
    </row>
    <row r="16" spans="1:403" x14ac:dyDescent="0.25">
      <c r="A16" s="16">
        <v>7</v>
      </c>
      <c r="B16" s="17">
        <v>1997</v>
      </c>
      <c r="C16" s="27">
        <v>35408</v>
      </c>
      <c r="D16" s="17">
        <v>19</v>
      </c>
      <c r="E16" s="17">
        <v>44</v>
      </c>
      <c r="F16" s="27">
        <v>35471</v>
      </c>
      <c r="G16" s="16">
        <v>228</v>
      </c>
      <c r="H16" s="86">
        <v>374</v>
      </c>
      <c r="I16" s="86">
        <v>13.03</v>
      </c>
      <c r="J16" s="104">
        <v>70.7</v>
      </c>
      <c r="K16" s="28">
        <v>42.8</v>
      </c>
      <c r="L16" s="28">
        <v>10.199999999999999</v>
      </c>
      <c r="M16" s="28">
        <v>99.2</v>
      </c>
      <c r="N16" s="96">
        <v>267</v>
      </c>
      <c r="O16" s="4">
        <v>81.099999999999994</v>
      </c>
      <c r="P16" s="4">
        <v>76.900000000000006</v>
      </c>
      <c r="Q16" s="33">
        <f t="shared" si="0"/>
        <v>715.13279999999997</v>
      </c>
      <c r="R16" s="33">
        <f t="shared" si="0"/>
        <v>217.21823999999998</v>
      </c>
      <c r="S16" s="33">
        <f t="shared" si="1"/>
        <v>186.03648000000004</v>
      </c>
      <c r="T16" s="28">
        <f t="shared" si="3"/>
        <v>26.195340659340658</v>
      </c>
      <c r="U16" s="28">
        <f t="shared" si="3"/>
        <v>7.956712087912087</v>
      </c>
      <c r="V16" s="28">
        <f t="shared" si="3"/>
        <v>6.814523076923078</v>
      </c>
      <c r="W16" s="28">
        <f t="shared" si="2"/>
        <v>40.966575824175827</v>
      </c>
    </row>
    <row r="17" spans="1:23" x14ac:dyDescent="0.25">
      <c r="A17" s="16">
        <v>8</v>
      </c>
      <c r="B17" s="17">
        <v>1998</v>
      </c>
      <c r="C17" s="27">
        <v>35760</v>
      </c>
      <c r="D17" s="17">
        <v>8</v>
      </c>
      <c r="E17" s="17">
        <v>70</v>
      </c>
      <c r="F17" s="27">
        <v>35836</v>
      </c>
      <c r="G17" s="16">
        <v>375</v>
      </c>
      <c r="H17" s="86">
        <v>484</v>
      </c>
      <c r="I17" s="86">
        <v>22.04</v>
      </c>
      <c r="J17" s="73">
        <v>109</v>
      </c>
      <c r="K17" s="28">
        <v>82.9</v>
      </c>
      <c r="L17" s="60">
        <v>48.3</v>
      </c>
      <c r="M17" s="5">
        <v>145</v>
      </c>
      <c r="N17" s="96">
        <v>144</v>
      </c>
      <c r="O17" s="4">
        <v>208</v>
      </c>
      <c r="P17" s="4">
        <v>202</v>
      </c>
      <c r="Q17" s="33">
        <f t="shared" si="0"/>
        <v>385.68959999999998</v>
      </c>
      <c r="R17" s="33">
        <f t="shared" si="0"/>
        <v>557.10720000000003</v>
      </c>
      <c r="S17" s="33">
        <f t="shared" si="1"/>
        <v>488.67840000000001</v>
      </c>
      <c r="T17" s="28">
        <f t="shared" si="3"/>
        <v>14.127824175824175</v>
      </c>
      <c r="U17" s="28">
        <f t="shared" si="3"/>
        <v>20.406857142857142</v>
      </c>
      <c r="V17" s="28">
        <f t="shared" si="3"/>
        <v>17.900307692307692</v>
      </c>
      <c r="W17" s="28">
        <f t="shared" si="2"/>
        <v>52.434989010989007</v>
      </c>
    </row>
    <row r="18" spans="1:23" s="144" customFormat="1" x14ac:dyDescent="0.25">
      <c r="A18" s="53">
        <v>9</v>
      </c>
      <c r="B18" s="54">
        <v>1999</v>
      </c>
      <c r="C18" s="55">
        <v>36107</v>
      </c>
      <c r="D18" s="54">
        <v>120</v>
      </c>
      <c r="E18" s="54">
        <v>120</v>
      </c>
      <c r="F18" s="55">
        <v>36219</v>
      </c>
      <c r="G18" s="16">
        <v>159</v>
      </c>
      <c r="H18" s="138">
        <v>838</v>
      </c>
      <c r="I18" s="138">
        <v>14.04</v>
      </c>
      <c r="J18" s="139">
        <v>134</v>
      </c>
      <c r="K18" s="140">
        <v>48.3</v>
      </c>
      <c r="L18" s="140">
        <v>46</v>
      </c>
      <c r="M18" s="141">
        <v>164</v>
      </c>
      <c r="N18" s="142">
        <v>137</v>
      </c>
      <c r="O18" s="53">
        <v>188</v>
      </c>
      <c r="P18" s="53">
        <v>128</v>
      </c>
      <c r="Q18" s="143">
        <f t="shared" si="0"/>
        <v>366.94080000000002</v>
      </c>
      <c r="R18" s="143">
        <f t="shared" si="0"/>
        <v>503.53919999999999</v>
      </c>
      <c r="S18" s="143">
        <f t="shared" si="1"/>
        <v>309.6576</v>
      </c>
      <c r="T18" s="140">
        <f t="shared" si="3"/>
        <v>13.441054945054947</v>
      </c>
      <c r="U18" s="140">
        <f t="shared" si="3"/>
        <v>18.444659340659339</v>
      </c>
      <c r="V18" s="140">
        <f t="shared" si="3"/>
        <v>11.34276923076923</v>
      </c>
      <c r="W18" s="140">
        <f t="shared" si="2"/>
        <v>43.228483516483514</v>
      </c>
    </row>
    <row r="19" spans="1:23" s="60" customFormat="1" x14ac:dyDescent="0.25">
      <c r="A19" s="16">
        <v>10</v>
      </c>
      <c r="B19" s="17">
        <v>2000</v>
      </c>
      <c r="C19" s="27">
        <v>36479</v>
      </c>
      <c r="D19" s="17">
        <v>59</v>
      </c>
      <c r="E19" s="17">
        <v>62</v>
      </c>
      <c r="F19" s="27">
        <v>36576</v>
      </c>
      <c r="G19" s="16">
        <v>134</v>
      </c>
      <c r="H19" s="86">
        <v>764</v>
      </c>
      <c r="I19" s="86">
        <v>16.04</v>
      </c>
      <c r="J19" s="73">
        <v>169</v>
      </c>
      <c r="K19" s="5">
        <v>112</v>
      </c>
      <c r="L19" s="5">
        <v>104</v>
      </c>
      <c r="M19" s="5">
        <v>174</v>
      </c>
      <c r="N19" s="109">
        <v>99.7</v>
      </c>
      <c r="O19" s="16">
        <v>106</v>
      </c>
      <c r="P19" s="16">
        <v>116</v>
      </c>
      <c r="Q19" s="33">
        <f t="shared" si="0"/>
        <v>267.03647999999998</v>
      </c>
      <c r="R19" s="33">
        <f t="shared" si="0"/>
        <v>283.91039999999998</v>
      </c>
      <c r="S19" s="33">
        <f t="shared" si="1"/>
        <v>280.62720000000002</v>
      </c>
      <c r="T19" s="28">
        <f t="shared" si="3"/>
        <v>9.7815560439560443</v>
      </c>
      <c r="U19" s="28">
        <f t="shared" si="3"/>
        <v>10.39964835164835</v>
      </c>
      <c r="V19" s="28">
        <f t="shared" si="3"/>
        <v>10.279384615384616</v>
      </c>
      <c r="W19" s="28">
        <f t="shared" si="2"/>
        <v>30.460589010989011</v>
      </c>
    </row>
    <row r="20" spans="1:23" x14ac:dyDescent="0.25">
      <c r="A20" s="16">
        <v>11</v>
      </c>
      <c r="B20" s="17">
        <v>2001</v>
      </c>
      <c r="C20" s="27">
        <v>36878</v>
      </c>
      <c r="D20" s="17">
        <v>69</v>
      </c>
      <c r="E20" s="17">
        <v>107</v>
      </c>
      <c r="F20" s="27">
        <v>36960</v>
      </c>
      <c r="G20" s="4">
        <v>213</v>
      </c>
      <c r="H20" s="86">
        <v>654</v>
      </c>
      <c r="I20" s="86">
        <v>11.04</v>
      </c>
      <c r="J20" s="104">
        <v>88.2</v>
      </c>
      <c r="K20" s="28">
        <v>20.100000000000001</v>
      </c>
      <c r="L20" s="28">
        <v>39.799999999999997</v>
      </c>
      <c r="M20" s="5">
        <v>107</v>
      </c>
      <c r="N20" s="96">
        <v>261</v>
      </c>
      <c r="O20" s="4">
        <v>166</v>
      </c>
      <c r="P20" s="4">
        <v>139</v>
      </c>
      <c r="Q20" s="33">
        <f t="shared" si="0"/>
        <v>699.06240000000003</v>
      </c>
      <c r="R20" s="33">
        <f t="shared" si="0"/>
        <v>444.61439999999999</v>
      </c>
      <c r="S20" s="33">
        <f t="shared" si="1"/>
        <v>336.2688</v>
      </c>
      <c r="T20" s="28">
        <f t="shared" si="3"/>
        <v>25.606681318681321</v>
      </c>
      <c r="U20" s="28">
        <f t="shared" si="3"/>
        <v>16.286241758241758</v>
      </c>
      <c r="V20" s="28">
        <f t="shared" si="3"/>
        <v>12.317538461538462</v>
      </c>
      <c r="W20" s="28">
        <f t="shared" si="2"/>
        <v>54.210461538461544</v>
      </c>
    </row>
    <row r="21" spans="1:23" x14ac:dyDescent="0.25">
      <c r="A21" s="16">
        <v>12</v>
      </c>
      <c r="B21" s="31">
        <v>2002</v>
      </c>
      <c r="C21" s="27">
        <v>37223</v>
      </c>
      <c r="D21" s="17">
        <v>28</v>
      </c>
      <c r="E21" s="17">
        <v>75</v>
      </c>
      <c r="F21" s="27">
        <v>37276</v>
      </c>
      <c r="G21" s="4">
        <v>287</v>
      </c>
      <c r="H21" s="86">
        <v>507</v>
      </c>
      <c r="I21" s="86">
        <v>13.03</v>
      </c>
      <c r="J21" s="104">
        <v>28.1</v>
      </c>
      <c r="K21" s="28">
        <v>20</v>
      </c>
      <c r="L21" s="28">
        <v>1</v>
      </c>
      <c r="M21" s="28">
        <v>75.400000000000006</v>
      </c>
      <c r="N21" s="34">
        <v>87</v>
      </c>
      <c r="O21" s="4">
        <v>72.7</v>
      </c>
      <c r="P21" s="4">
        <v>346</v>
      </c>
      <c r="Q21" s="33">
        <f t="shared" si="0"/>
        <v>233.02080000000001</v>
      </c>
      <c r="R21" s="33">
        <f t="shared" si="0"/>
        <v>194.71968000000001</v>
      </c>
      <c r="S21" s="33">
        <f t="shared" si="1"/>
        <v>837.04319999999996</v>
      </c>
      <c r="T21" s="28">
        <f t="shared" si="3"/>
        <v>8.5355604395604399</v>
      </c>
      <c r="U21" s="28">
        <f t="shared" si="3"/>
        <v>7.1325890109890118</v>
      </c>
      <c r="V21" s="28">
        <f t="shared" si="3"/>
        <v>30.660923076923076</v>
      </c>
      <c r="W21" s="28">
        <f t="shared" si="2"/>
        <v>46.329072527472526</v>
      </c>
    </row>
    <row r="22" spans="1:23" x14ac:dyDescent="0.25">
      <c r="A22" s="16">
        <v>13</v>
      </c>
      <c r="B22" s="17">
        <v>2003</v>
      </c>
      <c r="C22" s="27">
        <v>37589</v>
      </c>
      <c r="D22" s="17">
        <v>55</v>
      </c>
      <c r="E22" s="17">
        <v>60</v>
      </c>
      <c r="F22" s="27">
        <v>44977</v>
      </c>
      <c r="G22" s="4">
        <v>59</v>
      </c>
      <c r="H22" s="86">
        <v>378</v>
      </c>
      <c r="I22" s="86">
        <v>19.05</v>
      </c>
      <c r="J22" s="104">
        <v>76.5</v>
      </c>
      <c r="K22" s="5">
        <v>114</v>
      </c>
      <c r="L22" s="5">
        <v>113</v>
      </c>
      <c r="M22" s="28">
        <v>76.7</v>
      </c>
      <c r="N22" s="34">
        <v>53.2</v>
      </c>
      <c r="O22" s="4">
        <v>43.2</v>
      </c>
      <c r="P22" s="4">
        <v>43.8</v>
      </c>
      <c r="Q22" s="33">
        <f t="shared" si="0"/>
        <v>142.49088</v>
      </c>
      <c r="R22" s="33">
        <f t="shared" si="0"/>
        <v>115.70688000000001</v>
      </c>
      <c r="S22" s="33">
        <f t="shared" si="1"/>
        <v>105.96095999999999</v>
      </c>
      <c r="T22" s="28">
        <f t="shared" si="3"/>
        <v>5.2194461538461541</v>
      </c>
      <c r="U22" s="28">
        <f t="shared" si="3"/>
        <v>4.2383472527472534</v>
      </c>
      <c r="V22" s="28">
        <f t="shared" si="3"/>
        <v>3.8813538461538455</v>
      </c>
      <c r="W22" s="28">
        <f t="shared" si="2"/>
        <v>13.339147252747253</v>
      </c>
    </row>
    <row r="23" spans="1:23" ht="15" customHeight="1" x14ac:dyDescent="0.25">
      <c r="A23" s="16">
        <v>14</v>
      </c>
      <c r="B23" s="1">
        <v>2004</v>
      </c>
      <c r="C23" s="92">
        <v>37956</v>
      </c>
      <c r="D23" s="17">
        <v>164</v>
      </c>
      <c r="E23" s="43">
        <v>165</v>
      </c>
      <c r="F23" s="44">
        <v>38056</v>
      </c>
      <c r="G23" s="4">
        <v>233</v>
      </c>
      <c r="H23" s="86">
        <v>879</v>
      </c>
      <c r="I23" s="86">
        <v>31.03</v>
      </c>
      <c r="J23" s="85">
        <v>213</v>
      </c>
      <c r="K23" s="145">
        <v>18.8</v>
      </c>
      <c r="L23" s="28">
        <v>28.4</v>
      </c>
      <c r="M23" s="5">
        <v>170</v>
      </c>
      <c r="N23" s="96">
        <v>250</v>
      </c>
      <c r="O23" s="4">
        <v>163</v>
      </c>
      <c r="P23" s="4">
        <v>164</v>
      </c>
      <c r="Q23" s="33">
        <f t="shared" si="0"/>
        <v>669.6</v>
      </c>
      <c r="R23" s="33">
        <f t="shared" si="0"/>
        <v>436.57920000000001</v>
      </c>
      <c r="S23" s="33">
        <f t="shared" si="1"/>
        <v>396.74880000000002</v>
      </c>
      <c r="T23" s="28">
        <f t="shared" si="3"/>
        <v>24.527472527472529</v>
      </c>
      <c r="U23" s="28">
        <f t="shared" si="3"/>
        <v>15.991912087912088</v>
      </c>
      <c r="V23" s="28">
        <f t="shared" si="3"/>
        <v>14.532923076923076</v>
      </c>
      <c r="W23" s="28">
        <f t="shared" si="2"/>
        <v>55.052307692307693</v>
      </c>
    </row>
    <row r="24" spans="1:23" ht="15" customHeight="1" x14ac:dyDescent="0.25">
      <c r="A24" s="16">
        <v>15</v>
      </c>
      <c r="B24" s="1">
        <v>2005</v>
      </c>
      <c r="C24" s="92">
        <v>38308</v>
      </c>
      <c r="D24" s="17">
        <v>45</v>
      </c>
      <c r="E24" s="17">
        <v>75</v>
      </c>
      <c r="F24" s="27">
        <v>38442</v>
      </c>
      <c r="G24" s="4">
        <v>235</v>
      </c>
      <c r="H24" s="86">
        <v>672</v>
      </c>
      <c r="I24" s="86">
        <v>14.04</v>
      </c>
      <c r="J24" s="73">
        <v>294</v>
      </c>
      <c r="K24" s="5">
        <v>299</v>
      </c>
      <c r="L24" s="5">
        <v>65.8</v>
      </c>
      <c r="M24" s="5">
        <v>235</v>
      </c>
      <c r="N24" s="96">
        <v>214</v>
      </c>
      <c r="O24" s="4">
        <v>445</v>
      </c>
      <c r="P24" s="4">
        <v>167</v>
      </c>
      <c r="Q24" s="33">
        <f t="shared" si="0"/>
        <v>573.17759999999998</v>
      </c>
      <c r="R24" s="33">
        <f t="shared" si="0"/>
        <v>1191.8879999999999</v>
      </c>
      <c r="S24" s="33">
        <f t="shared" si="1"/>
        <v>404.00639999999999</v>
      </c>
      <c r="T24" s="28">
        <f t="shared" si="3"/>
        <v>20.995516483516482</v>
      </c>
      <c r="U24" s="28">
        <f t="shared" si="3"/>
        <v>43.658901098901097</v>
      </c>
      <c r="V24" s="28">
        <f t="shared" si="3"/>
        <v>14.79876923076923</v>
      </c>
      <c r="W24" s="28">
        <f t="shared" si="2"/>
        <v>79.453186813186804</v>
      </c>
    </row>
    <row r="25" spans="1:23" ht="15" customHeight="1" x14ac:dyDescent="0.25">
      <c r="A25" s="16">
        <v>16</v>
      </c>
      <c r="B25" s="1">
        <v>2006</v>
      </c>
      <c r="C25" s="92">
        <v>38674</v>
      </c>
      <c r="D25" s="17">
        <v>79</v>
      </c>
      <c r="E25" s="17">
        <v>115</v>
      </c>
      <c r="F25" s="27">
        <v>38796</v>
      </c>
      <c r="G25" s="4">
        <v>94</v>
      </c>
      <c r="H25" s="86">
        <v>555</v>
      </c>
      <c r="I25" s="86">
        <v>17.04</v>
      </c>
      <c r="J25" s="73">
        <v>246</v>
      </c>
      <c r="K25" s="28">
        <v>77.3</v>
      </c>
      <c r="L25" s="5">
        <v>109</v>
      </c>
      <c r="M25" s="5">
        <v>210</v>
      </c>
      <c r="N25" s="34">
        <v>71</v>
      </c>
      <c r="O25" s="4">
        <v>59.4</v>
      </c>
      <c r="P25" s="4">
        <v>43</v>
      </c>
      <c r="Q25" s="33">
        <f t="shared" si="0"/>
        <v>190.16640000000001</v>
      </c>
      <c r="R25" s="33">
        <f t="shared" si="0"/>
        <v>159.09696</v>
      </c>
      <c r="S25" s="33">
        <f t="shared" si="1"/>
        <v>104.0256</v>
      </c>
      <c r="T25" s="28">
        <f t="shared" si="3"/>
        <v>6.9658021978021987</v>
      </c>
      <c r="U25" s="28">
        <f t="shared" si="3"/>
        <v>5.8277274725274726</v>
      </c>
      <c r="V25" s="28">
        <f t="shared" si="3"/>
        <v>3.8104615384615381</v>
      </c>
      <c r="W25" s="28">
        <f t="shared" si="2"/>
        <v>16.603991208791211</v>
      </c>
    </row>
    <row r="26" spans="1:23" ht="15" customHeight="1" x14ac:dyDescent="0.25">
      <c r="A26" s="32">
        <v>17</v>
      </c>
      <c r="B26" s="17">
        <v>2007</v>
      </c>
      <c r="C26" s="27">
        <v>39105</v>
      </c>
      <c r="D26" s="17">
        <v>47</v>
      </c>
      <c r="E26" s="17">
        <v>47</v>
      </c>
      <c r="F26" s="27">
        <v>39141</v>
      </c>
      <c r="G26" s="4">
        <v>295</v>
      </c>
      <c r="H26" s="86">
        <v>594</v>
      </c>
      <c r="I26" s="86">
        <v>23.03</v>
      </c>
      <c r="J26" s="104">
        <v>42.7</v>
      </c>
      <c r="K26" s="28">
        <v>38.299999999999997</v>
      </c>
      <c r="L26" s="28">
        <v>35.200000000000003</v>
      </c>
      <c r="M26" s="28">
        <v>45.1</v>
      </c>
      <c r="N26" s="97">
        <v>301</v>
      </c>
      <c r="O26" s="4">
        <v>486</v>
      </c>
      <c r="P26" s="4">
        <v>173</v>
      </c>
      <c r="Q26" s="33">
        <f t="shared" si="0"/>
        <v>806.19839999999999</v>
      </c>
      <c r="R26" s="33">
        <f t="shared" si="0"/>
        <v>1301.7023999999999</v>
      </c>
      <c r="S26" s="33">
        <f t="shared" si="1"/>
        <v>418.52159999999998</v>
      </c>
      <c r="T26" s="28">
        <f t="shared" si="3"/>
        <v>29.531076923076924</v>
      </c>
      <c r="U26" s="28">
        <f t="shared" si="3"/>
        <v>47.681406593406592</v>
      </c>
      <c r="V26" s="28">
        <f t="shared" si="3"/>
        <v>15.330461538461538</v>
      </c>
      <c r="W26" s="28">
        <f t="shared" si="2"/>
        <v>92.542945054945051</v>
      </c>
    </row>
    <row r="27" spans="1:23" ht="15" customHeight="1" x14ac:dyDescent="0.25">
      <c r="A27" s="16">
        <v>18</v>
      </c>
      <c r="B27" s="78">
        <v>2008</v>
      </c>
      <c r="C27" s="79">
        <v>39440</v>
      </c>
      <c r="D27" s="78">
        <v>0</v>
      </c>
      <c r="E27" s="78">
        <v>36</v>
      </c>
      <c r="F27" s="79">
        <v>39498</v>
      </c>
      <c r="G27" s="32">
        <v>281</v>
      </c>
      <c r="H27" s="86">
        <v>475</v>
      </c>
      <c r="I27" s="86">
        <v>19.03</v>
      </c>
      <c r="J27" s="125">
        <v>65.2</v>
      </c>
      <c r="K27" s="126">
        <v>66.400000000000006</v>
      </c>
      <c r="L27" s="126">
        <v>45</v>
      </c>
      <c r="M27" s="126">
        <v>88</v>
      </c>
      <c r="N27" s="97">
        <v>156</v>
      </c>
      <c r="O27" s="4">
        <v>96.9</v>
      </c>
      <c r="P27" s="4">
        <v>103</v>
      </c>
      <c r="Q27" s="33">
        <f t="shared" si="0"/>
        <v>417.8304</v>
      </c>
      <c r="R27" s="33">
        <f t="shared" si="0"/>
        <v>259.53696000000002</v>
      </c>
      <c r="S27" s="33">
        <f t="shared" si="1"/>
        <v>249.17760000000001</v>
      </c>
      <c r="T27" s="28">
        <f t="shared" si="3"/>
        <v>15.305142857142858</v>
      </c>
      <c r="U27" s="28">
        <f t="shared" si="3"/>
        <v>9.5068483516483528</v>
      </c>
      <c r="V27" s="28">
        <f t="shared" si="3"/>
        <v>9.1273846153846154</v>
      </c>
      <c r="W27" s="28">
        <f t="shared" si="2"/>
        <v>33.939375824175826</v>
      </c>
    </row>
    <row r="28" spans="1:23" s="2" customFormat="1" ht="15" customHeight="1" x14ac:dyDescent="0.25">
      <c r="A28" s="16">
        <v>19</v>
      </c>
      <c r="B28" s="17">
        <v>2009</v>
      </c>
      <c r="C28" s="93">
        <v>39790</v>
      </c>
      <c r="D28" s="16">
        <v>82</v>
      </c>
      <c r="E28" s="16">
        <v>91</v>
      </c>
      <c r="F28" s="30">
        <v>39892</v>
      </c>
      <c r="G28" s="4">
        <v>243</v>
      </c>
      <c r="H28" s="86">
        <v>669</v>
      </c>
      <c r="I28" s="86">
        <v>8.0399999999999991</v>
      </c>
      <c r="J28" s="51">
        <v>142</v>
      </c>
      <c r="K28" s="16">
        <v>36.4</v>
      </c>
      <c r="L28" s="81">
        <v>49.6</v>
      </c>
      <c r="M28" s="5">
        <v>130</v>
      </c>
      <c r="N28" s="97">
        <v>323</v>
      </c>
      <c r="O28" s="4">
        <v>132</v>
      </c>
      <c r="P28" s="4">
        <v>174</v>
      </c>
      <c r="Q28" s="33">
        <f t="shared" ref="Q28:R33" si="4">(N28*86400*31)/1000000</f>
        <v>865.1232</v>
      </c>
      <c r="R28" s="33">
        <f t="shared" si="4"/>
        <v>353.54880000000003</v>
      </c>
      <c r="S28" s="33">
        <f t="shared" si="1"/>
        <v>420.94080000000002</v>
      </c>
      <c r="T28" s="28">
        <f t="shared" si="3"/>
        <v>31.689494505494505</v>
      </c>
      <c r="U28" s="28">
        <f t="shared" si="3"/>
        <v>12.950505494505494</v>
      </c>
      <c r="V28" s="28">
        <f t="shared" si="3"/>
        <v>15.419076923076924</v>
      </c>
      <c r="W28" s="28">
        <f t="shared" si="2"/>
        <v>60.059076923076923</v>
      </c>
    </row>
    <row r="29" spans="1:23" s="2" customFormat="1" ht="15" customHeight="1" x14ac:dyDescent="0.25">
      <c r="A29" s="19">
        <v>20</v>
      </c>
      <c r="B29" s="17">
        <v>2010</v>
      </c>
      <c r="C29" s="27">
        <v>40155</v>
      </c>
      <c r="D29" s="16">
        <v>143</v>
      </c>
      <c r="E29" s="16">
        <v>152</v>
      </c>
      <c r="F29" s="30">
        <v>40247</v>
      </c>
      <c r="G29" s="4">
        <v>147</v>
      </c>
      <c r="H29" s="86">
        <v>873</v>
      </c>
      <c r="I29" s="86">
        <v>6.04</v>
      </c>
      <c r="J29" s="51">
        <v>168</v>
      </c>
      <c r="K29" s="16">
        <v>35.6</v>
      </c>
      <c r="L29" s="16">
        <v>46.5</v>
      </c>
      <c r="M29" s="5">
        <v>159</v>
      </c>
      <c r="N29" s="97">
        <v>300</v>
      </c>
      <c r="O29" s="4">
        <v>117</v>
      </c>
      <c r="P29" s="4">
        <v>72.900000000000006</v>
      </c>
      <c r="Q29" s="33">
        <f t="shared" si="4"/>
        <v>803.52</v>
      </c>
      <c r="R29" s="33">
        <f t="shared" si="4"/>
        <v>313.37279999999998</v>
      </c>
      <c r="S29" s="33">
        <f t="shared" si="1"/>
        <v>176.35968000000003</v>
      </c>
      <c r="T29" s="28">
        <f t="shared" si="3"/>
        <v>29.432967032967031</v>
      </c>
      <c r="U29" s="28">
        <f t="shared" si="3"/>
        <v>11.478857142857143</v>
      </c>
      <c r="V29" s="28">
        <f t="shared" si="3"/>
        <v>6.4600615384615399</v>
      </c>
      <c r="W29" s="28">
        <f t="shared" si="2"/>
        <v>47.37188571428571</v>
      </c>
    </row>
    <row r="30" spans="1:23" s="2" customFormat="1" ht="15" customHeight="1" x14ac:dyDescent="0.25">
      <c r="A30" s="16">
        <v>21</v>
      </c>
      <c r="B30" s="16">
        <v>2011</v>
      </c>
      <c r="C30" s="30">
        <v>40509</v>
      </c>
      <c r="D30" s="16">
        <v>140</v>
      </c>
      <c r="E30" s="16">
        <v>167</v>
      </c>
      <c r="F30" s="30">
        <v>40622</v>
      </c>
      <c r="G30" s="4">
        <v>174</v>
      </c>
      <c r="H30" s="86">
        <v>758</v>
      </c>
      <c r="I30" s="86">
        <v>14.04</v>
      </c>
      <c r="J30" s="51">
        <v>198</v>
      </c>
      <c r="K30" s="16">
        <v>30.4</v>
      </c>
      <c r="L30" s="16">
        <v>38.5</v>
      </c>
      <c r="M30" s="5">
        <v>188</v>
      </c>
      <c r="N30" s="97">
        <v>137</v>
      </c>
      <c r="O30" s="4">
        <v>117</v>
      </c>
      <c r="P30" s="4">
        <v>113</v>
      </c>
      <c r="Q30" s="33">
        <f t="shared" si="4"/>
        <v>366.94080000000002</v>
      </c>
      <c r="R30" s="33">
        <f t="shared" si="4"/>
        <v>313.37279999999998</v>
      </c>
      <c r="S30" s="33">
        <f t="shared" si="1"/>
        <v>273.36959999999999</v>
      </c>
      <c r="T30" s="28">
        <f t="shared" si="3"/>
        <v>13.441054945054947</v>
      </c>
      <c r="U30" s="28">
        <f t="shared" si="3"/>
        <v>11.478857142857143</v>
      </c>
      <c r="V30" s="28">
        <f t="shared" si="3"/>
        <v>10.013538461538461</v>
      </c>
      <c r="W30" s="28">
        <f t="shared" si="2"/>
        <v>34.933450549450548</v>
      </c>
    </row>
    <row r="31" spans="1:23" s="2" customFormat="1" ht="15" customHeight="1" x14ac:dyDescent="0.25">
      <c r="A31" s="16">
        <v>22</v>
      </c>
      <c r="B31" s="4">
        <v>2012</v>
      </c>
      <c r="C31" s="94">
        <v>40897</v>
      </c>
      <c r="D31" s="16">
        <v>92</v>
      </c>
      <c r="E31" s="16">
        <v>106</v>
      </c>
      <c r="F31" s="30">
        <v>40978</v>
      </c>
      <c r="G31" s="4">
        <v>159</v>
      </c>
      <c r="H31" s="86">
        <v>825</v>
      </c>
      <c r="I31" s="86">
        <v>24.04</v>
      </c>
      <c r="J31" s="51">
        <v>166</v>
      </c>
      <c r="K31" s="16">
        <v>106</v>
      </c>
      <c r="L31" s="16">
        <v>118</v>
      </c>
      <c r="M31" s="5">
        <v>110</v>
      </c>
      <c r="N31" s="97">
        <v>217</v>
      </c>
      <c r="O31" s="16">
        <v>163</v>
      </c>
      <c r="P31" s="16">
        <v>103</v>
      </c>
      <c r="Q31" s="33">
        <f t="shared" si="4"/>
        <v>581.21280000000002</v>
      </c>
      <c r="R31" s="33">
        <f t="shared" si="4"/>
        <v>436.57920000000001</v>
      </c>
      <c r="S31" s="33">
        <f t="shared" si="1"/>
        <v>249.17760000000001</v>
      </c>
      <c r="T31" s="28">
        <f t="shared" si="3"/>
        <v>21.289846153846156</v>
      </c>
      <c r="U31" s="28">
        <f t="shared" si="3"/>
        <v>15.991912087912088</v>
      </c>
      <c r="V31" s="28">
        <f t="shared" si="3"/>
        <v>9.1273846153846154</v>
      </c>
      <c r="W31" s="28">
        <f t="shared" si="2"/>
        <v>46.409142857142854</v>
      </c>
    </row>
    <row r="32" spans="1:23" s="2" customFormat="1" ht="15" customHeight="1" x14ac:dyDescent="0.25">
      <c r="A32" s="4">
        <v>23</v>
      </c>
      <c r="B32" s="16">
        <v>2013</v>
      </c>
      <c r="C32" s="30">
        <v>41245</v>
      </c>
      <c r="D32" s="16">
        <v>79</v>
      </c>
      <c r="E32" s="16">
        <v>130</v>
      </c>
      <c r="F32" s="30">
        <v>41353</v>
      </c>
      <c r="G32" s="4">
        <v>172</v>
      </c>
      <c r="H32" s="86">
        <v>929</v>
      </c>
      <c r="I32" s="86">
        <v>21.04</v>
      </c>
      <c r="J32" s="51">
        <v>147</v>
      </c>
      <c r="K32" s="16">
        <v>30.3</v>
      </c>
      <c r="L32" s="16">
        <v>71.900000000000006</v>
      </c>
      <c r="M32" s="5">
        <v>109</v>
      </c>
      <c r="N32" s="5">
        <v>289</v>
      </c>
      <c r="O32" s="16">
        <v>143</v>
      </c>
      <c r="P32" s="16">
        <v>122</v>
      </c>
      <c r="Q32" s="33">
        <f t="shared" si="4"/>
        <v>774.05759999999998</v>
      </c>
      <c r="R32" s="33">
        <f t="shared" si="4"/>
        <v>383.01119999999997</v>
      </c>
      <c r="S32" s="33">
        <f t="shared" si="1"/>
        <v>295.14240000000001</v>
      </c>
      <c r="T32" s="28">
        <f t="shared" si="3"/>
        <v>28.353758241758243</v>
      </c>
      <c r="U32" s="28">
        <f t="shared" si="3"/>
        <v>14.029714285714284</v>
      </c>
      <c r="V32" s="28">
        <f t="shared" si="3"/>
        <v>10.811076923076923</v>
      </c>
      <c r="W32" s="28">
        <f t="shared" si="2"/>
        <v>53.194549450549452</v>
      </c>
    </row>
    <row r="33" spans="1:403" s="2" customFormat="1" ht="15" customHeight="1" x14ac:dyDescent="0.25">
      <c r="A33" s="4">
        <v>24</v>
      </c>
      <c r="B33" s="16">
        <v>2014</v>
      </c>
      <c r="C33" s="30">
        <v>41614</v>
      </c>
      <c r="D33" s="16">
        <v>2</v>
      </c>
      <c r="E33" s="16">
        <v>11</v>
      </c>
      <c r="F33" s="30">
        <v>41690</v>
      </c>
      <c r="G33" s="4">
        <v>226</v>
      </c>
      <c r="H33" s="86">
        <v>313</v>
      </c>
      <c r="I33" s="86">
        <v>29.03</v>
      </c>
      <c r="J33" s="51">
        <v>113</v>
      </c>
      <c r="K33" s="16">
        <v>29.9</v>
      </c>
      <c r="L33" s="16">
        <v>23.2</v>
      </c>
      <c r="M33" s="5">
        <v>117</v>
      </c>
      <c r="N33" s="97">
        <v>231</v>
      </c>
      <c r="O33" s="16">
        <v>269</v>
      </c>
      <c r="P33" s="16">
        <v>128</v>
      </c>
      <c r="Q33" s="33">
        <f t="shared" si="4"/>
        <v>618.71040000000005</v>
      </c>
      <c r="R33" s="33">
        <f t="shared" si="4"/>
        <v>720.4896</v>
      </c>
      <c r="S33" s="33">
        <f t="shared" si="1"/>
        <v>309.6576</v>
      </c>
      <c r="T33" s="28">
        <f t="shared" si="3"/>
        <v>22.663384615384615</v>
      </c>
      <c r="U33" s="28">
        <f t="shared" si="3"/>
        <v>26.39156043956044</v>
      </c>
      <c r="V33" s="28">
        <f t="shared" si="3"/>
        <v>11.34276923076923</v>
      </c>
      <c r="W33" s="28">
        <f t="shared" si="2"/>
        <v>60.397714285714279</v>
      </c>
    </row>
    <row r="34" spans="1:403" ht="21" customHeight="1" x14ac:dyDescent="0.3">
      <c r="A34" s="23" t="s">
        <v>50</v>
      </c>
      <c r="B34" s="23"/>
      <c r="C34" s="23"/>
      <c r="D34" s="23"/>
      <c r="E34" s="23"/>
      <c r="F34" s="23"/>
      <c r="G34" s="23"/>
      <c r="H34" s="23"/>
      <c r="I34" s="23"/>
      <c r="J34" s="62"/>
      <c r="K34" s="62"/>
      <c r="L34" s="62"/>
      <c r="M34" s="62"/>
      <c r="N34" s="3"/>
      <c r="O34" s="3"/>
      <c r="P34" s="26"/>
      <c r="Q34" s="25"/>
      <c r="R34" s="25"/>
      <c r="S34" s="25"/>
      <c r="T34" s="25"/>
      <c r="U34" s="25"/>
      <c r="V34" s="25"/>
      <c r="W34" s="25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  <c r="MM34" s="3"/>
      <c r="MN34" s="3"/>
      <c r="MO34" s="3"/>
      <c r="MP34" s="3"/>
      <c r="MQ34" s="3"/>
      <c r="MR34" s="3"/>
      <c r="MS34" s="3"/>
      <c r="MT34" s="3"/>
      <c r="MU34" s="3"/>
      <c r="MV34" s="3"/>
      <c r="MW34" s="3"/>
      <c r="MX34" s="3"/>
      <c r="MY34" s="3"/>
      <c r="MZ34" s="3"/>
      <c r="NA34" s="3"/>
      <c r="NB34" s="3"/>
      <c r="NC34" s="3"/>
      <c r="ND34" s="3"/>
      <c r="NE34" s="3"/>
      <c r="NF34" s="3"/>
      <c r="NG34" s="3"/>
      <c r="NH34" s="3"/>
      <c r="NI34" s="3"/>
      <c r="NJ34" s="3"/>
      <c r="NK34" s="3"/>
      <c r="NL34" s="3"/>
      <c r="NM34" s="3"/>
      <c r="NN34" s="3"/>
      <c r="NO34" s="3"/>
      <c r="NP34" s="3"/>
      <c r="NQ34" s="3"/>
      <c r="NR34" s="3"/>
      <c r="NS34" s="3"/>
      <c r="NT34" s="3"/>
      <c r="NU34" s="3"/>
      <c r="NV34" s="3"/>
      <c r="NW34" s="3"/>
      <c r="NX34" s="3"/>
      <c r="NY34" s="3"/>
      <c r="NZ34" s="3"/>
      <c r="OA34" s="3"/>
      <c r="OB34" s="3"/>
      <c r="OC34" s="3"/>
      <c r="OD34" s="3"/>
      <c r="OE34" s="3"/>
      <c r="OF34" s="3"/>
      <c r="OG34" s="3"/>
      <c r="OH34" s="3"/>
      <c r="OI34" s="3"/>
      <c r="OJ34" s="3"/>
      <c r="OK34" s="3"/>
      <c r="OL34" s="3"/>
      <c r="OM34" s="3"/>
    </row>
    <row r="35" spans="1:403" s="38" customFormat="1" ht="14.25" customHeight="1" x14ac:dyDescent="0.2">
      <c r="A35" s="148" t="s">
        <v>1</v>
      </c>
      <c r="B35" s="149"/>
      <c r="C35" s="58"/>
      <c r="D35" s="153" t="s">
        <v>48</v>
      </c>
      <c r="E35" s="154"/>
      <c r="F35" s="155"/>
      <c r="G35" s="153" t="s">
        <v>6</v>
      </c>
      <c r="H35" s="154"/>
      <c r="I35" s="155"/>
      <c r="J35" s="156" t="s">
        <v>28</v>
      </c>
      <c r="K35" s="157"/>
      <c r="L35" s="157"/>
      <c r="M35" s="158"/>
      <c r="N35" s="164" t="s">
        <v>36</v>
      </c>
      <c r="O35" s="165"/>
      <c r="P35" s="166"/>
      <c r="Q35" s="153" t="s">
        <v>45</v>
      </c>
      <c r="R35" s="154"/>
      <c r="S35" s="155"/>
      <c r="T35" s="153" t="s">
        <v>46</v>
      </c>
      <c r="U35" s="154"/>
      <c r="V35" s="155"/>
      <c r="W35" s="6" t="s">
        <v>47</v>
      </c>
    </row>
    <row r="36" spans="1:403" s="21" customFormat="1" ht="14.25" x14ac:dyDescent="0.25">
      <c r="A36" s="150"/>
      <c r="B36" s="151"/>
      <c r="C36" s="59" t="s">
        <v>7</v>
      </c>
      <c r="D36" s="6" t="s">
        <v>26</v>
      </c>
      <c r="E36" s="6" t="s">
        <v>9</v>
      </c>
      <c r="F36" s="6" t="s">
        <v>23</v>
      </c>
      <c r="G36" s="6" t="s">
        <v>49</v>
      </c>
      <c r="H36" s="7" t="s">
        <v>19</v>
      </c>
      <c r="I36" s="6" t="s">
        <v>37</v>
      </c>
      <c r="J36" s="134" t="s">
        <v>10</v>
      </c>
      <c r="K36" s="8" t="s">
        <v>11</v>
      </c>
      <c r="L36" s="133" t="s">
        <v>12</v>
      </c>
      <c r="M36" s="9" t="s">
        <v>13</v>
      </c>
      <c r="N36" s="6" t="s">
        <v>29</v>
      </c>
      <c r="O36" s="6" t="s">
        <v>30</v>
      </c>
      <c r="P36" s="6" t="s">
        <v>31</v>
      </c>
      <c r="Q36" s="12" t="s">
        <v>42</v>
      </c>
      <c r="R36" s="12" t="s">
        <v>43</v>
      </c>
      <c r="S36" s="12" t="s">
        <v>44</v>
      </c>
      <c r="T36" s="12" t="s">
        <v>42</v>
      </c>
      <c r="U36" s="12" t="s">
        <v>43</v>
      </c>
      <c r="V36" s="12" t="s">
        <v>44</v>
      </c>
      <c r="W36" s="12" t="s">
        <v>33</v>
      </c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39"/>
      <c r="GM36" s="39"/>
      <c r="GN36" s="39"/>
      <c r="GO36" s="39"/>
      <c r="GP36" s="39"/>
      <c r="GQ36" s="39"/>
      <c r="GR36" s="39"/>
      <c r="GS36" s="39"/>
      <c r="GT36" s="39"/>
      <c r="GU36" s="39"/>
      <c r="GV36" s="39"/>
      <c r="GW36" s="39"/>
      <c r="GX36" s="39"/>
      <c r="GY36" s="39"/>
      <c r="GZ36" s="39"/>
      <c r="HA36" s="39"/>
      <c r="HB36" s="39"/>
      <c r="HC36" s="39"/>
      <c r="HD36" s="39"/>
      <c r="HE36" s="39"/>
      <c r="HF36" s="39"/>
      <c r="HG36" s="39"/>
      <c r="HH36" s="39"/>
      <c r="HI36" s="39"/>
      <c r="HJ36" s="39"/>
      <c r="HK36" s="39"/>
      <c r="HL36" s="39"/>
      <c r="HM36" s="39"/>
      <c r="HN36" s="39"/>
      <c r="HO36" s="39"/>
      <c r="HP36" s="39"/>
      <c r="HQ36" s="39"/>
      <c r="HR36" s="39"/>
      <c r="HS36" s="39"/>
      <c r="HT36" s="39"/>
      <c r="HU36" s="39"/>
      <c r="HV36" s="39"/>
      <c r="HW36" s="39"/>
      <c r="HX36" s="39"/>
      <c r="HY36" s="39"/>
      <c r="HZ36" s="39"/>
      <c r="IA36" s="39"/>
      <c r="IB36" s="39"/>
      <c r="IC36" s="39"/>
      <c r="ID36" s="39"/>
      <c r="IE36" s="39"/>
      <c r="IF36" s="39"/>
      <c r="IG36" s="39"/>
      <c r="IH36" s="39"/>
      <c r="II36" s="39"/>
      <c r="IJ36" s="39"/>
      <c r="IK36" s="39"/>
      <c r="IL36" s="39"/>
      <c r="IM36" s="39"/>
      <c r="IN36" s="39"/>
      <c r="IO36" s="39"/>
      <c r="IP36" s="39"/>
      <c r="IQ36" s="39"/>
      <c r="IR36" s="39"/>
      <c r="IS36" s="39"/>
      <c r="IT36" s="39"/>
      <c r="IU36" s="39"/>
      <c r="IV36" s="39"/>
      <c r="IW36" s="39"/>
      <c r="IX36" s="39"/>
      <c r="IY36" s="39"/>
      <c r="IZ36" s="39"/>
      <c r="JA36" s="39"/>
      <c r="JB36" s="39"/>
      <c r="JC36" s="39"/>
      <c r="JD36" s="39"/>
      <c r="JE36" s="39"/>
      <c r="JF36" s="39"/>
      <c r="JG36" s="39"/>
      <c r="JH36" s="39"/>
      <c r="JI36" s="39"/>
      <c r="JJ36" s="39"/>
      <c r="JK36" s="39"/>
      <c r="JL36" s="39"/>
      <c r="JM36" s="39"/>
      <c r="JN36" s="39"/>
      <c r="JO36" s="39"/>
      <c r="JP36" s="39"/>
      <c r="JQ36" s="39"/>
      <c r="JR36" s="39"/>
      <c r="JS36" s="39"/>
      <c r="JT36" s="39"/>
      <c r="JU36" s="39"/>
      <c r="JV36" s="39"/>
      <c r="JW36" s="39"/>
      <c r="JX36" s="39"/>
      <c r="JY36" s="39"/>
      <c r="JZ36" s="39"/>
      <c r="KA36" s="39"/>
      <c r="KB36" s="39"/>
      <c r="KC36" s="39"/>
      <c r="KD36" s="39"/>
      <c r="KE36" s="39"/>
      <c r="KF36" s="39"/>
      <c r="KG36" s="39"/>
      <c r="KH36" s="39"/>
      <c r="KI36" s="39"/>
      <c r="KJ36" s="39"/>
      <c r="KK36" s="39"/>
      <c r="KL36" s="39"/>
      <c r="KM36" s="39"/>
      <c r="KN36" s="39"/>
      <c r="KO36" s="39"/>
      <c r="KP36" s="39"/>
      <c r="KQ36" s="39"/>
      <c r="KR36" s="39"/>
      <c r="KS36" s="39"/>
      <c r="KT36" s="39"/>
      <c r="KU36" s="39"/>
      <c r="KV36" s="39"/>
      <c r="KW36" s="39"/>
      <c r="KX36" s="39"/>
      <c r="KY36" s="39"/>
      <c r="KZ36" s="39"/>
      <c r="LA36" s="39"/>
      <c r="LB36" s="39"/>
      <c r="LC36" s="39"/>
      <c r="LD36" s="39"/>
      <c r="LE36" s="39"/>
      <c r="LF36" s="39"/>
      <c r="LG36" s="39"/>
      <c r="LH36" s="39"/>
      <c r="LI36" s="39"/>
      <c r="LJ36" s="39"/>
      <c r="LK36" s="39"/>
      <c r="LL36" s="39"/>
      <c r="LM36" s="39"/>
      <c r="LN36" s="39"/>
      <c r="LO36" s="39"/>
      <c r="LP36" s="39"/>
      <c r="LQ36" s="39"/>
      <c r="LR36" s="39"/>
      <c r="LS36" s="39"/>
      <c r="LT36" s="39"/>
      <c r="LU36" s="39"/>
      <c r="LV36" s="39"/>
      <c r="LW36" s="39"/>
      <c r="LX36" s="39"/>
      <c r="LY36" s="39"/>
      <c r="LZ36" s="39"/>
      <c r="MA36" s="39"/>
      <c r="MB36" s="39"/>
      <c r="MC36" s="39"/>
      <c r="MD36" s="39"/>
      <c r="ME36" s="39"/>
      <c r="MF36" s="39"/>
      <c r="MG36" s="39"/>
      <c r="MH36" s="39"/>
      <c r="MI36" s="39"/>
      <c r="MJ36" s="39"/>
      <c r="MK36" s="39"/>
      <c r="ML36" s="39"/>
      <c r="MM36" s="39"/>
      <c r="MN36" s="39"/>
      <c r="MO36" s="39"/>
      <c r="MP36" s="39"/>
      <c r="MQ36" s="39"/>
      <c r="MR36" s="39"/>
      <c r="MS36" s="39"/>
      <c r="MT36" s="39"/>
      <c r="MU36" s="39"/>
      <c r="MV36" s="39"/>
      <c r="MW36" s="39"/>
      <c r="MX36" s="39"/>
      <c r="MY36" s="39"/>
      <c r="MZ36" s="39"/>
      <c r="NA36" s="39"/>
      <c r="NB36" s="39"/>
      <c r="NC36" s="39"/>
      <c r="ND36" s="39"/>
      <c r="NE36" s="39"/>
      <c r="NF36" s="39"/>
      <c r="NG36" s="39"/>
      <c r="NH36" s="39"/>
      <c r="NI36" s="39"/>
      <c r="NJ36" s="39"/>
      <c r="NK36" s="39"/>
      <c r="NL36" s="39"/>
      <c r="NM36" s="39"/>
      <c r="NN36" s="39"/>
      <c r="NO36" s="39"/>
      <c r="NP36" s="39"/>
      <c r="NQ36" s="39"/>
      <c r="NR36" s="39"/>
      <c r="NS36" s="39"/>
      <c r="NT36" s="39"/>
      <c r="NU36" s="39"/>
      <c r="NV36" s="39"/>
      <c r="NW36" s="39"/>
      <c r="NX36" s="39"/>
      <c r="NY36" s="39"/>
      <c r="NZ36" s="39"/>
      <c r="OA36" s="39"/>
      <c r="OB36" s="39"/>
      <c r="OC36" s="39"/>
      <c r="OD36" s="39"/>
      <c r="OE36" s="39"/>
      <c r="OF36" s="39"/>
      <c r="OG36" s="39"/>
      <c r="OH36" s="39"/>
      <c r="OI36" s="39"/>
      <c r="OJ36" s="39"/>
      <c r="OK36" s="39"/>
      <c r="OL36" s="39"/>
      <c r="OM36" s="39"/>
    </row>
    <row r="37" spans="1:403" s="21" customFormat="1" ht="15.6" customHeight="1" x14ac:dyDescent="0.2">
      <c r="A37" s="150"/>
      <c r="B37" s="151"/>
      <c r="C37" s="59" t="s">
        <v>51</v>
      </c>
      <c r="D37" s="11" t="s">
        <v>8</v>
      </c>
      <c r="E37" s="11" t="s">
        <v>8</v>
      </c>
      <c r="F37" s="12" t="s">
        <v>18</v>
      </c>
      <c r="G37" s="12" t="s">
        <v>20</v>
      </c>
      <c r="H37" s="10" t="s">
        <v>20</v>
      </c>
      <c r="I37" s="12" t="s">
        <v>0</v>
      </c>
      <c r="J37" s="14" t="s">
        <v>27</v>
      </c>
      <c r="K37" s="6" t="s">
        <v>27</v>
      </c>
      <c r="L37" s="6" t="s">
        <v>27</v>
      </c>
      <c r="M37" s="6" t="s">
        <v>27</v>
      </c>
      <c r="N37" s="12" t="s">
        <v>32</v>
      </c>
      <c r="O37" s="12" t="s">
        <v>32</v>
      </c>
      <c r="P37" s="12" t="s">
        <v>32</v>
      </c>
      <c r="Q37" s="12"/>
      <c r="R37" s="12"/>
      <c r="S37" s="12"/>
      <c r="T37" s="12"/>
      <c r="U37" s="12"/>
      <c r="V37" s="12"/>
      <c r="W37" s="12" t="s">
        <v>34</v>
      </c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39"/>
      <c r="GM37" s="39"/>
      <c r="GN37" s="39"/>
      <c r="GO37" s="39"/>
      <c r="GP37" s="39"/>
      <c r="GQ37" s="39"/>
      <c r="GR37" s="39"/>
      <c r="GS37" s="39"/>
      <c r="GT37" s="39"/>
      <c r="GU37" s="39"/>
      <c r="GV37" s="39"/>
      <c r="GW37" s="39"/>
      <c r="GX37" s="39"/>
      <c r="GY37" s="39"/>
      <c r="GZ37" s="39"/>
      <c r="HA37" s="39"/>
      <c r="HB37" s="39"/>
      <c r="HC37" s="39"/>
      <c r="HD37" s="39"/>
      <c r="HE37" s="39"/>
      <c r="HF37" s="39"/>
      <c r="HG37" s="39"/>
      <c r="HH37" s="39"/>
      <c r="HI37" s="39"/>
      <c r="HJ37" s="39"/>
      <c r="HK37" s="39"/>
      <c r="HL37" s="39"/>
      <c r="HM37" s="39"/>
      <c r="HN37" s="39"/>
      <c r="HO37" s="39"/>
      <c r="HP37" s="39"/>
      <c r="HQ37" s="39"/>
      <c r="HR37" s="39"/>
      <c r="HS37" s="39"/>
      <c r="HT37" s="39"/>
      <c r="HU37" s="39"/>
      <c r="HV37" s="39"/>
      <c r="HW37" s="39"/>
      <c r="HX37" s="39"/>
      <c r="HY37" s="39"/>
      <c r="HZ37" s="39"/>
      <c r="IA37" s="39"/>
      <c r="IB37" s="39"/>
      <c r="IC37" s="39"/>
      <c r="ID37" s="39"/>
      <c r="IE37" s="39"/>
      <c r="IF37" s="39"/>
      <c r="IG37" s="39"/>
      <c r="IH37" s="39"/>
      <c r="II37" s="39"/>
      <c r="IJ37" s="39"/>
      <c r="IK37" s="39"/>
      <c r="IL37" s="39"/>
      <c r="IM37" s="39"/>
      <c r="IN37" s="39"/>
      <c r="IO37" s="39"/>
      <c r="IP37" s="39"/>
      <c r="IQ37" s="39"/>
      <c r="IR37" s="39"/>
      <c r="IS37" s="39"/>
      <c r="IT37" s="39"/>
      <c r="IU37" s="39"/>
      <c r="IV37" s="39"/>
      <c r="IW37" s="39"/>
      <c r="IX37" s="39"/>
      <c r="IY37" s="39"/>
      <c r="IZ37" s="39"/>
      <c r="JA37" s="39"/>
      <c r="JB37" s="39"/>
      <c r="JC37" s="39"/>
      <c r="JD37" s="39"/>
      <c r="JE37" s="39"/>
      <c r="JF37" s="39"/>
      <c r="JG37" s="39"/>
      <c r="JH37" s="39"/>
      <c r="JI37" s="39"/>
      <c r="JJ37" s="39"/>
      <c r="JK37" s="39"/>
      <c r="JL37" s="39"/>
      <c r="JM37" s="39"/>
      <c r="JN37" s="39"/>
      <c r="JO37" s="39"/>
      <c r="JP37" s="39"/>
      <c r="JQ37" s="39"/>
      <c r="JR37" s="39"/>
      <c r="JS37" s="39"/>
      <c r="JT37" s="39"/>
      <c r="JU37" s="39"/>
      <c r="JV37" s="39"/>
      <c r="JW37" s="39"/>
      <c r="JX37" s="39"/>
      <c r="JY37" s="39"/>
      <c r="JZ37" s="39"/>
      <c r="KA37" s="39"/>
      <c r="KB37" s="39"/>
      <c r="KC37" s="39"/>
      <c r="KD37" s="39"/>
      <c r="KE37" s="39"/>
      <c r="KF37" s="39"/>
      <c r="KG37" s="39"/>
      <c r="KH37" s="39"/>
      <c r="KI37" s="39"/>
      <c r="KJ37" s="39"/>
      <c r="KK37" s="39"/>
      <c r="KL37" s="39"/>
      <c r="KM37" s="39"/>
      <c r="KN37" s="39"/>
      <c r="KO37" s="39"/>
      <c r="KP37" s="39"/>
      <c r="KQ37" s="39"/>
      <c r="KR37" s="39"/>
      <c r="KS37" s="39"/>
      <c r="KT37" s="39"/>
      <c r="KU37" s="39"/>
      <c r="KV37" s="39"/>
      <c r="KW37" s="39"/>
      <c r="KX37" s="39"/>
      <c r="KY37" s="39"/>
      <c r="KZ37" s="39"/>
      <c r="LA37" s="39"/>
      <c r="LB37" s="39"/>
      <c r="LC37" s="39"/>
      <c r="LD37" s="39"/>
      <c r="LE37" s="39"/>
      <c r="LF37" s="39"/>
      <c r="LG37" s="39"/>
      <c r="LH37" s="39"/>
      <c r="LI37" s="39"/>
      <c r="LJ37" s="39"/>
      <c r="LK37" s="39"/>
      <c r="LL37" s="39"/>
      <c r="LM37" s="39"/>
      <c r="LN37" s="39"/>
      <c r="LO37" s="39"/>
      <c r="LP37" s="39"/>
      <c r="LQ37" s="39"/>
      <c r="LR37" s="39"/>
      <c r="LS37" s="39"/>
      <c r="LT37" s="39"/>
      <c r="LU37" s="39"/>
      <c r="LV37" s="39"/>
      <c r="LW37" s="39"/>
      <c r="LX37" s="39"/>
      <c r="LY37" s="39"/>
      <c r="LZ37" s="39"/>
      <c r="MA37" s="39"/>
      <c r="MB37" s="39"/>
      <c r="MC37" s="39"/>
      <c r="MD37" s="39"/>
      <c r="ME37" s="39"/>
      <c r="MF37" s="39"/>
      <c r="MG37" s="39"/>
      <c r="MH37" s="39"/>
      <c r="MI37" s="39"/>
      <c r="MJ37" s="39"/>
      <c r="MK37" s="39"/>
      <c r="ML37" s="39"/>
      <c r="MM37" s="39"/>
      <c r="MN37" s="39"/>
      <c r="MO37" s="39"/>
      <c r="MP37" s="39"/>
      <c r="MQ37" s="39"/>
      <c r="MR37" s="39"/>
      <c r="MS37" s="39"/>
      <c r="MT37" s="39"/>
      <c r="MU37" s="39"/>
      <c r="MV37" s="39"/>
      <c r="MW37" s="39"/>
      <c r="MX37" s="39"/>
      <c r="MY37" s="39"/>
      <c r="MZ37" s="39"/>
      <c r="NA37" s="39"/>
      <c r="NB37" s="39"/>
      <c r="NC37" s="39"/>
      <c r="ND37" s="39"/>
      <c r="NE37" s="39"/>
      <c r="NF37" s="39"/>
      <c r="NG37" s="39"/>
      <c r="NH37" s="39"/>
      <c r="NI37" s="39"/>
      <c r="NJ37" s="39"/>
      <c r="NK37" s="39"/>
      <c r="NL37" s="39"/>
      <c r="NM37" s="39"/>
      <c r="NN37" s="39"/>
      <c r="NO37" s="39"/>
      <c r="NP37" s="39"/>
      <c r="NQ37" s="39"/>
      <c r="NR37" s="39"/>
      <c r="NS37" s="39"/>
      <c r="NT37" s="39"/>
      <c r="NU37" s="39"/>
      <c r="NV37" s="39"/>
      <c r="NW37" s="39"/>
      <c r="NX37" s="39"/>
      <c r="NY37" s="39"/>
      <c r="NZ37" s="39"/>
      <c r="OA37" s="39"/>
      <c r="OB37" s="39"/>
      <c r="OC37" s="39"/>
      <c r="OD37" s="39"/>
      <c r="OE37" s="39"/>
      <c r="OF37" s="39"/>
      <c r="OG37" s="39"/>
      <c r="OH37" s="39"/>
      <c r="OI37" s="39"/>
      <c r="OJ37" s="39"/>
      <c r="OK37" s="39"/>
      <c r="OL37" s="39"/>
      <c r="OM37" s="39"/>
    </row>
    <row r="38" spans="1:403" s="21" customFormat="1" ht="14.45" customHeight="1" x14ac:dyDescent="0.2">
      <c r="A38" s="150"/>
      <c r="B38" s="151"/>
      <c r="C38" s="10" t="s">
        <v>52</v>
      </c>
      <c r="D38" s="40"/>
      <c r="E38" s="40"/>
      <c r="F38" s="22"/>
      <c r="G38" s="20" t="s">
        <v>22</v>
      </c>
      <c r="H38" s="10" t="s">
        <v>22</v>
      </c>
      <c r="I38" s="12"/>
      <c r="J38" s="10" t="s">
        <v>25</v>
      </c>
      <c r="K38" s="12" t="s">
        <v>2</v>
      </c>
      <c r="L38" s="12" t="s">
        <v>4</v>
      </c>
      <c r="M38" s="13" t="s">
        <v>25</v>
      </c>
      <c r="N38" s="12"/>
      <c r="O38" s="12"/>
      <c r="P38" s="12"/>
      <c r="Q38" s="12"/>
      <c r="R38" s="12"/>
      <c r="S38" s="12"/>
      <c r="T38" s="12"/>
      <c r="U38" s="12"/>
      <c r="V38" s="12"/>
      <c r="W38" s="12" t="s">
        <v>35</v>
      </c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DM38" s="39"/>
      <c r="DN38" s="39"/>
      <c r="DO38" s="39"/>
      <c r="DP38" s="39"/>
      <c r="DQ38" s="39"/>
      <c r="DR38" s="39"/>
      <c r="DS38" s="39"/>
      <c r="DT38" s="39"/>
      <c r="DU38" s="39"/>
      <c r="DV38" s="39"/>
      <c r="DW38" s="39"/>
      <c r="DX38" s="39"/>
      <c r="DY38" s="39"/>
      <c r="DZ38" s="39"/>
      <c r="EA38" s="39"/>
      <c r="EB38" s="39"/>
      <c r="EC38" s="39"/>
      <c r="ED38" s="39"/>
      <c r="EE38" s="39"/>
      <c r="EF38" s="39"/>
      <c r="EG38" s="39"/>
      <c r="EH38" s="39"/>
      <c r="EI38" s="39"/>
      <c r="EJ38" s="39"/>
      <c r="EK38" s="39"/>
      <c r="EL38" s="39"/>
      <c r="EM38" s="39"/>
      <c r="EN38" s="39"/>
      <c r="EO38" s="39"/>
      <c r="EP38" s="39"/>
      <c r="EQ38" s="39"/>
      <c r="ER38" s="39"/>
      <c r="ES38" s="39"/>
      <c r="ET38" s="39"/>
      <c r="EU38" s="39"/>
      <c r="EV38" s="39"/>
      <c r="EW38" s="39"/>
      <c r="EX38" s="39"/>
      <c r="EY38" s="39"/>
      <c r="EZ38" s="39"/>
      <c r="FA38" s="39"/>
      <c r="FB38" s="39"/>
      <c r="FC38" s="39"/>
      <c r="FD38" s="39"/>
      <c r="FE38" s="39"/>
      <c r="FF38" s="39"/>
      <c r="FG38" s="39"/>
      <c r="FH38" s="39"/>
      <c r="FI38" s="39"/>
      <c r="FJ38" s="39"/>
      <c r="FK38" s="39"/>
      <c r="FL38" s="39"/>
      <c r="FM38" s="39"/>
      <c r="FN38" s="39"/>
      <c r="FO38" s="39"/>
      <c r="FP38" s="39"/>
      <c r="FQ38" s="39"/>
      <c r="FR38" s="39"/>
      <c r="FS38" s="39"/>
      <c r="FT38" s="39"/>
      <c r="FU38" s="39"/>
      <c r="FV38" s="39"/>
      <c r="FW38" s="39"/>
      <c r="FX38" s="39"/>
      <c r="FY38" s="39"/>
      <c r="FZ38" s="39"/>
      <c r="GA38" s="39"/>
      <c r="GB38" s="39"/>
      <c r="GC38" s="39"/>
      <c r="GD38" s="39"/>
      <c r="GE38" s="39"/>
      <c r="GF38" s="39"/>
      <c r="GG38" s="39"/>
      <c r="GH38" s="39"/>
      <c r="GI38" s="39"/>
      <c r="GJ38" s="39"/>
      <c r="GK38" s="39"/>
      <c r="GL38" s="39"/>
      <c r="GM38" s="39"/>
      <c r="GN38" s="39"/>
      <c r="GO38" s="39"/>
      <c r="GP38" s="39"/>
      <c r="GQ38" s="39"/>
      <c r="GR38" s="39"/>
      <c r="GS38" s="39"/>
      <c r="GT38" s="39"/>
      <c r="GU38" s="39"/>
      <c r="GV38" s="39"/>
      <c r="GW38" s="39"/>
      <c r="GX38" s="39"/>
      <c r="GY38" s="39"/>
      <c r="GZ38" s="39"/>
      <c r="HA38" s="39"/>
      <c r="HB38" s="39"/>
      <c r="HC38" s="39"/>
      <c r="HD38" s="39"/>
      <c r="HE38" s="39"/>
      <c r="HF38" s="39"/>
      <c r="HG38" s="39"/>
      <c r="HH38" s="39"/>
      <c r="HI38" s="39"/>
      <c r="HJ38" s="39"/>
      <c r="HK38" s="39"/>
      <c r="HL38" s="39"/>
      <c r="HM38" s="39"/>
      <c r="HN38" s="39"/>
      <c r="HO38" s="39"/>
      <c r="HP38" s="39"/>
      <c r="HQ38" s="39"/>
      <c r="HR38" s="39"/>
      <c r="HS38" s="39"/>
      <c r="HT38" s="39"/>
      <c r="HU38" s="39"/>
      <c r="HV38" s="39"/>
      <c r="HW38" s="39"/>
      <c r="HX38" s="39"/>
      <c r="HY38" s="39"/>
      <c r="HZ38" s="39"/>
      <c r="IA38" s="39"/>
      <c r="IB38" s="39"/>
      <c r="IC38" s="39"/>
      <c r="ID38" s="39"/>
      <c r="IE38" s="39"/>
      <c r="IF38" s="39"/>
      <c r="IG38" s="39"/>
      <c r="IH38" s="39"/>
      <c r="II38" s="39"/>
      <c r="IJ38" s="39"/>
      <c r="IK38" s="39"/>
      <c r="IL38" s="39"/>
      <c r="IM38" s="39"/>
      <c r="IN38" s="39"/>
      <c r="IO38" s="39"/>
      <c r="IP38" s="39"/>
      <c r="IQ38" s="39"/>
      <c r="IR38" s="39"/>
      <c r="IS38" s="39"/>
      <c r="IT38" s="39"/>
      <c r="IU38" s="39"/>
      <c r="IV38" s="39"/>
      <c r="IW38" s="39"/>
      <c r="IX38" s="39"/>
      <c r="IY38" s="39"/>
      <c r="IZ38" s="39"/>
      <c r="JA38" s="39"/>
      <c r="JB38" s="39"/>
      <c r="JC38" s="39"/>
      <c r="JD38" s="39"/>
      <c r="JE38" s="39"/>
      <c r="JF38" s="39"/>
      <c r="JG38" s="39"/>
      <c r="JH38" s="39"/>
      <c r="JI38" s="39"/>
      <c r="JJ38" s="39"/>
      <c r="JK38" s="39"/>
      <c r="JL38" s="39"/>
      <c r="JM38" s="39"/>
      <c r="JN38" s="39"/>
      <c r="JO38" s="39"/>
      <c r="JP38" s="39"/>
      <c r="JQ38" s="39"/>
      <c r="JR38" s="39"/>
      <c r="JS38" s="39"/>
      <c r="JT38" s="39"/>
      <c r="JU38" s="39"/>
      <c r="JV38" s="39"/>
      <c r="JW38" s="39"/>
      <c r="JX38" s="39"/>
      <c r="JY38" s="39"/>
      <c r="JZ38" s="39"/>
      <c r="KA38" s="39"/>
      <c r="KB38" s="39"/>
      <c r="KC38" s="39"/>
      <c r="KD38" s="39"/>
      <c r="KE38" s="39"/>
      <c r="KF38" s="39"/>
      <c r="KG38" s="39"/>
      <c r="KH38" s="39"/>
      <c r="KI38" s="39"/>
      <c r="KJ38" s="39"/>
      <c r="KK38" s="39"/>
      <c r="KL38" s="39"/>
      <c r="KM38" s="39"/>
      <c r="KN38" s="39"/>
      <c r="KO38" s="39"/>
      <c r="KP38" s="39"/>
      <c r="KQ38" s="39"/>
      <c r="KR38" s="39"/>
      <c r="KS38" s="39"/>
      <c r="KT38" s="39"/>
      <c r="KU38" s="39"/>
      <c r="KV38" s="39"/>
      <c r="KW38" s="39"/>
      <c r="KX38" s="39"/>
      <c r="KY38" s="39"/>
      <c r="KZ38" s="39"/>
      <c r="LA38" s="39"/>
      <c r="LB38" s="39"/>
      <c r="LC38" s="39"/>
      <c r="LD38" s="39"/>
      <c r="LE38" s="39"/>
      <c r="LF38" s="39"/>
      <c r="LG38" s="39"/>
      <c r="LH38" s="39"/>
      <c r="LI38" s="39"/>
      <c r="LJ38" s="39"/>
      <c r="LK38" s="39"/>
      <c r="LL38" s="39"/>
      <c r="LM38" s="39"/>
      <c r="LN38" s="39"/>
      <c r="LO38" s="39"/>
      <c r="LP38" s="39"/>
      <c r="LQ38" s="39"/>
      <c r="LR38" s="39"/>
      <c r="LS38" s="39"/>
      <c r="LT38" s="39"/>
      <c r="LU38" s="39"/>
      <c r="LV38" s="39"/>
      <c r="LW38" s="39"/>
      <c r="LX38" s="39"/>
      <c r="LY38" s="39"/>
      <c r="LZ38" s="39"/>
      <c r="MA38" s="39"/>
      <c r="MB38" s="39"/>
      <c r="MC38" s="39"/>
      <c r="MD38" s="39"/>
      <c r="ME38" s="39"/>
      <c r="MF38" s="39"/>
      <c r="MG38" s="39"/>
      <c r="MH38" s="39"/>
      <c r="MI38" s="39"/>
      <c r="MJ38" s="39"/>
      <c r="MK38" s="39"/>
      <c r="ML38" s="39"/>
      <c r="MM38" s="39"/>
      <c r="MN38" s="39"/>
      <c r="MO38" s="39"/>
      <c r="MP38" s="39"/>
      <c r="MQ38" s="39"/>
      <c r="MR38" s="39"/>
      <c r="MS38" s="39"/>
      <c r="MT38" s="39"/>
      <c r="MU38" s="39"/>
      <c r="MV38" s="39"/>
      <c r="MW38" s="39"/>
      <c r="MX38" s="39"/>
      <c r="MY38" s="39"/>
      <c r="MZ38" s="39"/>
      <c r="NA38" s="39"/>
      <c r="NB38" s="39"/>
      <c r="NC38" s="39"/>
      <c r="ND38" s="39"/>
      <c r="NE38" s="39"/>
      <c r="NF38" s="39"/>
      <c r="NG38" s="39"/>
      <c r="NH38" s="39"/>
      <c r="NI38" s="39"/>
      <c r="NJ38" s="39"/>
      <c r="NK38" s="39"/>
      <c r="NL38" s="39"/>
      <c r="NM38" s="39"/>
      <c r="NN38" s="39"/>
      <c r="NO38" s="39"/>
      <c r="NP38" s="39"/>
      <c r="NQ38" s="39"/>
      <c r="NR38" s="39"/>
      <c r="NS38" s="39"/>
      <c r="NT38" s="39"/>
      <c r="NU38" s="39"/>
      <c r="NV38" s="39"/>
      <c r="NW38" s="39"/>
      <c r="NX38" s="39"/>
      <c r="NY38" s="39"/>
      <c r="NZ38" s="39"/>
      <c r="OA38" s="39"/>
      <c r="OB38" s="39"/>
      <c r="OC38" s="39"/>
      <c r="OD38" s="39"/>
      <c r="OE38" s="39"/>
      <c r="OF38" s="39"/>
      <c r="OG38" s="39"/>
      <c r="OH38" s="39"/>
      <c r="OI38" s="39"/>
      <c r="OJ38" s="39"/>
      <c r="OK38" s="39"/>
      <c r="OL38" s="39"/>
      <c r="OM38" s="39"/>
    </row>
    <row r="39" spans="1:403" s="21" customFormat="1" ht="14.45" customHeight="1" x14ac:dyDescent="0.2">
      <c r="A39" s="150"/>
      <c r="B39" s="151"/>
      <c r="C39" s="14" t="s">
        <v>14</v>
      </c>
      <c r="D39" s="12"/>
      <c r="E39" s="11"/>
      <c r="F39" s="12"/>
      <c r="G39" s="20" t="s">
        <v>21</v>
      </c>
      <c r="H39" s="10" t="s">
        <v>21</v>
      </c>
      <c r="I39" s="12"/>
      <c r="J39" s="12" t="s">
        <v>24</v>
      </c>
      <c r="K39" s="12" t="s">
        <v>41</v>
      </c>
      <c r="L39" s="12" t="s">
        <v>39</v>
      </c>
      <c r="M39" s="12" t="s">
        <v>24</v>
      </c>
      <c r="N39" s="41"/>
      <c r="O39" s="12"/>
      <c r="P39" s="12"/>
      <c r="Q39" s="12"/>
      <c r="R39" s="12"/>
      <c r="S39" s="12"/>
      <c r="T39" s="12"/>
      <c r="U39" s="12"/>
      <c r="V39" s="12"/>
      <c r="W39" s="12" t="s">
        <v>8</v>
      </c>
    </row>
    <row r="40" spans="1:403" s="21" customFormat="1" ht="14.45" customHeight="1" x14ac:dyDescent="0.2">
      <c r="A40" s="150"/>
      <c r="B40" s="151"/>
      <c r="C40" s="14" t="s">
        <v>53</v>
      </c>
      <c r="D40" s="11"/>
      <c r="E40" s="11"/>
      <c r="F40" s="12"/>
      <c r="G40" s="12"/>
      <c r="I40" s="22"/>
      <c r="J40" s="12" t="s">
        <v>14</v>
      </c>
      <c r="K40" s="12" t="s">
        <v>40</v>
      </c>
      <c r="L40" s="11" t="s">
        <v>38</v>
      </c>
      <c r="M40" s="12" t="s">
        <v>14</v>
      </c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1:403" s="21" customFormat="1" ht="15" customHeight="1" thickBot="1" x14ac:dyDescent="0.25">
      <c r="A41" s="152"/>
      <c r="B41" s="151"/>
      <c r="C41" s="12"/>
      <c r="D41" s="12"/>
      <c r="E41" s="11"/>
      <c r="F41" s="12"/>
      <c r="G41" s="12"/>
      <c r="H41" s="10"/>
      <c r="I41" s="12"/>
      <c r="J41" s="12" t="s">
        <v>3</v>
      </c>
      <c r="K41" s="12"/>
      <c r="L41" s="11"/>
      <c r="M41" s="24" t="s">
        <v>5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 spans="1:403" s="2" customFormat="1" ht="15" customHeight="1" thickTop="1" x14ac:dyDescent="0.25">
      <c r="A42" s="19">
        <v>25</v>
      </c>
      <c r="B42" s="17">
        <v>2015</v>
      </c>
      <c r="C42" s="27">
        <v>41959</v>
      </c>
      <c r="D42" s="17">
        <v>26</v>
      </c>
      <c r="E42" s="43">
        <v>52</v>
      </c>
      <c r="F42" s="44">
        <v>42045</v>
      </c>
      <c r="G42" s="4">
        <v>88</v>
      </c>
      <c r="H42" s="86">
        <v>371</v>
      </c>
      <c r="I42" s="88">
        <v>45037</v>
      </c>
      <c r="J42" s="5">
        <v>144</v>
      </c>
      <c r="K42" s="28">
        <v>78.099999999999994</v>
      </c>
      <c r="L42" s="28">
        <v>70.099999999999994</v>
      </c>
      <c r="M42" s="97">
        <v>153</v>
      </c>
      <c r="N42" s="34">
        <v>40.299999999999997</v>
      </c>
      <c r="O42" s="16">
        <v>60.1</v>
      </c>
      <c r="P42" s="16">
        <v>72.900000000000006</v>
      </c>
      <c r="Q42" s="33">
        <f t="shared" ref="Q42:R50" si="5">(N42*86400*31)/1000000</f>
        <v>107.93951999999999</v>
      </c>
      <c r="R42" s="33">
        <f t="shared" si="5"/>
        <v>160.97183999999999</v>
      </c>
      <c r="S42" s="33">
        <f t="shared" ref="S42:S50" si="6">(P42*86400*28)/1000000</f>
        <v>176.35968000000003</v>
      </c>
      <c r="T42" s="35">
        <f>Q42/27300*1000</f>
        <v>3.9538285714285708</v>
      </c>
      <c r="U42" s="35">
        <f>R42/27300*1000</f>
        <v>5.896404395604395</v>
      </c>
      <c r="V42" s="35">
        <f>S42/27300*1000</f>
        <v>6.4600615384615399</v>
      </c>
      <c r="W42" s="28">
        <f t="shared" ref="W42:W50" si="7">SUM(T42:V42)</f>
        <v>16.310294505494504</v>
      </c>
    </row>
    <row r="43" spans="1:403" s="2" customFormat="1" ht="15" customHeight="1" x14ac:dyDescent="0.25">
      <c r="A43" s="16">
        <v>26</v>
      </c>
      <c r="B43" s="17">
        <v>2016</v>
      </c>
      <c r="C43" s="27">
        <v>42365</v>
      </c>
      <c r="D43" s="17">
        <v>27</v>
      </c>
      <c r="E43" s="43">
        <v>60</v>
      </c>
      <c r="F43" s="44">
        <v>42434</v>
      </c>
      <c r="G43" s="4">
        <v>77</v>
      </c>
      <c r="H43" s="86">
        <v>386</v>
      </c>
      <c r="I43" s="87">
        <v>3.05</v>
      </c>
      <c r="J43" s="5">
        <v>137</v>
      </c>
      <c r="K43" s="28">
        <v>96.9</v>
      </c>
      <c r="L43" s="5">
        <v>116</v>
      </c>
      <c r="M43" s="97">
        <v>129</v>
      </c>
      <c r="N43" s="34">
        <v>67.599999999999994</v>
      </c>
      <c r="O43" s="16">
        <v>62.5</v>
      </c>
      <c r="P43" s="16">
        <v>85.4</v>
      </c>
      <c r="Q43" s="33">
        <f t="shared" si="5"/>
        <v>181.05983999999998</v>
      </c>
      <c r="R43" s="33">
        <f t="shared" si="5"/>
        <v>167.4</v>
      </c>
      <c r="S43" s="33">
        <f t="shared" si="6"/>
        <v>206.59968000000003</v>
      </c>
      <c r="T43" s="35">
        <f t="shared" ref="T43:V50" si="8">Q43/27300*1000</f>
        <v>6.6322285714285707</v>
      </c>
      <c r="U43" s="35">
        <f t="shared" si="8"/>
        <v>6.1318681318681323</v>
      </c>
      <c r="V43" s="35">
        <f t="shared" si="8"/>
        <v>7.5677538461538472</v>
      </c>
      <c r="W43" s="28">
        <f t="shared" si="7"/>
        <v>20.33185054945055</v>
      </c>
    </row>
    <row r="44" spans="1:403" s="2" customFormat="1" ht="15" customHeight="1" x14ac:dyDescent="0.25">
      <c r="A44" s="4">
        <v>27</v>
      </c>
      <c r="B44" s="17">
        <v>2017</v>
      </c>
      <c r="C44" s="27">
        <v>42678</v>
      </c>
      <c r="D44" s="17">
        <v>58</v>
      </c>
      <c r="E44" s="17">
        <v>62</v>
      </c>
      <c r="F44" s="27">
        <v>42786</v>
      </c>
      <c r="G44" s="4">
        <v>210</v>
      </c>
      <c r="H44" s="86">
        <v>497</v>
      </c>
      <c r="I44" s="87">
        <v>24.03</v>
      </c>
      <c r="J44" s="5">
        <v>171</v>
      </c>
      <c r="K44" s="5">
        <v>167</v>
      </c>
      <c r="L44" s="28">
        <v>39.700000000000003</v>
      </c>
      <c r="M44" s="97">
        <v>198</v>
      </c>
      <c r="N44" s="97">
        <v>204</v>
      </c>
      <c r="O44" s="16">
        <v>221</v>
      </c>
      <c r="P44" s="16">
        <v>84.5</v>
      </c>
      <c r="Q44" s="33">
        <f t="shared" si="5"/>
        <v>546.39359999999999</v>
      </c>
      <c r="R44" s="33">
        <f t="shared" si="5"/>
        <v>591.92639999999994</v>
      </c>
      <c r="S44" s="33">
        <f t="shared" si="6"/>
        <v>204.42240000000001</v>
      </c>
      <c r="T44" s="35">
        <f t="shared" si="8"/>
        <v>20.014417582417583</v>
      </c>
      <c r="U44" s="35">
        <f t="shared" si="8"/>
        <v>21.682285714285712</v>
      </c>
      <c r="V44" s="35">
        <f t="shared" si="8"/>
        <v>7.4880000000000004</v>
      </c>
      <c r="W44" s="28">
        <f t="shared" si="7"/>
        <v>49.18470329670329</v>
      </c>
    </row>
    <row r="45" spans="1:403" s="2" customFormat="1" ht="15" customHeight="1" x14ac:dyDescent="0.25">
      <c r="A45" s="2">
        <v>28</v>
      </c>
      <c r="B45" s="18">
        <v>2018</v>
      </c>
      <c r="C45" s="42">
        <v>43108</v>
      </c>
      <c r="D45" s="18">
        <v>62</v>
      </c>
      <c r="E45" s="18">
        <v>80</v>
      </c>
      <c r="F45" s="42">
        <v>43169</v>
      </c>
      <c r="G45" s="4">
        <v>197</v>
      </c>
      <c r="H45" s="86">
        <v>594</v>
      </c>
      <c r="I45" s="87">
        <v>13.04</v>
      </c>
      <c r="J45" s="126">
        <v>23.5</v>
      </c>
      <c r="K45" s="126">
        <v>23.5</v>
      </c>
      <c r="L45" s="126">
        <v>24.4</v>
      </c>
      <c r="M45" s="34">
        <v>22.5</v>
      </c>
      <c r="N45" s="97">
        <v>391</v>
      </c>
      <c r="O45" s="16">
        <v>492</v>
      </c>
      <c r="P45" s="16">
        <v>173</v>
      </c>
      <c r="Q45" s="33">
        <f t="shared" si="5"/>
        <v>1047.2544</v>
      </c>
      <c r="R45" s="33">
        <f t="shared" si="5"/>
        <v>1317.7728</v>
      </c>
      <c r="S45" s="33">
        <f t="shared" si="6"/>
        <v>418.52159999999998</v>
      </c>
      <c r="T45" s="35">
        <f t="shared" si="8"/>
        <v>38.360967032967032</v>
      </c>
      <c r="U45" s="35">
        <f t="shared" si="8"/>
        <v>48.270065934065933</v>
      </c>
      <c r="V45" s="35">
        <f t="shared" si="8"/>
        <v>15.330461538461538</v>
      </c>
      <c r="W45" s="28">
        <f t="shared" si="7"/>
        <v>101.9614945054945</v>
      </c>
    </row>
    <row r="46" spans="1:403" s="19" customFormat="1" ht="15" customHeight="1" x14ac:dyDescent="0.25">
      <c r="A46" s="16">
        <v>29</v>
      </c>
      <c r="B46" s="17">
        <v>2019</v>
      </c>
      <c r="C46" s="27">
        <v>43424</v>
      </c>
      <c r="D46" s="17">
        <v>80</v>
      </c>
      <c r="E46" s="17">
        <v>111</v>
      </c>
      <c r="F46" s="27">
        <v>43496</v>
      </c>
      <c r="G46" s="4">
        <v>55</v>
      </c>
      <c r="H46" s="86">
        <v>388</v>
      </c>
      <c r="I46" s="87">
        <v>26.03</v>
      </c>
      <c r="J46" s="5">
        <v>107</v>
      </c>
      <c r="K46" s="28">
        <v>66.7</v>
      </c>
      <c r="L46" s="28">
        <v>43.3</v>
      </c>
      <c r="M46" s="97">
        <v>128</v>
      </c>
      <c r="N46" s="34">
        <v>43.1</v>
      </c>
      <c r="O46" s="16">
        <v>43.5</v>
      </c>
      <c r="P46" s="16">
        <v>54.3</v>
      </c>
      <c r="Q46" s="33">
        <f t="shared" si="5"/>
        <v>115.43904000000001</v>
      </c>
      <c r="R46" s="33">
        <f t="shared" si="5"/>
        <v>116.5104</v>
      </c>
      <c r="S46" s="33">
        <f t="shared" si="6"/>
        <v>131.36256</v>
      </c>
      <c r="T46" s="35">
        <f t="shared" si="8"/>
        <v>4.228536263736264</v>
      </c>
      <c r="U46" s="35">
        <f t="shared" si="8"/>
        <v>4.2677802197802199</v>
      </c>
      <c r="V46" s="35">
        <f t="shared" si="8"/>
        <v>4.8118153846153842</v>
      </c>
      <c r="W46" s="28">
        <f t="shared" si="7"/>
        <v>13.308131868131868</v>
      </c>
    </row>
    <row r="47" spans="1:403" s="19" customFormat="1" ht="15" customHeight="1" x14ac:dyDescent="0.25">
      <c r="A47" s="16">
        <v>30</v>
      </c>
      <c r="B47" s="17">
        <v>2020</v>
      </c>
      <c r="C47" s="27">
        <v>43791</v>
      </c>
      <c r="D47" s="17">
        <v>2</v>
      </c>
      <c r="E47" s="17">
        <v>5</v>
      </c>
      <c r="F47" s="27">
        <v>43871</v>
      </c>
      <c r="G47" s="4">
        <v>294</v>
      </c>
      <c r="H47" s="86">
        <v>416</v>
      </c>
      <c r="I47" s="87">
        <v>14.03</v>
      </c>
      <c r="J47" s="5">
        <v>115</v>
      </c>
      <c r="K47" s="28">
        <v>60.9</v>
      </c>
      <c r="L47" s="28">
        <v>34.700000000000003</v>
      </c>
      <c r="M47" s="5">
        <v>120</v>
      </c>
      <c r="N47" s="16">
        <v>173</v>
      </c>
      <c r="O47" s="16">
        <v>250</v>
      </c>
      <c r="P47" s="16">
        <v>265</v>
      </c>
      <c r="Q47" s="33">
        <f t="shared" si="5"/>
        <v>463.36320000000001</v>
      </c>
      <c r="R47" s="33">
        <f t="shared" si="5"/>
        <v>669.6</v>
      </c>
      <c r="S47" s="33">
        <f t="shared" si="6"/>
        <v>641.08799999999997</v>
      </c>
      <c r="T47" s="35">
        <f t="shared" si="8"/>
        <v>16.973010989010987</v>
      </c>
      <c r="U47" s="35">
        <f t="shared" si="8"/>
        <v>24.527472527472529</v>
      </c>
      <c r="V47" s="35">
        <f t="shared" si="8"/>
        <v>23.483076923076922</v>
      </c>
      <c r="W47" s="28">
        <f t="shared" si="7"/>
        <v>64.983560439560435</v>
      </c>
    </row>
    <row r="48" spans="1:403" s="19" customFormat="1" ht="15" customHeight="1" x14ac:dyDescent="0.25">
      <c r="A48" s="53">
        <v>31</v>
      </c>
      <c r="B48" s="17">
        <v>2021</v>
      </c>
      <c r="C48" s="27">
        <v>44166</v>
      </c>
      <c r="D48" s="17">
        <v>14</v>
      </c>
      <c r="E48" s="17">
        <v>57</v>
      </c>
      <c r="F48" s="27">
        <v>44252</v>
      </c>
      <c r="G48" s="4">
        <v>139</v>
      </c>
      <c r="H48" s="86">
        <v>560</v>
      </c>
      <c r="I48" s="87">
        <v>6.04</v>
      </c>
      <c r="J48" s="5">
        <v>124</v>
      </c>
      <c r="K48" s="28">
        <v>55.6</v>
      </c>
      <c r="L48" s="28">
        <v>51.4</v>
      </c>
      <c r="M48" s="5">
        <v>128</v>
      </c>
      <c r="N48" s="16">
        <v>140</v>
      </c>
      <c r="O48" s="16">
        <v>184</v>
      </c>
      <c r="P48" s="16">
        <v>145</v>
      </c>
      <c r="Q48" s="33">
        <f t="shared" si="5"/>
        <v>374.976</v>
      </c>
      <c r="R48" s="33">
        <f t="shared" si="5"/>
        <v>492.82560000000001</v>
      </c>
      <c r="S48" s="33">
        <f t="shared" si="6"/>
        <v>350.78399999999999</v>
      </c>
      <c r="T48" s="35">
        <f t="shared" si="8"/>
        <v>13.735384615384614</v>
      </c>
      <c r="U48" s="35">
        <f t="shared" si="8"/>
        <v>18.052219780219779</v>
      </c>
      <c r="V48" s="35">
        <f t="shared" si="8"/>
        <v>12.849230769230768</v>
      </c>
      <c r="W48" s="28">
        <f t="shared" si="7"/>
        <v>44.636835164835162</v>
      </c>
    </row>
    <row r="49" spans="1:23" s="19" customFormat="1" ht="15" customHeight="1" x14ac:dyDescent="0.25">
      <c r="A49" s="53">
        <v>32</v>
      </c>
      <c r="B49" s="17">
        <v>2022</v>
      </c>
      <c r="C49" s="27">
        <v>44534</v>
      </c>
      <c r="D49" s="17">
        <v>72</v>
      </c>
      <c r="E49" s="17">
        <v>85</v>
      </c>
      <c r="F49" s="27">
        <v>44602</v>
      </c>
      <c r="G49" s="4">
        <v>184</v>
      </c>
      <c r="H49" s="86">
        <v>518</v>
      </c>
      <c r="I49" s="89">
        <v>45032</v>
      </c>
      <c r="J49" s="5">
        <v>112</v>
      </c>
      <c r="K49" s="28">
        <v>61.7</v>
      </c>
      <c r="L49" s="28">
        <v>36.6</v>
      </c>
      <c r="M49" s="5">
        <v>137</v>
      </c>
      <c r="N49" s="16">
        <v>202</v>
      </c>
      <c r="O49" s="5">
        <v>105.2</v>
      </c>
      <c r="P49" s="16">
        <v>101</v>
      </c>
      <c r="Q49" s="33">
        <f t="shared" si="5"/>
        <v>541.03679999999997</v>
      </c>
      <c r="R49" s="33">
        <f t="shared" si="5"/>
        <v>281.76767999999998</v>
      </c>
      <c r="S49" s="33">
        <f t="shared" si="6"/>
        <v>244.33920000000001</v>
      </c>
      <c r="T49" s="35">
        <f t="shared" si="8"/>
        <v>19.818197802197801</v>
      </c>
      <c r="U49" s="35">
        <f t="shared" si="8"/>
        <v>10.32116043956044</v>
      </c>
      <c r="V49" s="35">
        <f t="shared" si="8"/>
        <v>8.9501538461538459</v>
      </c>
      <c r="W49" s="28">
        <f t="shared" si="7"/>
        <v>39.089512087912084</v>
      </c>
    </row>
    <row r="50" spans="1:23" s="57" customFormat="1" ht="15" customHeight="1" x14ac:dyDescent="0.25">
      <c r="A50" s="16">
        <v>33</v>
      </c>
      <c r="B50" s="54">
        <v>2023</v>
      </c>
      <c r="C50" s="55">
        <v>44881</v>
      </c>
      <c r="D50" s="54">
        <v>115</v>
      </c>
      <c r="E50" s="54">
        <v>128</v>
      </c>
      <c r="F50" s="55">
        <v>44995</v>
      </c>
      <c r="G50" s="56">
        <v>163</v>
      </c>
      <c r="H50" s="53">
        <v>940</v>
      </c>
      <c r="I50" s="95">
        <v>45020</v>
      </c>
      <c r="J50" s="5">
        <v>283</v>
      </c>
      <c r="K50" s="28">
        <v>99.7</v>
      </c>
      <c r="L50" s="5">
        <v>116</v>
      </c>
      <c r="M50" s="5">
        <v>264</v>
      </c>
      <c r="N50" s="53">
        <v>141</v>
      </c>
      <c r="O50" s="53">
        <v>543</v>
      </c>
      <c r="P50" s="53">
        <v>249</v>
      </c>
      <c r="Q50" s="33">
        <f t="shared" si="5"/>
        <v>377.65440000000001</v>
      </c>
      <c r="R50" s="33">
        <f t="shared" si="5"/>
        <v>1454.3712</v>
      </c>
      <c r="S50" s="33">
        <f t="shared" si="6"/>
        <v>602.38080000000002</v>
      </c>
      <c r="T50" s="35">
        <f t="shared" si="8"/>
        <v>13.833494505494505</v>
      </c>
      <c r="U50" s="35">
        <f t="shared" si="8"/>
        <v>53.273670329670331</v>
      </c>
      <c r="V50" s="35">
        <f t="shared" si="8"/>
        <v>22.065230769230769</v>
      </c>
      <c r="W50" s="28">
        <f t="shared" si="7"/>
        <v>89.172395604395604</v>
      </c>
    </row>
    <row r="51" spans="1:23" s="2" customFormat="1" x14ac:dyDescent="0.25">
      <c r="A51" s="161"/>
      <c r="B51" s="161"/>
      <c r="C51" s="135"/>
      <c r="D51" s="135"/>
      <c r="E51" s="135"/>
      <c r="F51" s="135"/>
      <c r="G51" s="135"/>
      <c r="H51" s="135"/>
      <c r="I51" s="135"/>
      <c r="J51" s="63"/>
      <c r="K51" s="63"/>
      <c r="L51" s="63"/>
      <c r="M51" s="64"/>
    </row>
    <row r="52" spans="1:23" s="2" customFormat="1" x14ac:dyDescent="0.25">
      <c r="A52" s="162" t="s">
        <v>15</v>
      </c>
      <c r="B52" s="163"/>
      <c r="C52" s="136"/>
      <c r="D52" s="36">
        <f>SUM(D10:D33,D42:D50)</f>
        <v>2027</v>
      </c>
      <c r="E52" s="36">
        <f t="shared" ref="E52:W52" si="9">SUM(E10:E33,E42:E50)</f>
        <v>2656</v>
      </c>
      <c r="F52" s="65"/>
      <c r="G52" s="36">
        <f t="shared" si="9"/>
        <v>6106</v>
      </c>
      <c r="H52" s="36">
        <f t="shared" si="9"/>
        <v>20056</v>
      </c>
      <c r="I52" s="65"/>
      <c r="J52" s="37">
        <f t="shared" si="9"/>
        <v>4422.8999999999996</v>
      </c>
      <c r="K52" s="37">
        <f t="shared" si="9"/>
        <v>2155.8000000000002</v>
      </c>
      <c r="L52" s="37">
        <f t="shared" si="9"/>
        <v>1732.8000000000002</v>
      </c>
      <c r="M52" s="37">
        <f t="shared" si="9"/>
        <v>4445.8999999999996</v>
      </c>
      <c r="N52" s="65"/>
      <c r="O52" s="65"/>
      <c r="P52" s="65"/>
      <c r="Q52" s="65"/>
      <c r="R52" s="65"/>
      <c r="S52" s="65"/>
      <c r="T52" s="65"/>
      <c r="U52" s="65"/>
      <c r="V52" s="65"/>
      <c r="W52" s="37">
        <f t="shared" si="9"/>
        <v>1530.6728439560438</v>
      </c>
    </row>
    <row r="53" spans="1:23" s="2" customFormat="1" x14ac:dyDescent="0.25">
      <c r="A53" s="162" t="s">
        <v>16</v>
      </c>
      <c r="B53" s="163"/>
      <c r="C53" s="136"/>
      <c r="D53" s="37">
        <f>AVERAGE(D10:D33,D42:D50)</f>
        <v>61.424242424242422</v>
      </c>
      <c r="E53" s="37">
        <f t="shared" ref="E53:W53" si="10">AVERAGE(E10:E33,E42:E50)</f>
        <v>80.484848484848484</v>
      </c>
      <c r="F53" s="66"/>
      <c r="G53" s="37">
        <f t="shared" si="10"/>
        <v>185.03030303030303</v>
      </c>
      <c r="H53" s="37">
        <f t="shared" si="10"/>
        <v>607.75757575757575</v>
      </c>
      <c r="I53" s="66"/>
      <c r="J53" s="37">
        <f t="shared" si="10"/>
        <v>134.0272727272727</v>
      </c>
      <c r="K53" s="37">
        <f t="shared" si="10"/>
        <v>65.327272727272728</v>
      </c>
      <c r="L53" s="37">
        <f t="shared" si="10"/>
        <v>52.509090909090915</v>
      </c>
      <c r="M53" s="37">
        <f t="shared" si="10"/>
        <v>134.72424242424242</v>
      </c>
      <c r="N53" s="66"/>
      <c r="O53" s="66"/>
      <c r="P53" s="66"/>
      <c r="Q53" s="66"/>
      <c r="R53" s="66"/>
      <c r="S53" s="66"/>
      <c r="T53" s="66"/>
      <c r="U53" s="66"/>
      <c r="V53" s="66"/>
      <c r="W53" s="146">
        <f t="shared" si="10"/>
        <v>46.384025574425571</v>
      </c>
    </row>
    <row r="54" spans="1:23" x14ac:dyDescent="0.25">
      <c r="F54" s="60"/>
      <c r="I54" s="60"/>
    </row>
    <row r="55" spans="1:23" s="102" customFormat="1" x14ac:dyDescent="0.25">
      <c r="A55" s="99" t="s">
        <v>17</v>
      </c>
      <c r="B55" s="100"/>
      <c r="C55" s="100"/>
      <c r="D55" s="99"/>
      <c r="E55" s="100"/>
      <c r="F55" s="100"/>
      <c r="G55" s="100"/>
      <c r="H55" s="99"/>
      <c r="I55" s="99"/>
      <c r="J55" s="100"/>
      <c r="K55" s="100"/>
      <c r="L55" s="100"/>
      <c r="M55" s="101"/>
    </row>
    <row r="56" spans="1:23" s="102" customFormat="1" x14ac:dyDescent="0.25">
      <c r="A56" s="167" t="s">
        <v>62</v>
      </c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</row>
    <row r="57" spans="1:23" s="102" customFormat="1" ht="18" x14ac:dyDescent="0.25">
      <c r="A57" s="167" t="s">
        <v>58</v>
      </c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</row>
  </sheetData>
  <mergeCells count="19">
    <mergeCell ref="A57:M57"/>
    <mergeCell ref="T35:V35"/>
    <mergeCell ref="A51:B51"/>
    <mergeCell ref="A52:B52"/>
    <mergeCell ref="A53:B53"/>
    <mergeCell ref="A56:M56"/>
    <mergeCell ref="D35:F35"/>
    <mergeCell ref="G35:I35"/>
    <mergeCell ref="J35:M35"/>
    <mergeCell ref="N35:P35"/>
    <mergeCell ref="Q35:S35"/>
    <mergeCell ref="A35:B41"/>
    <mergeCell ref="Q3:S3"/>
    <mergeCell ref="T3:V3"/>
    <mergeCell ref="N3:P3"/>
    <mergeCell ref="J3:M3"/>
    <mergeCell ref="A3:B9"/>
    <mergeCell ref="D3:F3"/>
    <mergeCell ref="G3:I3"/>
  </mergeCells>
  <pageMargins left="0.19685039370078741" right="7.874015748031496E-2" top="1.1811023622047245" bottom="0.3937007874015748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M57"/>
  <sheetViews>
    <sheetView topLeftCell="A28" zoomScale="95" zoomScaleNormal="95" workbookViewId="0">
      <selection activeCell="T41" sqref="T41"/>
    </sheetView>
  </sheetViews>
  <sheetFormatPr defaultColWidth="9.140625" defaultRowHeight="15" x14ac:dyDescent="0.25"/>
  <cols>
    <col min="1" max="1" width="4.42578125" style="31" customWidth="1"/>
    <col min="2" max="2" width="5.85546875" style="31" customWidth="1"/>
    <col min="3" max="3" width="13.28515625" style="31" customWidth="1"/>
    <col min="4" max="4" width="6.5703125" style="31" customWidth="1"/>
    <col min="5" max="5" width="6" style="31" customWidth="1"/>
    <col min="6" max="6" width="12" style="31" customWidth="1"/>
    <col min="7" max="7" width="9.28515625" style="2" customWidth="1"/>
    <col min="8" max="8" width="7.5703125" style="31" customWidth="1"/>
    <col min="9" max="9" width="8.85546875" style="31" customWidth="1"/>
    <col min="10" max="10" width="11.140625" style="60" customWidth="1"/>
    <col min="11" max="11" width="9" style="60" customWidth="1"/>
    <col min="12" max="12" width="8.140625" style="60" customWidth="1"/>
    <col min="13" max="13" width="8.7109375" style="61" customWidth="1"/>
    <col min="14" max="14" width="9.140625" style="31"/>
    <col min="15" max="15" width="8.28515625" style="31" customWidth="1"/>
    <col min="16" max="16" width="5.42578125" style="31" customWidth="1"/>
    <col min="17" max="17" width="8" style="31" customWidth="1"/>
    <col min="18" max="18" width="9" style="31" bestFit="1" customWidth="1"/>
    <col min="19" max="19" width="10.85546875" style="31" customWidth="1"/>
    <col min="20" max="20" width="9" style="31" bestFit="1" customWidth="1"/>
    <col min="21" max="21" width="9" style="31" customWidth="1"/>
    <col min="22" max="22" width="9" style="31" bestFit="1" customWidth="1"/>
    <col min="23" max="23" width="14.85546875" style="31" customWidth="1"/>
    <col min="24" max="25" width="24" style="31" bestFit="1" customWidth="1"/>
    <col min="26" max="26" width="12.28515625" style="31" bestFit="1" customWidth="1"/>
    <col min="27" max="27" width="26.7109375" style="31" bestFit="1" customWidth="1"/>
    <col min="28" max="16384" width="9.140625" style="31"/>
  </cols>
  <sheetData>
    <row r="2" spans="1:403" ht="21" customHeight="1" x14ac:dyDescent="0.3">
      <c r="A2" s="23" t="s">
        <v>54</v>
      </c>
      <c r="B2" s="23"/>
      <c r="C2" s="23"/>
      <c r="D2" s="23"/>
      <c r="E2" s="23"/>
      <c r="F2" s="23"/>
      <c r="G2" s="23"/>
      <c r="H2" s="23"/>
      <c r="I2" s="23"/>
      <c r="J2" s="62"/>
      <c r="K2" s="62"/>
      <c r="L2" s="62"/>
      <c r="M2" s="62"/>
      <c r="N2" s="3"/>
      <c r="O2" s="3"/>
      <c r="P2" s="26"/>
      <c r="Q2" s="25"/>
      <c r="R2" s="25"/>
      <c r="S2" s="25"/>
      <c r="T2" s="25"/>
      <c r="U2" s="25"/>
      <c r="V2" s="25"/>
      <c r="W2" s="25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</row>
    <row r="3" spans="1:403" s="38" customFormat="1" ht="14.25" customHeight="1" x14ac:dyDescent="0.2">
      <c r="A3" s="148" t="s">
        <v>1</v>
      </c>
      <c r="B3" s="149"/>
      <c r="C3" s="58"/>
      <c r="D3" s="153" t="s">
        <v>48</v>
      </c>
      <c r="E3" s="154"/>
      <c r="F3" s="155"/>
      <c r="G3" s="153" t="s">
        <v>6</v>
      </c>
      <c r="H3" s="154"/>
      <c r="I3" s="154"/>
      <c r="J3" s="156" t="s">
        <v>28</v>
      </c>
      <c r="K3" s="157"/>
      <c r="L3" s="157"/>
      <c r="M3" s="158"/>
      <c r="N3" s="164" t="s">
        <v>36</v>
      </c>
      <c r="O3" s="165"/>
      <c r="P3" s="166"/>
      <c r="Q3" s="153" t="s">
        <v>45</v>
      </c>
      <c r="R3" s="154"/>
      <c r="S3" s="155"/>
      <c r="T3" s="153" t="s">
        <v>46</v>
      </c>
      <c r="U3" s="154"/>
      <c r="V3" s="155"/>
      <c r="W3" s="6" t="s">
        <v>47</v>
      </c>
    </row>
    <row r="4" spans="1:403" s="21" customFormat="1" ht="14.25" x14ac:dyDescent="0.25">
      <c r="A4" s="150"/>
      <c r="B4" s="151"/>
      <c r="C4" s="59" t="s">
        <v>7</v>
      </c>
      <c r="D4" s="6" t="s">
        <v>26</v>
      </c>
      <c r="E4" s="6" t="s">
        <v>9</v>
      </c>
      <c r="F4" s="6" t="s">
        <v>23</v>
      </c>
      <c r="G4" s="6" t="s">
        <v>49</v>
      </c>
      <c r="H4" s="7" t="s">
        <v>19</v>
      </c>
      <c r="I4" s="6" t="s">
        <v>37</v>
      </c>
      <c r="J4" s="69" t="s">
        <v>10</v>
      </c>
      <c r="K4" s="8" t="s">
        <v>11</v>
      </c>
      <c r="L4" s="68" t="s">
        <v>12</v>
      </c>
      <c r="M4" s="9" t="s">
        <v>13</v>
      </c>
      <c r="N4" s="6" t="s">
        <v>29</v>
      </c>
      <c r="O4" s="6" t="s">
        <v>30</v>
      </c>
      <c r="P4" s="6" t="s">
        <v>31</v>
      </c>
      <c r="Q4" s="12" t="s">
        <v>42</v>
      </c>
      <c r="R4" s="12" t="s">
        <v>43</v>
      </c>
      <c r="S4" s="12" t="s">
        <v>44</v>
      </c>
      <c r="T4" s="12" t="s">
        <v>42</v>
      </c>
      <c r="U4" s="12" t="s">
        <v>43</v>
      </c>
      <c r="V4" s="12" t="s">
        <v>44</v>
      </c>
      <c r="W4" s="12" t="s">
        <v>33</v>
      </c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/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/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/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/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39"/>
      <c r="II4" s="39"/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39"/>
      <c r="IU4" s="39"/>
      <c r="IV4" s="39"/>
      <c r="IW4" s="39"/>
      <c r="IX4" s="39"/>
      <c r="IY4" s="39"/>
      <c r="IZ4" s="39"/>
      <c r="JA4" s="39"/>
      <c r="JB4" s="39"/>
      <c r="JC4" s="39"/>
      <c r="JD4" s="39"/>
      <c r="JE4" s="39"/>
      <c r="JF4" s="39"/>
      <c r="JG4" s="39"/>
      <c r="JH4" s="39"/>
      <c r="JI4" s="39"/>
      <c r="JJ4" s="39"/>
      <c r="JK4" s="39"/>
      <c r="JL4" s="39"/>
      <c r="JM4" s="39"/>
      <c r="JN4" s="39"/>
      <c r="JO4" s="39"/>
      <c r="JP4" s="39"/>
      <c r="JQ4" s="39"/>
      <c r="JR4" s="39"/>
      <c r="JS4" s="39"/>
      <c r="JT4" s="39"/>
      <c r="JU4" s="39"/>
      <c r="JV4" s="39"/>
      <c r="JW4" s="39"/>
      <c r="JX4" s="39"/>
      <c r="JY4" s="39"/>
      <c r="JZ4" s="39"/>
      <c r="KA4" s="39"/>
      <c r="KB4" s="39"/>
      <c r="KC4" s="39"/>
      <c r="KD4" s="39"/>
      <c r="KE4" s="39"/>
      <c r="KF4" s="39"/>
      <c r="KG4" s="39"/>
      <c r="KH4" s="39"/>
      <c r="KI4" s="39"/>
      <c r="KJ4" s="39"/>
      <c r="KK4" s="39"/>
      <c r="KL4" s="39"/>
      <c r="KM4" s="39"/>
      <c r="KN4" s="39"/>
      <c r="KO4" s="39"/>
      <c r="KP4" s="39"/>
      <c r="KQ4" s="39"/>
      <c r="KR4" s="39"/>
      <c r="KS4" s="39"/>
      <c r="KT4" s="39"/>
      <c r="KU4" s="39"/>
      <c r="KV4" s="39"/>
      <c r="KW4" s="39"/>
      <c r="KX4" s="39"/>
      <c r="KY4" s="39"/>
      <c r="KZ4" s="39"/>
      <c r="LA4" s="39"/>
      <c r="LB4" s="39"/>
      <c r="LC4" s="39"/>
      <c r="LD4" s="39"/>
      <c r="LE4" s="39"/>
      <c r="LF4" s="39"/>
      <c r="LG4" s="39"/>
      <c r="LH4" s="39"/>
      <c r="LI4" s="39"/>
      <c r="LJ4" s="39"/>
      <c r="LK4" s="39"/>
      <c r="LL4" s="39"/>
      <c r="LM4" s="39"/>
      <c r="LN4" s="39"/>
      <c r="LO4" s="39"/>
      <c r="LP4" s="39"/>
      <c r="LQ4" s="39"/>
      <c r="LR4" s="39"/>
      <c r="LS4" s="39"/>
      <c r="LT4" s="39"/>
      <c r="LU4" s="39"/>
      <c r="LV4" s="39"/>
      <c r="LW4" s="39"/>
      <c r="LX4" s="39"/>
      <c r="LY4" s="39"/>
      <c r="LZ4" s="39"/>
      <c r="MA4" s="39"/>
      <c r="MB4" s="39"/>
      <c r="MC4" s="39"/>
      <c r="MD4" s="39"/>
      <c r="ME4" s="39"/>
      <c r="MF4" s="39"/>
      <c r="MG4" s="39"/>
      <c r="MH4" s="39"/>
      <c r="MI4" s="39"/>
      <c r="MJ4" s="39"/>
      <c r="MK4" s="39"/>
      <c r="ML4" s="39"/>
      <c r="MM4" s="39"/>
      <c r="MN4" s="39"/>
      <c r="MO4" s="39"/>
      <c r="MP4" s="39"/>
      <c r="MQ4" s="39"/>
      <c r="MR4" s="39"/>
      <c r="MS4" s="39"/>
      <c r="MT4" s="39"/>
      <c r="MU4" s="39"/>
      <c r="MV4" s="39"/>
      <c r="MW4" s="39"/>
      <c r="MX4" s="39"/>
      <c r="MY4" s="39"/>
      <c r="MZ4" s="39"/>
      <c r="NA4" s="39"/>
      <c r="NB4" s="39"/>
      <c r="NC4" s="39"/>
      <c r="ND4" s="39"/>
      <c r="NE4" s="39"/>
      <c r="NF4" s="39"/>
      <c r="NG4" s="39"/>
      <c r="NH4" s="39"/>
      <c r="NI4" s="39"/>
      <c r="NJ4" s="39"/>
      <c r="NK4" s="39"/>
      <c r="NL4" s="39"/>
      <c r="NM4" s="39"/>
      <c r="NN4" s="39"/>
      <c r="NO4" s="39"/>
      <c r="NP4" s="39"/>
      <c r="NQ4" s="39"/>
      <c r="NR4" s="39"/>
      <c r="NS4" s="39"/>
      <c r="NT4" s="39"/>
      <c r="NU4" s="39"/>
      <c r="NV4" s="39"/>
      <c r="NW4" s="39"/>
      <c r="NX4" s="39"/>
      <c r="NY4" s="39"/>
      <c r="NZ4" s="39"/>
      <c r="OA4" s="39"/>
      <c r="OB4" s="39"/>
      <c r="OC4" s="39"/>
      <c r="OD4" s="39"/>
      <c r="OE4" s="39"/>
      <c r="OF4" s="39"/>
      <c r="OG4" s="39"/>
      <c r="OH4" s="39"/>
      <c r="OI4" s="39"/>
      <c r="OJ4" s="39"/>
      <c r="OK4" s="39"/>
      <c r="OL4" s="39"/>
      <c r="OM4" s="39"/>
    </row>
    <row r="5" spans="1:403" s="21" customFormat="1" ht="15.6" customHeight="1" x14ac:dyDescent="0.2">
      <c r="A5" s="150"/>
      <c r="B5" s="151"/>
      <c r="C5" s="59" t="s">
        <v>51</v>
      </c>
      <c r="D5" s="11" t="s">
        <v>8</v>
      </c>
      <c r="E5" s="11" t="s">
        <v>8</v>
      </c>
      <c r="F5" s="12" t="s">
        <v>18</v>
      </c>
      <c r="G5" s="12" t="s">
        <v>20</v>
      </c>
      <c r="H5" s="10" t="s">
        <v>20</v>
      </c>
      <c r="I5" s="12" t="s">
        <v>0</v>
      </c>
      <c r="J5" s="14" t="s">
        <v>27</v>
      </c>
      <c r="K5" s="6" t="s">
        <v>27</v>
      </c>
      <c r="L5" s="6" t="s">
        <v>27</v>
      </c>
      <c r="M5" s="6" t="s">
        <v>27</v>
      </c>
      <c r="N5" s="12" t="s">
        <v>32</v>
      </c>
      <c r="O5" s="12" t="s">
        <v>32</v>
      </c>
      <c r="P5" s="12" t="s">
        <v>32</v>
      </c>
      <c r="Q5" s="12"/>
      <c r="R5" s="12"/>
      <c r="S5" s="12"/>
      <c r="T5" s="12"/>
      <c r="U5" s="12"/>
      <c r="V5" s="12"/>
      <c r="W5" s="12" t="s">
        <v>34</v>
      </c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  <c r="IV5" s="39"/>
      <c r="IW5" s="39"/>
      <c r="IX5" s="39"/>
      <c r="IY5" s="39"/>
      <c r="IZ5" s="39"/>
      <c r="JA5" s="39"/>
      <c r="JB5" s="39"/>
      <c r="JC5" s="39"/>
      <c r="JD5" s="39"/>
      <c r="JE5" s="39"/>
      <c r="JF5" s="39"/>
      <c r="JG5" s="39"/>
      <c r="JH5" s="39"/>
      <c r="JI5" s="39"/>
      <c r="JJ5" s="39"/>
      <c r="JK5" s="39"/>
      <c r="JL5" s="39"/>
      <c r="JM5" s="39"/>
      <c r="JN5" s="39"/>
      <c r="JO5" s="39"/>
      <c r="JP5" s="39"/>
      <c r="JQ5" s="39"/>
      <c r="JR5" s="39"/>
      <c r="JS5" s="39"/>
      <c r="JT5" s="39"/>
      <c r="JU5" s="39"/>
      <c r="JV5" s="39"/>
      <c r="JW5" s="39"/>
      <c r="JX5" s="39"/>
      <c r="JY5" s="39"/>
      <c r="JZ5" s="39"/>
      <c r="KA5" s="39"/>
      <c r="KB5" s="39"/>
      <c r="KC5" s="39"/>
      <c r="KD5" s="39"/>
      <c r="KE5" s="39"/>
      <c r="KF5" s="39"/>
      <c r="KG5" s="39"/>
      <c r="KH5" s="39"/>
      <c r="KI5" s="39"/>
      <c r="KJ5" s="39"/>
      <c r="KK5" s="39"/>
      <c r="KL5" s="39"/>
      <c r="KM5" s="39"/>
      <c r="KN5" s="39"/>
      <c r="KO5" s="39"/>
      <c r="KP5" s="39"/>
      <c r="KQ5" s="39"/>
      <c r="KR5" s="39"/>
      <c r="KS5" s="39"/>
      <c r="KT5" s="39"/>
      <c r="KU5" s="39"/>
      <c r="KV5" s="39"/>
      <c r="KW5" s="39"/>
      <c r="KX5" s="39"/>
      <c r="KY5" s="39"/>
      <c r="KZ5" s="39"/>
      <c r="LA5" s="39"/>
      <c r="LB5" s="39"/>
      <c r="LC5" s="39"/>
      <c r="LD5" s="39"/>
      <c r="LE5" s="39"/>
      <c r="LF5" s="39"/>
      <c r="LG5" s="39"/>
      <c r="LH5" s="39"/>
      <c r="LI5" s="39"/>
      <c r="LJ5" s="39"/>
      <c r="LK5" s="39"/>
      <c r="LL5" s="39"/>
      <c r="LM5" s="39"/>
      <c r="LN5" s="39"/>
      <c r="LO5" s="39"/>
      <c r="LP5" s="39"/>
      <c r="LQ5" s="39"/>
      <c r="LR5" s="39"/>
      <c r="LS5" s="39"/>
      <c r="LT5" s="39"/>
      <c r="LU5" s="39"/>
      <c r="LV5" s="39"/>
      <c r="LW5" s="39"/>
      <c r="LX5" s="39"/>
      <c r="LY5" s="39"/>
      <c r="LZ5" s="39"/>
      <c r="MA5" s="39"/>
      <c r="MB5" s="39"/>
      <c r="MC5" s="39"/>
      <c r="MD5" s="39"/>
      <c r="ME5" s="39"/>
      <c r="MF5" s="39"/>
      <c r="MG5" s="39"/>
      <c r="MH5" s="39"/>
      <c r="MI5" s="39"/>
      <c r="MJ5" s="39"/>
      <c r="MK5" s="39"/>
      <c r="ML5" s="39"/>
      <c r="MM5" s="39"/>
      <c r="MN5" s="39"/>
      <c r="MO5" s="39"/>
      <c r="MP5" s="39"/>
      <c r="MQ5" s="39"/>
      <c r="MR5" s="39"/>
      <c r="MS5" s="39"/>
      <c r="MT5" s="39"/>
      <c r="MU5" s="39"/>
      <c r="MV5" s="39"/>
      <c r="MW5" s="39"/>
      <c r="MX5" s="39"/>
      <c r="MY5" s="39"/>
      <c r="MZ5" s="39"/>
      <c r="NA5" s="39"/>
      <c r="NB5" s="39"/>
      <c r="NC5" s="39"/>
      <c r="ND5" s="39"/>
      <c r="NE5" s="39"/>
      <c r="NF5" s="39"/>
      <c r="NG5" s="39"/>
      <c r="NH5" s="39"/>
      <c r="NI5" s="39"/>
      <c r="NJ5" s="39"/>
      <c r="NK5" s="39"/>
      <c r="NL5" s="39"/>
      <c r="NM5" s="39"/>
      <c r="NN5" s="39"/>
      <c r="NO5" s="39"/>
      <c r="NP5" s="39"/>
      <c r="NQ5" s="39"/>
      <c r="NR5" s="39"/>
      <c r="NS5" s="39"/>
      <c r="NT5" s="39"/>
      <c r="NU5" s="39"/>
      <c r="NV5" s="39"/>
      <c r="NW5" s="39"/>
      <c r="NX5" s="39"/>
      <c r="NY5" s="39"/>
      <c r="NZ5" s="39"/>
      <c r="OA5" s="39"/>
      <c r="OB5" s="39"/>
      <c r="OC5" s="39"/>
      <c r="OD5" s="39"/>
      <c r="OE5" s="39"/>
      <c r="OF5" s="39"/>
      <c r="OG5" s="39"/>
      <c r="OH5" s="39"/>
      <c r="OI5" s="39"/>
      <c r="OJ5" s="39"/>
      <c r="OK5" s="39"/>
      <c r="OL5" s="39"/>
      <c r="OM5" s="39"/>
    </row>
    <row r="6" spans="1:403" s="21" customFormat="1" ht="14.45" customHeight="1" x14ac:dyDescent="0.2">
      <c r="A6" s="150"/>
      <c r="B6" s="151"/>
      <c r="C6" s="10" t="s">
        <v>52</v>
      </c>
      <c r="D6" s="40"/>
      <c r="E6" s="40"/>
      <c r="F6" s="22"/>
      <c r="G6" s="20" t="s">
        <v>22</v>
      </c>
      <c r="H6" s="10" t="s">
        <v>22</v>
      </c>
      <c r="I6" s="12"/>
      <c r="J6" s="10" t="s">
        <v>25</v>
      </c>
      <c r="K6" s="12" t="s">
        <v>2</v>
      </c>
      <c r="L6" s="12" t="s">
        <v>4</v>
      </c>
      <c r="M6" s="13" t="s">
        <v>25</v>
      </c>
      <c r="N6" s="12"/>
      <c r="O6" s="12"/>
      <c r="P6" s="12"/>
      <c r="Q6" s="12"/>
      <c r="R6" s="12"/>
      <c r="S6" s="12"/>
      <c r="T6" s="12"/>
      <c r="U6" s="12"/>
      <c r="V6" s="12"/>
      <c r="W6" s="12" t="s">
        <v>35</v>
      </c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39"/>
      <c r="IG6" s="39"/>
      <c r="IH6" s="39"/>
      <c r="II6" s="39"/>
      <c r="IJ6" s="39"/>
      <c r="IK6" s="39"/>
      <c r="IL6" s="39"/>
      <c r="IM6" s="39"/>
      <c r="IN6" s="39"/>
      <c r="IO6" s="39"/>
      <c r="IP6" s="39"/>
      <c r="IQ6" s="39"/>
      <c r="IR6" s="39"/>
      <c r="IS6" s="39"/>
      <c r="IT6" s="39"/>
      <c r="IU6" s="39"/>
      <c r="IV6" s="39"/>
      <c r="IW6" s="39"/>
      <c r="IX6" s="39"/>
      <c r="IY6" s="39"/>
      <c r="IZ6" s="39"/>
      <c r="JA6" s="39"/>
      <c r="JB6" s="39"/>
      <c r="JC6" s="39"/>
      <c r="JD6" s="39"/>
      <c r="JE6" s="39"/>
      <c r="JF6" s="39"/>
      <c r="JG6" s="39"/>
      <c r="JH6" s="39"/>
      <c r="JI6" s="39"/>
      <c r="JJ6" s="39"/>
      <c r="JK6" s="39"/>
      <c r="JL6" s="39"/>
      <c r="JM6" s="39"/>
      <c r="JN6" s="39"/>
      <c r="JO6" s="39"/>
      <c r="JP6" s="39"/>
      <c r="JQ6" s="39"/>
      <c r="JR6" s="39"/>
      <c r="JS6" s="39"/>
      <c r="JT6" s="39"/>
      <c r="JU6" s="39"/>
      <c r="JV6" s="39"/>
      <c r="JW6" s="39"/>
      <c r="JX6" s="39"/>
      <c r="JY6" s="39"/>
      <c r="JZ6" s="39"/>
      <c r="KA6" s="39"/>
      <c r="KB6" s="39"/>
      <c r="KC6" s="39"/>
      <c r="KD6" s="39"/>
      <c r="KE6" s="39"/>
      <c r="KF6" s="39"/>
      <c r="KG6" s="39"/>
      <c r="KH6" s="39"/>
      <c r="KI6" s="39"/>
      <c r="KJ6" s="39"/>
      <c r="KK6" s="39"/>
      <c r="KL6" s="39"/>
      <c r="KM6" s="39"/>
      <c r="KN6" s="39"/>
      <c r="KO6" s="39"/>
      <c r="KP6" s="39"/>
      <c r="KQ6" s="39"/>
      <c r="KR6" s="39"/>
      <c r="KS6" s="39"/>
      <c r="KT6" s="39"/>
      <c r="KU6" s="39"/>
      <c r="KV6" s="39"/>
      <c r="KW6" s="39"/>
      <c r="KX6" s="39"/>
      <c r="KY6" s="39"/>
      <c r="KZ6" s="39"/>
      <c r="LA6" s="39"/>
      <c r="LB6" s="39"/>
      <c r="LC6" s="39"/>
      <c r="LD6" s="39"/>
      <c r="LE6" s="39"/>
      <c r="LF6" s="39"/>
      <c r="LG6" s="39"/>
      <c r="LH6" s="39"/>
      <c r="LI6" s="39"/>
      <c r="LJ6" s="39"/>
      <c r="LK6" s="39"/>
      <c r="LL6" s="39"/>
      <c r="LM6" s="39"/>
      <c r="LN6" s="39"/>
      <c r="LO6" s="39"/>
      <c r="LP6" s="39"/>
      <c r="LQ6" s="39"/>
      <c r="LR6" s="39"/>
      <c r="LS6" s="39"/>
      <c r="LT6" s="39"/>
      <c r="LU6" s="39"/>
      <c r="LV6" s="39"/>
      <c r="LW6" s="39"/>
      <c r="LX6" s="39"/>
      <c r="LY6" s="39"/>
      <c r="LZ6" s="39"/>
      <c r="MA6" s="39"/>
      <c r="MB6" s="39"/>
      <c r="MC6" s="39"/>
      <c r="MD6" s="39"/>
      <c r="ME6" s="39"/>
      <c r="MF6" s="39"/>
      <c r="MG6" s="39"/>
      <c r="MH6" s="39"/>
      <c r="MI6" s="39"/>
      <c r="MJ6" s="39"/>
      <c r="MK6" s="39"/>
      <c r="ML6" s="39"/>
      <c r="MM6" s="39"/>
      <c r="MN6" s="39"/>
      <c r="MO6" s="39"/>
      <c r="MP6" s="39"/>
      <c r="MQ6" s="39"/>
      <c r="MR6" s="39"/>
      <c r="MS6" s="39"/>
      <c r="MT6" s="39"/>
      <c r="MU6" s="39"/>
      <c r="MV6" s="39"/>
      <c r="MW6" s="39"/>
      <c r="MX6" s="39"/>
      <c r="MY6" s="39"/>
      <c r="MZ6" s="39"/>
      <c r="NA6" s="39"/>
      <c r="NB6" s="39"/>
      <c r="NC6" s="39"/>
      <c r="ND6" s="39"/>
      <c r="NE6" s="39"/>
      <c r="NF6" s="39"/>
      <c r="NG6" s="39"/>
      <c r="NH6" s="39"/>
      <c r="NI6" s="39"/>
      <c r="NJ6" s="39"/>
      <c r="NK6" s="39"/>
      <c r="NL6" s="39"/>
      <c r="NM6" s="39"/>
      <c r="NN6" s="39"/>
      <c r="NO6" s="39"/>
      <c r="NP6" s="39"/>
      <c r="NQ6" s="39"/>
      <c r="NR6" s="39"/>
      <c r="NS6" s="39"/>
      <c r="NT6" s="39"/>
      <c r="NU6" s="39"/>
      <c r="NV6" s="39"/>
      <c r="NW6" s="39"/>
      <c r="NX6" s="39"/>
      <c r="NY6" s="39"/>
      <c r="NZ6" s="39"/>
      <c r="OA6" s="39"/>
      <c r="OB6" s="39"/>
      <c r="OC6" s="39"/>
      <c r="OD6" s="39"/>
      <c r="OE6" s="39"/>
      <c r="OF6" s="39"/>
      <c r="OG6" s="39"/>
      <c r="OH6" s="39"/>
      <c r="OI6" s="39"/>
      <c r="OJ6" s="39"/>
      <c r="OK6" s="39"/>
      <c r="OL6" s="39"/>
      <c r="OM6" s="39"/>
    </row>
    <row r="7" spans="1:403" s="21" customFormat="1" ht="14.45" customHeight="1" x14ac:dyDescent="0.2">
      <c r="A7" s="150"/>
      <c r="B7" s="151"/>
      <c r="C7" s="14" t="s">
        <v>14</v>
      </c>
      <c r="D7" s="12"/>
      <c r="E7" s="11"/>
      <c r="F7" s="12"/>
      <c r="G7" s="20" t="s">
        <v>21</v>
      </c>
      <c r="H7" s="10" t="s">
        <v>21</v>
      </c>
      <c r="I7" s="12"/>
      <c r="J7" s="12" t="s">
        <v>24</v>
      </c>
      <c r="K7" s="12" t="s">
        <v>41</v>
      </c>
      <c r="L7" s="12" t="s">
        <v>39</v>
      </c>
      <c r="M7" s="12" t="s">
        <v>24</v>
      </c>
      <c r="N7" s="41"/>
      <c r="O7" s="12"/>
      <c r="P7" s="12"/>
      <c r="Q7" s="12"/>
      <c r="R7" s="12"/>
      <c r="S7" s="12"/>
      <c r="T7" s="12"/>
      <c r="U7" s="12"/>
      <c r="V7" s="12"/>
      <c r="W7" s="12" t="s">
        <v>8</v>
      </c>
    </row>
    <row r="8" spans="1:403" s="21" customFormat="1" ht="14.45" customHeight="1" x14ac:dyDescent="0.2">
      <c r="A8" s="150"/>
      <c r="B8" s="151"/>
      <c r="C8" s="14" t="s">
        <v>53</v>
      </c>
      <c r="D8" s="11"/>
      <c r="E8" s="11"/>
      <c r="F8" s="12"/>
      <c r="G8" s="12"/>
      <c r="I8" s="22"/>
      <c r="J8" s="12" t="s">
        <v>14</v>
      </c>
      <c r="K8" s="12" t="s">
        <v>40</v>
      </c>
      <c r="L8" s="11" t="s">
        <v>38</v>
      </c>
      <c r="M8" s="12" t="s">
        <v>14</v>
      </c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403" s="21" customFormat="1" ht="15" customHeight="1" thickBot="1" x14ac:dyDescent="0.25">
      <c r="A9" s="152"/>
      <c r="B9" s="159"/>
      <c r="C9" s="15"/>
      <c r="D9" s="15"/>
      <c r="E9" s="11"/>
      <c r="F9" s="12"/>
      <c r="G9" s="12"/>
      <c r="H9" s="10"/>
      <c r="I9" s="12"/>
      <c r="J9" s="12" t="s">
        <v>3</v>
      </c>
      <c r="K9" s="12"/>
      <c r="L9" s="11"/>
      <c r="M9" s="24" t="s">
        <v>5</v>
      </c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403" s="60" customFormat="1" ht="15.75" thickTop="1" x14ac:dyDescent="0.25">
      <c r="A10" s="114">
        <v>1</v>
      </c>
      <c r="B10" s="17">
        <v>1991</v>
      </c>
      <c r="C10" s="27">
        <v>33222</v>
      </c>
      <c r="D10" s="17">
        <v>12</v>
      </c>
      <c r="E10" s="50">
        <v>43</v>
      </c>
      <c r="F10" s="46">
        <v>33289</v>
      </c>
      <c r="G10" s="115">
        <v>396</v>
      </c>
      <c r="H10" s="86">
        <v>672</v>
      </c>
      <c r="I10" s="86">
        <v>28.03</v>
      </c>
      <c r="J10" s="128">
        <v>68.900000000000006</v>
      </c>
      <c r="K10" s="129">
        <v>34.799999999999997</v>
      </c>
      <c r="L10" s="129">
        <v>22.3</v>
      </c>
      <c r="M10" s="129">
        <v>90.1</v>
      </c>
      <c r="N10" s="16">
        <v>420</v>
      </c>
      <c r="O10" s="16">
        <v>304</v>
      </c>
      <c r="P10" s="16">
        <v>202</v>
      </c>
      <c r="Q10" s="48">
        <f t="shared" ref="Q10:R26" si="0">(N10*86400*31)/1000000</f>
        <v>1124.9280000000001</v>
      </c>
      <c r="R10" s="48">
        <f t="shared" si="0"/>
        <v>814.23360000000002</v>
      </c>
      <c r="S10" s="48">
        <f t="shared" ref="S10:S32" si="1">(P10*86400*28)/1000000</f>
        <v>488.67840000000001</v>
      </c>
      <c r="T10" s="28">
        <f>Q10/41700*1000</f>
        <v>26.976690647482016</v>
      </c>
      <c r="U10" s="28">
        <f>R10/41700*1000</f>
        <v>19.525985611510791</v>
      </c>
      <c r="V10" s="28">
        <f>S10/41700*1000</f>
        <v>11.718906474820145</v>
      </c>
      <c r="W10" s="49">
        <f t="shared" ref="W10:W32" si="2">SUM(T10:V10)</f>
        <v>58.221582733812951</v>
      </c>
    </row>
    <row r="11" spans="1:403" s="60" customFormat="1" x14ac:dyDescent="0.25">
      <c r="A11" s="29">
        <v>2</v>
      </c>
      <c r="B11" s="17">
        <v>1992</v>
      </c>
      <c r="C11" s="27">
        <v>33577</v>
      </c>
      <c r="D11" s="17">
        <v>28</v>
      </c>
      <c r="E11" s="17">
        <v>28</v>
      </c>
      <c r="F11" s="27">
        <v>33662</v>
      </c>
      <c r="G11" s="81">
        <v>292</v>
      </c>
      <c r="H11" s="86">
        <v>812</v>
      </c>
      <c r="I11" s="86">
        <v>2.04</v>
      </c>
      <c r="J11" s="130">
        <v>107</v>
      </c>
      <c r="K11" s="109">
        <v>44.4</v>
      </c>
      <c r="L11" s="109">
        <v>47.9</v>
      </c>
      <c r="M11" s="109">
        <v>117</v>
      </c>
      <c r="N11" s="16">
        <v>166</v>
      </c>
      <c r="O11" s="16">
        <v>243</v>
      </c>
      <c r="P11" s="16">
        <v>189</v>
      </c>
      <c r="Q11" s="33">
        <f t="shared" si="0"/>
        <v>444.61439999999999</v>
      </c>
      <c r="R11" s="33">
        <f t="shared" si="0"/>
        <v>650.85119999999995</v>
      </c>
      <c r="S11" s="33">
        <f t="shared" si="1"/>
        <v>457.22879999999998</v>
      </c>
      <c r="T11" s="28">
        <f t="shared" ref="T11:T32" si="3">Q11/41700*1000</f>
        <v>10.66221582733813</v>
      </c>
      <c r="U11" s="28">
        <f t="shared" ref="U11:U32" si="4">R11/41700*1000</f>
        <v>15.607942446043165</v>
      </c>
      <c r="V11" s="28">
        <f t="shared" ref="V11:V32" si="5">S11/41700*1000</f>
        <v>10.964719424460432</v>
      </c>
      <c r="W11" s="28">
        <f t="shared" si="2"/>
        <v>37.234877697841725</v>
      </c>
    </row>
    <row r="12" spans="1:403" s="60" customFormat="1" x14ac:dyDescent="0.25">
      <c r="A12" s="29">
        <v>3</v>
      </c>
      <c r="B12" s="17">
        <v>1993</v>
      </c>
      <c r="C12" s="27">
        <v>33935</v>
      </c>
      <c r="D12" s="17">
        <v>37</v>
      </c>
      <c r="E12" s="17">
        <v>37</v>
      </c>
      <c r="F12" s="27">
        <v>34028</v>
      </c>
      <c r="G12" s="81">
        <v>355</v>
      </c>
      <c r="H12" s="86">
        <v>741</v>
      </c>
      <c r="I12" s="86">
        <v>13.04</v>
      </c>
      <c r="J12" s="130">
        <v>106</v>
      </c>
      <c r="K12" s="109">
        <v>59.7</v>
      </c>
      <c r="L12" s="109">
        <v>58.5</v>
      </c>
      <c r="M12" s="109">
        <v>117</v>
      </c>
      <c r="N12" s="16">
        <v>192</v>
      </c>
      <c r="O12" s="16">
        <v>227</v>
      </c>
      <c r="P12" s="16">
        <v>331</v>
      </c>
      <c r="Q12" s="33">
        <f t="shared" si="0"/>
        <v>514.25279999999998</v>
      </c>
      <c r="R12" s="33">
        <f t="shared" si="0"/>
        <v>607.99680000000001</v>
      </c>
      <c r="S12" s="33">
        <f t="shared" si="1"/>
        <v>800.75519999999995</v>
      </c>
      <c r="T12" s="28">
        <f t="shared" si="3"/>
        <v>12.332201438848919</v>
      </c>
      <c r="U12" s="28">
        <f t="shared" si="4"/>
        <v>14.580258992805755</v>
      </c>
      <c r="V12" s="28">
        <f t="shared" si="5"/>
        <v>19.202762589928057</v>
      </c>
      <c r="W12" s="28">
        <f t="shared" si="2"/>
        <v>46.115223021582729</v>
      </c>
    </row>
    <row r="13" spans="1:403" s="60" customFormat="1" x14ac:dyDescent="0.25">
      <c r="A13" s="29">
        <v>4</v>
      </c>
      <c r="B13" s="17">
        <v>1994</v>
      </c>
      <c r="C13" s="27">
        <v>34280</v>
      </c>
      <c r="D13" s="17">
        <v>80</v>
      </c>
      <c r="E13" s="17">
        <v>83</v>
      </c>
      <c r="F13" s="27">
        <v>34403</v>
      </c>
      <c r="G13" s="81">
        <v>217</v>
      </c>
      <c r="H13" s="86">
        <v>1100</v>
      </c>
      <c r="I13" s="86">
        <v>17.04</v>
      </c>
      <c r="J13" s="130">
        <v>167.3</v>
      </c>
      <c r="K13" s="109">
        <v>57.2</v>
      </c>
      <c r="L13" s="109">
        <v>67.400000000000006</v>
      </c>
      <c r="M13" s="109">
        <v>157.9</v>
      </c>
      <c r="N13" s="16">
        <v>125</v>
      </c>
      <c r="O13" s="16">
        <v>161</v>
      </c>
      <c r="P13" s="16">
        <v>112</v>
      </c>
      <c r="Q13" s="33">
        <f t="shared" si="0"/>
        <v>334.8</v>
      </c>
      <c r="R13" s="33">
        <f t="shared" si="0"/>
        <v>431.22239999999999</v>
      </c>
      <c r="S13" s="33">
        <f t="shared" si="1"/>
        <v>270.9504</v>
      </c>
      <c r="T13" s="28">
        <f t="shared" si="3"/>
        <v>8.0287769784172678</v>
      </c>
      <c r="U13" s="28">
        <f t="shared" si="4"/>
        <v>10.341064748201438</v>
      </c>
      <c r="V13" s="28">
        <f t="shared" si="5"/>
        <v>6.4976115107913675</v>
      </c>
      <c r="W13" s="28">
        <f t="shared" si="2"/>
        <v>24.867453237410075</v>
      </c>
    </row>
    <row r="14" spans="1:403" s="60" customFormat="1" x14ac:dyDescent="0.25">
      <c r="A14" s="29">
        <v>5</v>
      </c>
      <c r="B14" s="17">
        <v>1995</v>
      </c>
      <c r="C14" s="27">
        <v>34648</v>
      </c>
      <c r="D14" s="17">
        <v>11</v>
      </c>
      <c r="E14" s="17">
        <v>20</v>
      </c>
      <c r="F14" s="27">
        <v>34719</v>
      </c>
      <c r="G14" s="81">
        <v>495</v>
      </c>
      <c r="H14" s="86">
        <v>746</v>
      </c>
      <c r="I14" s="86">
        <v>12.03</v>
      </c>
      <c r="J14" s="130">
        <v>79.3</v>
      </c>
      <c r="K14" s="109">
        <v>95.3</v>
      </c>
      <c r="L14" s="109">
        <v>9.1</v>
      </c>
      <c r="M14" s="109">
        <v>160.80000000000001</v>
      </c>
      <c r="N14" s="16">
        <v>173</v>
      </c>
      <c r="O14" s="16">
        <v>209</v>
      </c>
      <c r="P14" s="16">
        <v>346</v>
      </c>
      <c r="Q14" s="33">
        <f t="shared" si="0"/>
        <v>463.36320000000001</v>
      </c>
      <c r="R14" s="33">
        <f t="shared" si="0"/>
        <v>559.78560000000004</v>
      </c>
      <c r="S14" s="33">
        <f t="shared" si="1"/>
        <v>837.04319999999996</v>
      </c>
      <c r="T14" s="28">
        <f t="shared" si="3"/>
        <v>11.111827338129496</v>
      </c>
      <c r="U14" s="28">
        <f t="shared" si="4"/>
        <v>13.42411510791367</v>
      </c>
      <c r="V14" s="28">
        <f t="shared" si="5"/>
        <v>20.072978417266185</v>
      </c>
      <c r="W14" s="28">
        <f t="shared" si="2"/>
        <v>44.608920863309351</v>
      </c>
    </row>
    <row r="15" spans="1:403" s="60" customFormat="1" x14ac:dyDescent="0.25">
      <c r="A15" s="29">
        <v>6</v>
      </c>
      <c r="B15" s="17">
        <v>1996</v>
      </c>
      <c r="C15" s="27">
        <v>35004</v>
      </c>
      <c r="D15" s="17">
        <v>78</v>
      </c>
      <c r="E15" s="17">
        <v>83</v>
      </c>
      <c r="F15" s="27">
        <v>35155</v>
      </c>
      <c r="G15" s="16">
        <v>194</v>
      </c>
      <c r="H15" s="86">
        <v>684</v>
      </c>
      <c r="I15" s="86">
        <v>19.04</v>
      </c>
      <c r="J15" s="130">
        <v>140.30000000000001</v>
      </c>
      <c r="K15" s="109">
        <v>6.7</v>
      </c>
      <c r="L15" s="109">
        <v>21.7</v>
      </c>
      <c r="M15" s="109">
        <v>123</v>
      </c>
      <c r="N15" s="16">
        <v>138</v>
      </c>
      <c r="O15" s="16">
        <v>104</v>
      </c>
      <c r="P15" s="16">
        <v>87.4</v>
      </c>
      <c r="Q15" s="33">
        <f t="shared" si="0"/>
        <v>369.61919999999998</v>
      </c>
      <c r="R15" s="33">
        <f t="shared" si="0"/>
        <v>278.55360000000002</v>
      </c>
      <c r="S15" s="33">
        <f t="shared" si="1"/>
        <v>211.43808000000004</v>
      </c>
      <c r="T15" s="28">
        <f t="shared" si="3"/>
        <v>8.8637697841726606</v>
      </c>
      <c r="U15" s="28">
        <f t="shared" si="4"/>
        <v>6.6799424460431664</v>
      </c>
      <c r="V15" s="28">
        <f t="shared" si="5"/>
        <v>5.0704575539568353</v>
      </c>
      <c r="W15" s="28">
        <f t="shared" si="2"/>
        <v>20.614169784172663</v>
      </c>
    </row>
    <row r="16" spans="1:403" s="60" customFormat="1" x14ac:dyDescent="0.25">
      <c r="A16" s="16">
        <v>7</v>
      </c>
      <c r="B16" s="17">
        <v>1997</v>
      </c>
      <c r="C16" s="27">
        <v>35408</v>
      </c>
      <c r="D16" s="17">
        <v>8</v>
      </c>
      <c r="E16" s="17">
        <v>33</v>
      </c>
      <c r="F16" s="27">
        <v>35440</v>
      </c>
      <c r="G16" s="16">
        <v>378</v>
      </c>
      <c r="H16" s="86">
        <v>551</v>
      </c>
      <c r="I16" s="86">
        <v>7.03</v>
      </c>
      <c r="J16" s="130">
        <v>31</v>
      </c>
      <c r="K16" s="109">
        <v>73.099999999999994</v>
      </c>
      <c r="L16" s="109">
        <v>8.6</v>
      </c>
      <c r="M16" s="109">
        <v>98.2</v>
      </c>
      <c r="N16" s="16">
        <v>420</v>
      </c>
      <c r="O16" s="16">
        <v>182</v>
      </c>
      <c r="P16" s="16">
        <v>173</v>
      </c>
      <c r="Q16" s="33">
        <f t="shared" si="0"/>
        <v>1124.9280000000001</v>
      </c>
      <c r="R16" s="33">
        <f t="shared" si="0"/>
        <v>487.46879999999999</v>
      </c>
      <c r="S16" s="33">
        <f t="shared" si="1"/>
        <v>418.52159999999998</v>
      </c>
      <c r="T16" s="28">
        <f t="shared" si="3"/>
        <v>26.976690647482016</v>
      </c>
      <c r="U16" s="28">
        <f t="shared" si="4"/>
        <v>11.689899280575538</v>
      </c>
      <c r="V16" s="28">
        <f t="shared" si="5"/>
        <v>10.036489208633093</v>
      </c>
      <c r="W16" s="28">
        <f t="shared" si="2"/>
        <v>48.703079136690647</v>
      </c>
    </row>
    <row r="17" spans="1:23" s="60" customFormat="1" x14ac:dyDescent="0.25">
      <c r="A17" s="16">
        <v>8</v>
      </c>
      <c r="B17" s="17">
        <v>1998</v>
      </c>
      <c r="C17" s="27">
        <v>35760</v>
      </c>
      <c r="D17" s="17">
        <v>3</v>
      </c>
      <c r="E17" s="17">
        <v>42</v>
      </c>
      <c r="F17" s="27">
        <v>35836</v>
      </c>
      <c r="G17" s="16">
        <v>622</v>
      </c>
      <c r="H17" s="86">
        <v>656</v>
      </c>
      <c r="I17" s="86">
        <v>1.03</v>
      </c>
      <c r="J17" s="130">
        <v>103.5</v>
      </c>
      <c r="K17" s="109">
        <v>36.9</v>
      </c>
      <c r="L17" s="109">
        <v>0</v>
      </c>
      <c r="M17" s="109">
        <v>139.1</v>
      </c>
      <c r="N17" s="16">
        <v>211</v>
      </c>
      <c r="O17" s="16">
        <v>335</v>
      </c>
      <c r="P17" s="16">
        <v>358</v>
      </c>
      <c r="Q17" s="33">
        <f t="shared" si="0"/>
        <v>565.14239999999995</v>
      </c>
      <c r="R17" s="33">
        <f t="shared" si="0"/>
        <v>897.26400000000001</v>
      </c>
      <c r="S17" s="33">
        <f t="shared" si="1"/>
        <v>866.07360000000006</v>
      </c>
      <c r="T17" s="28">
        <f t="shared" si="3"/>
        <v>13.552575539568345</v>
      </c>
      <c r="U17" s="28">
        <f t="shared" si="4"/>
        <v>21.517122302158274</v>
      </c>
      <c r="V17" s="28">
        <f t="shared" si="5"/>
        <v>20.769151079136694</v>
      </c>
      <c r="W17" s="28">
        <f t="shared" si="2"/>
        <v>55.838848920863313</v>
      </c>
    </row>
    <row r="18" spans="1:23" s="60" customFormat="1" x14ac:dyDescent="0.25">
      <c r="A18" s="16">
        <v>9</v>
      </c>
      <c r="B18" s="17">
        <v>1999</v>
      </c>
      <c r="C18" s="27">
        <v>36107</v>
      </c>
      <c r="D18" s="17">
        <v>95</v>
      </c>
      <c r="E18" s="17">
        <v>95</v>
      </c>
      <c r="F18" s="27">
        <v>36219</v>
      </c>
      <c r="G18" s="16">
        <v>291</v>
      </c>
      <c r="H18" s="86">
        <v>1004</v>
      </c>
      <c r="I18" s="86">
        <v>14.04</v>
      </c>
      <c r="J18" s="130">
        <v>138.30000000000001</v>
      </c>
      <c r="K18" s="109">
        <v>55.7</v>
      </c>
      <c r="L18" s="109">
        <v>53.7</v>
      </c>
      <c r="M18" s="109">
        <v>140.69999999999999</v>
      </c>
      <c r="N18" s="16">
        <v>222</v>
      </c>
      <c r="O18" s="16">
        <v>277</v>
      </c>
      <c r="P18" s="16">
        <v>213</v>
      </c>
      <c r="Q18" s="33">
        <f t="shared" si="0"/>
        <v>594.60479999999995</v>
      </c>
      <c r="R18" s="33">
        <f t="shared" si="0"/>
        <v>741.91679999999997</v>
      </c>
      <c r="S18" s="33">
        <f t="shared" si="1"/>
        <v>515.28959999999995</v>
      </c>
      <c r="T18" s="28">
        <f t="shared" si="3"/>
        <v>14.259107913669064</v>
      </c>
      <c r="U18" s="28">
        <f t="shared" si="4"/>
        <v>17.791769784172661</v>
      </c>
      <c r="V18" s="28">
        <f t="shared" si="5"/>
        <v>12.357064748201438</v>
      </c>
      <c r="W18" s="28">
        <f t="shared" si="2"/>
        <v>44.407942446043165</v>
      </c>
    </row>
    <row r="19" spans="1:23" s="60" customFormat="1" x14ac:dyDescent="0.25">
      <c r="A19" s="16">
        <v>10</v>
      </c>
      <c r="B19" s="17">
        <v>2000</v>
      </c>
      <c r="C19" s="27">
        <v>36479</v>
      </c>
      <c r="D19" s="17">
        <v>39</v>
      </c>
      <c r="E19" s="17">
        <v>50</v>
      </c>
      <c r="F19" s="27">
        <v>36556</v>
      </c>
      <c r="G19" s="16">
        <v>289</v>
      </c>
      <c r="H19" s="86">
        <v>899</v>
      </c>
      <c r="I19" s="86">
        <v>15.04</v>
      </c>
      <c r="J19" s="130">
        <v>120.4</v>
      </c>
      <c r="K19" s="109">
        <v>154.6</v>
      </c>
      <c r="L19" s="109">
        <v>139.9</v>
      </c>
      <c r="M19" s="109">
        <v>170.3</v>
      </c>
      <c r="N19" s="16">
        <v>130</v>
      </c>
      <c r="O19" s="16">
        <v>135</v>
      </c>
      <c r="P19" s="16">
        <v>160</v>
      </c>
      <c r="Q19" s="33">
        <f t="shared" si="0"/>
        <v>348.19200000000001</v>
      </c>
      <c r="R19" s="33">
        <f t="shared" si="0"/>
        <v>361.584</v>
      </c>
      <c r="S19" s="33">
        <f t="shared" si="1"/>
        <v>387.072</v>
      </c>
      <c r="T19" s="28">
        <f t="shared" si="3"/>
        <v>8.3499280575539583</v>
      </c>
      <c r="U19" s="28">
        <f t="shared" si="4"/>
        <v>8.6710791366906488</v>
      </c>
      <c r="V19" s="28">
        <f t="shared" si="5"/>
        <v>9.2823021582733816</v>
      </c>
      <c r="W19" s="28">
        <f t="shared" si="2"/>
        <v>26.303309352517989</v>
      </c>
    </row>
    <row r="20" spans="1:23" s="60" customFormat="1" x14ac:dyDescent="0.25">
      <c r="A20" s="16">
        <v>11</v>
      </c>
      <c r="B20" s="17">
        <v>2001</v>
      </c>
      <c r="C20" s="27">
        <v>36878</v>
      </c>
      <c r="D20" s="17">
        <v>55</v>
      </c>
      <c r="E20" s="17">
        <v>82</v>
      </c>
      <c r="F20" s="27">
        <v>36960</v>
      </c>
      <c r="G20" s="16">
        <v>443</v>
      </c>
      <c r="H20" s="86">
        <v>840</v>
      </c>
      <c r="I20" s="86">
        <v>20.03</v>
      </c>
      <c r="J20" s="130">
        <v>134.30000000000001</v>
      </c>
      <c r="K20" s="109">
        <v>18.7</v>
      </c>
      <c r="L20" s="109">
        <v>43.9</v>
      </c>
      <c r="M20" s="109">
        <v>114.2</v>
      </c>
      <c r="N20" s="16">
        <v>339</v>
      </c>
      <c r="O20" s="16">
        <v>252</v>
      </c>
      <c r="P20" s="16">
        <v>266</v>
      </c>
      <c r="Q20" s="33">
        <f t="shared" si="0"/>
        <v>907.97760000000005</v>
      </c>
      <c r="R20" s="33">
        <f t="shared" si="0"/>
        <v>674.95680000000004</v>
      </c>
      <c r="S20" s="33">
        <f t="shared" si="1"/>
        <v>643.50720000000001</v>
      </c>
      <c r="T20" s="28">
        <f t="shared" si="3"/>
        <v>21.774043165467624</v>
      </c>
      <c r="U20" s="28">
        <f t="shared" si="4"/>
        <v>16.186014388489209</v>
      </c>
      <c r="V20" s="28">
        <f t="shared" si="5"/>
        <v>15.431827338129496</v>
      </c>
      <c r="W20" s="28">
        <f t="shared" si="2"/>
        <v>53.391884892086324</v>
      </c>
    </row>
    <row r="21" spans="1:23" s="60" customFormat="1" x14ac:dyDescent="0.25">
      <c r="A21" s="16">
        <v>12</v>
      </c>
      <c r="B21" s="17">
        <v>2003</v>
      </c>
      <c r="C21" s="27">
        <v>37589</v>
      </c>
      <c r="D21" s="17">
        <v>50</v>
      </c>
      <c r="E21" s="17">
        <v>55</v>
      </c>
      <c r="F21" s="27">
        <v>37672</v>
      </c>
      <c r="G21" s="16">
        <v>172</v>
      </c>
      <c r="H21" s="86">
        <v>525</v>
      </c>
      <c r="I21" s="87">
        <v>23.05</v>
      </c>
      <c r="J21" s="130">
        <v>84.9</v>
      </c>
      <c r="K21" s="109">
        <v>148.6</v>
      </c>
      <c r="L21" s="109">
        <v>148.5</v>
      </c>
      <c r="M21" s="109">
        <v>85.2</v>
      </c>
      <c r="N21" s="16">
        <v>66.2</v>
      </c>
      <c r="O21" s="16">
        <v>63</v>
      </c>
      <c r="P21" s="16">
        <v>66.599999999999994</v>
      </c>
      <c r="Q21" s="33">
        <f t="shared" si="0"/>
        <v>177.31008</v>
      </c>
      <c r="R21" s="33">
        <f t="shared" si="0"/>
        <v>168.73920000000001</v>
      </c>
      <c r="S21" s="33">
        <f t="shared" si="1"/>
        <v>161.11871999999997</v>
      </c>
      <c r="T21" s="28">
        <f t="shared" si="3"/>
        <v>4.252040287769784</v>
      </c>
      <c r="U21" s="28">
        <f t="shared" si="4"/>
        <v>4.0465035971223022</v>
      </c>
      <c r="V21" s="28">
        <f t="shared" si="5"/>
        <v>3.8637582733812943</v>
      </c>
      <c r="W21" s="28">
        <f t="shared" si="2"/>
        <v>12.162302158273381</v>
      </c>
    </row>
    <row r="22" spans="1:23" s="60" customFormat="1" ht="15" customHeight="1" x14ac:dyDescent="0.25">
      <c r="A22" s="16">
        <v>13</v>
      </c>
      <c r="B22" s="17">
        <v>2004</v>
      </c>
      <c r="C22" s="27">
        <v>37964</v>
      </c>
      <c r="D22" s="17">
        <v>138</v>
      </c>
      <c r="E22" s="43">
        <v>140</v>
      </c>
      <c r="F22" s="44">
        <v>38056</v>
      </c>
      <c r="G22" s="16">
        <v>374</v>
      </c>
      <c r="H22" s="86">
        <v>1082</v>
      </c>
      <c r="I22" s="86">
        <v>31.03</v>
      </c>
      <c r="J22" s="131">
        <v>186.1</v>
      </c>
      <c r="K22" s="87">
        <v>25.5</v>
      </c>
      <c r="L22" s="109">
        <v>36.700000000000003</v>
      </c>
      <c r="M22" s="109">
        <v>179.5</v>
      </c>
      <c r="N22" s="16">
        <v>339</v>
      </c>
      <c r="O22" s="16">
        <v>229</v>
      </c>
      <c r="P22" s="16">
        <v>261</v>
      </c>
      <c r="Q22" s="33">
        <f t="shared" si="0"/>
        <v>907.97760000000005</v>
      </c>
      <c r="R22" s="33">
        <f t="shared" si="0"/>
        <v>613.35360000000003</v>
      </c>
      <c r="S22" s="33">
        <f t="shared" si="1"/>
        <v>631.41120000000001</v>
      </c>
      <c r="T22" s="28">
        <f t="shared" si="3"/>
        <v>21.774043165467624</v>
      </c>
      <c r="U22" s="28">
        <f t="shared" si="4"/>
        <v>14.708719424460432</v>
      </c>
      <c r="V22" s="28">
        <f t="shared" si="5"/>
        <v>15.141755395683452</v>
      </c>
      <c r="W22" s="28">
        <f t="shared" si="2"/>
        <v>51.624517985611512</v>
      </c>
    </row>
    <row r="23" spans="1:23" s="60" customFormat="1" ht="15" customHeight="1" x14ac:dyDescent="0.25">
      <c r="A23" s="16">
        <v>14</v>
      </c>
      <c r="B23" s="17">
        <v>2005</v>
      </c>
      <c r="C23" s="27">
        <v>38308</v>
      </c>
      <c r="D23" s="17">
        <v>41</v>
      </c>
      <c r="E23" s="17">
        <v>66</v>
      </c>
      <c r="F23" s="27">
        <v>38421</v>
      </c>
      <c r="G23" s="16">
        <v>390</v>
      </c>
      <c r="H23" s="86">
        <v>818</v>
      </c>
      <c r="I23" s="86">
        <v>14.04</v>
      </c>
      <c r="J23" s="130">
        <v>212</v>
      </c>
      <c r="K23" s="109">
        <v>31.3</v>
      </c>
      <c r="L23" s="109">
        <v>59.4</v>
      </c>
      <c r="M23" s="109">
        <v>186.2</v>
      </c>
      <c r="N23" s="16">
        <v>266</v>
      </c>
      <c r="O23" s="16">
        <v>588</v>
      </c>
      <c r="P23" s="16">
        <v>234</v>
      </c>
      <c r="Q23" s="33">
        <f t="shared" si="0"/>
        <v>712.45439999999996</v>
      </c>
      <c r="R23" s="33">
        <f t="shared" si="0"/>
        <v>1574.8992000000001</v>
      </c>
      <c r="S23" s="33">
        <f t="shared" si="1"/>
        <v>566.09280000000001</v>
      </c>
      <c r="T23" s="28">
        <f t="shared" si="3"/>
        <v>17.08523741007194</v>
      </c>
      <c r="U23" s="28">
        <f t="shared" si="4"/>
        <v>37.76736690647482</v>
      </c>
      <c r="V23" s="28">
        <f t="shared" si="5"/>
        <v>13.575366906474821</v>
      </c>
      <c r="W23" s="28">
        <f t="shared" si="2"/>
        <v>68.427971223021586</v>
      </c>
    </row>
    <row r="24" spans="1:23" s="60" customFormat="1" ht="15" customHeight="1" x14ac:dyDescent="0.25">
      <c r="A24" s="16">
        <v>15</v>
      </c>
      <c r="B24" s="17">
        <v>2006</v>
      </c>
      <c r="C24" s="27">
        <v>38674</v>
      </c>
      <c r="D24" s="17">
        <v>53</v>
      </c>
      <c r="E24" s="17">
        <v>88</v>
      </c>
      <c r="F24" s="27">
        <v>38796</v>
      </c>
      <c r="G24" s="16">
        <v>196</v>
      </c>
      <c r="H24" s="86">
        <v>740</v>
      </c>
      <c r="I24" s="87">
        <v>11.04</v>
      </c>
      <c r="J24" s="130">
        <v>184.2</v>
      </c>
      <c r="K24" s="109">
        <v>45.2</v>
      </c>
      <c r="L24" s="109">
        <v>78.400000000000006</v>
      </c>
      <c r="M24" s="109">
        <v>149.5</v>
      </c>
      <c r="N24" s="16">
        <v>102</v>
      </c>
      <c r="O24" s="16">
        <v>88.8</v>
      </c>
      <c r="P24" s="16">
        <v>73.599999999999994</v>
      </c>
      <c r="Q24" s="33">
        <f t="shared" si="0"/>
        <v>273.1968</v>
      </c>
      <c r="R24" s="33">
        <f t="shared" si="0"/>
        <v>237.84191999999999</v>
      </c>
      <c r="S24" s="33">
        <f t="shared" si="1"/>
        <v>178.05311999999998</v>
      </c>
      <c r="T24" s="28">
        <f t="shared" si="3"/>
        <v>6.5514820143884895</v>
      </c>
      <c r="U24" s="28">
        <f t="shared" si="4"/>
        <v>5.703643165467625</v>
      </c>
      <c r="V24" s="28">
        <f t="shared" si="5"/>
        <v>4.2698589928057551</v>
      </c>
      <c r="W24" s="28">
        <f t="shared" si="2"/>
        <v>16.52498417266187</v>
      </c>
    </row>
    <row r="25" spans="1:23" s="60" customFormat="1" ht="15" customHeight="1" x14ac:dyDescent="0.25">
      <c r="A25" s="16">
        <v>16</v>
      </c>
      <c r="B25" s="17">
        <v>2007</v>
      </c>
      <c r="C25" s="27">
        <v>39105</v>
      </c>
      <c r="D25" s="17">
        <v>50</v>
      </c>
      <c r="E25" s="17">
        <v>50</v>
      </c>
      <c r="F25" s="27">
        <v>39141</v>
      </c>
      <c r="G25" s="16">
        <v>392</v>
      </c>
      <c r="H25" s="86">
        <v>759</v>
      </c>
      <c r="I25" s="87">
        <v>23.03</v>
      </c>
      <c r="J25" s="130">
        <v>49.2</v>
      </c>
      <c r="K25" s="109">
        <v>34.4</v>
      </c>
      <c r="L25" s="109">
        <v>31.4</v>
      </c>
      <c r="M25" s="109">
        <v>52.8</v>
      </c>
      <c r="N25" s="16">
        <v>428</v>
      </c>
      <c r="O25" s="16">
        <v>665</v>
      </c>
      <c r="P25" s="16">
        <v>274</v>
      </c>
      <c r="Q25" s="33">
        <f t="shared" si="0"/>
        <v>1146.3552</v>
      </c>
      <c r="R25" s="33">
        <f t="shared" si="0"/>
        <v>1781.136</v>
      </c>
      <c r="S25" s="33">
        <f t="shared" si="1"/>
        <v>662.86080000000004</v>
      </c>
      <c r="T25" s="28">
        <f t="shared" si="3"/>
        <v>27.490532374100717</v>
      </c>
      <c r="U25" s="28">
        <f t="shared" si="4"/>
        <v>42.713093525179858</v>
      </c>
      <c r="V25" s="28">
        <f t="shared" si="5"/>
        <v>15.895942446043167</v>
      </c>
      <c r="W25" s="28">
        <f t="shared" si="2"/>
        <v>86.099568345323746</v>
      </c>
    </row>
    <row r="26" spans="1:23" s="60" customFormat="1" ht="15" customHeight="1" x14ac:dyDescent="0.25">
      <c r="A26" s="127">
        <v>17</v>
      </c>
      <c r="B26" s="78">
        <v>2008</v>
      </c>
      <c r="C26" s="79">
        <v>39440</v>
      </c>
      <c r="D26" s="78">
        <v>0</v>
      </c>
      <c r="E26" s="78">
        <v>25</v>
      </c>
      <c r="F26" s="79">
        <v>39498</v>
      </c>
      <c r="G26" s="127">
        <v>407</v>
      </c>
      <c r="H26" s="86">
        <v>689</v>
      </c>
      <c r="I26" s="87">
        <v>2.0299999999999998</v>
      </c>
      <c r="J26" s="132">
        <v>61.4</v>
      </c>
      <c r="K26" s="107">
        <v>30.7</v>
      </c>
      <c r="L26" s="107">
        <v>12.4</v>
      </c>
      <c r="M26" s="107">
        <v>82.7</v>
      </c>
      <c r="N26" s="16">
        <v>205</v>
      </c>
      <c r="O26" s="16">
        <v>149</v>
      </c>
      <c r="P26" s="16">
        <v>165</v>
      </c>
      <c r="Q26" s="33">
        <f t="shared" si="0"/>
        <v>549.072</v>
      </c>
      <c r="R26" s="33">
        <f t="shared" si="0"/>
        <v>399.08159999999998</v>
      </c>
      <c r="S26" s="33">
        <f t="shared" si="1"/>
        <v>399.16800000000001</v>
      </c>
      <c r="T26" s="28">
        <f t="shared" si="3"/>
        <v>13.167194244604316</v>
      </c>
      <c r="U26" s="28">
        <f t="shared" si="4"/>
        <v>9.5703021582733818</v>
      </c>
      <c r="V26" s="28">
        <f t="shared" si="5"/>
        <v>9.5723741007194239</v>
      </c>
      <c r="W26" s="28">
        <f t="shared" si="2"/>
        <v>32.309870503597118</v>
      </c>
    </row>
    <row r="27" spans="1:23" s="19" customFormat="1" ht="15" customHeight="1" x14ac:dyDescent="0.25">
      <c r="A27" s="16">
        <v>18</v>
      </c>
      <c r="B27" s="17">
        <v>2009</v>
      </c>
      <c r="C27" s="93">
        <v>39790</v>
      </c>
      <c r="D27" s="81">
        <v>69</v>
      </c>
      <c r="E27" s="81">
        <v>75</v>
      </c>
      <c r="F27" s="30">
        <v>39892</v>
      </c>
      <c r="G27" s="16">
        <v>408</v>
      </c>
      <c r="H27" s="86">
        <v>827</v>
      </c>
      <c r="I27" s="87">
        <v>9.0399999999999991</v>
      </c>
      <c r="J27" s="130">
        <v>136</v>
      </c>
      <c r="K27" s="109">
        <v>56.8</v>
      </c>
      <c r="L27" s="112">
        <v>45.3</v>
      </c>
      <c r="M27" s="109">
        <v>122.8</v>
      </c>
      <c r="N27" s="16">
        <v>399</v>
      </c>
      <c r="O27" s="16">
        <v>152</v>
      </c>
      <c r="P27" s="16">
        <v>258</v>
      </c>
      <c r="Q27" s="33">
        <f t="shared" ref="Q27:R32" si="6">(N27*86400*31)/1000000</f>
        <v>1068.6815999999999</v>
      </c>
      <c r="R27" s="33">
        <f t="shared" si="6"/>
        <v>407.11680000000001</v>
      </c>
      <c r="S27" s="33">
        <f t="shared" si="1"/>
        <v>624.15359999999998</v>
      </c>
      <c r="T27" s="28">
        <f t="shared" si="3"/>
        <v>25.62785611510791</v>
      </c>
      <c r="U27" s="28">
        <f t="shared" si="4"/>
        <v>9.7629928057553954</v>
      </c>
      <c r="V27" s="28">
        <f t="shared" si="5"/>
        <v>14.967712230215827</v>
      </c>
      <c r="W27" s="28">
        <f t="shared" si="2"/>
        <v>50.35856115107913</v>
      </c>
    </row>
    <row r="28" spans="1:23" s="19" customFormat="1" ht="15" customHeight="1" x14ac:dyDescent="0.25">
      <c r="A28" s="16">
        <v>19</v>
      </c>
      <c r="B28" s="17">
        <v>2010</v>
      </c>
      <c r="C28" s="27">
        <v>40157</v>
      </c>
      <c r="D28" s="16">
        <v>121</v>
      </c>
      <c r="E28" s="16">
        <v>133</v>
      </c>
      <c r="F28" s="30">
        <v>40247</v>
      </c>
      <c r="G28" s="16">
        <v>297</v>
      </c>
      <c r="H28" s="86">
        <v>1084</v>
      </c>
      <c r="I28" s="87">
        <v>7.04</v>
      </c>
      <c r="J28" s="130">
        <v>156.4</v>
      </c>
      <c r="K28" s="109">
        <v>49.4</v>
      </c>
      <c r="L28" s="109">
        <v>61.6</v>
      </c>
      <c r="M28" s="109">
        <v>149.19999999999999</v>
      </c>
      <c r="N28" s="16">
        <v>438</v>
      </c>
      <c r="O28" s="16">
        <v>224</v>
      </c>
      <c r="P28" s="16">
        <v>150</v>
      </c>
      <c r="Q28" s="33">
        <f t="shared" si="6"/>
        <v>1173.1392000000001</v>
      </c>
      <c r="R28" s="33">
        <f t="shared" si="6"/>
        <v>599.96159999999998</v>
      </c>
      <c r="S28" s="33">
        <f t="shared" si="1"/>
        <v>362.88</v>
      </c>
      <c r="T28" s="28">
        <f t="shared" si="3"/>
        <v>28.132834532374101</v>
      </c>
      <c r="U28" s="28">
        <f t="shared" si="4"/>
        <v>14.387568345323739</v>
      </c>
      <c r="V28" s="28">
        <f t="shared" si="5"/>
        <v>8.7021582733812952</v>
      </c>
      <c r="W28" s="28">
        <f t="shared" si="2"/>
        <v>51.222561151079134</v>
      </c>
    </row>
    <row r="29" spans="1:23" s="19" customFormat="1" ht="15" customHeight="1" x14ac:dyDescent="0.25">
      <c r="A29" s="19">
        <v>20</v>
      </c>
      <c r="B29" s="16">
        <v>2011</v>
      </c>
      <c r="C29" s="30">
        <v>40508</v>
      </c>
      <c r="D29" s="16">
        <v>133</v>
      </c>
      <c r="E29" s="16">
        <v>141</v>
      </c>
      <c r="F29" s="30">
        <v>40612</v>
      </c>
      <c r="G29" s="16">
        <v>325</v>
      </c>
      <c r="H29" s="86">
        <v>947</v>
      </c>
      <c r="I29" s="87">
        <v>13.04</v>
      </c>
      <c r="J29" s="130">
        <v>189.9</v>
      </c>
      <c r="K29" s="109">
        <v>30.1</v>
      </c>
      <c r="L29" s="109">
        <v>33</v>
      </c>
      <c r="M29" s="109">
        <v>186.9</v>
      </c>
      <c r="N29" s="16">
        <v>191</v>
      </c>
      <c r="O29" s="16">
        <v>218</v>
      </c>
      <c r="P29" s="16">
        <v>232</v>
      </c>
      <c r="Q29" s="33">
        <f t="shared" si="6"/>
        <v>511.57440000000003</v>
      </c>
      <c r="R29" s="33">
        <f t="shared" si="6"/>
        <v>583.89120000000003</v>
      </c>
      <c r="S29" s="33">
        <f t="shared" si="1"/>
        <v>561.25440000000003</v>
      </c>
      <c r="T29" s="28">
        <f t="shared" si="3"/>
        <v>12.267971223021583</v>
      </c>
      <c r="U29" s="28">
        <f t="shared" si="4"/>
        <v>14.002187050359712</v>
      </c>
      <c r="V29" s="28">
        <f t="shared" si="5"/>
        <v>13.459338129496404</v>
      </c>
      <c r="W29" s="28">
        <f t="shared" si="2"/>
        <v>39.7294964028777</v>
      </c>
    </row>
    <row r="30" spans="1:23" s="19" customFormat="1" ht="15" customHeight="1" x14ac:dyDescent="0.25">
      <c r="A30" s="16">
        <v>21</v>
      </c>
      <c r="B30" s="16">
        <v>2012</v>
      </c>
      <c r="C30" s="30">
        <v>40897</v>
      </c>
      <c r="D30" s="16">
        <v>79</v>
      </c>
      <c r="E30" s="16">
        <v>86</v>
      </c>
      <c r="F30" s="30">
        <v>40978</v>
      </c>
      <c r="G30" s="16">
        <v>293</v>
      </c>
      <c r="H30" s="86">
        <v>936</v>
      </c>
      <c r="I30" s="87">
        <v>26.04</v>
      </c>
      <c r="J30" s="130">
        <v>126.7</v>
      </c>
      <c r="K30" s="109">
        <v>116.3</v>
      </c>
      <c r="L30" s="109">
        <v>126.7</v>
      </c>
      <c r="M30" s="109">
        <v>112.9</v>
      </c>
      <c r="N30" s="16">
        <v>312</v>
      </c>
      <c r="O30" s="16">
        <v>263</v>
      </c>
      <c r="P30" s="16">
        <v>137</v>
      </c>
      <c r="Q30" s="33">
        <f t="shared" si="6"/>
        <v>835.66079999999999</v>
      </c>
      <c r="R30" s="33">
        <f t="shared" si="6"/>
        <v>704.41920000000005</v>
      </c>
      <c r="S30" s="33">
        <f t="shared" si="1"/>
        <v>331.43040000000002</v>
      </c>
      <c r="T30" s="28">
        <f t="shared" si="3"/>
        <v>20.039827338129495</v>
      </c>
      <c r="U30" s="28">
        <f t="shared" si="4"/>
        <v>16.89254676258993</v>
      </c>
      <c r="V30" s="28">
        <f t="shared" si="5"/>
        <v>7.9479712230215833</v>
      </c>
      <c r="W30" s="28">
        <f t="shared" si="2"/>
        <v>44.880345323741011</v>
      </c>
    </row>
    <row r="31" spans="1:23" s="19" customFormat="1" ht="15" customHeight="1" x14ac:dyDescent="0.25">
      <c r="A31" s="16">
        <v>22</v>
      </c>
      <c r="B31" s="16">
        <v>2013</v>
      </c>
      <c r="C31" s="30">
        <v>41245</v>
      </c>
      <c r="D31" s="16">
        <v>72</v>
      </c>
      <c r="E31" s="16">
        <v>119</v>
      </c>
      <c r="F31" s="30">
        <v>41353</v>
      </c>
      <c r="G31" s="16">
        <v>320</v>
      </c>
      <c r="H31" s="86">
        <v>1100</v>
      </c>
      <c r="I31" s="87">
        <v>22.04</v>
      </c>
      <c r="J31" s="130">
        <v>153.69999999999999</v>
      </c>
      <c r="K31" s="109">
        <v>31.1</v>
      </c>
      <c r="L31" s="109">
        <v>68.599999999999994</v>
      </c>
      <c r="M31" s="109">
        <v>118.3</v>
      </c>
      <c r="N31" s="16">
        <v>426</v>
      </c>
      <c r="O31" s="16">
        <v>260</v>
      </c>
      <c r="P31" s="16">
        <v>202</v>
      </c>
      <c r="Q31" s="33">
        <f t="shared" si="6"/>
        <v>1140.9983999999999</v>
      </c>
      <c r="R31" s="33">
        <f t="shared" si="6"/>
        <v>696.38400000000001</v>
      </c>
      <c r="S31" s="33">
        <f t="shared" si="1"/>
        <v>488.67840000000001</v>
      </c>
      <c r="T31" s="28">
        <f t="shared" si="3"/>
        <v>27.362071942446043</v>
      </c>
      <c r="U31" s="28">
        <f t="shared" si="4"/>
        <v>16.699856115107917</v>
      </c>
      <c r="V31" s="28">
        <f t="shared" si="5"/>
        <v>11.718906474820145</v>
      </c>
      <c r="W31" s="28">
        <f t="shared" si="2"/>
        <v>55.780834532374101</v>
      </c>
    </row>
    <row r="32" spans="1:23" s="19" customFormat="1" ht="15" customHeight="1" x14ac:dyDescent="0.25">
      <c r="A32" s="16">
        <v>23</v>
      </c>
      <c r="B32" s="16">
        <v>2014</v>
      </c>
      <c r="C32" s="30">
        <v>41652</v>
      </c>
      <c r="D32" s="16">
        <v>1</v>
      </c>
      <c r="E32" s="16">
        <v>7</v>
      </c>
      <c r="F32" s="30">
        <v>41690</v>
      </c>
      <c r="G32" s="16">
        <v>354</v>
      </c>
      <c r="H32" s="86">
        <v>453</v>
      </c>
      <c r="I32" s="87">
        <v>30.03</v>
      </c>
      <c r="J32" s="51">
        <v>37.5</v>
      </c>
      <c r="K32" s="16">
        <v>31.5</v>
      </c>
      <c r="L32" s="16">
        <v>25.4</v>
      </c>
      <c r="M32" s="5">
        <v>40.299999999999997</v>
      </c>
      <c r="N32" s="16">
        <v>386</v>
      </c>
      <c r="O32" s="16">
        <v>408</v>
      </c>
      <c r="P32" s="16">
        <v>204</v>
      </c>
      <c r="Q32" s="33">
        <f t="shared" si="6"/>
        <v>1033.8624</v>
      </c>
      <c r="R32" s="33">
        <f t="shared" si="6"/>
        <v>1092.7872</v>
      </c>
      <c r="S32" s="33">
        <f t="shared" si="1"/>
        <v>493.51679999999999</v>
      </c>
      <c r="T32" s="28">
        <f t="shared" si="3"/>
        <v>24.792863309352519</v>
      </c>
      <c r="U32" s="28">
        <f t="shared" si="4"/>
        <v>26.205928057553958</v>
      </c>
      <c r="V32" s="28">
        <f t="shared" si="5"/>
        <v>11.83493525179856</v>
      </c>
      <c r="W32" s="28">
        <f t="shared" si="2"/>
        <v>62.833726618705036</v>
      </c>
    </row>
    <row r="33" spans="1:403" ht="21" customHeight="1" x14ac:dyDescent="0.3">
      <c r="A33" s="23" t="s">
        <v>54</v>
      </c>
      <c r="B33" s="23"/>
      <c r="C33" s="23"/>
      <c r="D33" s="23"/>
      <c r="E33" s="23"/>
      <c r="F33" s="23"/>
      <c r="G33" s="23"/>
      <c r="H33" s="23"/>
      <c r="I33" s="23"/>
      <c r="J33" s="62"/>
      <c r="K33" s="62"/>
      <c r="L33" s="62"/>
      <c r="M33" s="62"/>
      <c r="N33" s="3"/>
      <c r="O33" s="3"/>
      <c r="P33" s="26"/>
      <c r="Q33" s="25"/>
      <c r="R33" s="25"/>
      <c r="S33" s="25"/>
      <c r="T33" s="25"/>
      <c r="U33" s="25"/>
      <c r="V33" s="25"/>
      <c r="W33" s="25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  <c r="NU33" s="3"/>
      <c r="NV33" s="3"/>
      <c r="NW33" s="3"/>
      <c r="NX33" s="3"/>
      <c r="NY33" s="3"/>
      <c r="NZ33" s="3"/>
      <c r="OA33" s="3"/>
      <c r="OB33" s="3"/>
      <c r="OC33" s="3"/>
      <c r="OD33" s="3"/>
      <c r="OE33" s="3"/>
      <c r="OF33" s="3"/>
      <c r="OG33" s="3"/>
      <c r="OH33" s="3"/>
      <c r="OI33" s="3"/>
      <c r="OJ33" s="3"/>
      <c r="OK33" s="3"/>
      <c r="OL33" s="3"/>
      <c r="OM33" s="3"/>
    </row>
    <row r="34" spans="1:403" s="38" customFormat="1" ht="14.25" customHeight="1" x14ac:dyDescent="0.2">
      <c r="A34" s="148" t="s">
        <v>1</v>
      </c>
      <c r="B34" s="149"/>
      <c r="C34" s="58"/>
      <c r="D34" s="153" t="s">
        <v>48</v>
      </c>
      <c r="E34" s="154"/>
      <c r="F34" s="155"/>
      <c r="G34" s="153" t="s">
        <v>6</v>
      </c>
      <c r="H34" s="154"/>
      <c r="I34" s="155"/>
      <c r="J34" s="156" t="s">
        <v>28</v>
      </c>
      <c r="K34" s="157"/>
      <c r="L34" s="157"/>
      <c r="M34" s="158"/>
      <c r="N34" s="164" t="s">
        <v>36</v>
      </c>
      <c r="O34" s="165"/>
      <c r="P34" s="166"/>
      <c r="Q34" s="153" t="s">
        <v>45</v>
      </c>
      <c r="R34" s="154"/>
      <c r="S34" s="155"/>
      <c r="T34" s="153" t="s">
        <v>46</v>
      </c>
      <c r="U34" s="154"/>
      <c r="V34" s="155"/>
      <c r="W34" s="6" t="s">
        <v>47</v>
      </c>
    </row>
    <row r="35" spans="1:403" s="21" customFormat="1" ht="14.25" x14ac:dyDescent="0.25">
      <c r="A35" s="150"/>
      <c r="B35" s="151"/>
      <c r="C35" s="59" t="s">
        <v>7</v>
      </c>
      <c r="D35" s="6" t="s">
        <v>26</v>
      </c>
      <c r="E35" s="6" t="s">
        <v>9</v>
      </c>
      <c r="F35" s="6" t="s">
        <v>23</v>
      </c>
      <c r="G35" s="6" t="s">
        <v>49</v>
      </c>
      <c r="H35" s="7" t="s">
        <v>19</v>
      </c>
      <c r="I35" s="6" t="s">
        <v>37</v>
      </c>
      <c r="J35" s="69" t="s">
        <v>10</v>
      </c>
      <c r="K35" s="8" t="s">
        <v>11</v>
      </c>
      <c r="L35" s="68" t="s">
        <v>12</v>
      </c>
      <c r="M35" s="9" t="s">
        <v>13</v>
      </c>
      <c r="N35" s="6" t="s">
        <v>29</v>
      </c>
      <c r="O35" s="6" t="s">
        <v>30</v>
      </c>
      <c r="P35" s="6" t="s">
        <v>31</v>
      </c>
      <c r="Q35" s="12" t="s">
        <v>42</v>
      </c>
      <c r="R35" s="12" t="s">
        <v>43</v>
      </c>
      <c r="S35" s="12" t="s">
        <v>44</v>
      </c>
      <c r="T35" s="12" t="s">
        <v>42</v>
      </c>
      <c r="U35" s="12" t="s">
        <v>43</v>
      </c>
      <c r="V35" s="12" t="s">
        <v>44</v>
      </c>
      <c r="W35" s="12" t="s">
        <v>33</v>
      </c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39"/>
      <c r="GM35" s="39"/>
      <c r="GN35" s="39"/>
      <c r="GO35" s="39"/>
      <c r="GP35" s="39"/>
      <c r="GQ35" s="39"/>
      <c r="GR35" s="39"/>
      <c r="GS35" s="39"/>
      <c r="GT35" s="39"/>
      <c r="GU35" s="39"/>
      <c r="GV35" s="39"/>
      <c r="GW35" s="39"/>
      <c r="GX35" s="39"/>
      <c r="GY35" s="39"/>
      <c r="GZ35" s="39"/>
      <c r="HA35" s="39"/>
      <c r="HB35" s="39"/>
      <c r="HC35" s="39"/>
      <c r="HD35" s="39"/>
      <c r="HE35" s="39"/>
      <c r="HF35" s="39"/>
      <c r="HG35" s="39"/>
      <c r="HH35" s="39"/>
      <c r="HI35" s="39"/>
      <c r="HJ35" s="39"/>
      <c r="HK35" s="39"/>
      <c r="HL35" s="39"/>
      <c r="HM35" s="39"/>
      <c r="HN35" s="39"/>
      <c r="HO35" s="39"/>
      <c r="HP35" s="39"/>
      <c r="HQ35" s="39"/>
      <c r="HR35" s="39"/>
      <c r="HS35" s="39"/>
      <c r="HT35" s="39"/>
      <c r="HU35" s="39"/>
      <c r="HV35" s="39"/>
      <c r="HW35" s="39"/>
      <c r="HX35" s="39"/>
      <c r="HY35" s="39"/>
      <c r="HZ35" s="39"/>
      <c r="IA35" s="39"/>
      <c r="IB35" s="39"/>
      <c r="IC35" s="39"/>
      <c r="ID35" s="39"/>
      <c r="IE35" s="39"/>
      <c r="IF35" s="39"/>
      <c r="IG35" s="39"/>
      <c r="IH35" s="39"/>
      <c r="II35" s="39"/>
      <c r="IJ35" s="39"/>
      <c r="IK35" s="39"/>
      <c r="IL35" s="39"/>
      <c r="IM35" s="39"/>
      <c r="IN35" s="39"/>
      <c r="IO35" s="39"/>
      <c r="IP35" s="39"/>
      <c r="IQ35" s="39"/>
      <c r="IR35" s="39"/>
      <c r="IS35" s="39"/>
      <c r="IT35" s="39"/>
      <c r="IU35" s="39"/>
      <c r="IV35" s="39"/>
      <c r="IW35" s="39"/>
      <c r="IX35" s="39"/>
      <c r="IY35" s="39"/>
      <c r="IZ35" s="39"/>
      <c r="JA35" s="39"/>
      <c r="JB35" s="39"/>
      <c r="JC35" s="39"/>
      <c r="JD35" s="39"/>
      <c r="JE35" s="39"/>
      <c r="JF35" s="39"/>
      <c r="JG35" s="39"/>
      <c r="JH35" s="39"/>
      <c r="JI35" s="39"/>
      <c r="JJ35" s="39"/>
      <c r="JK35" s="39"/>
      <c r="JL35" s="39"/>
      <c r="JM35" s="39"/>
      <c r="JN35" s="39"/>
      <c r="JO35" s="39"/>
      <c r="JP35" s="39"/>
      <c r="JQ35" s="39"/>
      <c r="JR35" s="39"/>
      <c r="JS35" s="39"/>
      <c r="JT35" s="39"/>
      <c r="JU35" s="39"/>
      <c r="JV35" s="39"/>
      <c r="JW35" s="39"/>
      <c r="JX35" s="39"/>
      <c r="JY35" s="39"/>
      <c r="JZ35" s="39"/>
      <c r="KA35" s="39"/>
      <c r="KB35" s="39"/>
      <c r="KC35" s="39"/>
      <c r="KD35" s="39"/>
      <c r="KE35" s="39"/>
      <c r="KF35" s="39"/>
      <c r="KG35" s="39"/>
      <c r="KH35" s="39"/>
      <c r="KI35" s="39"/>
      <c r="KJ35" s="39"/>
      <c r="KK35" s="39"/>
      <c r="KL35" s="39"/>
      <c r="KM35" s="39"/>
      <c r="KN35" s="39"/>
      <c r="KO35" s="39"/>
      <c r="KP35" s="39"/>
      <c r="KQ35" s="39"/>
      <c r="KR35" s="39"/>
      <c r="KS35" s="39"/>
      <c r="KT35" s="39"/>
      <c r="KU35" s="39"/>
      <c r="KV35" s="39"/>
      <c r="KW35" s="39"/>
      <c r="KX35" s="39"/>
      <c r="KY35" s="39"/>
      <c r="KZ35" s="39"/>
      <c r="LA35" s="39"/>
      <c r="LB35" s="39"/>
      <c r="LC35" s="39"/>
      <c r="LD35" s="39"/>
      <c r="LE35" s="39"/>
      <c r="LF35" s="39"/>
      <c r="LG35" s="39"/>
      <c r="LH35" s="39"/>
      <c r="LI35" s="39"/>
      <c r="LJ35" s="39"/>
      <c r="LK35" s="39"/>
      <c r="LL35" s="39"/>
      <c r="LM35" s="39"/>
      <c r="LN35" s="39"/>
      <c r="LO35" s="39"/>
      <c r="LP35" s="39"/>
      <c r="LQ35" s="39"/>
      <c r="LR35" s="39"/>
      <c r="LS35" s="39"/>
      <c r="LT35" s="39"/>
      <c r="LU35" s="39"/>
      <c r="LV35" s="39"/>
      <c r="LW35" s="39"/>
      <c r="LX35" s="39"/>
      <c r="LY35" s="39"/>
      <c r="LZ35" s="39"/>
      <c r="MA35" s="39"/>
      <c r="MB35" s="39"/>
      <c r="MC35" s="39"/>
      <c r="MD35" s="39"/>
      <c r="ME35" s="39"/>
      <c r="MF35" s="39"/>
      <c r="MG35" s="39"/>
      <c r="MH35" s="39"/>
      <c r="MI35" s="39"/>
      <c r="MJ35" s="39"/>
      <c r="MK35" s="39"/>
      <c r="ML35" s="39"/>
      <c r="MM35" s="39"/>
      <c r="MN35" s="39"/>
      <c r="MO35" s="39"/>
      <c r="MP35" s="39"/>
      <c r="MQ35" s="39"/>
      <c r="MR35" s="39"/>
      <c r="MS35" s="39"/>
      <c r="MT35" s="39"/>
      <c r="MU35" s="39"/>
      <c r="MV35" s="39"/>
      <c r="MW35" s="39"/>
      <c r="MX35" s="39"/>
      <c r="MY35" s="39"/>
      <c r="MZ35" s="39"/>
      <c r="NA35" s="39"/>
      <c r="NB35" s="39"/>
      <c r="NC35" s="39"/>
      <c r="ND35" s="39"/>
      <c r="NE35" s="39"/>
      <c r="NF35" s="39"/>
      <c r="NG35" s="39"/>
      <c r="NH35" s="39"/>
      <c r="NI35" s="39"/>
      <c r="NJ35" s="39"/>
      <c r="NK35" s="39"/>
      <c r="NL35" s="39"/>
      <c r="NM35" s="39"/>
      <c r="NN35" s="39"/>
      <c r="NO35" s="39"/>
      <c r="NP35" s="39"/>
      <c r="NQ35" s="39"/>
      <c r="NR35" s="39"/>
      <c r="NS35" s="39"/>
      <c r="NT35" s="39"/>
      <c r="NU35" s="39"/>
      <c r="NV35" s="39"/>
      <c r="NW35" s="39"/>
      <c r="NX35" s="39"/>
      <c r="NY35" s="39"/>
      <c r="NZ35" s="39"/>
      <c r="OA35" s="39"/>
      <c r="OB35" s="39"/>
      <c r="OC35" s="39"/>
      <c r="OD35" s="39"/>
      <c r="OE35" s="39"/>
      <c r="OF35" s="39"/>
      <c r="OG35" s="39"/>
      <c r="OH35" s="39"/>
      <c r="OI35" s="39"/>
      <c r="OJ35" s="39"/>
      <c r="OK35" s="39"/>
      <c r="OL35" s="39"/>
      <c r="OM35" s="39"/>
    </row>
    <row r="36" spans="1:403" s="21" customFormat="1" ht="15.6" customHeight="1" x14ac:dyDescent="0.2">
      <c r="A36" s="150"/>
      <c r="B36" s="151"/>
      <c r="C36" s="59" t="s">
        <v>51</v>
      </c>
      <c r="D36" s="11" t="s">
        <v>8</v>
      </c>
      <c r="E36" s="11" t="s">
        <v>8</v>
      </c>
      <c r="F36" s="12" t="s">
        <v>18</v>
      </c>
      <c r="G36" s="12" t="s">
        <v>20</v>
      </c>
      <c r="H36" s="10" t="s">
        <v>20</v>
      </c>
      <c r="I36" s="12" t="s">
        <v>0</v>
      </c>
      <c r="J36" s="14" t="s">
        <v>27</v>
      </c>
      <c r="K36" s="6" t="s">
        <v>27</v>
      </c>
      <c r="L36" s="6" t="s">
        <v>27</v>
      </c>
      <c r="M36" s="6" t="s">
        <v>27</v>
      </c>
      <c r="N36" s="12" t="s">
        <v>32</v>
      </c>
      <c r="O36" s="12" t="s">
        <v>32</v>
      </c>
      <c r="P36" s="12" t="s">
        <v>32</v>
      </c>
      <c r="Q36" s="12"/>
      <c r="R36" s="12"/>
      <c r="S36" s="12"/>
      <c r="T36" s="12"/>
      <c r="U36" s="12"/>
      <c r="V36" s="12"/>
      <c r="W36" s="12" t="s">
        <v>34</v>
      </c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39"/>
      <c r="GM36" s="39"/>
      <c r="GN36" s="39"/>
      <c r="GO36" s="39"/>
      <c r="GP36" s="39"/>
      <c r="GQ36" s="39"/>
      <c r="GR36" s="39"/>
      <c r="GS36" s="39"/>
      <c r="GT36" s="39"/>
      <c r="GU36" s="39"/>
      <c r="GV36" s="39"/>
      <c r="GW36" s="39"/>
      <c r="GX36" s="39"/>
      <c r="GY36" s="39"/>
      <c r="GZ36" s="39"/>
      <c r="HA36" s="39"/>
      <c r="HB36" s="39"/>
      <c r="HC36" s="39"/>
      <c r="HD36" s="39"/>
      <c r="HE36" s="39"/>
      <c r="HF36" s="39"/>
      <c r="HG36" s="39"/>
      <c r="HH36" s="39"/>
      <c r="HI36" s="39"/>
      <c r="HJ36" s="39"/>
      <c r="HK36" s="39"/>
      <c r="HL36" s="39"/>
      <c r="HM36" s="39"/>
      <c r="HN36" s="39"/>
      <c r="HO36" s="39"/>
      <c r="HP36" s="39"/>
      <c r="HQ36" s="39"/>
      <c r="HR36" s="39"/>
      <c r="HS36" s="39"/>
      <c r="HT36" s="39"/>
      <c r="HU36" s="39"/>
      <c r="HV36" s="39"/>
      <c r="HW36" s="39"/>
      <c r="HX36" s="39"/>
      <c r="HY36" s="39"/>
      <c r="HZ36" s="39"/>
      <c r="IA36" s="39"/>
      <c r="IB36" s="39"/>
      <c r="IC36" s="39"/>
      <c r="ID36" s="39"/>
      <c r="IE36" s="39"/>
      <c r="IF36" s="39"/>
      <c r="IG36" s="39"/>
      <c r="IH36" s="39"/>
      <c r="II36" s="39"/>
      <c r="IJ36" s="39"/>
      <c r="IK36" s="39"/>
      <c r="IL36" s="39"/>
      <c r="IM36" s="39"/>
      <c r="IN36" s="39"/>
      <c r="IO36" s="39"/>
      <c r="IP36" s="39"/>
      <c r="IQ36" s="39"/>
      <c r="IR36" s="39"/>
      <c r="IS36" s="39"/>
      <c r="IT36" s="39"/>
      <c r="IU36" s="39"/>
      <c r="IV36" s="39"/>
      <c r="IW36" s="39"/>
      <c r="IX36" s="39"/>
      <c r="IY36" s="39"/>
      <c r="IZ36" s="39"/>
      <c r="JA36" s="39"/>
      <c r="JB36" s="39"/>
      <c r="JC36" s="39"/>
      <c r="JD36" s="39"/>
      <c r="JE36" s="39"/>
      <c r="JF36" s="39"/>
      <c r="JG36" s="39"/>
      <c r="JH36" s="39"/>
      <c r="JI36" s="39"/>
      <c r="JJ36" s="39"/>
      <c r="JK36" s="39"/>
      <c r="JL36" s="39"/>
      <c r="JM36" s="39"/>
      <c r="JN36" s="39"/>
      <c r="JO36" s="39"/>
      <c r="JP36" s="39"/>
      <c r="JQ36" s="39"/>
      <c r="JR36" s="39"/>
      <c r="JS36" s="39"/>
      <c r="JT36" s="39"/>
      <c r="JU36" s="39"/>
      <c r="JV36" s="39"/>
      <c r="JW36" s="39"/>
      <c r="JX36" s="39"/>
      <c r="JY36" s="39"/>
      <c r="JZ36" s="39"/>
      <c r="KA36" s="39"/>
      <c r="KB36" s="39"/>
      <c r="KC36" s="39"/>
      <c r="KD36" s="39"/>
      <c r="KE36" s="39"/>
      <c r="KF36" s="39"/>
      <c r="KG36" s="39"/>
      <c r="KH36" s="39"/>
      <c r="KI36" s="39"/>
      <c r="KJ36" s="39"/>
      <c r="KK36" s="39"/>
      <c r="KL36" s="39"/>
      <c r="KM36" s="39"/>
      <c r="KN36" s="39"/>
      <c r="KO36" s="39"/>
      <c r="KP36" s="39"/>
      <c r="KQ36" s="39"/>
      <c r="KR36" s="39"/>
      <c r="KS36" s="39"/>
      <c r="KT36" s="39"/>
      <c r="KU36" s="39"/>
      <c r="KV36" s="39"/>
      <c r="KW36" s="39"/>
      <c r="KX36" s="39"/>
      <c r="KY36" s="39"/>
      <c r="KZ36" s="39"/>
      <c r="LA36" s="39"/>
      <c r="LB36" s="39"/>
      <c r="LC36" s="39"/>
      <c r="LD36" s="39"/>
      <c r="LE36" s="39"/>
      <c r="LF36" s="39"/>
      <c r="LG36" s="39"/>
      <c r="LH36" s="39"/>
      <c r="LI36" s="39"/>
      <c r="LJ36" s="39"/>
      <c r="LK36" s="39"/>
      <c r="LL36" s="39"/>
      <c r="LM36" s="39"/>
      <c r="LN36" s="39"/>
      <c r="LO36" s="39"/>
      <c r="LP36" s="39"/>
      <c r="LQ36" s="39"/>
      <c r="LR36" s="39"/>
      <c r="LS36" s="39"/>
      <c r="LT36" s="39"/>
      <c r="LU36" s="39"/>
      <c r="LV36" s="39"/>
      <c r="LW36" s="39"/>
      <c r="LX36" s="39"/>
      <c r="LY36" s="39"/>
      <c r="LZ36" s="39"/>
      <c r="MA36" s="39"/>
      <c r="MB36" s="39"/>
      <c r="MC36" s="39"/>
      <c r="MD36" s="39"/>
      <c r="ME36" s="39"/>
      <c r="MF36" s="39"/>
      <c r="MG36" s="39"/>
      <c r="MH36" s="39"/>
      <c r="MI36" s="39"/>
      <c r="MJ36" s="39"/>
      <c r="MK36" s="39"/>
      <c r="ML36" s="39"/>
      <c r="MM36" s="39"/>
      <c r="MN36" s="39"/>
      <c r="MO36" s="39"/>
      <c r="MP36" s="39"/>
      <c r="MQ36" s="39"/>
      <c r="MR36" s="39"/>
      <c r="MS36" s="39"/>
      <c r="MT36" s="39"/>
      <c r="MU36" s="39"/>
      <c r="MV36" s="39"/>
      <c r="MW36" s="39"/>
      <c r="MX36" s="39"/>
      <c r="MY36" s="39"/>
      <c r="MZ36" s="39"/>
      <c r="NA36" s="39"/>
      <c r="NB36" s="39"/>
      <c r="NC36" s="39"/>
      <c r="ND36" s="39"/>
      <c r="NE36" s="39"/>
      <c r="NF36" s="39"/>
      <c r="NG36" s="39"/>
      <c r="NH36" s="39"/>
      <c r="NI36" s="39"/>
      <c r="NJ36" s="39"/>
      <c r="NK36" s="39"/>
      <c r="NL36" s="39"/>
      <c r="NM36" s="39"/>
      <c r="NN36" s="39"/>
      <c r="NO36" s="39"/>
      <c r="NP36" s="39"/>
      <c r="NQ36" s="39"/>
      <c r="NR36" s="39"/>
      <c r="NS36" s="39"/>
      <c r="NT36" s="39"/>
      <c r="NU36" s="39"/>
      <c r="NV36" s="39"/>
      <c r="NW36" s="39"/>
      <c r="NX36" s="39"/>
      <c r="NY36" s="39"/>
      <c r="NZ36" s="39"/>
      <c r="OA36" s="39"/>
      <c r="OB36" s="39"/>
      <c r="OC36" s="39"/>
      <c r="OD36" s="39"/>
      <c r="OE36" s="39"/>
      <c r="OF36" s="39"/>
      <c r="OG36" s="39"/>
      <c r="OH36" s="39"/>
      <c r="OI36" s="39"/>
      <c r="OJ36" s="39"/>
      <c r="OK36" s="39"/>
      <c r="OL36" s="39"/>
      <c r="OM36" s="39"/>
    </row>
    <row r="37" spans="1:403" s="21" customFormat="1" ht="14.45" customHeight="1" x14ac:dyDescent="0.2">
      <c r="A37" s="150"/>
      <c r="B37" s="151"/>
      <c r="C37" s="10" t="s">
        <v>52</v>
      </c>
      <c r="D37" s="40"/>
      <c r="E37" s="40"/>
      <c r="F37" s="22"/>
      <c r="G37" s="20" t="s">
        <v>22</v>
      </c>
      <c r="H37" s="10" t="s">
        <v>22</v>
      </c>
      <c r="I37" s="12"/>
      <c r="J37" s="10" t="s">
        <v>25</v>
      </c>
      <c r="K37" s="12" t="s">
        <v>2</v>
      </c>
      <c r="L37" s="12" t="s">
        <v>4</v>
      </c>
      <c r="M37" s="13" t="s">
        <v>25</v>
      </c>
      <c r="N37" s="12"/>
      <c r="O37" s="12"/>
      <c r="P37" s="12"/>
      <c r="Q37" s="12"/>
      <c r="R37" s="12"/>
      <c r="S37" s="12"/>
      <c r="T37" s="12"/>
      <c r="U37" s="12"/>
      <c r="V37" s="12"/>
      <c r="W37" s="12" t="s">
        <v>35</v>
      </c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39"/>
      <c r="GM37" s="39"/>
      <c r="GN37" s="39"/>
      <c r="GO37" s="39"/>
      <c r="GP37" s="39"/>
      <c r="GQ37" s="39"/>
      <c r="GR37" s="39"/>
      <c r="GS37" s="39"/>
      <c r="GT37" s="39"/>
      <c r="GU37" s="39"/>
      <c r="GV37" s="39"/>
      <c r="GW37" s="39"/>
      <c r="GX37" s="39"/>
      <c r="GY37" s="39"/>
      <c r="GZ37" s="39"/>
      <c r="HA37" s="39"/>
      <c r="HB37" s="39"/>
      <c r="HC37" s="39"/>
      <c r="HD37" s="39"/>
      <c r="HE37" s="39"/>
      <c r="HF37" s="39"/>
      <c r="HG37" s="39"/>
      <c r="HH37" s="39"/>
      <c r="HI37" s="39"/>
      <c r="HJ37" s="39"/>
      <c r="HK37" s="39"/>
      <c r="HL37" s="39"/>
      <c r="HM37" s="39"/>
      <c r="HN37" s="39"/>
      <c r="HO37" s="39"/>
      <c r="HP37" s="39"/>
      <c r="HQ37" s="39"/>
      <c r="HR37" s="39"/>
      <c r="HS37" s="39"/>
      <c r="HT37" s="39"/>
      <c r="HU37" s="39"/>
      <c r="HV37" s="39"/>
      <c r="HW37" s="39"/>
      <c r="HX37" s="39"/>
      <c r="HY37" s="39"/>
      <c r="HZ37" s="39"/>
      <c r="IA37" s="39"/>
      <c r="IB37" s="39"/>
      <c r="IC37" s="39"/>
      <c r="ID37" s="39"/>
      <c r="IE37" s="39"/>
      <c r="IF37" s="39"/>
      <c r="IG37" s="39"/>
      <c r="IH37" s="39"/>
      <c r="II37" s="39"/>
      <c r="IJ37" s="39"/>
      <c r="IK37" s="39"/>
      <c r="IL37" s="39"/>
      <c r="IM37" s="39"/>
      <c r="IN37" s="39"/>
      <c r="IO37" s="39"/>
      <c r="IP37" s="39"/>
      <c r="IQ37" s="39"/>
      <c r="IR37" s="39"/>
      <c r="IS37" s="39"/>
      <c r="IT37" s="39"/>
      <c r="IU37" s="39"/>
      <c r="IV37" s="39"/>
      <c r="IW37" s="39"/>
      <c r="IX37" s="39"/>
      <c r="IY37" s="39"/>
      <c r="IZ37" s="39"/>
      <c r="JA37" s="39"/>
      <c r="JB37" s="39"/>
      <c r="JC37" s="39"/>
      <c r="JD37" s="39"/>
      <c r="JE37" s="39"/>
      <c r="JF37" s="39"/>
      <c r="JG37" s="39"/>
      <c r="JH37" s="39"/>
      <c r="JI37" s="39"/>
      <c r="JJ37" s="39"/>
      <c r="JK37" s="39"/>
      <c r="JL37" s="39"/>
      <c r="JM37" s="39"/>
      <c r="JN37" s="39"/>
      <c r="JO37" s="39"/>
      <c r="JP37" s="39"/>
      <c r="JQ37" s="39"/>
      <c r="JR37" s="39"/>
      <c r="JS37" s="39"/>
      <c r="JT37" s="39"/>
      <c r="JU37" s="39"/>
      <c r="JV37" s="39"/>
      <c r="JW37" s="39"/>
      <c r="JX37" s="39"/>
      <c r="JY37" s="39"/>
      <c r="JZ37" s="39"/>
      <c r="KA37" s="39"/>
      <c r="KB37" s="39"/>
      <c r="KC37" s="39"/>
      <c r="KD37" s="39"/>
      <c r="KE37" s="39"/>
      <c r="KF37" s="39"/>
      <c r="KG37" s="39"/>
      <c r="KH37" s="39"/>
      <c r="KI37" s="39"/>
      <c r="KJ37" s="39"/>
      <c r="KK37" s="39"/>
      <c r="KL37" s="39"/>
      <c r="KM37" s="39"/>
      <c r="KN37" s="39"/>
      <c r="KO37" s="39"/>
      <c r="KP37" s="39"/>
      <c r="KQ37" s="39"/>
      <c r="KR37" s="39"/>
      <c r="KS37" s="39"/>
      <c r="KT37" s="39"/>
      <c r="KU37" s="39"/>
      <c r="KV37" s="39"/>
      <c r="KW37" s="39"/>
      <c r="KX37" s="39"/>
      <c r="KY37" s="39"/>
      <c r="KZ37" s="39"/>
      <c r="LA37" s="39"/>
      <c r="LB37" s="39"/>
      <c r="LC37" s="39"/>
      <c r="LD37" s="39"/>
      <c r="LE37" s="39"/>
      <c r="LF37" s="39"/>
      <c r="LG37" s="39"/>
      <c r="LH37" s="39"/>
      <c r="LI37" s="39"/>
      <c r="LJ37" s="39"/>
      <c r="LK37" s="39"/>
      <c r="LL37" s="39"/>
      <c r="LM37" s="39"/>
      <c r="LN37" s="39"/>
      <c r="LO37" s="39"/>
      <c r="LP37" s="39"/>
      <c r="LQ37" s="39"/>
      <c r="LR37" s="39"/>
      <c r="LS37" s="39"/>
      <c r="LT37" s="39"/>
      <c r="LU37" s="39"/>
      <c r="LV37" s="39"/>
      <c r="LW37" s="39"/>
      <c r="LX37" s="39"/>
      <c r="LY37" s="39"/>
      <c r="LZ37" s="39"/>
      <c r="MA37" s="39"/>
      <c r="MB37" s="39"/>
      <c r="MC37" s="39"/>
      <c r="MD37" s="39"/>
      <c r="ME37" s="39"/>
      <c r="MF37" s="39"/>
      <c r="MG37" s="39"/>
      <c r="MH37" s="39"/>
      <c r="MI37" s="39"/>
      <c r="MJ37" s="39"/>
      <c r="MK37" s="39"/>
      <c r="ML37" s="39"/>
      <c r="MM37" s="39"/>
      <c r="MN37" s="39"/>
      <c r="MO37" s="39"/>
      <c r="MP37" s="39"/>
      <c r="MQ37" s="39"/>
      <c r="MR37" s="39"/>
      <c r="MS37" s="39"/>
      <c r="MT37" s="39"/>
      <c r="MU37" s="39"/>
      <c r="MV37" s="39"/>
      <c r="MW37" s="39"/>
      <c r="MX37" s="39"/>
      <c r="MY37" s="39"/>
      <c r="MZ37" s="39"/>
      <c r="NA37" s="39"/>
      <c r="NB37" s="39"/>
      <c r="NC37" s="39"/>
      <c r="ND37" s="39"/>
      <c r="NE37" s="39"/>
      <c r="NF37" s="39"/>
      <c r="NG37" s="39"/>
      <c r="NH37" s="39"/>
      <c r="NI37" s="39"/>
      <c r="NJ37" s="39"/>
      <c r="NK37" s="39"/>
      <c r="NL37" s="39"/>
      <c r="NM37" s="39"/>
      <c r="NN37" s="39"/>
      <c r="NO37" s="39"/>
      <c r="NP37" s="39"/>
      <c r="NQ37" s="39"/>
      <c r="NR37" s="39"/>
      <c r="NS37" s="39"/>
      <c r="NT37" s="39"/>
      <c r="NU37" s="39"/>
      <c r="NV37" s="39"/>
      <c r="NW37" s="39"/>
      <c r="NX37" s="39"/>
      <c r="NY37" s="39"/>
      <c r="NZ37" s="39"/>
      <c r="OA37" s="39"/>
      <c r="OB37" s="39"/>
      <c r="OC37" s="39"/>
      <c r="OD37" s="39"/>
      <c r="OE37" s="39"/>
      <c r="OF37" s="39"/>
      <c r="OG37" s="39"/>
      <c r="OH37" s="39"/>
      <c r="OI37" s="39"/>
      <c r="OJ37" s="39"/>
      <c r="OK37" s="39"/>
      <c r="OL37" s="39"/>
      <c r="OM37" s="39"/>
    </row>
    <row r="38" spans="1:403" s="21" customFormat="1" ht="14.45" customHeight="1" x14ac:dyDescent="0.2">
      <c r="A38" s="150"/>
      <c r="B38" s="151"/>
      <c r="C38" s="14" t="s">
        <v>14</v>
      </c>
      <c r="D38" s="12"/>
      <c r="E38" s="11"/>
      <c r="F38" s="12"/>
      <c r="G38" s="20" t="s">
        <v>21</v>
      </c>
      <c r="H38" s="10" t="s">
        <v>21</v>
      </c>
      <c r="I38" s="12"/>
      <c r="J38" s="12" t="s">
        <v>24</v>
      </c>
      <c r="K38" s="12" t="s">
        <v>41</v>
      </c>
      <c r="L38" s="12" t="s">
        <v>39</v>
      </c>
      <c r="M38" s="12" t="s">
        <v>24</v>
      </c>
      <c r="N38" s="41"/>
      <c r="O38" s="12"/>
      <c r="P38" s="12"/>
      <c r="Q38" s="12"/>
      <c r="R38" s="12"/>
      <c r="S38" s="12"/>
      <c r="T38" s="12"/>
      <c r="U38" s="12"/>
      <c r="V38" s="12"/>
      <c r="W38" s="12" t="s">
        <v>8</v>
      </c>
    </row>
    <row r="39" spans="1:403" s="21" customFormat="1" ht="14.45" customHeight="1" x14ac:dyDescent="0.2">
      <c r="A39" s="150"/>
      <c r="B39" s="151"/>
      <c r="C39" s="14" t="s">
        <v>53</v>
      </c>
      <c r="D39" s="11"/>
      <c r="E39" s="11"/>
      <c r="F39" s="12"/>
      <c r="G39" s="12"/>
      <c r="I39" s="22"/>
      <c r="J39" s="12" t="s">
        <v>14</v>
      </c>
      <c r="K39" s="12" t="s">
        <v>40</v>
      </c>
      <c r="L39" s="11" t="s">
        <v>38</v>
      </c>
      <c r="M39" s="12" t="s">
        <v>14</v>
      </c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1:403" s="21" customFormat="1" ht="15" customHeight="1" thickBot="1" x14ac:dyDescent="0.25">
      <c r="A40" s="152"/>
      <c r="B40" s="151"/>
      <c r="C40" s="12"/>
      <c r="D40" s="12"/>
      <c r="E40" s="11"/>
      <c r="F40" s="12"/>
      <c r="G40" s="12"/>
      <c r="H40" s="10"/>
      <c r="I40" s="12"/>
      <c r="J40" s="12" t="s">
        <v>3</v>
      </c>
      <c r="K40" s="12"/>
      <c r="L40" s="11"/>
      <c r="M40" s="24" t="s">
        <v>5</v>
      </c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 spans="1:403" s="19" customFormat="1" ht="15" customHeight="1" thickTop="1" x14ac:dyDescent="0.25">
      <c r="A41" s="19">
        <v>24</v>
      </c>
      <c r="B41" s="17">
        <v>2015</v>
      </c>
      <c r="C41" s="27">
        <v>41961</v>
      </c>
      <c r="D41" s="17">
        <v>13</v>
      </c>
      <c r="E41" s="43">
        <v>35</v>
      </c>
      <c r="F41" s="44">
        <v>42035</v>
      </c>
      <c r="G41" s="16">
        <v>280</v>
      </c>
      <c r="H41" s="86">
        <v>494</v>
      </c>
      <c r="I41" s="87">
        <v>21.04</v>
      </c>
      <c r="J41" s="109">
        <v>127</v>
      </c>
      <c r="K41" s="109">
        <v>97.5</v>
      </c>
      <c r="L41" s="109">
        <v>70.400000000000006</v>
      </c>
      <c r="M41" s="109">
        <v>150</v>
      </c>
      <c r="N41" s="16">
        <v>46.7</v>
      </c>
      <c r="O41" s="16">
        <v>109</v>
      </c>
      <c r="P41" s="16">
        <v>142</v>
      </c>
      <c r="Q41" s="33">
        <f>(N41*86400*31)/1000000</f>
        <v>125.08128000000002</v>
      </c>
      <c r="R41" s="33">
        <f t="shared" ref="Q41:R49" si="7">(O41*86400*31)/1000000</f>
        <v>291.94560000000001</v>
      </c>
      <c r="S41" s="33">
        <f t="shared" ref="S41:S49" si="8">(P41*86400*28)/1000000</f>
        <v>343.52640000000002</v>
      </c>
      <c r="T41" s="35">
        <f>Q41/41700*1000</f>
        <v>2.9995510791366913</v>
      </c>
      <c r="U41" s="35">
        <f>R41/41700*1000</f>
        <v>7.0010935251798561</v>
      </c>
      <c r="V41" s="35">
        <f>S41/41700*1000</f>
        <v>8.2380431654676265</v>
      </c>
      <c r="W41" s="28">
        <f t="shared" ref="W41:W49" si="9">SUM(T41:V41)</f>
        <v>18.238687769784175</v>
      </c>
    </row>
    <row r="42" spans="1:403" s="19" customFormat="1" ht="15" customHeight="1" x14ac:dyDescent="0.25">
      <c r="A42" s="16">
        <v>25</v>
      </c>
      <c r="B42" s="17">
        <v>2016</v>
      </c>
      <c r="C42" s="27">
        <v>42365</v>
      </c>
      <c r="D42" s="17">
        <v>18</v>
      </c>
      <c r="E42" s="43">
        <v>59</v>
      </c>
      <c r="F42" s="44">
        <v>42389</v>
      </c>
      <c r="G42" s="16">
        <v>229</v>
      </c>
      <c r="H42" s="86">
        <v>513</v>
      </c>
      <c r="I42" s="87">
        <v>4.05</v>
      </c>
      <c r="J42" s="109">
        <v>52</v>
      </c>
      <c r="K42" s="109">
        <v>170.4</v>
      </c>
      <c r="L42" s="109">
        <v>108.3</v>
      </c>
      <c r="M42" s="109">
        <v>122.7</v>
      </c>
      <c r="N42" s="16">
        <v>93</v>
      </c>
      <c r="O42" s="16">
        <v>101</v>
      </c>
      <c r="P42" s="16">
        <v>181</v>
      </c>
      <c r="Q42" s="33">
        <f t="shared" si="7"/>
        <v>249.09119999999999</v>
      </c>
      <c r="R42" s="33">
        <f t="shared" si="7"/>
        <v>270.51839999999999</v>
      </c>
      <c r="S42" s="33">
        <f t="shared" si="8"/>
        <v>437.87520000000001</v>
      </c>
      <c r="T42" s="35">
        <f t="shared" ref="T42:T49" si="10">Q42/41700*1000</f>
        <v>5.9734100719424461</v>
      </c>
      <c r="U42" s="35">
        <f t="shared" ref="U42:U49" si="11">R42/41700*1000</f>
        <v>6.4872517985611511</v>
      </c>
      <c r="V42" s="35">
        <f t="shared" ref="V42:V49" si="12">S42/41700*1000</f>
        <v>10.500604316546763</v>
      </c>
      <c r="W42" s="28">
        <f t="shared" si="9"/>
        <v>22.961266187050359</v>
      </c>
    </row>
    <row r="43" spans="1:403" s="19" customFormat="1" ht="15" customHeight="1" x14ac:dyDescent="0.25">
      <c r="A43" s="16">
        <v>26</v>
      </c>
      <c r="B43" s="17">
        <v>2017</v>
      </c>
      <c r="C43" s="27">
        <v>42678</v>
      </c>
      <c r="D43" s="17">
        <v>31</v>
      </c>
      <c r="E43" s="17">
        <v>54</v>
      </c>
      <c r="F43" s="27">
        <v>42755</v>
      </c>
      <c r="G43" s="16">
        <v>356</v>
      </c>
      <c r="H43" s="86">
        <v>700</v>
      </c>
      <c r="I43" s="87">
        <v>4.03</v>
      </c>
      <c r="J43" s="109">
        <v>148.9</v>
      </c>
      <c r="K43" s="109">
        <v>54.7</v>
      </c>
      <c r="L43" s="109">
        <v>14.7</v>
      </c>
      <c r="M43" s="109">
        <v>193.2</v>
      </c>
      <c r="N43" s="16">
        <v>249</v>
      </c>
      <c r="O43" s="16">
        <v>284</v>
      </c>
      <c r="P43" s="16">
        <v>164</v>
      </c>
      <c r="Q43" s="33">
        <f t="shared" si="7"/>
        <v>666.92160000000001</v>
      </c>
      <c r="R43" s="33">
        <f t="shared" si="7"/>
        <v>760.66560000000004</v>
      </c>
      <c r="S43" s="33">
        <f t="shared" si="8"/>
        <v>396.74880000000002</v>
      </c>
      <c r="T43" s="35">
        <f t="shared" si="10"/>
        <v>15.993323741007194</v>
      </c>
      <c r="U43" s="35">
        <f t="shared" si="11"/>
        <v>18.241381294964029</v>
      </c>
      <c r="V43" s="35">
        <f t="shared" si="12"/>
        <v>9.514359712230215</v>
      </c>
      <c r="W43" s="28">
        <f t="shared" si="9"/>
        <v>43.749064748201441</v>
      </c>
    </row>
    <row r="44" spans="1:403" s="19" customFormat="1" ht="15" customHeight="1" x14ac:dyDescent="0.25">
      <c r="A44" s="19">
        <v>27</v>
      </c>
      <c r="B44" s="78">
        <v>2018</v>
      </c>
      <c r="C44" s="79">
        <v>43108</v>
      </c>
      <c r="D44" s="78">
        <v>54</v>
      </c>
      <c r="E44" s="78">
        <v>76</v>
      </c>
      <c r="F44" s="79">
        <v>43169</v>
      </c>
      <c r="G44" s="16">
        <v>321</v>
      </c>
      <c r="H44" s="86">
        <v>760</v>
      </c>
      <c r="I44" s="87">
        <v>13.04</v>
      </c>
      <c r="J44" s="107">
        <v>71.400000000000006</v>
      </c>
      <c r="K44" s="107">
        <v>22.7</v>
      </c>
      <c r="L44" s="107">
        <v>36.9</v>
      </c>
      <c r="M44" s="107">
        <v>58.4</v>
      </c>
      <c r="N44" s="16">
        <v>590</v>
      </c>
      <c r="O44" s="16">
        <v>730</v>
      </c>
      <c r="P44" s="16">
        <v>279</v>
      </c>
      <c r="Q44" s="33">
        <f t="shared" si="7"/>
        <v>1580.2560000000001</v>
      </c>
      <c r="R44" s="33">
        <f t="shared" si="7"/>
        <v>1955.232</v>
      </c>
      <c r="S44" s="33">
        <f t="shared" si="8"/>
        <v>674.95680000000004</v>
      </c>
      <c r="T44" s="35">
        <f t="shared" si="10"/>
        <v>37.8958273381295</v>
      </c>
      <c r="U44" s="35">
        <f t="shared" si="11"/>
        <v>46.888057553956834</v>
      </c>
      <c r="V44" s="35">
        <f t="shared" si="12"/>
        <v>16.186014388489209</v>
      </c>
      <c r="W44" s="28">
        <f t="shared" si="9"/>
        <v>100.96989928057555</v>
      </c>
    </row>
    <row r="45" spans="1:403" s="19" customFormat="1" ht="15" customHeight="1" x14ac:dyDescent="0.25">
      <c r="A45" s="16">
        <v>28</v>
      </c>
      <c r="B45" s="17">
        <v>2019</v>
      </c>
      <c r="C45" s="27">
        <v>43424</v>
      </c>
      <c r="D45" s="17">
        <v>49</v>
      </c>
      <c r="E45" s="17">
        <v>91</v>
      </c>
      <c r="F45" s="27">
        <v>43496</v>
      </c>
      <c r="G45" s="16">
        <v>224</v>
      </c>
      <c r="H45" s="86">
        <v>522</v>
      </c>
      <c r="I45" s="87">
        <v>27.03</v>
      </c>
      <c r="J45" s="109">
        <v>102.4</v>
      </c>
      <c r="K45" s="109">
        <v>57.1</v>
      </c>
      <c r="L45" s="109">
        <v>35.200000000000003</v>
      </c>
      <c r="M45" s="109">
        <v>122.8</v>
      </c>
      <c r="N45" s="16">
        <v>83.1</v>
      </c>
      <c r="O45" s="16">
        <v>88.1</v>
      </c>
      <c r="P45" s="16">
        <v>112</v>
      </c>
      <c r="Q45" s="33">
        <f t="shared" si="7"/>
        <v>222.57503999999997</v>
      </c>
      <c r="R45" s="33">
        <f t="shared" si="7"/>
        <v>235.96703999999997</v>
      </c>
      <c r="S45" s="33">
        <f t="shared" si="8"/>
        <v>270.9504</v>
      </c>
      <c r="T45" s="35">
        <f t="shared" si="10"/>
        <v>5.3375309352517979</v>
      </c>
      <c r="U45" s="35">
        <f t="shared" si="11"/>
        <v>5.6586820143884884</v>
      </c>
      <c r="V45" s="35">
        <f t="shared" si="12"/>
        <v>6.4976115107913675</v>
      </c>
      <c r="W45" s="28">
        <f t="shared" si="9"/>
        <v>17.493824460431654</v>
      </c>
    </row>
    <row r="46" spans="1:403" s="19" customFormat="1" ht="15" customHeight="1" x14ac:dyDescent="0.25">
      <c r="A46" s="16">
        <v>29</v>
      </c>
      <c r="B46" s="17">
        <v>2020</v>
      </c>
      <c r="C46" s="27">
        <v>43791</v>
      </c>
      <c r="D46" s="17">
        <v>2</v>
      </c>
      <c r="E46" s="17">
        <v>3</v>
      </c>
      <c r="F46" s="27">
        <v>43871</v>
      </c>
      <c r="G46" s="16">
        <v>442</v>
      </c>
      <c r="H46" s="86">
        <v>564</v>
      </c>
      <c r="I46" s="87">
        <v>15.03</v>
      </c>
      <c r="J46" s="109">
        <v>130</v>
      </c>
      <c r="K46" s="109">
        <v>56.6</v>
      </c>
      <c r="L46" s="109">
        <v>30.2</v>
      </c>
      <c r="M46" s="109">
        <v>152.6</v>
      </c>
      <c r="N46" s="16">
        <v>300</v>
      </c>
      <c r="O46" s="16">
        <v>463</v>
      </c>
      <c r="P46" s="16">
        <v>477</v>
      </c>
      <c r="Q46" s="33">
        <f t="shared" si="7"/>
        <v>803.52</v>
      </c>
      <c r="R46" s="33">
        <f t="shared" si="7"/>
        <v>1240.0992000000001</v>
      </c>
      <c r="S46" s="33">
        <f t="shared" si="8"/>
        <v>1153.9584</v>
      </c>
      <c r="T46" s="35">
        <f t="shared" si="10"/>
        <v>19.269064748201437</v>
      </c>
      <c r="U46" s="35">
        <f t="shared" si="11"/>
        <v>29.738589928057557</v>
      </c>
      <c r="V46" s="35">
        <f t="shared" si="12"/>
        <v>27.672863309352518</v>
      </c>
      <c r="W46" s="28">
        <f t="shared" si="9"/>
        <v>76.680517985611516</v>
      </c>
    </row>
    <row r="47" spans="1:403" s="19" customFormat="1" ht="15" customHeight="1" x14ac:dyDescent="0.25">
      <c r="A47" s="16">
        <v>30</v>
      </c>
      <c r="B47" s="17">
        <v>2021</v>
      </c>
      <c r="C47" s="27">
        <v>44171</v>
      </c>
      <c r="D47" s="17">
        <v>7</v>
      </c>
      <c r="E47" s="17">
        <v>37</v>
      </c>
      <c r="F47" s="27">
        <v>44247</v>
      </c>
      <c r="G47" s="16">
        <v>344</v>
      </c>
      <c r="H47" s="86">
        <v>687</v>
      </c>
      <c r="I47" s="87">
        <v>7.04</v>
      </c>
      <c r="J47" s="109">
        <v>107.7</v>
      </c>
      <c r="K47" s="109">
        <v>56.6</v>
      </c>
      <c r="L47" s="109">
        <v>45.3</v>
      </c>
      <c r="M47" s="109">
        <v>118.7</v>
      </c>
      <c r="N47" s="16">
        <v>233</v>
      </c>
      <c r="O47" s="16">
        <v>286</v>
      </c>
      <c r="P47" s="16">
        <v>231</v>
      </c>
      <c r="Q47" s="33">
        <f t="shared" si="7"/>
        <v>624.06719999999996</v>
      </c>
      <c r="R47" s="33">
        <f t="shared" si="7"/>
        <v>766.02239999999995</v>
      </c>
      <c r="S47" s="33">
        <f t="shared" si="8"/>
        <v>558.83519999999999</v>
      </c>
      <c r="T47" s="35">
        <f t="shared" si="10"/>
        <v>14.965640287769782</v>
      </c>
      <c r="U47" s="35">
        <f t="shared" si="11"/>
        <v>18.369841726618706</v>
      </c>
      <c r="V47" s="35">
        <f t="shared" si="12"/>
        <v>13.401323741007195</v>
      </c>
      <c r="W47" s="28">
        <f t="shared" si="9"/>
        <v>46.736805755395686</v>
      </c>
    </row>
    <row r="48" spans="1:403" s="19" customFormat="1" ht="15" customHeight="1" x14ac:dyDescent="0.25">
      <c r="A48" s="16">
        <v>31</v>
      </c>
      <c r="B48" s="17">
        <v>2022</v>
      </c>
      <c r="C48" s="27">
        <v>44534</v>
      </c>
      <c r="D48" s="17">
        <v>43</v>
      </c>
      <c r="E48" s="17">
        <v>67</v>
      </c>
      <c r="F48" s="27">
        <v>44602</v>
      </c>
      <c r="G48" s="16">
        <v>418</v>
      </c>
      <c r="H48" s="86">
        <v>655</v>
      </c>
      <c r="I48" s="89">
        <v>45032</v>
      </c>
      <c r="J48" s="109">
        <v>114.3</v>
      </c>
      <c r="K48" s="109">
        <v>52.7</v>
      </c>
      <c r="L48" s="109">
        <v>30</v>
      </c>
      <c r="M48" s="109">
        <v>136.69999999999999</v>
      </c>
      <c r="N48" s="16">
        <v>286</v>
      </c>
      <c r="O48" s="16">
        <v>276</v>
      </c>
      <c r="P48" s="16">
        <v>241</v>
      </c>
      <c r="Q48" s="33">
        <f t="shared" si="7"/>
        <v>766.02239999999995</v>
      </c>
      <c r="R48" s="33">
        <f t="shared" si="7"/>
        <v>739.23839999999996</v>
      </c>
      <c r="S48" s="33">
        <f t="shared" si="8"/>
        <v>583.02719999999999</v>
      </c>
      <c r="T48" s="35">
        <f t="shared" si="10"/>
        <v>18.369841726618706</v>
      </c>
      <c r="U48" s="35">
        <f t="shared" si="11"/>
        <v>17.727539568345321</v>
      </c>
      <c r="V48" s="35">
        <f t="shared" si="12"/>
        <v>13.981467625899281</v>
      </c>
      <c r="W48" s="28">
        <f t="shared" si="9"/>
        <v>50.078848920863308</v>
      </c>
    </row>
    <row r="49" spans="1:23" s="57" customFormat="1" ht="15" customHeight="1" x14ac:dyDescent="0.25">
      <c r="A49" s="16">
        <v>32</v>
      </c>
      <c r="B49" s="54">
        <v>2023</v>
      </c>
      <c r="C49" s="55">
        <v>44882</v>
      </c>
      <c r="D49" s="54">
        <v>90</v>
      </c>
      <c r="E49" s="54">
        <v>100</v>
      </c>
      <c r="F49" s="55">
        <v>44995</v>
      </c>
      <c r="G49" s="56">
        <v>322</v>
      </c>
      <c r="H49" s="53">
        <v>1118</v>
      </c>
      <c r="I49" s="95">
        <v>45022</v>
      </c>
      <c r="J49" s="109">
        <v>284</v>
      </c>
      <c r="K49" s="109">
        <v>102.9</v>
      </c>
      <c r="L49" s="109">
        <v>118.6</v>
      </c>
      <c r="M49" s="109">
        <v>261.39999999999998</v>
      </c>
      <c r="N49" s="53">
        <v>169</v>
      </c>
      <c r="O49" s="53">
        <v>706</v>
      </c>
      <c r="P49" s="53">
        <v>390</v>
      </c>
      <c r="Q49" s="33">
        <f t="shared" si="7"/>
        <v>452.64960000000002</v>
      </c>
      <c r="R49" s="33">
        <f t="shared" si="7"/>
        <v>1890.9503999999999</v>
      </c>
      <c r="S49" s="33">
        <f t="shared" si="8"/>
        <v>943.48800000000006</v>
      </c>
      <c r="T49" s="35">
        <f t="shared" si="10"/>
        <v>10.854906474820144</v>
      </c>
      <c r="U49" s="35">
        <f t="shared" si="11"/>
        <v>45.346532374100718</v>
      </c>
      <c r="V49" s="35">
        <f t="shared" si="12"/>
        <v>22.625611510791369</v>
      </c>
      <c r="W49" s="28">
        <f t="shared" si="9"/>
        <v>78.827050359712231</v>
      </c>
    </row>
    <row r="50" spans="1:23" s="2" customFormat="1" x14ac:dyDescent="0.25">
      <c r="A50" s="161"/>
      <c r="B50" s="161"/>
      <c r="C50" s="70"/>
      <c r="D50" s="70"/>
      <c r="E50" s="70"/>
      <c r="F50" s="70"/>
      <c r="G50" s="70"/>
      <c r="H50" s="70"/>
      <c r="I50" s="70"/>
      <c r="J50" s="63"/>
      <c r="K50" s="63"/>
      <c r="L50" s="63"/>
      <c r="M50" s="64"/>
    </row>
    <row r="51" spans="1:23" s="2" customFormat="1" x14ac:dyDescent="0.25">
      <c r="A51" s="162" t="s">
        <v>15</v>
      </c>
      <c r="B51" s="163"/>
      <c r="C51" s="71"/>
      <c r="D51" s="36">
        <f>SUM(D10:D50)</f>
        <v>1560</v>
      </c>
      <c r="E51" s="36">
        <f t="shared" ref="E51:W51" si="13">SUM(E10:E50)</f>
        <v>2103</v>
      </c>
      <c r="F51" s="65"/>
      <c r="G51" s="36">
        <f t="shared" si="13"/>
        <v>10836</v>
      </c>
      <c r="H51" s="36">
        <f t="shared" si="13"/>
        <v>24678</v>
      </c>
      <c r="I51" s="65"/>
      <c r="J51" s="37">
        <f t="shared" si="13"/>
        <v>3912.0000000000005</v>
      </c>
      <c r="K51" s="37">
        <f t="shared" si="13"/>
        <v>1939.1999999999998</v>
      </c>
      <c r="L51" s="37">
        <f t="shared" si="13"/>
        <v>1690</v>
      </c>
      <c r="M51" s="37">
        <f t="shared" si="13"/>
        <v>4211.0999999999995</v>
      </c>
      <c r="N51" s="65"/>
      <c r="O51" s="65"/>
      <c r="P51" s="65"/>
      <c r="Q51" s="65"/>
      <c r="R51" s="65"/>
      <c r="S51" s="65"/>
      <c r="T51" s="65"/>
      <c r="U51" s="65"/>
      <c r="V51" s="65"/>
      <c r="W51" s="37">
        <f t="shared" si="13"/>
        <v>1487.997997122302</v>
      </c>
    </row>
    <row r="52" spans="1:23" s="2" customFormat="1" x14ac:dyDescent="0.25">
      <c r="A52" s="162" t="s">
        <v>16</v>
      </c>
      <c r="B52" s="163"/>
      <c r="C52" s="71"/>
      <c r="D52" s="37">
        <f>AVERAGE(D10:D49)</f>
        <v>48.75</v>
      </c>
      <c r="E52" s="37">
        <f t="shared" ref="E52:W52" si="14">AVERAGE(E10:E49)</f>
        <v>65.71875</v>
      </c>
      <c r="F52" s="66"/>
      <c r="G52" s="37">
        <f t="shared" si="14"/>
        <v>338.625</v>
      </c>
      <c r="H52" s="37">
        <f t="shared" si="14"/>
        <v>771.1875</v>
      </c>
      <c r="I52" s="66"/>
      <c r="J52" s="37">
        <f t="shared" si="14"/>
        <v>122.25000000000001</v>
      </c>
      <c r="K52" s="37">
        <f t="shared" si="14"/>
        <v>60.599999999999994</v>
      </c>
      <c r="L52" s="37">
        <f t="shared" si="14"/>
        <v>52.8125</v>
      </c>
      <c r="M52" s="37">
        <f t="shared" si="14"/>
        <v>131.59687499999998</v>
      </c>
      <c r="N52" s="66"/>
      <c r="O52" s="66"/>
      <c r="P52" s="66"/>
      <c r="Q52" s="66"/>
      <c r="R52" s="66"/>
      <c r="S52" s="66"/>
      <c r="T52" s="66"/>
      <c r="U52" s="66"/>
      <c r="V52" s="66"/>
      <c r="W52" s="146">
        <f t="shared" si="14"/>
        <v>46.499937410071936</v>
      </c>
    </row>
    <row r="53" spans="1:23" x14ac:dyDescent="0.25">
      <c r="F53" s="60"/>
    </row>
    <row r="54" spans="1:23" s="60" customFormat="1" x14ac:dyDescent="0.25">
      <c r="A54" s="98" t="s">
        <v>17</v>
      </c>
      <c r="B54" s="19"/>
      <c r="C54" s="19"/>
      <c r="D54" s="98"/>
      <c r="E54" s="19"/>
      <c r="F54" s="19"/>
      <c r="G54" s="19"/>
      <c r="H54" s="98"/>
      <c r="I54" s="98"/>
      <c r="J54" s="19"/>
      <c r="K54" s="19"/>
      <c r="L54" s="19"/>
      <c r="M54" s="67"/>
    </row>
    <row r="55" spans="1:23" s="60" customFormat="1" x14ac:dyDescent="0.25">
      <c r="A55" s="160" t="s">
        <v>63</v>
      </c>
      <c r="B55" s="160"/>
      <c r="C55" s="160"/>
      <c r="D55" s="160"/>
      <c r="E55" s="160"/>
      <c r="F55" s="160"/>
      <c r="G55" s="160"/>
      <c r="H55" s="160"/>
      <c r="I55" s="160"/>
      <c r="J55" s="160"/>
      <c r="K55" s="160"/>
      <c r="L55" s="160"/>
      <c r="M55" s="160"/>
    </row>
    <row r="56" spans="1:23" s="60" customFormat="1" ht="18" x14ac:dyDescent="0.25">
      <c r="A56" s="160" t="s">
        <v>59</v>
      </c>
      <c r="B56" s="160"/>
      <c r="C56" s="160"/>
      <c r="D56" s="160"/>
      <c r="E56" s="160"/>
      <c r="F56" s="160"/>
      <c r="G56" s="160"/>
      <c r="H56" s="160"/>
      <c r="I56" s="160"/>
      <c r="J56" s="160"/>
      <c r="K56" s="160"/>
      <c r="L56" s="160"/>
      <c r="M56" s="160"/>
    </row>
    <row r="57" spans="1:23" x14ac:dyDescent="0.25">
      <c r="A57" s="160" t="s">
        <v>65</v>
      </c>
      <c r="B57" s="160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</row>
  </sheetData>
  <mergeCells count="20">
    <mergeCell ref="A56:M56"/>
    <mergeCell ref="G34:I34"/>
    <mergeCell ref="J34:M34"/>
    <mergeCell ref="A52:B52"/>
    <mergeCell ref="A57:P57"/>
    <mergeCell ref="N34:P34"/>
    <mergeCell ref="A55:M55"/>
    <mergeCell ref="T3:V3"/>
    <mergeCell ref="A3:B9"/>
    <mergeCell ref="D3:F3"/>
    <mergeCell ref="G3:I3"/>
    <mergeCell ref="J3:M3"/>
    <mergeCell ref="N3:P3"/>
    <mergeCell ref="Q3:S3"/>
    <mergeCell ref="Q34:S34"/>
    <mergeCell ref="T34:V34"/>
    <mergeCell ref="A50:B50"/>
    <mergeCell ref="A51:B51"/>
    <mergeCell ref="A34:B40"/>
    <mergeCell ref="D34:F34"/>
  </mergeCells>
  <pageMargins left="0.19685039370078741" right="7.874015748031496E-2" top="1.1811023622047245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T57"/>
  <sheetViews>
    <sheetView topLeftCell="A34" zoomScale="110" zoomScaleNormal="110" workbookViewId="0">
      <selection activeCell="I24" sqref="I24"/>
    </sheetView>
  </sheetViews>
  <sheetFormatPr defaultColWidth="9.140625" defaultRowHeight="15" x14ac:dyDescent="0.25"/>
  <cols>
    <col min="1" max="1" width="4.42578125" style="31" customWidth="1"/>
    <col min="2" max="2" width="5.85546875" style="31" customWidth="1"/>
    <col min="3" max="3" width="12.42578125" style="31" customWidth="1"/>
    <col min="4" max="4" width="7.85546875" style="31" customWidth="1"/>
    <col min="5" max="5" width="6" style="31" customWidth="1"/>
    <col min="6" max="6" width="11.5703125" style="31" customWidth="1"/>
    <col min="7" max="7" width="12" style="2" customWidth="1"/>
    <col min="8" max="8" width="10.85546875" style="31" customWidth="1"/>
    <col min="9" max="9" width="9.42578125" style="31" customWidth="1"/>
    <col min="10" max="10" width="18.7109375" style="60" customWidth="1"/>
    <col min="11" max="11" width="15.5703125" style="60" customWidth="1"/>
    <col min="12" max="12" width="16" style="60" customWidth="1"/>
    <col min="13" max="13" width="17.5703125" style="61" customWidth="1"/>
    <col min="14" max="16384" width="9.140625" style="31"/>
  </cols>
  <sheetData>
    <row r="2" spans="1:384" ht="21" customHeight="1" x14ac:dyDescent="0.3">
      <c r="A2" s="23" t="s">
        <v>56</v>
      </c>
      <c r="B2" s="23"/>
      <c r="C2" s="23"/>
      <c r="D2" s="23"/>
      <c r="E2" s="23"/>
      <c r="F2" s="23"/>
      <c r="G2" s="23"/>
      <c r="H2" s="23"/>
      <c r="I2" s="23"/>
      <c r="J2" s="62"/>
      <c r="K2" s="62"/>
      <c r="L2" s="62"/>
      <c r="M2" s="6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</row>
    <row r="3" spans="1:384" s="38" customFormat="1" ht="14.25" customHeight="1" x14ac:dyDescent="0.2">
      <c r="A3" s="148" t="s">
        <v>1</v>
      </c>
      <c r="B3" s="149"/>
      <c r="C3" s="58"/>
      <c r="D3" s="153" t="s">
        <v>48</v>
      </c>
      <c r="E3" s="154"/>
      <c r="F3" s="155"/>
      <c r="G3" s="153" t="s">
        <v>6</v>
      </c>
      <c r="H3" s="154"/>
      <c r="I3" s="154"/>
      <c r="J3" s="156" t="s">
        <v>28</v>
      </c>
      <c r="K3" s="157"/>
      <c r="L3" s="157"/>
      <c r="M3" s="158"/>
    </row>
    <row r="4" spans="1:384" s="21" customFormat="1" ht="14.25" x14ac:dyDescent="0.25">
      <c r="A4" s="150"/>
      <c r="B4" s="151"/>
      <c r="C4" s="59" t="s">
        <v>7</v>
      </c>
      <c r="D4" s="6" t="s">
        <v>26</v>
      </c>
      <c r="E4" s="6" t="s">
        <v>9</v>
      </c>
      <c r="F4" s="6" t="s">
        <v>23</v>
      </c>
      <c r="G4" s="6" t="s">
        <v>49</v>
      </c>
      <c r="H4" s="7" t="s">
        <v>19</v>
      </c>
      <c r="I4" s="6" t="s">
        <v>37</v>
      </c>
      <c r="J4" s="124" t="s">
        <v>10</v>
      </c>
      <c r="K4" s="8" t="s">
        <v>11</v>
      </c>
      <c r="L4" s="123" t="s">
        <v>12</v>
      </c>
      <c r="M4" s="9" t="s">
        <v>13</v>
      </c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/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/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/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/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39"/>
      <c r="II4" s="39"/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39"/>
      <c r="IU4" s="39"/>
      <c r="IV4" s="39"/>
      <c r="IW4" s="39"/>
      <c r="IX4" s="39"/>
      <c r="IY4" s="39"/>
      <c r="IZ4" s="39"/>
      <c r="JA4" s="39"/>
      <c r="JB4" s="39"/>
      <c r="JC4" s="39"/>
      <c r="JD4" s="39"/>
      <c r="JE4" s="39"/>
      <c r="JF4" s="39"/>
      <c r="JG4" s="39"/>
      <c r="JH4" s="39"/>
      <c r="JI4" s="39"/>
      <c r="JJ4" s="39"/>
      <c r="JK4" s="39"/>
      <c r="JL4" s="39"/>
      <c r="JM4" s="39"/>
      <c r="JN4" s="39"/>
      <c r="JO4" s="39"/>
      <c r="JP4" s="39"/>
      <c r="JQ4" s="39"/>
      <c r="JR4" s="39"/>
      <c r="JS4" s="39"/>
      <c r="JT4" s="39"/>
      <c r="JU4" s="39"/>
      <c r="JV4" s="39"/>
      <c r="JW4" s="39"/>
      <c r="JX4" s="39"/>
      <c r="JY4" s="39"/>
      <c r="JZ4" s="39"/>
      <c r="KA4" s="39"/>
      <c r="KB4" s="39"/>
      <c r="KC4" s="39"/>
      <c r="KD4" s="39"/>
      <c r="KE4" s="39"/>
      <c r="KF4" s="39"/>
      <c r="KG4" s="39"/>
      <c r="KH4" s="39"/>
      <c r="KI4" s="39"/>
      <c r="KJ4" s="39"/>
      <c r="KK4" s="39"/>
      <c r="KL4" s="39"/>
      <c r="KM4" s="39"/>
      <c r="KN4" s="39"/>
      <c r="KO4" s="39"/>
      <c r="KP4" s="39"/>
      <c r="KQ4" s="39"/>
      <c r="KR4" s="39"/>
      <c r="KS4" s="39"/>
      <c r="KT4" s="39"/>
      <c r="KU4" s="39"/>
      <c r="KV4" s="39"/>
      <c r="KW4" s="39"/>
      <c r="KX4" s="39"/>
      <c r="KY4" s="39"/>
      <c r="KZ4" s="39"/>
      <c r="LA4" s="39"/>
      <c r="LB4" s="39"/>
      <c r="LC4" s="39"/>
      <c r="LD4" s="39"/>
      <c r="LE4" s="39"/>
      <c r="LF4" s="39"/>
      <c r="LG4" s="39"/>
      <c r="LH4" s="39"/>
      <c r="LI4" s="39"/>
      <c r="LJ4" s="39"/>
      <c r="LK4" s="39"/>
      <c r="LL4" s="39"/>
      <c r="LM4" s="39"/>
      <c r="LN4" s="39"/>
      <c r="LO4" s="39"/>
      <c r="LP4" s="39"/>
      <c r="LQ4" s="39"/>
      <c r="LR4" s="39"/>
      <c r="LS4" s="39"/>
      <c r="LT4" s="39"/>
      <c r="LU4" s="39"/>
      <c r="LV4" s="39"/>
      <c r="LW4" s="39"/>
      <c r="LX4" s="39"/>
      <c r="LY4" s="39"/>
      <c r="LZ4" s="39"/>
      <c r="MA4" s="39"/>
      <c r="MB4" s="39"/>
      <c r="MC4" s="39"/>
      <c r="MD4" s="39"/>
      <c r="ME4" s="39"/>
      <c r="MF4" s="39"/>
      <c r="MG4" s="39"/>
      <c r="MH4" s="39"/>
      <c r="MI4" s="39"/>
      <c r="MJ4" s="39"/>
      <c r="MK4" s="39"/>
      <c r="ML4" s="39"/>
      <c r="MM4" s="39"/>
      <c r="MN4" s="39"/>
      <c r="MO4" s="39"/>
      <c r="MP4" s="39"/>
      <c r="MQ4" s="39"/>
      <c r="MR4" s="39"/>
      <c r="MS4" s="39"/>
      <c r="MT4" s="39"/>
      <c r="MU4" s="39"/>
      <c r="MV4" s="39"/>
      <c r="MW4" s="39"/>
      <c r="MX4" s="39"/>
      <c r="MY4" s="39"/>
      <c r="MZ4" s="39"/>
      <c r="NA4" s="39"/>
      <c r="NB4" s="39"/>
      <c r="NC4" s="39"/>
      <c r="ND4" s="39"/>
      <c r="NE4" s="39"/>
      <c r="NF4" s="39"/>
      <c r="NG4" s="39"/>
      <c r="NH4" s="39"/>
      <c r="NI4" s="39"/>
      <c r="NJ4" s="39"/>
      <c r="NK4" s="39"/>
      <c r="NL4" s="39"/>
      <c r="NM4" s="39"/>
      <c r="NN4" s="39"/>
      <c r="NO4" s="39"/>
      <c r="NP4" s="39"/>
      <c r="NQ4" s="39"/>
      <c r="NR4" s="39"/>
      <c r="NS4" s="39"/>
      <c r="NT4" s="39"/>
    </row>
    <row r="5" spans="1:384" s="21" customFormat="1" ht="15.6" customHeight="1" x14ac:dyDescent="0.2">
      <c r="A5" s="150"/>
      <c r="B5" s="151"/>
      <c r="C5" s="59" t="s">
        <v>51</v>
      </c>
      <c r="D5" s="11" t="s">
        <v>8</v>
      </c>
      <c r="E5" s="11" t="s">
        <v>8</v>
      </c>
      <c r="F5" s="12" t="s">
        <v>18</v>
      </c>
      <c r="G5" s="12" t="s">
        <v>20</v>
      </c>
      <c r="H5" s="10" t="s">
        <v>20</v>
      </c>
      <c r="I5" s="12" t="s">
        <v>0</v>
      </c>
      <c r="J5" s="14" t="s">
        <v>27</v>
      </c>
      <c r="K5" s="6" t="s">
        <v>27</v>
      </c>
      <c r="L5" s="6" t="s">
        <v>27</v>
      </c>
      <c r="M5" s="6" t="s">
        <v>27</v>
      </c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39"/>
      <c r="EP5" s="39"/>
      <c r="EQ5" s="39"/>
      <c r="ER5" s="39"/>
      <c r="ES5" s="39"/>
      <c r="ET5" s="39"/>
      <c r="EU5" s="39"/>
      <c r="EV5" s="39"/>
      <c r="EW5" s="39"/>
      <c r="EX5" s="39"/>
      <c r="EY5" s="39"/>
      <c r="EZ5" s="39"/>
      <c r="FA5" s="39"/>
      <c r="FB5" s="39"/>
      <c r="FC5" s="39"/>
      <c r="FD5" s="39"/>
      <c r="FE5" s="39"/>
      <c r="FF5" s="39"/>
      <c r="FG5" s="39"/>
      <c r="FH5" s="39"/>
      <c r="FI5" s="39"/>
      <c r="FJ5" s="39"/>
      <c r="FK5" s="39"/>
      <c r="FL5" s="39"/>
      <c r="FM5" s="39"/>
      <c r="FN5" s="39"/>
      <c r="FO5" s="39"/>
      <c r="FP5" s="39"/>
      <c r="FQ5" s="39"/>
      <c r="FR5" s="39"/>
      <c r="FS5" s="39"/>
      <c r="FT5" s="39"/>
      <c r="FU5" s="39"/>
      <c r="FV5" s="39"/>
      <c r="FW5" s="39"/>
      <c r="FX5" s="39"/>
      <c r="FY5" s="39"/>
      <c r="FZ5" s="39"/>
      <c r="GA5" s="39"/>
      <c r="GB5" s="39"/>
      <c r="GC5" s="39"/>
      <c r="GD5" s="39"/>
      <c r="GE5" s="39"/>
      <c r="GF5" s="39"/>
      <c r="GG5" s="39"/>
      <c r="GH5" s="39"/>
      <c r="GI5" s="39"/>
      <c r="GJ5" s="39"/>
      <c r="GK5" s="39"/>
      <c r="GL5" s="39"/>
      <c r="GM5" s="39"/>
      <c r="GN5" s="39"/>
      <c r="GO5" s="39"/>
      <c r="GP5" s="39"/>
      <c r="GQ5" s="39"/>
      <c r="GR5" s="39"/>
      <c r="GS5" s="39"/>
      <c r="GT5" s="39"/>
      <c r="GU5" s="39"/>
      <c r="GV5" s="39"/>
      <c r="GW5" s="39"/>
      <c r="GX5" s="39"/>
      <c r="GY5" s="39"/>
      <c r="GZ5" s="39"/>
      <c r="HA5" s="39"/>
      <c r="HB5" s="39"/>
      <c r="HC5" s="39"/>
      <c r="HD5" s="39"/>
      <c r="HE5" s="39"/>
      <c r="HF5" s="39"/>
      <c r="HG5" s="39"/>
      <c r="HH5" s="39"/>
      <c r="HI5" s="39"/>
      <c r="HJ5" s="39"/>
      <c r="HK5" s="39"/>
      <c r="HL5" s="39"/>
      <c r="HM5" s="39"/>
      <c r="HN5" s="39"/>
      <c r="HO5" s="39"/>
      <c r="HP5" s="39"/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39"/>
      <c r="IB5" s="39"/>
      <c r="IC5" s="39"/>
      <c r="ID5" s="39"/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/>
      <c r="IP5" s="39"/>
      <c r="IQ5" s="39"/>
      <c r="IR5" s="39"/>
      <c r="IS5" s="39"/>
      <c r="IT5" s="39"/>
      <c r="IU5" s="39"/>
      <c r="IV5" s="39"/>
      <c r="IW5" s="39"/>
      <c r="IX5" s="39"/>
      <c r="IY5" s="39"/>
      <c r="IZ5" s="39"/>
      <c r="JA5" s="39"/>
      <c r="JB5" s="39"/>
      <c r="JC5" s="39"/>
      <c r="JD5" s="39"/>
      <c r="JE5" s="39"/>
      <c r="JF5" s="39"/>
      <c r="JG5" s="39"/>
      <c r="JH5" s="39"/>
      <c r="JI5" s="39"/>
      <c r="JJ5" s="39"/>
      <c r="JK5" s="39"/>
      <c r="JL5" s="39"/>
      <c r="JM5" s="39"/>
      <c r="JN5" s="39"/>
      <c r="JO5" s="39"/>
      <c r="JP5" s="39"/>
      <c r="JQ5" s="39"/>
      <c r="JR5" s="39"/>
      <c r="JS5" s="39"/>
      <c r="JT5" s="39"/>
      <c r="JU5" s="39"/>
      <c r="JV5" s="39"/>
      <c r="JW5" s="39"/>
      <c r="JX5" s="39"/>
      <c r="JY5" s="39"/>
      <c r="JZ5" s="39"/>
      <c r="KA5" s="39"/>
      <c r="KB5" s="39"/>
      <c r="KC5" s="39"/>
      <c r="KD5" s="39"/>
      <c r="KE5" s="39"/>
      <c r="KF5" s="39"/>
      <c r="KG5" s="39"/>
      <c r="KH5" s="39"/>
      <c r="KI5" s="39"/>
      <c r="KJ5" s="39"/>
      <c r="KK5" s="39"/>
      <c r="KL5" s="39"/>
      <c r="KM5" s="39"/>
      <c r="KN5" s="39"/>
      <c r="KO5" s="39"/>
      <c r="KP5" s="39"/>
      <c r="KQ5" s="39"/>
      <c r="KR5" s="39"/>
      <c r="KS5" s="39"/>
      <c r="KT5" s="39"/>
      <c r="KU5" s="39"/>
      <c r="KV5" s="39"/>
      <c r="KW5" s="39"/>
      <c r="KX5" s="39"/>
      <c r="KY5" s="39"/>
      <c r="KZ5" s="39"/>
      <c r="LA5" s="39"/>
      <c r="LB5" s="39"/>
      <c r="LC5" s="39"/>
      <c r="LD5" s="39"/>
      <c r="LE5" s="39"/>
      <c r="LF5" s="39"/>
      <c r="LG5" s="39"/>
      <c r="LH5" s="39"/>
      <c r="LI5" s="39"/>
      <c r="LJ5" s="39"/>
      <c r="LK5" s="39"/>
      <c r="LL5" s="39"/>
      <c r="LM5" s="39"/>
      <c r="LN5" s="39"/>
      <c r="LO5" s="39"/>
      <c r="LP5" s="39"/>
      <c r="LQ5" s="39"/>
      <c r="LR5" s="39"/>
      <c r="LS5" s="39"/>
      <c r="LT5" s="39"/>
      <c r="LU5" s="39"/>
      <c r="LV5" s="39"/>
      <c r="LW5" s="39"/>
      <c r="LX5" s="39"/>
      <c r="LY5" s="39"/>
      <c r="LZ5" s="39"/>
      <c r="MA5" s="39"/>
      <c r="MB5" s="39"/>
      <c r="MC5" s="39"/>
      <c r="MD5" s="39"/>
      <c r="ME5" s="39"/>
      <c r="MF5" s="39"/>
      <c r="MG5" s="39"/>
      <c r="MH5" s="39"/>
      <c r="MI5" s="39"/>
      <c r="MJ5" s="39"/>
      <c r="MK5" s="39"/>
      <c r="ML5" s="39"/>
      <c r="MM5" s="39"/>
      <c r="MN5" s="39"/>
      <c r="MO5" s="39"/>
      <c r="MP5" s="39"/>
      <c r="MQ5" s="39"/>
      <c r="MR5" s="39"/>
      <c r="MS5" s="39"/>
      <c r="MT5" s="39"/>
      <c r="MU5" s="39"/>
      <c r="MV5" s="39"/>
      <c r="MW5" s="39"/>
      <c r="MX5" s="39"/>
      <c r="MY5" s="39"/>
      <c r="MZ5" s="39"/>
      <c r="NA5" s="39"/>
      <c r="NB5" s="39"/>
      <c r="NC5" s="39"/>
      <c r="ND5" s="39"/>
      <c r="NE5" s="39"/>
      <c r="NF5" s="39"/>
      <c r="NG5" s="39"/>
      <c r="NH5" s="39"/>
      <c r="NI5" s="39"/>
      <c r="NJ5" s="39"/>
      <c r="NK5" s="39"/>
      <c r="NL5" s="39"/>
      <c r="NM5" s="39"/>
      <c r="NN5" s="39"/>
      <c r="NO5" s="39"/>
      <c r="NP5" s="39"/>
      <c r="NQ5" s="39"/>
      <c r="NR5" s="39"/>
      <c r="NS5" s="39"/>
      <c r="NT5" s="39"/>
    </row>
    <row r="6" spans="1:384" s="21" customFormat="1" ht="14.45" customHeight="1" x14ac:dyDescent="0.2">
      <c r="A6" s="150"/>
      <c r="B6" s="151"/>
      <c r="C6" s="10" t="s">
        <v>52</v>
      </c>
      <c r="D6" s="40"/>
      <c r="E6" s="40"/>
      <c r="F6" s="22"/>
      <c r="G6" s="20" t="s">
        <v>22</v>
      </c>
      <c r="H6" s="10" t="s">
        <v>22</v>
      </c>
      <c r="I6" s="12"/>
      <c r="J6" s="10" t="s">
        <v>25</v>
      </c>
      <c r="K6" s="12" t="s">
        <v>2</v>
      </c>
      <c r="L6" s="12" t="s">
        <v>4</v>
      </c>
      <c r="M6" s="13" t="s">
        <v>25</v>
      </c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39"/>
      <c r="IG6" s="39"/>
      <c r="IH6" s="39"/>
      <c r="II6" s="39"/>
      <c r="IJ6" s="39"/>
      <c r="IK6" s="39"/>
      <c r="IL6" s="39"/>
      <c r="IM6" s="39"/>
      <c r="IN6" s="39"/>
      <c r="IO6" s="39"/>
      <c r="IP6" s="39"/>
      <c r="IQ6" s="39"/>
      <c r="IR6" s="39"/>
      <c r="IS6" s="39"/>
      <c r="IT6" s="39"/>
      <c r="IU6" s="39"/>
      <c r="IV6" s="39"/>
      <c r="IW6" s="39"/>
      <c r="IX6" s="39"/>
      <c r="IY6" s="39"/>
      <c r="IZ6" s="39"/>
      <c r="JA6" s="39"/>
      <c r="JB6" s="39"/>
      <c r="JC6" s="39"/>
      <c r="JD6" s="39"/>
      <c r="JE6" s="39"/>
      <c r="JF6" s="39"/>
      <c r="JG6" s="39"/>
      <c r="JH6" s="39"/>
      <c r="JI6" s="39"/>
      <c r="JJ6" s="39"/>
      <c r="JK6" s="39"/>
      <c r="JL6" s="39"/>
      <c r="JM6" s="39"/>
      <c r="JN6" s="39"/>
      <c r="JO6" s="39"/>
      <c r="JP6" s="39"/>
      <c r="JQ6" s="39"/>
      <c r="JR6" s="39"/>
      <c r="JS6" s="39"/>
      <c r="JT6" s="39"/>
      <c r="JU6" s="39"/>
      <c r="JV6" s="39"/>
      <c r="JW6" s="39"/>
      <c r="JX6" s="39"/>
      <c r="JY6" s="39"/>
      <c r="JZ6" s="39"/>
      <c r="KA6" s="39"/>
      <c r="KB6" s="39"/>
      <c r="KC6" s="39"/>
      <c r="KD6" s="39"/>
      <c r="KE6" s="39"/>
      <c r="KF6" s="39"/>
      <c r="KG6" s="39"/>
      <c r="KH6" s="39"/>
      <c r="KI6" s="39"/>
      <c r="KJ6" s="39"/>
      <c r="KK6" s="39"/>
      <c r="KL6" s="39"/>
      <c r="KM6" s="39"/>
      <c r="KN6" s="39"/>
      <c r="KO6" s="39"/>
      <c r="KP6" s="39"/>
      <c r="KQ6" s="39"/>
      <c r="KR6" s="39"/>
      <c r="KS6" s="39"/>
      <c r="KT6" s="39"/>
      <c r="KU6" s="39"/>
      <c r="KV6" s="39"/>
      <c r="KW6" s="39"/>
      <c r="KX6" s="39"/>
      <c r="KY6" s="39"/>
      <c r="KZ6" s="39"/>
      <c r="LA6" s="39"/>
      <c r="LB6" s="39"/>
      <c r="LC6" s="39"/>
      <c r="LD6" s="39"/>
      <c r="LE6" s="39"/>
      <c r="LF6" s="39"/>
      <c r="LG6" s="39"/>
      <c r="LH6" s="39"/>
      <c r="LI6" s="39"/>
      <c r="LJ6" s="39"/>
      <c r="LK6" s="39"/>
      <c r="LL6" s="39"/>
      <c r="LM6" s="39"/>
      <c r="LN6" s="39"/>
      <c r="LO6" s="39"/>
      <c r="LP6" s="39"/>
      <c r="LQ6" s="39"/>
      <c r="LR6" s="39"/>
      <c r="LS6" s="39"/>
      <c r="LT6" s="39"/>
      <c r="LU6" s="39"/>
      <c r="LV6" s="39"/>
      <c r="LW6" s="39"/>
      <c r="LX6" s="39"/>
      <c r="LY6" s="39"/>
      <c r="LZ6" s="39"/>
      <c r="MA6" s="39"/>
      <c r="MB6" s="39"/>
      <c r="MC6" s="39"/>
      <c r="MD6" s="39"/>
      <c r="ME6" s="39"/>
      <c r="MF6" s="39"/>
      <c r="MG6" s="39"/>
      <c r="MH6" s="39"/>
      <c r="MI6" s="39"/>
      <c r="MJ6" s="39"/>
      <c r="MK6" s="39"/>
      <c r="ML6" s="39"/>
      <c r="MM6" s="39"/>
      <c r="MN6" s="39"/>
      <c r="MO6" s="39"/>
      <c r="MP6" s="39"/>
      <c r="MQ6" s="39"/>
      <c r="MR6" s="39"/>
      <c r="MS6" s="39"/>
      <c r="MT6" s="39"/>
      <c r="MU6" s="39"/>
      <c r="MV6" s="39"/>
      <c r="MW6" s="39"/>
      <c r="MX6" s="39"/>
      <c r="MY6" s="39"/>
      <c r="MZ6" s="39"/>
      <c r="NA6" s="39"/>
      <c r="NB6" s="39"/>
      <c r="NC6" s="39"/>
      <c r="ND6" s="39"/>
      <c r="NE6" s="39"/>
      <c r="NF6" s="39"/>
      <c r="NG6" s="39"/>
      <c r="NH6" s="39"/>
      <c r="NI6" s="39"/>
      <c r="NJ6" s="39"/>
      <c r="NK6" s="39"/>
      <c r="NL6" s="39"/>
      <c r="NM6" s="39"/>
      <c r="NN6" s="39"/>
      <c r="NO6" s="39"/>
      <c r="NP6" s="39"/>
      <c r="NQ6" s="39"/>
      <c r="NR6" s="39"/>
      <c r="NS6" s="39"/>
      <c r="NT6" s="39"/>
    </row>
    <row r="7" spans="1:384" s="21" customFormat="1" ht="14.45" customHeight="1" x14ac:dyDescent="0.2">
      <c r="A7" s="150"/>
      <c r="B7" s="151"/>
      <c r="C7" s="14" t="s">
        <v>14</v>
      </c>
      <c r="D7" s="12"/>
      <c r="E7" s="11"/>
      <c r="F7" s="12"/>
      <c r="G7" s="20" t="s">
        <v>21</v>
      </c>
      <c r="H7" s="10" t="s">
        <v>21</v>
      </c>
      <c r="I7" s="12"/>
      <c r="J7" s="12" t="s">
        <v>24</v>
      </c>
      <c r="K7" s="12" t="s">
        <v>41</v>
      </c>
      <c r="L7" s="12" t="s">
        <v>39</v>
      </c>
      <c r="M7" s="12" t="s">
        <v>24</v>
      </c>
    </row>
    <row r="8" spans="1:384" s="21" customFormat="1" ht="14.45" customHeight="1" x14ac:dyDescent="0.2">
      <c r="A8" s="150"/>
      <c r="B8" s="151"/>
      <c r="C8" s="14" t="s">
        <v>53</v>
      </c>
      <c r="D8" s="11"/>
      <c r="E8" s="11"/>
      <c r="F8" s="12"/>
      <c r="G8" s="12"/>
      <c r="I8" s="22"/>
      <c r="J8" s="12" t="s">
        <v>14</v>
      </c>
      <c r="K8" s="12" t="s">
        <v>40</v>
      </c>
      <c r="L8" s="11" t="s">
        <v>38</v>
      </c>
      <c r="M8" s="12" t="s">
        <v>14</v>
      </c>
    </row>
    <row r="9" spans="1:384" s="21" customFormat="1" ht="15" customHeight="1" thickBot="1" x14ac:dyDescent="0.25">
      <c r="A9" s="152"/>
      <c r="B9" s="159"/>
      <c r="C9" s="15"/>
      <c r="D9" s="15"/>
      <c r="E9" s="11"/>
      <c r="F9" s="12"/>
      <c r="G9" s="12"/>
      <c r="H9" s="10"/>
      <c r="I9" s="12"/>
      <c r="J9" s="12" t="s">
        <v>3</v>
      </c>
      <c r="K9" s="12"/>
      <c r="L9" s="11"/>
      <c r="M9" s="24" t="s">
        <v>5</v>
      </c>
    </row>
    <row r="10" spans="1:384" s="60" customFormat="1" ht="15.75" thickTop="1" x14ac:dyDescent="0.25">
      <c r="A10" s="114">
        <v>1</v>
      </c>
      <c r="B10" s="17">
        <v>1991</v>
      </c>
      <c r="C10" s="27">
        <v>33221</v>
      </c>
      <c r="D10" s="17">
        <v>10</v>
      </c>
      <c r="E10" s="50">
        <v>37</v>
      </c>
      <c r="F10" s="46">
        <v>33289</v>
      </c>
      <c r="G10" s="115">
        <v>449</v>
      </c>
      <c r="H10" s="86">
        <v>628</v>
      </c>
      <c r="I10" s="86">
        <v>28.03</v>
      </c>
      <c r="J10" s="128">
        <v>73.8</v>
      </c>
      <c r="K10" s="129">
        <v>38.6</v>
      </c>
      <c r="L10" s="129">
        <v>23.1</v>
      </c>
      <c r="M10" s="129">
        <v>88.7</v>
      </c>
    </row>
    <row r="11" spans="1:384" s="60" customFormat="1" x14ac:dyDescent="0.25">
      <c r="A11" s="29">
        <v>2</v>
      </c>
      <c r="B11" s="17">
        <v>1992</v>
      </c>
      <c r="C11" s="27">
        <v>33577</v>
      </c>
      <c r="D11" s="17">
        <v>22</v>
      </c>
      <c r="E11" s="17">
        <v>25</v>
      </c>
      <c r="F11" s="27">
        <v>33654</v>
      </c>
      <c r="G11" s="81">
        <v>235</v>
      </c>
      <c r="H11" s="86">
        <v>745</v>
      </c>
      <c r="I11" s="86">
        <v>4.04</v>
      </c>
      <c r="J11" s="130">
        <v>98.6</v>
      </c>
      <c r="K11" s="109">
        <v>68.5</v>
      </c>
      <c r="L11" s="109">
        <v>52.8</v>
      </c>
      <c r="M11" s="109">
        <v>114.3</v>
      </c>
    </row>
    <row r="12" spans="1:384" s="60" customFormat="1" x14ac:dyDescent="0.25">
      <c r="A12" s="29">
        <v>3</v>
      </c>
      <c r="B12" s="17">
        <v>1993</v>
      </c>
      <c r="C12" s="27">
        <v>33935</v>
      </c>
      <c r="D12" s="17">
        <v>35</v>
      </c>
      <c r="E12" s="17">
        <v>35</v>
      </c>
      <c r="F12" s="27">
        <v>34028</v>
      </c>
      <c r="G12" s="81">
        <v>252</v>
      </c>
      <c r="H12" s="86">
        <v>657</v>
      </c>
      <c r="I12" s="86">
        <v>14.04</v>
      </c>
      <c r="J12" s="130">
        <v>120.1</v>
      </c>
      <c r="K12" s="109">
        <v>65.900000000000006</v>
      </c>
      <c r="L12" s="109">
        <v>57.5</v>
      </c>
      <c r="M12" s="109">
        <v>120.1</v>
      </c>
    </row>
    <row r="13" spans="1:384" s="60" customFormat="1" x14ac:dyDescent="0.25">
      <c r="A13" s="29">
        <v>4</v>
      </c>
      <c r="B13" s="17">
        <v>1994</v>
      </c>
      <c r="C13" s="27">
        <v>34281</v>
      </c>
      <c r="D13" s="17">
        <v>72</v>
      </c>
      <c r="E13" s="17">
        <v>72</v>
      </c>
      <c r="F13" s="27">
        <v>34393</v>
      </c>
      <c r="G13" s="81">
        <v>169</v>
      </c>
      <c r="H13" s="86">
        <v>1054</v>
      </c>
      <c r="I13" s="86">
        <v>20.04</v>
      </c>
      <c r="J13" s="130">
        <v>153.80000000000001</v>
      </c>
      <c r="K13" s="109">
        <v>92.1</v>
      </c>
      <c r="L13" s="109">
        <v>83.5</v>
      </c>
      <c r="M13" s="109">
        <v>157.6</v>
      </c>
    </row>
    <row r="14" spans="1:384" s="60" customFormat="1" x14ac:dyDescent="0.25">
      <c r="A14" s="29">
        <v>5</v>
      </c>
      <c r="B14" s="17">
        <v>1995</v>
      </c>
      <c r="C14" s="27">
        <v>34648</v>
      </c>
      <c r="D14" s="17">
        <v>9</v>
      </c>
      <c r="E14" s="17">
        <v>20</v>
      </c>
      <c r="F14" s="27">
        <v>34719</v>
      </c>
      <c r="G14" s="81">
        <v>493</v>
      </c>
      <c r="H14" s="86">
        <v>674</v>
      </c>
      <c r="I14" s="86">
        <v>13.03</v>
      </c>
      <c r="J14" s="130">
        <v>81.7</v>
      </c>
      <c r="K14" s="109">
        <v>92.6</v>
      </c>
      <c r="L14" s="109">
        <v>9.5</v>
      </c>
      <c r="M14" s="109">
        <v>161.6</v>
      </c>
    </row>
    <row r="15" spans="1:384" s="60" customFormat="1" x14ac:dyDescent="0.25">
      <c r="A15" s="29">
        <v>6</v>
      </c>
      <c r="B15" s="17">
        <v>1996</v>
      </c>
      <c r="C15" s="27">
        <v>35004</v>
      </c>
      <c r="D15" s="17">
        <v>84</v>
      </c>
      <c r="E15" s="17">
        <v>93</v>
      </c>
      <c r="F15" s="27">
        <v>35155</v>
      </c>
      <c r="G15" s="16">
        <v>142</v>
      </c>
      <c r="H15" s="86">
        <v>717</v>
      </c>
      <c r="I15" s="86">
        <v>21.04</v>
      </c>
      <c r="J15" s="130">
        <v>142.19999999999999</v>
      </c>
      <c r="K15" s="109">
        <v>7.4</v>
      </c>
      <c r="L15" s="109">
        <v>23.1</v>
      </c>
      <c r="M15" s="109">
        <v>124.6</v>
      </c>
    </row>
    <row r="16" spans="1:384" s="60" customFormat="1" x14ac:dyDescent="0.25">
      <c r="A16" s="16">
        <v>7</v>
      </c>
      <c r="B16" s="17">
        <v>1997</v>
      </c>
      <c r="C16" s="27">
        <v>35407</v>
      </c>
      <c r="D16" s="17">
        <v>7</v>
      </c>
      <c r="E16" s="17">
        <v>32</v>
      </c>
      <c r="F16" s="27">
        <v>35440</v>
      </c>
      <c r="G16" s="16">
        <v>377</v>
      </c>
      <c r="H16" s="86">
        <v>529</v>
      </c>
      <c r="I16" s="86">
        <v>8.0299999999999994</v>
      </c>
      <c r="J16" s="130">
        <v>10.1</v>
      </c>
      <c r="K16" s="109">
        <v>71.7</v>
      </c>
      <c r="L16" s="109">
        <v>8.5</v>
      </c>
      <c r="M16" s="109">
        <v>75.900000000000006</v>
      </c>
    </row>
    <row r="17" spans="1:13" s="60" customFormat="1" x14ac:dyDescent="0.25">
      <c r="A17" s="16">
        <v>8</v>
      </c>
      <c r="B17" s="17">
        <v>1998</v>
      </c>
      <c r="C17" s="27">
        <v>35760</v>
      </c>
      <c r="D17" s="17">
        <v>3</v>
      </c>
      <c r="E17" s="17">
        <v>39</v>
      </c>
      <c r="F17" s="27">
        <v>35836</v>
      </c>
      <c r="G17" s="16">
        <v>543</v>
      </c>
      <c r="H17" s="86">
        <v>559</v>
      </c>
      <c r="I17" s="86">
        <v>20.04</v>
      </c>
      <c r="J17" s="130">
        <v>103.4</v>
      </c>
      <c r="K17" s="109">
        <v>93.4</v>
      </c>
      <c r="L17" s="109">
        <v>59.1</v>
      </c>
      <c r="M17" s="109">
        <v>138.9</v>
      </c>
    </row>
    <row r="18" spans="1:13" s="60" customFormat="1" x14ac:dyDescent="0.25">
      <c r="A18" s="16">
        <v>9</v>
      </c>
      <c r="B18" s="17">
        <v>1999</v>
      </c>
      <c r="C18" s="27">
        <v>36106</v>
      </c>
      <c r="D18" s="17">
        <v>92</v>
      </c>
      <c r="E18" s="17">
        <v>92</v>
      </c>
      <c r="F18" s="27">
        <v>36219</v>
      </c>
      <c r="G18" s="16">
        <v>249</v>
      </c>
      <c r="H18" s="86">
        <v>971</v>
      </c>
      <c r="I18" s="86">
        <v>13.04</v>
      </c>
      <c r="J18" s="130">
        <v>142.19999999999999</v>
      </c>
      <c r="K18" s="109">
        <v>55.8</v>
      </c>
      <c r="L18" s="109">
        <v>53.7</v>
      </c>
      <c r="M18" s="109">
        <v>144.30000000000001</v>
      </c>
    </row>
    <row r="19" spans="1:13" s="60" customFormat="1" x14ac:dyDescent="0.25">
      <c r="A19" s="16">
        <v>10</v>
      </c>
      <c r="B19" s="17">
        <v>2000</v>
      </c>
      <c r="C19" s="27">
        <v>36479</v>
      </c>
      <c r="D19" s="17">
        <v>34</v>
      </c>
      <c r="E19" s="17">
        <v>47</v>
      </c>
      <c r="F19" s="27">
        <v>36556</v>
      </c>
      <c r="G19" s="16">
        <v>212</v>
      </c>
      <c r="H19" s="86">
        <v>808</v>
      </c>
      <c r="I19" s="86">
        <v>17.04</v>
      </c>
      <c r="J19" s="130">
        <v>79.8</v>
      </c>
      <c r="K19" s="109">
        <v>152.6</v>
      </c>
      <c r="L19" s="109">
        <v>10.4</v>
      </c>
      <c r="M19" s="109">
        <v>104.8</v>
      </c>
    </row>
    <row r="20" spans="1:13" s="60" customFormat="1" x14ac:dyDescent="0.25">
      <c r="A20" s="16">
        <v>11</v>
      </c>
      <c r="B20" s="17">
        <v>2001</v>
      </c>
      <c r="C20" s="27">
        <v>36878</v>
      </c>
      <c r="D20" s="17">
        <v>50</v>
      </c>
      <c r="E20" s="17">
        <v>76</v>
      </c>
      <c r="F20" s="27">
        <v>36960</v>
      </c>
      <c r="G20" s="16">
        <v>347</v>
      </c>
      <c r="H20" s="86">
        <v>758</v>
      </c>
      <c r="I20" s="86">
        <v>21.03</v>
      </c>
      <c r="J20" s="130">
        <v>131.9</v>
      </c>
      <c r="K20" s="109">
        <v>20.6</v>
      </c>
      <c r="L20" s="109">
        <v>43.3</v>
      </c>
      <c r="M20" s="109">
        <v>113.3</v>
      </c>
    </row>
    <row r="21" spans="1:13" s="60" customFormat="1" x14ac:dyDescent="0.25">
      <c r="A21" s="16">
        <v>12</v>
      </c>
      <c r="B21" s="17">
        <v>2003</v>
      </c>
      <c r="C21" s="27">
        <v>37589</v>
      </c>
      <c r="D21" s="17">
        <v>47</v>
      </c>
      <c r="E21" s="17">
        <v>51</v>
      </c>
      <c r="F21" s="27">
        <v>37672</v>
      </c>
      <c r="G21" s="16">
        <v>111</v>
      </c>
      <c r="H21" s="86">
        <v>448</v>
      </c>
      <c r="I21" s="86">
        <v>22.05</v>
      </c>
      <c r="J21" s="130">
        <v>83</v>
      </c>
      <c r="K21" s="109">
        <v>154.6</v>
      </c>
      <c r="L21" s="109">
        <v>154.4</v>
      </c>
      <c r="M21" s="109">
        <v>83.2</v>
      </c>
    </row>
    <row r="22" spans="1:13" s="60" customFormat="1" ht="15" customHeight="1" x14ac:dyDescent="0.25">
      <c r="A22" s="16">
        <v>13</v>
      </c>
      <c r="B22" s="17">
        <v>2004</v>
      </c>
      <c r="C22" s="27">
        <v>37964</v>
      </c>
      <c r="D22" s="17">
        <v>131</v>
      </c>
      <c r="E22" s="43">
        <v>135</v>
      </c>
      <c r="F22" s="44">
        <v>38056</v>
      </c>
      <c r="G22" s="16">
        <v>325</v>
      </c>
      <c r="H22" s="86">
        <v>1049</v>
      </c>
      <c r="I22" s="86">
        <v>31.03</v>
      </c>
      <c r="J22" s="131">
        <v>186.5</v>
      </c>
      <c r="K22" s="87">
        <v>25.7</v>
      </c>
      <c r="L22" s="109">
        <v>36.6</v>
      </c>
      <c r="M22" s="109">
        <v>179.9</v>
      </c>
    </row>
    <row r="23" spans="1:13" s="60" customFormat="1" ht="15" customHeight="1" x14ac:dyDescent="0.25">
      <c r="A23" s="16">
        <v>14</v>
      </c>
      <c r="B23" s="17">
        <v>2005</v>
      </c>
      <c r="C23" s="27">
        <v>38308</v>
      </c>
      <c r="D23" s="17">
        <v>43</v>
      </c>
      <c r="E23" s="17">
        <v>68</v>
      </c>
      <c r="F23" s="27">
        <v>38421</v>
      </c>
      <c r="G23" s="16">
        <v>284</v>
      </c>
      <c r="H23" s="86">
        <v>759</v>
      </c>
      <c r="I23" s="86">
        <v>14.04</v>
      </c>
      <c r="J23" s="130">
        <v>206.7</v>
      </c>
      <c r="K23" s="109">
        <v>32.700000000000003</v>
      </c>
      <c r="L23" s="109">
        <v>58.3</v>
      </c>
      <c r="M23" s="109">
        <v>180.7</v>
      </c>
    </row>
    <row r="24" spans="1:13" s="60" customFormat="1" ht="15" customHeight="1" x14ac:dyDescent="0.25">
      <c r="A24" s="16">
        <v>15</v>
      </c>
      <c r="B24" s="17">
        <v>2006</v>
      </c>
      <c r="C24" s="27">
        <v>38674</v>
      </c>
      <c r="D24" s="17">
        <v>49</v>
      </c>
      <c r="E24" s="17">
        <v>81</v>
      </c>
      <c r="F24" s="27">
        <v>38796</v>
      </c>
      <c r="G24" s="16">
        <v>128</v>
      </c>
      <c r="H24" s="86">
        <v>639</v>
      </c>
      <c r="I24" s="86">
        <v>18.04</v>
      </c>
      <c r="J24" s="130">
        <v>171.5</v>
      </c>
      <c r="K24" s="109">
        <v>60.2</v>
      </c>
      <c r="L24" s="109">
        <v>91.4</v>
      </c>
      <c r="M24" s="109">
        <v>138.9</v>
      </c>
    </row>
    <row r="25" spans="1:13" s="60" customFormat="1" ht="15" customHeight="1" x14ac:dyDescent="0.25">
      <c r="A25" s="16">
        <v>16</v>
      </c>
      <c r="B25" s="17">
        <v>2007</v>
      </c>
      <c r="C25" s="27">
        <v>39104</v>
      </c>
      <c r="D25" s="17">
        <v>48</v>
      </c>
      <c r="E25" s="17">
        <v>48</v>
      </c>
      <c r="F25" s="27">
        <v>39141</v>
      </c>
      <c r="G25" s="16">
        <v>365</v>
      </c>
      <c r="H25" s="86">
        <v>699</v>
      </c>
      <c r="I25" s="86">
        <v>24.03</v>
      </c>
      <c r="J25" s="130">
        <v>47.8</v>
      </c>
      <c r="K25" s="109">
        <v>32.700000000000003</v>
      </c>
      <c r="L25" s="109">
        <v>30.1</v>
      </c>
      <c r="M25" s="109">
        <v>51</v>
      </c>
    </row>
    <row r="26" spans="1:13" s="60" customFormat="1" ht="15" customHeight="1" x14ac:dyDescent="0.25">
      <c r="A26" s="127">
        <v>17</v>
      </c>
      <c r="B26" s="78">
        <v>2008</v>
      </c>
      <c r="C26" s="79">
        <v>39440</v>
      </c>
      <c r="D26" s="78">
        <v>0</v>
      </c>
      <c r="E26" s="78">
        <v>23</v>
      </c>
      <c r="F26" s="79">
        <v>39498</v>
      </c>
      <c r="G26" s="127">
        <v>276</v>
      </c>
      <c r="H26" s="86">
        <v>614</v>
      </c>
      <c r="I26" s="86">
        <v>19.04</v>
      </c>
      <c r="J26" s="132">
        <v>60</v>
      </c>
      <c r="K26" s="107">
        <v>157.4</v>
      </c>
      <c r="L26" s="107">
        <v>140.30000000000001</v>
      </c>
      <c r="M26" s="107">
        <v>79.900000000000006</v>
      </c>
    </row>
    <row r="27" spans="1:13" s="19" customFormat="1" ht="15" customHeight="1" x14ac:dyDescent="0.25">
      <c r="A27" s="16">
        <v>18</v>
      </c>
      <c r="B27" s="17">
        <v>2009</v>
      </c>
      <c r="C27" s="93">
        <v>39790</v>
      </c>
      <c r="D27" s="81">
        <v>63</v>
      </c>
      <c r="E27" s="81">
        <v>69</v>
      </c>
      <c r="F27" s="30">
        <v>39892</v>
      </c>
      <c r="G27" s="16">
        <v>279</v>
      </c>
      <c r="H27" s="86">
        <v>741</v>
      </c>
      <c r="I27" s="86">
        <v>10.039999999999999</v>
      </c>
      <c r="J27" s="130">
        <v>133</v>
      </c>
      <c r="K27" s="109">
        <v>30.4</v>
      </c>
      <c r="L27" s="112">
        <v>43.2</v>
      </c>
      <c r="M27" s="109">
        <v>120.6</v>
      </c>
    </row>
    <row r="28" spans="1:13" s="19" customFormat="1" ht="15" customHeight="1" x14ac:dyDescent="0.25">
      <c r="A28" s="16">
        <v>19</v>
      </c>
      <c r="B28" s="17">
        <v>2010</v>
      </c>
      <c r="C28" s="27">
        <v>40157</v>
      </c>
      <c r="D28" s="16">
        <v>117</v>
      </c>
      <c r="E28" s="16">
        <v>128</v>
      </c>
      <c r="F28" s="30">
        <v>40247</v>
      </c>
      <c r="G28" s="16">
        <v>236</v>
      </c>
      <c r="H28" s="86">
        <v>1064</v>
      </c>
      <c r="I28" s="86">
        <v>8.0399999999999991</v>
      </c>
      <c r="J28" s="130">
        <v>155.5</v>
      </c>
      <c r="K28" s="109">
        <v>49.1</v>
      </c>
      <c r="L28" s="109">
        <v>61.1</v>
      </c>
      <c r="M28" s="109">
        <v>148.30000000000001</v>
      </c>
    </row>
    <row r="29" spans="1:13" s="19" customFormat="1" ht="15" customHeight="1" x14ac:dyDescent="0.25">
      <c r="A29" s="19">
        <v>20</v>
      </c>
      <c r="B29" s="16">
        <v>2011</v>
      </c>
      <c r="C29" s="30">
        <v>40507</v>
      </c>
      <c r="D29" s="16">
        <v>128</v>
      </c>
      <c r="E29" s="16">
        <v>136</v>
      </c>
      <c r="F29" s="30">
        <v>40612</v>
      </c>
      <c r="G29" s="16">
        <v>265</v>
      </c>
      <c r="H29" s="86">
        <v>925</v>
      </c>
      <c r="I29" s="86">
        <v>13.04</v>
      </c>
      <c r="J29" s="130">
        <v>189.2</v>
      </c>
      <c r="K29" s="109">
        <v>30.3</v>
      </c>
      <c r="L29" s="109">
        <v>32.9</v>
      </c>
      <c r="M29" s="109">
        <v>186.4</v>
      </c>
    </row>
    <row r="30" spans="1:13" s="19" customFormat="1" ht="15" customHeight="1" x14ac:dyDescent="0.25">
      <c r="A30" s="16">
        <v>21</v>
      </c>
      <c r="B30" s="16">
        <v>2012</v>
      </c>
      <c r="C30" s="30">
        <v>40897</v>
      </c>
      <c r="D30" s="16">
        <v>72</v>
      </c>
      <c r="E30" s="16">
        <v>76</v>
      </c>
      <c r="F30" s="30">
        <v>40978</v>
      </c>
      <c r="G30" s="16">
        <v>197</v>
      </c>
      <c r="H30" s="86">
        <v>846</v>
      </c>
      <c r="I30" s="86">
        <v>27.04</v>
      </c>
      <c r="J30" s="130">
        <v>125.2</v>
      </c>
      <c r="K30" s="109">
        <v>113.6</v>
      </c>
      <c r="L30" s="109">
        <v>123.3</v>
      </c>
      <c r="M30" s="109">
        <v>112.2</v>
      </c>
    </row>
    <row r="31" spans="1:13" s="19" customFormat="1" ht="15" customHeight="1" x14ac:dyDescent="0.25">
      <c r="A31" s="16">
        <v>22</v>
      </c>
      <c r="B31" s="16">
        <v>2013</v>
      </c>
      <c r="C31" s="30">
        <v>41245</v>
      </c>
      <c r="D31" s="16">
        <v>74</v>
      </c>
      <c r="E31" s="16">
        <v>120</v>
      </c>
      <c r="F31" s="30">
        <v>41369</v>
      </c>
      <c r="G31" s="16">
        <v>278</v>
      </c>
      <c r="H31" s="86">
        <v>1098</v>
      </c>
      <c r="I31" s="86">
        <v>23.04</v>
      </c>
      <c r="J31" s="130">
        <v>179.8</v>
      </c>
      <c r="K31" s="109">
        <v>16.8</v>
      </c>
      <c r="L31" s="109">
        <v>67.5</v>
      </c>
      <c r="M31" s="109">
        <v>120.7</v>
      </c>
    </row>
    <row r="32" spans="1:13" s="19" customFormat="1" ht="15" customHeight="1" x14ac:dyDescent="0.25">
      <c r="A32" s="16">
        <v>23</v>
      </c>
      <c r="B32" s="16">
        <v>2014</v>
      </c>
      <c r="C32" s="30">
        <v>41652</v>
      </c>
      <c r="D32" s="16">
        <v>1</v>
      </c>
      <c r="E32" s="16">
        <v>5</v>
      </c>
      <c r="F32" s="30">
        <v>41690</v>
      </c>
      <c r="G32" s="16">
        <v>331</v>
      </c>
      <c r="H32" s="86">
        <v>370</v>
      </c>
      <c r="I32" s="86">
        <v>30.03</v>
      </c>
      <c r="J32" s="130">
        <v>38.9</v>
      </c>
      <c r="K32" s="109">
        <v>32.6</v>
      </c>
      <c r="L32" s="109">
        <v>26.3</v>
      </c>
      <c r="M32" s="109">
        <v>41.4</v>
      </c>
    </row>
    <row r="33" spans="1:384" ht="21" customHeight="1" x14ac:dyDescent="0.3">
      <c r="A33" s="23" t="s">
        <v>56</v>
      </c>
      <c r="B33" s="23"/>
      <c r="C33" s="23"/>
      <c r="D33" s="23"/>
      <c r="E33" s="23"/>
      <c r="F33" s="23"/>
      <c r="G33" s="23"/>
      <c r="H33" s="23"/>
      <c r="I33" s="23"/>
      <c r="J33" s="62"/>
      <c r="K33" s="62"/>
      <c r="L33" s="62"/>
      <c r="M33" s="6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  <c r="MM33" s="3"/>
      <c r="MN33" s="3"/>
      <c r="MO33" s="3"/>
      <c r="MP33" s="3"/>
      <c r="MQ33" s="3"/>
      <c r="MR33" s="3"/>
      <c r="MS33" s="3"/>
      <c r="MT33" s="3"/>
      <c r="MU33" s="3"/>
      <c r="MV33" s="3"/>
      <c r="MW33" s="3"/>
      <c r="MX33" s="3"/>
      <c r="MY33" s="3"/>
      <c r="MZ33" s="3"/>
      <c r="NA33" s="3"/>
      <c r="NB33" s="3"/>
      <c r="NC33" s="3"/>
      <c r="ND33" s="3"/>
      <c r="NE33" s="3"/>
      <c r="NF33" s="3"/>
      <c r="NG33" s="3"/>
      <c r="NH33" s="3"/>
      <c r="NI33" s="3"/>
      <c r="NJ33" s="3"/>
      <c r="NK33" s="3"/>
      <c r="NL33" s="3"/>
      <c r="NM33" s="3"/>
      <c r="NN33" s="3"/>
      <c r="NO33" s="3"/>
      <c r="NP33" s="3"/>
      <c r="NQ33" s="3"/>
      <c r="NR33" s="3"/>
      <c r="NS33" s="3"/>
      <c r="NT33" s="3"/>
    </row>
    <row r="34" spans="1:384" s="38" customFormat="1" ht="14.25" customHeight="1" x14ac:dyDescent="0.2">
      <c r="A34" s="148" t="s">
        <v>1</v>
      </c>
      <c r="B34" s="149"/>
      <c r="C34" s="58"/>
      <c r="D34" s="153" t="s">
        <v>48</v>
      </c>
      <c r="E34" s="154"/>
      <c r="F34" s="155"/>
      <c r="G34" s="153" t="s">
        <v>6</v>
      </c>
      <c r="H34" s="154"/>
      <c r="I34" s="155"/>
      <c r="J34" s="156" t="s">
        <v>28</v>
      </c>
      <c r="K34" s="157"/>
      <c r="L34" s="157"/>
      <c r="M34" s="158"/>
    </row>
    <row r="35" spans="1:384" s="21" customFormat="1" ht="14.25" x14ac:dyDescent="0.25">
      <c r="A35" s="150"/>
      <c r="B35" s="151"/>
      <c r="C35" s="59" t="s">
        <v>7</v>
      </c>
      <c r="D35" s="6" t="s">
        <v>26</v>
      </c>
      <c r="E35" s="6" t="s">
        <v>9</v>
      </c>
      <c r="F35" s="6" t="s">
        <v>23</v>
      </c>
      <c r="G35" s="6" t="s">
        <v>49</v>
      </c>
      <c r="H35" s="7" t="s">
        <v>19</v>
      </c>
      <c r="I35" s="6" t="s">
        <v>37</v>
      </c>
      <c r="J35" s="124" t="s">
        <v>10</v>
      </c>
      <c r="K35" s="8" t="s">
        <v>11</v>
      </c>
      <c r="L35" s="123" t="s">
        <v>12</v>
      </c>
      <c r="M35" s="9" t="s">
        <v>13</v>
      </c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DM35" s="39"/>
      <c r="DN35" s="39"/>
      <c r="DO35" s="39"/>
      <c r="DP35" s="39"/>
      <c r="DQ35" s="39"/>
      <c r="DR35" s="39"/>
      <c r="DS35" s="39"/>
      <c r="DT35" s="39"/>
      <c r="DU35" s="39"/>
      <c r="DV35" s="39"/>
      <c r="DW35" s="39"/>
      <c r="DX35" s="39"/>
      <c r="DY35" s="39"/>
      <c r="DZ35" s="39"/>
      <c r="EA35" s="39"/>
      <c r="EB35" s="39"/>
      <c r="EC35" s="39"/>
      <c r="ED35" s="39"/>
      <c r="EE35" s="39"/>
      <c r="EF35" s="39"/>
      <c r="EG35" s="39"/>
      <c r="EH35" s="39"/>
      <c r="EI35" s="39"/>
      <c r="EJ35" s="39"/>
      <c r="EK35" s="39"/>
      <c r="EL35" s="39"/>
      <c r="EM35" s="39"/>
      <c r="EN35" s="39"/>
      <c r="EO35" s="39"/>
      <c r="EP35" s="39"/>
      <c r="EQ35" s="39"/>
      <c r="ER35" s="39"/>
      <c r="ES35" s="39"/>
      <c r="ET35" s="39"/>
      <c r="EU35" s="39"/>
      <c r="EV35" s="39"/>
      <c r="EW35" s="39"/>
      <c r="EX35" s="39"/>
      <c r="EY35" s="39"/>
      <c r="EZ35" s="39"/>
      <c r="FA35" s="39"/>
      <c r="FB35" s="39"/>
      <c r="FC35" s="39"/>
      <c r="FD35" s="39"/>
      <c r="FE35" s="39"/>
      <c r="FF35" s="39"/>
      <c r="FG35" s="39"/>
      <c r="FH35" s="39"/>
      <c r="FI35" s="39"/>
      <c r="FJ35" s="39"/>
      <c r="FK35" s="39"/>
      <c r="FL35" s="39"/>
      <c r="FM35" s="39"/>
      <c r="FN35" s="39"/>
      <c r="FO35" s="39"/>
      <c r="FP35" s="39"/>
      <c r="FQ35" s="39"/>
      <c r="FR35" s="39"/>
      <c r="FS35" s="39"/>
      <c r="FT35" s="39"/>
      <c r="FU35" s="39"/>
      <c r="FV35" s="39"/>
      <c r="FW35" s="39"/>
      <c r="FX35" s="39"/>
      <c r="FY35" s="39"/>
      <c r="FZ35" s="39"/>
      <c r="GA35" s="39"/>
      <c r="GB35" s="39"/>
      <c r="GC35" s="39"/>
      <c r="GD35" s="39"/>
      <c r="GE35" s="39"/>
      <c r="GF35" s="39"/>
      <c r="GG35" s="39"/>
      <c r="GH35" s="39"/>
      <c r="GI35" s="39"/>
      <c r="GJ35" s="39"/>
      <c r="GK35" s="39"/>
      <c r="GL35" s="39"/>
      <c r="GM35" s="39"/>
      <c r="GN35" s="39"/>
      <c r="GO35" s="39"/>
      <c r="GP35" s="39"/>
      <c r="GQ35" s="39"/>
      <c r="GR35" s="39"/>
      <c r="GS35" s="39"/>
      <c r="GT35" s="39"/>
      <c r="GU35" s="39"/>
      <c r="GV35" s="39"/>
      <c r="GW35" s="39"/>
      <c r="GX35" s="39"/>
      <c r="GY35" s="39"/>
      <c r="GZ35" s="39"/>
      <c r="HA35" s="39"/>
      <c r="HB35" s="39"/>
      <c r="HC35" s="39"/>
      <c r="HD35" s="39"/>
      <c r="HE35" s="39"/>
      <c r="HF35" s="39"/>
      <c r="HG35" s="39"/>
      <c r="HH35" s="39"/>
      <c r="HI35" s="39"/>
      <c r="HJ35" s="39"/>
      <c r="HK35" s="39"/>
      <c r="HL35" s="39"/>
      <c r="HM35" s="39"/>
      <c r="HN35" s="39"/>
      <c r="HO35" s="39"/>
      <c r="HP35" s="39"/>
      <c r="HQ35" s="39"/>
      <c r="HR35" s="39"/>
      <c r="HS35" s="39"/>
      <c r="HT35" s="39"/>
      <c r="HU35" s="39"/>
      <c r="HV35" s="39"/>
      <c r="HW35" s="39"/>
      <c r="HX35" s="39"/>
      <c r="HY35" s="39"/>
      <c r="HZ35" s="39"/>
      <c r="IA35" s="39"/>
      <c r="IB35" s="39"/>
      <c r="IC35" s="39"/>
      <c r="ID35" s="39"/>
      <c r="IE35" s="39"/>
      <c r="IF35" s="39"/>
      <c r="IG35" s="39"/>
      <c r="IH35" s="39"/>
      <c r="II35" s="39"/>
      <c r="IJ35" s="39"/>
      <c r="IK35" s="39"/>
      <c r="IL35" s="39"/>
      <c r="IM35" s="39"/>
      <c r="IN35" s="39"/>
      <c r="IO35" s="39"/>
      <c r="IP35" s="39"/>
      <c r="IQ35" s="39"/>
      <c r="IR35" s="39"/>
      <c r="IS35" s="39"/>
      <c r="IT35" s="39"/>
      <c r="IU35" s="39"/>
      <c r="IV35" s="39"/>
      <c r="IW35" s="39"/>
      <c r="IX35" s="39"/>
      <c r="IY35" s="39"/>
      <c r="IZ35" s="39"/>
      <c r="JA35" s="39"/>
      <c r="JB35" s="39"/>
      <c r="JC35" s="39"/>
      <c r="JD35" s="39"/>
      <c r="JE35" s="39"/>
      <c r="JF35" s="39"/>
      <c r="JG35" s="39"/>
      <c r="JH35" s="39"/>
      <c r="JI35" s="39"/>
      <c r="JJ35" s="39"/>
      <c r="JK35" s="39"/>
      <c r="JL35" s="39"/>
      <c r="JM35" s="39"/>
      <c r="JN35" s="39"/>
      <c r="JO35" s="39"/>
      <c r="JP35" s="39"/>
      <c r="JQ35" s="39"/>
      <c r="JR35" s="39"/>
      <c r="JS35" s="39"/>
      <c r="JT35" s="39"/>
      <c r="JU35" s="39"/>
      <c r="JV35" s="39"/>
      <c r="JW35" s="39"/>
      <c r="JX35" s="39"/>
      <c r="JY35" s="39"/>
      <c r="JZ35" s="39"/>
      <c r="KA35" s="39"/>
      <c r="KB35" s="39"/>
      <c r="KC35" s="39"/>
      <c r="KD35" s="39"/>
      <c r="KE35" s="39"/>
      <c r="KF35" s="39"/>
      <c r="KG35" s="39"/>
      <c r="KH35" s="39"/>
      <c r="KI35" s="39"/>
      <c r="KJ35" s="39"/>
      <c r="KK35" s="39"/>
      <c r="KL35" s="39"/>
      <c r="KM35" s="39"/>
      <c r="KN35" s="39"/>
      <c r="KO35" s="39"/>
      <c r="KP35" s="39"/>
      <c r="KQ35" s="39"/>
      <c r="KR35" s="39"/>
      <c r="KS35" s="39"/>
      <c r="KT35" s="39"/>
      <c r="KU35" s="39"/>
      <c r="KV35" s="39"/>
      <c r="KW35" s="39"/>
      <c r="KX35" s="39"/>
      <c r="KY35" s="39"/>
      <c r="KZ35" s="39"/>
      <c r="LA35" s="39"/>
      <c r="LB35" s="39"/>
      <c r="LC35" s="39"/>
      <c r="LD35" s="39"/>
      <c r="LE35" s="39"/>
      <c r="LF35" s="39"/>
      <c r="LG35" s="39"/>
      <c r="LH35" s="39"/>
      <c r="LI35" s="39"/>
      <c r="LJ35" s="39"/>
      <c r="LK35" s="39"/>
      <c r="LL35" s="39"/>
      <c r="LM35" s="39"/>
      <c r="LN35" s="39"/>
      <c r="LO35" s="39"/>
      <c r="LP35" s="39"/>
      <c r="LQ35" s="39"/>
      <c r="LR35" s="39"/>
      <c r="LS35" s="39"/>
      <c r="LT35" s="39"/>
      <c r="LU35" s="39"/>
      <c r="LV35" s="39"/>
      <c r="LW35" s="39"/>
      <c r="LX35" s="39"/>
      <c r="LY35" s="39"/>
      <c r="LZ35" s="39"/>
      <c r="MA35" s="39"/>
      <c r="MB35" s="39"/>
      <c r="MC35" s="39"/>
      <c r="MD35" s="39"/>
      <c r="ME35" s="39"/>
      <c r="MF35" s="39"/>
      <c r="MG35" s="39"/>
      <c r="MH35" s="39"/>
      <c r="MI35" s="39"/>
      <c r="MJ35" s="39"/>
      <c r="MK35" s="39"/>
      <c r="ML35" s="39"/>
      <c r="MM35" s="39"/>
      <c r="MN35" s="39"/>
      <c r="MO35" s="39"/>
      <c r="MP35" s="39"/>
      <c r="MQ35" s="39"/>
      <c r="MR35" s="39"/>
      <c r="MS35" s="39"/>
      <c r="MT35" s="39"/>
      <c r="MU35" s="39"/>
      <c r="MV35" s="39"/>
      <c r="MW35" s="39"/>
      <c r="MX35" s="39"/>
      <c r="MY35" s="39"/>
      <c r="MZ35" s="39"/>
      <c r="NA35" s="39"/>
      <c r="NB35" s="39"/>
      <c r="NC35" s="39"/>
      <c r="ND35" s="39"/>
      <c r="NE35" s="39"/>
      <c r="NF35" s="39"/>
      <c r="NG35" s="39"/>
      <c r="NH35" s="39"/>
      <c r="NI35" s="39"/>
      <c r="NJ35" s="39"/>
      <c r="NK35" s="39"/>
      <c r="NL35" s="39"/>
      <c r="NM35" s="39"/>
      <c r="NN35" s="39"/>
      <c r="NO35" s="39"/>
      <c r="NP35" s="39"/>
      <c r="NQ35" s="39"/>
      <c r="NR35" s="39"/>
      <c r="NS35" s="39"/>
      <c r="NT35" s="39"/>
    </row>
    <row r="36" spans="1:384" s="21" customFormat="1" ht="15.6" customHeight="1" x14ac:dyDescent="0.2">
      <c r="A36" s="150"/>
      <c r="B36" s="151"/>
      <c r="C36" s="59" t="s">
        <v>51</v>
      </c>
      <c r="D36" s="11" t="s">
        <v>8</v>
      </c>
      <c r="E36" s="11" t="s">
        <v>8</v>
      </c>
      <c r="F36" s="12" t="s">
        <v>18</v>
      </c>
      <c r="G36" s="12" t="s">
        <v>20</v>
      </c>
      <c r="H36" s="10" t="s">
        <v>20</v>
      </c>
      <c r="I36" s="12" t="s">
        <v>0</v>
      </c>
      <c r="J36" s="14" t="s">
        <v>27</v>
      </c>
      <c r="K36" s="6" t="s">
        <v>27</v>
      </c>
      <c r="L36" s="6" t="s">
        <v>27</v>
      </c>
      <c r="M36" s="6" t="s">
        <v>27</v>
      </c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DM36" s="39"/>
      <c r="DN36" s="39"/>
      <c r="DO36" s="39"/>
      <c r="DP36" s="39"/>
      <c r="DQ36" s="39"/>
      <c r="DR36" s="39"/>
      <c r="DS36" s="39"/>
      <c r="DT36" s="39"/>
      <c r="DU36" s="39"/>
      <c r="DV36" s="39"/>
      <c r="DW36" s="39"/>
      <c r="DX36" s="39"/>
      <c r="DY36" s="39"/>
      <c r="DZ36" s="39"/>
      <c r="EA36" s="39"/>
      <c r="EB36" s="39"/>
      <c r="EC36" s="39"/>
      <c r="ED36" s="39"/>
      <c r="EE36" s="39"/>
      <c r="EF36" s="39"/>
      <c r="EG36" s="39"/>
      <c r="EH36" s="39"/>
      <c r="EI36" s="39"/>
      <c r="EJ36" s="39"/>
      <c r="EK36" s="39"/>
      <c r="EL36" s="39"/>
      <c r="EM36" s="39"/>
      <c r="EN36" s="39"/>
      <c r="EO36" s="39"/>
      <c r="EP36" s="39"/>
      <c r="EQ36" s="39"/>
      <c r="ER36" s="39"/>
      <c r="ES36" s="39"/>
      <c r="ET36" s="39"/>
      <c r="EU36" s="39"/>
      <c r="EV36" s="39"/>
      <c r="EW36" s="39"/>
      <c r="EX36" s="39"/>
      <c r="EY36" s="39"/>
      <c r="EZ36" s="39"/>
      <c r="FA36" s="39"/>
      <c r="FB36" s="39"/>
      <c r="FC36" s="39"/>
      <c r="FD36" s="39"/>
      <c r="FE36" s="39"/>
      <c r="FF36" s="39"/>
      <c r="FG36" s="39"/>
      <c r="FH36" s="39"/>
      <c r="FI36" s="39"/>
      <c r="FJ36" s="39"/>
      <c r="FK36" s="39"/>
      <c r="FL36" s="39"/>
      <c r="FM36" s="39"/>
      <c r="FN36" s="39"/>
      <c r="FO36" s="39"/>
      <c r="FP36" s="39"/>
      <c r="FQ36" s="39"/>
      <c r="FR36" s="39"/>
      <c r="FS36" s="39"/>
      <c r="FT36" s="39"/>
      <c r="FU36" s="39"/>
      <c r="FV36" s="39"/>
      <c r="FW36" s="39"/>
      <c r="FX36" s="39"/>
      <c r="FY36" s="39"/>
      <c r="FZ36" s="39"/>
      <c r="GA36" s="39"/>
      <c r="GB36" s="39"/>
      <c r="GC36" s="39"/>
      <c r="GD36" s="39"/>
      <c r="GE36" s="39"/>
      <c r="GF36" s="39"/>
      <c r="GG36" s="39"/>
      <c r="GH36" s="39"/>
      <c r="GI36" s="39"/>
      <c r="GJ36" s="39"/>
      <c r="GK36" s="39"/>
      <c r="GL36" s="39"/>
      <c r="GM36" s="39"/>
      <c r="GN36" s="39"/>
      <c r="GO36" s="39"/>
      <c r="GP36" s="39"/>
      <c r="GQ36" s="39"/>
      <c r="GR36" s="39"/>
      <c r="GS36" s="39"/>
      <c r="GT36" s="39"/>
      <c r="GU36" s="39"/>
      <c r="GV36" s="39"/>
      <c r="GW36" s="39"/>
      <c r="GX36" s="39"/>
      <c r="GY36" s="39"/>
      <c r="GZ36" s="39"/>
      <c r="HA36" s="39"/>
      <c r="HB36" s="39"/>
      <c r="HC36" s="39"/>
      <c r="HD36" s="39"/>
      <c r="HE36" s="39"/>
      <c r="HF36" s="39"/>
      <c r="HG36" s="39"/>
      <c r="HH36" s="39"/>
      <c r="HI36" s="39"/>
      <c r="HJ36" s="39"/>
      <c r="HK36" s="39"/>
      <c r="HL36" s="39"/>
      <c r="HM36" s="39"/>
      <c r="HN36" s="39"/>
      <c r="HO36" s="39"/>
      <c r="HP36" s="39"/>
      <c r="HQ36" s="39"/>
      <c r="HR36" s="39"/>
      <c r="HS36" s="39"/>
      <c r="HT36" s="39"/>
      <c r="HU36" s="39"/>
      <c r="HV36" s="39"/>
      <c r="HW36" s="39"/>
      <c r="HX36" s="39"/>
      <c r="HY36" s="39"/>
      <c r="HZ36" s="39"/>
      <c r="IA36" s="39"/>
      <c r="IB36" s="39"/>
      <c r="IC36" s="39"/>
      <c r="ID36" s="39"/>
      <c r="IE36" s="39"/>
      <c r="IF36" s="39"/>
      <c r="IG36" s="39"/>
      <c r="IH36" s="39"/>
      <c r="II36" s="39"/>
      <c r="IJ36" s="39"/>
      <c r="IK36" s="39"/>
      <c r="IL36" s="39"/>
      <c r="IM36" s="39"/>
      <c r="IN36" s="39"/>
      <c r="IO36" s="39"/>
      <c r="IP36" s="39"/>
      <c r="IQ36" s="39"/>
      <c r="IR36" s="39"/>
      <c r="IS36" s="39"/>
      <c r="IT36" s="39"/>
      <c r="IU36" s="39"/>
      <c r="IV36" s="39"/>
      <c r="IW36" s="39"/>
      <c r="IX36" s="39"/>
      <c r="IY36" s="39"/>
      <c r="IZ36" s="39"/>
      <c r="JA36" s="39"/>
      <c r="JB36" s="39"/>
      <c r="JC36" s="39"/>
      <c r="JD36" s="39"/>
      <c r="JE36" s="39"/>
      <c r="JF36" s="39"/>
      <c r="JG36" s="39"/>
      <c r="JH36" s="39"/>
      <c r="JI36" s="39"/>
      <c r="JJ36" s="39"/>
      <c r="JK36" s="39"/>
      <c r="JL36" s="39"/>
      <c r="JM36" s="39"/>
      <c r="JN36" s="39"/>
      <c r="JO36" s="39"/>
      <c r="JP36" s="39"/>
      <c r="JQ36" s="39"/>
      <c r="JR36" s="39"/>
      <c r="JS36" s="39"/>
      <c r="JT36" s="39"/>
      <c r="JU36" s="39"/>
      <c r="JV36" s="39"/>
      <c r="JW36" s="39"/>
      <c r="JX36" s="39"/>
      <c r="JY36" s="39"/>
      <c r="JZ36" s="39"/>
      <c r="KA36" s="39"/>
      <c r="KB36" s="39"/>
      <c r="KC36" s="39"/>
      <c r="KD36" s="39"/>
      <c r="KE36" s="39"/>
      <c r="KF36" s="39"/>
      <c r="KG36" s="39"/>
      <c r="KH36" s="39"/>
      <c r="KI36" s="39"/>
      <c r="KJ36" s="39"/>
      <c r="KK36" s="39"/>
      <c r="KL36" s="39"/>
      <c r="KM36" s="39"/>
      <c r="KN36" s="39"/>
      <c r="KO36" s="39"/>
      <c r="KP36" s="39"/>
      <c r="KQ36" s="39"/>
      <c r="KR36" s="39"/>
      <c r="KS36" s="39"/>
      <c r="KT36" s="39"/>
      <c r="KU36" s="39"/>
      <c r="KV36" s="39"/>
      <c r="KW36" s="39"/>
      <c r="KX36" s="39"/>
      <c r="KY36" s="39"/>
      <c r="KZ36" s="39"/>
      <c r="LA36" s="39"/>
      <c r="LB36" s="39"/>
      <c r="LC36" s="39"/>
      <c r="LD36" s="39"/>
      <c r="LE36" s="39"/>
      <c r="LF36" s="39"/>
      <c r="LG36" s="39"/>
      <c r="LH36" s="39"/>
      <c r="LI36" s="39"/>
      <c r="LJ36" s="39"/>
      <c r="LK36" s="39"/>
      <c r="LL36" s="39"/>
      <c r="LM36" s="39"/>
      <c r="LN36" s="39"/>
      <c r="LO36" s="39"/>
      <c r="LP36" s="39"/>
      <c r="LQ36" s="39"/>
      <c r="LR36" s="39"/>
      <c r="LS36" s="39"/>
      <c r="LT36" s="39"/>
      <c r="LU36" s="39"/>
      <c r="LV36" s="39"/>
      <c r="LW36" s="39"/>
      <c r="LX36" s="39"/>
      <c r="LY36" s="39"/>
      <c r="LZ36" s="39"/>
      <c r="MA36" s="39"/>
      <c r="MB36" s="39"/>
      <c r="MC36" s="39"/>
      <c r="MD36" s="39"/>
      <c r="ME36" s="39"/>
      <c r="MF36" s="39"/>
      <c r="MG36" s="39"/>
      <c r="MH36" s="39"/>
      <c r="MI36" s="39"/>
      <c r="MJ36" s="39"/>
      <c r="MK36" s="39"/>
      <c r="ML36" s="39"/>
      <c r="MM36" s="39"/>
      <c r="MN36" s="39"/>
      <c r="MO36" s="39"/>
      <c r="MP36" s="39"/>
      <c r="MQ36" s="39"/>
      <c r="MR36" s="39"/>
      <c r="MS36" s="39"/>
      <c r="MT36" s="39"/>
      <c r="MU36" s="39"/>
      <c r="MV36" s="39"/>
      <c r="MW36" s="39"/>
      <c r="MX36" s="39"/>
      <c r="MY36" s="39"/>
      <c r="MZ36" s="39"/>
      <c r="NA36" s="39"/>
      <c r="NB36" s="39"/>
      <c r="NC36" s="39"/>
      <c r="ND36" s="39"/>
      <c r="NE36" s="39"/>
      <c r="NF36" s="39"/>
      <c r="NG36" s="39"/>
      <c r="NH36" s="39"/>
      <c r="NI36" s="39"/>
      <c r="NJ36" s="39"/>
      <c r="NK36" s="39"/>
      <c r="NL36" s="39"/>
      <c r="NM36" s="39"/>
      <c r="NN36" s="39"/>
      <c r="NO36" s="39"/>
      <c r="NP36" s="39"/>
      <c r="NQ36" s="39"/>
      <c r="NR36" s="39"/>
      <c r="NS36" s="39"/>
      <c r="NT36" s="39"/>
    </row>
    <row r="37" spans="1:384" s="21" customFormat="1" ht="14.45" customHeight="1" x14ac:dyDescent="0.2">
      <c r="A37" s="150"/>
      <c r="B37" s="151"/>
      <c r="C37" s="10" t="s">
        <v>52</v>
      </c>
      <c r="D37" s="40"/>
      <c r="E37" s="40"/>
      <c r="F37" s="22"/>
      <c r="G37" s="20" t="s">
        <v>22</v>
      </c>
      <c r="H37" s="10" t="s">
        <v>22</v>
      </c>
      <c r="I37" s="12"/>
      <c r="J37" s="10" t="s">
        <v>25</v>
      </c>
      <c r="K37" s="12" t="s">
        <v>2</v>
      </c>
      <c r="L37" s="12" t="s">
        <v>4</v>
      </c>
      <c r="M37" s="13" t="s">
        <v>25</v>
      </c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39"/>
      <c r="DN37" s="39"/>
      <c r="DO37" s="39"/>
      <c r="DP37" s="39"/>
      <c r="DQ37" s="39"/>
      <c r="DR37" s="39"/>
      <c r="DS37" s="39"/>
      <c r="DT37" s="39"/>
      <c r="DU37" s="39"/>
      <c r="DV37" s="39"/>
      <c r="DW37" s="39"/>
      <c r="DX37" s="39"/>
      <c r="DY37" s="39"/>
      <c r="DZ37" s="39"/>
      <c r="EA37" s="39"/>
      <c r="EB37" s="39"/>
      <c r="EC37" s="39"/>
      <c r="ED37" s="39"/>
      <c r="EE37" s="39"/>
      <c r="EF37" s="39"/>
      <c r="EG37" s="39"/>
      <c r="EH37" s="39"/>
      <c r="EI37" s="39"/>
      <c r="EJ37" s="39"/>
      <c r="EK37" s="39"/>
      <c r="EL37" s="39"/>
      <c r="EM37" s="39"/>
      <c r="EN37" s="39"/>
      <c r="EO37" s="39"/>
      <c r="EP37" s="39"/>
      <c r="EQ37" s="39"/>
      <c r="ER37" s="39"/>
      <c r="ES37" s="39"/>
      <c r="ET37" s="39"/>
      <c r="EU37" s="39"/>
      <c r="EV37" s="39"/>
      <c r="EW37" s="39"/>
      <c r="EX37" s="39"/>
      <c r="EY37" s="39"/>
      <c r="EZ37" s="39"/>
      <c r="FA37" s="39"/>
      <c r="FB37" s="39"/>
      <c r="FC37" s="39"/>
      <c r="FD37" s="39"/>
      <c r="FE37" s="39"/>
      <c r="FF37" s="39"/>
      <c r="FG37" s="39"/>
      <c r="FH37" s="39"/>
      <c r="FI37" s="39"/>
      <c r="FJ37" s="39"/>
      <c r="FK37" s="39"/>
      <c r="FL37" s="39"/>
      <c r="FM37" s="39"/>
      <c r="FN37" s="39"/>
      <c r="FO37" s="39"/>
      <c r="FP37" s="39"/>
      <c r="FQ37" s="39"/>
      <c r="FR37" s="39"/>
      <c r="FS37" s="39"/>
      <c r="FT37" s="39"/>
      <c r="FU37" s="39"/>
      <c r="FV37" s="39"/>
      <c r="FW37" s="39"/>
      <c r="FX37" s="39"/>
      <c r="FY37" s="39"/>
      <c r="FZ37" s="39"/>
      <c r="GA37" s="39"/>
      <c r="GB37" s="39"/>
      <c r="GC37" s="39"/>
      <c r="GD37" s="39"/>
      <c r="GE37" s="39"/>
      <c r="GF37" s="39"/>
      <c r="GG37" s="39"/>
      <c r="GH37" s="39"/>
      <c r="GI37" s="39"/>
      <c r="GJ37" s="39"/>
      <c r="GK37" s="39"/>
      <c r="GL37" s="39"/>
      <c r="GM37" s="39"/>
      <c r="GN37" s="39"/>
      <c r="GO37" s="39"/>
      <c r="GP37" s="39"/>
      <c r="GQ37" s="39"/>
      <c r="GR37" s="39"/>
      <c r="GS37" s="39"/>
      <c r="GT37" s="39"/>
      <c r="GU37" s="39"/>
      <c r="GV37" s="39"/>
      <c r="GW37" s="39"/>
      <c r="GX37" s="39"/>
      <c r="GY37" s="39"/>
      <c r="GZ37" s="39"/>
      <c r="HA37" s="39"/>
      <c r="HB37" s="39"/>
      <c r="HC37" s="39"/>
      <c r="HD37" s="39"/>
      <c r="HE37" s="39"/>
      <c r="HF37" s="39"/>
      <c r="HG37" s="39"/>
      <c r="HH37" s="39"/>
      <c r="HI37" s="39"/>
      <c r="HJ37" s="39"/>
      <c r="HK37" s="39"/>
      <c r="HL37" s="39"/>
      <c r="HM37" s="39"/>
      <c r="HN37" s="39"/>
      <c r="HO37" s="39"/>
      <c r="HP37" s="39"/>
      <c r="HQ37" s="39"/>
      <c r="HR37" s="39"/>
      <c r="HS37" s="39"/>
      <c r="HT37" s="39"/>
      <c r="HU37" s="39"/>
      <c r="HV37" s="39"/>
      <c r="HW37" s="39"/>
      <c r="HX37" s="39"/>
      <c r="HY37" s="39"/>
      <c r="HZ37" s="39"/>
      <c r="IA37" s="39"/>
      <c r="IB37" s="39"/>
      <c r="IC37" s="39"/>
      <c r="ID37" s="39"/>
      <c r="IE37" s="39"/>
      <c r="IF37" s="39"/>
      <c r="IG37" s="39"/>
      <c r="IH37" s="39"/>
      <c r="II37" s="39"/>
      <c r="IJ37" s="39"/>
      <c r="IK37" s="39"/>
      <c r="IL37" s="39"/>
      <c r="IM37" s="39"/>
      <c r="IN37" s="39"/>
      <c r="IO37" s="39"/>
      <c r="IP37" s="39"/>
      <c r="IQ37" s="39"/>
      <c r="IR37" s="39"/>
      <c r="IS37" s="39"/>
      <c r="IT37" s="39"/>
      <c r="IU37" s="39"/>
      <c r="IV37" s="39"/>
      <c r="IW37" s="39"/>
      <c r="IX37" s="39"/>
      <c r="IY37" s="39"/>
      <c r="IZ37" s="39"/>
      <c r="JA37" s="39"/>
      <c r="JB37" s="39"/>
      <c r="JC37" s="39"/>
      <c r="JD37" s="39"/>
      <c r="JE37" s="39"/>
      <c r="JF37" s="39"/>
      <c r="JG37" s="39"/>
      <c r="JH37" s="39"/>
      <c r="JI37" s="39"/>
      <c r="JJ37" s="39"/>
      <c r="JK37" s="39"/>
      <c r="JL37" s="39"/>
      <c r="JM37" s="39"/>
      <c r="JN37" s="39"/>
      <c r="JO37" s="39"/>
      <c r="JP37" s="39"/>
      <c r="JQ37" s="39"/>
      <c r="JR37" s="39"/>
      <c r="JS37" s="39"/>
      <c r="JT37" s="39"/>
      <c r="JU37" s="39"/>
      <c r="JV37" s="39"/>
      <c r="JW37" s="39"/>
      <c r="JX37" s="39"/>
      <c r="JY37" s="39"/>
      <c r="JZ37" s="39"/>
      <c r="KA37" s="39"/>
      <c r="KB37" s="39"/>
      <c r="KC37" s="39"/>
      <c r="KD37" s="39"/>
      <c r="KE37" s="39"/>
      <c r="KF37" s="39"/>
      <c r="KG37" s="39"/>
      <c r="KH37" s="39"/>
      <c r="KI37" s="39"/>
      <c r="KJ37" s="39"/>
      <c r="KK37" s="39"/>
      <c r="KL37" s="39"/>
      <c r="KM37" s="39"/>
      <c r="KN37" s="39"/>
      <c r="KO37" s="39"/>
      <c r="KP37" s="39"/>
      <c r="KQ37" s="39"/>
      <c r="KR37" s="39"/>
      <c r="KS37" s="39"/>
      <c r="KT37" s="39"/>
      <c r="KU37" s="39"/>
      <c r="KV37" s="39"/>
      <c r="KW37" s="39"/>
      <c r="KX37" s="39"/>
      <c r="KY37" s="39"/>
      <c r="KZ37" s="39"/>
      <c r="LA37" s="39"/>
      <c r="LB37" s="39"/>
      <c r="LC37" s="39"/>
      <c r="LD37" s="39"/>
      <c r="LE37" s="39"/>
      <c r="LF37" s="39"/>
      <c r="LG37" s="39"/>
      <c r="LH37" s="39"/>
      <c r="LI37" s="39"/>
      <c r="LJ37" s="39"/>
      <c r="LK37" s="39"/>
      <c r="LL37" s="39"/>
      <c r="LM37" s="39"/>
      <c r="LN37" s="39"/>
      <c r="LO37" s="39"/>
      <c r="LP37" s="39"/>
      <c r="LQ37" s="39"/>
      <c r="LR37" s="39"/>
      <c r="LS37" s="39"/>
      <c r="LT37" s="39"/>
      <c r="LU37" s="39"/>
      <c r="LV37" s="39"/>
      <c r="LW37" s="39"/>
      <c r="LX37" s="39"/>
      <c r="LY37" s="39"/>
      <c r="LZ37" s="39"/>
      <c r="MA37" s="39"/>
      <c r="MB37" s="39"/>
      <c r="MC37" s="39"/>
      <c r="MD37" s="39"/>
      <c r="ME37" s="39"/>
      <c r="MF37" s="39"/>
      <c r="MG37" s="39"/>
      <c r="MH37" s="39"/>
      <c r="MI37" s="39"/>
      <c r="MJ37" s="39"/>
      <c r="MK37" s="39"/>
      <c r="ML37" s="39"/>
      <c r="MM37" s="39"/>
      <c r="MN37" s="39"/>
      <c r="MO37" s="39"/>
      <c r="MP37" s="39"/>
      <c r="MQ37" s="39"/>
      <c r="MR37" s="39"/>
      <c r="MS37" s="39"/>
      <c r="MT37" s="39"/>
      <c r="MU37" s="39"/>
      <c r="MV37" s="39"/>
      <c r="MW37" s="39"/>
      <c r="MX37" s="39"/>
      <c r="MY37" s="39"/>
      <c r="MZ37" s="39"/>
      <c r="NA37" s="39"/>
      <c r="NB37" s="39"/>
      <c r="NC37" s="39"/>
      <c r="ND37" s="39"/>
      <c r="NE37" s="39"/>
      <c r="NF37" s="39"/>
      <c r="NG37" s="39"/>
      <c r="NH37" s="39"/>
      <c r="NI37" s="39"/>
      <c r="NJ37" s="39"/>
      <c r="NK37" s="39"/>
      <c r="NL37" s="39"/>
      <c r="NM37" s="39"/>
      <c r="NN37" s="39"/>
      <c r="NO37" s="39"/>
      <c r="NP37" s="39"/>
      <c r="NQ37" s="39"/>
      <c r="NR37" s="39"/>
      <c r="NS37" s="39"/>
      <c r="NT37" s="39"/>
    </row>
    <row r="38" spans="1:384" s="21" customFormat="1" ht="14.45" customHeight="1" x14ac:dyDescent="0.2">
      <c r="A38" s="150"/>
      <c r="B38" s="151"/>
      <c r="C38" s="14" t="s">
        <v>14</v>
      </c>
      <c r="D38" s="12"/>
      <c r="E38" s="11"/>
      <c r="F38" s="12"/>
      <c r="G38" s="20" t="s">
        <v>21</v>
      </c>
      <c r="H38" s="10" t="s">
        <v>21</v>
      </c>
      <c r="I38" s="12"/>
      <c r="J38" s="12" t="s">
        <v>24</v>
      </c>
      <c r="K38" s="12" t="s">
        <v>41</v>
      </c>
      <c r="L38" s="12" t="s">
        <v>39</v>
      </c>
      <c r="M38" s="12" t="s">
        <v>24</v>
      </c>
    </row>
    <row r="39" spans="1:384" s="21" customFormat="1" ht="14.45" customHeight="1" x14ac:dyDescent="0.2">
      <c r="A39" s="150"/>
      <c r="B39" s="151"/>
      <c r="C39" s="14" t="s">
        <v>53</v>
      </c>
      <c r="D39" s="11"/>
      <c r="E39" s="11"/>
      <c r="F39" s="12"/>
      <c r="G39" s="12"/>
      <c r="I39" s="22"/>
      <c r="J39" s="12" t="s">
        <v>14</v>
      </c>
      <c r="K39" s="12" t="s">
        <v>40</v>
      </c>
      <c r="L39" s="11" t="s">
        <v>38</v>
      </c>
      <c r="M39" s="12" t="s">
        <v>14</v>
      </c>
    </row>
    <row r="40" spans="1:384" s="21" customFormat="1" ht="15" customHeight="1" thickBot="1" x14ac:dyDescent="0.25">
      <c r="A40" s="152"/>
      <c r="B40" s="151"/>
      <c r="C40" s="12"/>
      <c r="D40" s="12"/>
      <c r="E40" s="11"/>
      <c r="F40" s="12"/>
      <c r="G40" s="12"/>
      <c r="H40" s="10"/>
      <c r="I40" s="12"/>
      <c r="J40" s="12" t="s">
        <v>3</v>
      </c>
      <c r="K40" s="12"/>
      <c r="L40" s="11"/>
      <c r="M40" s="24" t="s">
        <v>5</v>
      </c>
    </row>
    <row r="41" spans="1:384" s="2" customFormat="1" ht="15" customHeight="1" thickTop="1" x14ac:dyDescent="0.25">
      <c r="A41" s="19">
        <v>24</v>
      </c>
      <c r="B41" s="17">
        <v>2015</v>
      </c>
      <c r="C41" s="27">
        <v>41961</v>
      </c>
      <c r="D41" s="17">
        <v>11</v>
      </c>
      <c r="E41" s="43">
        <v>32</v>
      </c>
      <c r="F41" s="44">
        <v>42035</v>
      </c>
      <c r="G41" s="4">
        <v>257</v>
      </c>
      <c r="H41" s="90">
        <v>403</v>
      </c>
      <c r="I41" s="90">
        <v>22.04</v>
      </c>
      <c r="J41" s="28">
        <v>124.7</v>
      </c>
      <c r="K41" s="28">
        <v>97.7</v>
      </c>
      <c r="L41" s="28">
        <v>70</v>
      </c>
      <c r="M41" s="28">
        <v>148.69999999999999</v>
      </c>
    </row>
    <row r="42" spans="1:384" s="19" customFormat="1" ht="15" customHeight="1" x14ac:dyDescent="0.25">
      <c r="A42" s="16">
        <v>25</v>
      </c>
      <c r="B42" s="17">
        <v>2016</v>
      </c>
      <c r="C42" s="27">
        <v>42365</v>
      </c>
      <c r="D42" s="17">
        <v>17</v>
      </c>
      <c r="E42" s="43">
        <v>53</v>
      </c>
      <c r="F42" s="44">
        <v>42389</v>
      </c>
      <c r="G42" s="16">
        <v>181</v>
      </c>
      <c r="H42" s="90">
        <v>415</v>
      </c>
      <c r="I42" s="90">
        <v>4.05</v>
      </c>
      <c r="J42" s="28">
        <v>48.1</v>
      </c>
      <c r="K42" s="28">
        <v>169.3</v>
      </c>
      <c r="L42" s="28">
        <v>106.2</v>
      </c>
      <c r="M42" s="28">
        <v>118.7</v>
      </c>
    </row>
    <row r="43" spans="1:384" s="19" customFormat="1" ht="15" customHeight="1" x14ac:dyDescent="0.25">
      <c r="A43" s="16">
        <v>26</v>
      </c>
      <c r="B43" s="17">
        <v>2017</v>
      </c>
      <c r="C43" s="27">
        <v>42678</v>
      </c>
      <c r="D43" s="17">
        <v>25</v>
      </c>
      <c r="E43" s="17">
        <v>51</v>
      </c>
      <c r="F43" s="27">
        <v>42755</v>
      </c>
      <c r="G43" s="16">
        <v>330</v>
      </c>
      <c r="H43" s="90">
        <v>723</v>
      </c>
      <c r="I43" s="90">
        <v>9.0299999999999994</v>
      </c>
      <c r="J43" s="28">
        <v>145.5</v>
      </c>
      <c r="K43" s="28">
        <v>67.400000000000006</v>
      </c>
      <c r="L43" s="28">
        <v>28.6</v>
      </c>
      <c r="M43" s="28">
        <v>188.1</v>
      </c>
    </row>
    <row r="44" spans="1:384" s="19" customFormat="1" ht="15" customHeight="1" x14ac:dyDescent="0.25">
      <c r="A44" s="19">
        <v>27</v>
      </c>
      <c r="B44" s="78">
        <v>2018</v>
      </c>
      <c r="C44" s="79">
        <v>43108</v>
      </c>
      <c r="D44" s="78">
        <v>52</v>
      </c>
      <c r="E44" s="78">
        <v>69</v>
      </c>
      <c r="F44" s="79">
        <v>43169</v>
      </c>
      <c r="G44" s="16">
        <v>313</v>
      </c>
      <c r="H44" s="90">
        <v>690</v>
      </c>
      <c r="I44" s="90">
        <v>13.04</v>
      </c>
      <c r="J44" s="126">
        <v>70.5</v>
      </c>
      <c r="K44" s="126">
        <v>23.4</v>
      </c>
      <c r="L44" s="126">
        <v>36.299999999999997</v>
      </c>
      <c r="M44" s="126">
        <v>58.9</v>
      </c>
    </row>
    <row r="45" spans="1:384" s="19" customFormat="1" ht="15" customHeight="1" x14ac:dyDescent="0.25">
      <c r="A45" s="16">
        <v>28</v>
      </c>
      <c r="B45" s="17">
        <v>2019</v>
      </c>
      <c r="C45" s="27">
        <v>43424</v>
      </c>
      <c r="D45" s="17">
        <v>39</v>
      </c>
      <c r="E45" s="17">
        <v>83</v>
      </c>
      <c r="F45" s="27">
        <v>43496</v>
      </c>
      <c r="G45" s="16">
        <v>214</v>
      </c>
      <c r="H45" s="90">
        <v>417</v>
      </c>
      <c r="I45" s="90">
        <v>28.03</v>
      </c>
      <c r="J45" s="28">
        <v>101.8</v>
      </c>
      <c r="K45" s="28">
        <v>57.6</v>
      </c>
      <c r="L45" s="28">
        <v>34.700000000000003</v>
      </c>
      <c r="M45" s="28">
        <v>123.3</v>
      </c>
    </row>
    <row r="46" spans="1:384" s="19" customFormat="1" ht="15" customHeight="1" x14ac:dyDescent="0.25">
      <c r="A46" s="16">
        <v>29</v>
      </c>
      <c r="B46" s="17">
        <v>2020</v>
      </c>
      <c r="C46" s="27">
        <v>43791</v>
      </c>
      <c r="D46" s="17">
        <v>2</v>
      </c>
      <c r="E46" s="17">
        <v>3</v>
      </c>
      <c r="F46" s="27">
        <v>43871</v>
      </c>
      <c r="G46" s="16">
        <v>350</v>
      </c>
      <c r="H46" s="90">
        <v>479</v>
      </c>
      <c r="I46" s="90">
        <v>16.03</v>
      </c>
      <c r="J46" s="28">
        <v>186.2</v>
      </c>
      <c r="K46" s="28">
        <v>57</v>
      </c>
      <c r="L46" s="28">
        <v>30.8</v>
      </c>
      <c r="M46" s="28">
        <v>239.3</v>
      </c>
    </row>
    <row r="47" spans="1:384" s="19" customFormat="1" ht="15" customHeight="1" x14ac:dyDescent="0.25">
      <c r="A47" s="16">
        <v>30</v>
      </c>
      <c r="B47" s="17">
        <v>2021</v>
      </c>
      <c r="C47" s="27">
        <v>44172</v>
      </c>
      <c r="D47" s="17">
        <v>6</v>
      </c>
      <c r="E47" s="17">
        <v>38</v>
      </c>
      <c r="F47" s="27">
        <v>44247</v>
      </c>
      <c r="G47" s="16">
        <v>305</v>
      </c>
      <c r="H47" s="90">
        <v>568</v>
      </c>
      <c r="I47" s="90">
        <v>8.0399999999999991</v>
      </c>
      <c r="J47" s="28">
        <v>106.9</v>
      </c>
      <c r="K47" s="28">
        <v>55.7</v>
      </c>
      <c r="L47" s="28">
        <v>45.2</v>
      </c>
      <c r="M47" s="28">
        <v>117.1</v>
      </c>
    </row>
    <row r="48" spans="1:384" s="19" customFormat="1" ht="15" customHeight="1" x14ac:dyDescent="0.25">
      <c r="A48" s="16">
        <v>31</v>
      </c>
      <c r="B48" s="17">
        <v>2022</v>
      </c>
      <c r="C48" s="27">
        <v>44534</v>
      </c>
      <c r="D48" s="17">
        <v>35</v>
      </c>
      <c r="E48" s="17">
        <v>64</v>
      </c>
      <c r="F48" s="27">
        <v>44602</v>
      </c>
      <c r="G48" s="16">
        <v>478</v>
      </c>
      <c r="H48" s="90">
        <v>564</v>
      </c>
      <c r="I48" s="91">
        <v>45033</v>
      </c>
      <c r="J48" s="28">
        <v>113.8</v>
      </c>
      <c r="K48" s="28">
        <v>52</v>
      </c>
      <c r="L48" s="28">
        <v>28.5</v>
      </c>
      <c r="M48" s="28">
        <v>137.1</v>
      </c>
    </row>
    <row r="49" spans="1:16" s="19" customFormat="1" ht="15" customHeight="1" x14ac:dyDescent="0.25">
      <c r="A49" s="16">
        <v>32</v>
      </c>
      <c r="B49" s="17">
        <v>2023</v>
      </c>
      <c r="C49" s="27">
        <v>44881</v>
      </c>
      <c r="D49" s="17">
        <v>81</v>
      </c>
      <c r="E49" s="17">
        <v>91</v>
      </c>
      <c r="F49" s="27">
        <v>44995</v>
      </c>
      <c r="G49" s="108">
        <v>271</v>
      </c>
      <c r="H49" s="16">
        <v>1038</v>
      </c>
      <c r="I49" s="147">
        <v>45023</v>
      </c>
      <c r="J49" s="28">
        <v>282</v>
      </c>
      <c r="K49" s="28">
        <v>97.9</v>
      </c>
      <c r="L49" s="28">
        <v>116</v>
      </c>
      <c r="M49" s="28">
        <v>256.7</v>
      </c>
    </row>
    <row r="50" spans="1:16" s="2" customFormat="1" x14ac:dyDescent="0.25">
      <c r="A50" s="161"/>
      <c r="B50" s="161"/>
      <c r="C50" s="121"/>
      <c r="D50" s="121"/>
      <c r="E50" s="121"/>
      <c r="F50" s="121"/>
      <c r="G50" s="121"/>
      <c r="H50" s="121"/>
      <c r="I50" s="121"/>
      <c r="J50" s="63"/>
      <c r="K50" s="63"/>
      <c r="L50" s="63"/>
      <c r="M50" s="64"/>
    </row>
    <row r="51" spans="1:16" s="2" customFormat="1" x14ac:dyDescent="0.25">
      <c r="A51" s="162" t="s">
        <v>15</v>
      </c>
      <c r="B51" s="163"/>
      <c r="C51" s="122"/>
      <c r="D51" s="36">
        <f>SUM(D10:D49)</f>
        <v>1459</v>
      </c>
      <c r="E51" s="36">
        <f t="shared" ref="E51:L51" si="0">SUM(E10:E49)</f>
        <v>1992</v>
      </c>
      <c r="F51" s="65"/>
      <c r="G51" s="36">
        <f t="shared" si="0"/>
        <v>9242</v>
      </c>
      <c r="H51" s="36">
        <f t="shared" si="0"/>
        <v>22649</v>
      </c>
      <c r="I51" s="66"/>
      <c r="J51" s="36">
        <f t="shared" si="0"/>
        <v>3894.2000000000003</v>
      </c>
      <c r="K51" s="36">
        <f t="shared" si="0"/>
        <v>2173.3000000000002</v>
      </c>
      <c r="L51" s="36">
        <f t="shared" si="0"/>
        <v>1786.1999999999998</v>
      </c>
      <c r="M51" s="36">
        <f>SUM(M10:M49)</f>
        <v>4175.2</v>
      </c>
    </row>
    <row r="52" spans="1:16" s="2" customFormat="1" x14ac:dyDescent="0.25">
      <c r="A52" s="162" t="s">
        <v>16</v>
      </c>
      <c r="B52" s="163"/>
      <c r="C52" s="122"/>
      <c r="D52" s="37">
        <f>AVERAGE(D10:D49)</f>
        <v>45.59375</v>
      </c>
      <c r="E52" s="37">
        <f t="shared" ref="E52:L52" si="1">AVERAGE(E10:E49)</f>
        <v>62.25</v>
      </c>
      <c r="F52" s="66"/>
      <c r="G52" s="37">
        <f t="shared" si="1"/>
        <v>288.8125</v>
      </c>
      <c r="H52" s="37">
        <f t="shared" si="1"/>
        <v>707.78125</v>
      </c>
      <c r="I52" s="66"/>
      <c r="J52" s="37">
        <f t="shared" si="1"/>
        <v>121.69375000000001</v>
      </c>
      <c r="K52" s="37">
        <f t="shared" si="1"/>
        <v>67.915625000000006</v>
      </c>
      <c r="L52" s="37">
        <f t="shared" si="1"/>
        <v>55.818749999999994</v>
      </c>
      <c r="M52" s="37">
        <f>AVERAGE(M10:M49)</f>
        <v>130.47499999999999</v>
      </c>
    </row>
    <row r="53" spans="1:16" x14ac:dyDescent="0.25">
      <c r="I53" s="60"/>
    </row>
    <row r="54" spans="1:16" s="60" customFormat="1" x14ac:dyDescent="0.25">
      <c r="A54" s="98" t="s">
        <v>17</v>
      </c>
      <c r="B54" s="19"/>
      <c r="C54" s="19"/>
      <c r="D54" s="98"/>
      <c r="E54" s="19"/>
      <c r="F54" s="19"/>
      <c r="G54" s="19"/>
      <c r="H54" s="98"/>
      <c r="I54" s="98"/>
      <c r="J54" s="19"/>
      <c r="K54" s="19"/>
      <c r="L54" s="19"/>
      <c r="M54" s="67"/>
    </row>
    <row r="55" spans="1:16" s="60" customFormat="1" x14ac:dyDescent="0.25">
      <c r="A55" s="160" t="s">
        <v>64</v>
      </c>
      <c r="B55" s="160"/>
      <c r="C55" s="160"/>
      <c r="D55" s="160"/>
      <c r="E55" s="160"/>
      <c r="F55" s="160"/>
      <c r="G55" s="160"/>
      <c r="H55" s="160"/>
      <c r="I55" s="160"/>
      <c r="J55" s="160"/>
      <c r="K55" s="160"/>
      <c r="L55" s="160"/>
      <c r="M55" s="160"/>
    </row>
    <row r="56" spans="1:16" s="60" customFormat="1" ht="18" x14ac:dyDescent="0.25">
      <c r="A56" s="160" t="s">
        <v>60</v>
      </c>
      <c r="B56" s="160"/>
      <c r="C56" s="160"/>
      <c r="D56" s="160"/>
      <c r="E56" s="160"/>
      <c r="F56" s="160"/>
      <c r="G56" s="160"/>
      <c r="H56" s="160"/>
      <c r="I56" s="160"/>
      <c r="J56" s="160"/>
      <c r="K56" s="160"/>
      <c r="L56" s="160"/>
      <c r="M56" s="160"/>
    </row>
    <row r="57" spans="1:16" x14ac:dyDescent="0.25">
      <c r="A57" s="160" t="s">
        <v>65</v>
      </c>
      <c r="B57" s="160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</row>
  </sheetData>
  <mergeCells count="14">
    <mergeCell ref="A3:B9"/>
    <mergeCell ref="D3:F3"/>
    <mergeCell ref="G3:I3"/>
    <mergeCell ref="J3:M3"/>
    <mergeCell ref="A50:B50"/>
    <mergeCell ref="A57:P57"/>
    <mergeCell ref="A34:B40"/>
    <mergeCell ref="D34:F34"/>
    <mergeCell ref="G34:I34"/>
    <mergeCell ref="J34:M34"/>
    <mergeCell ref="A51:B51"/>
    <mergeCell ref="A52:B52"/>
    <mergeCell ref="A55:M55"/>
    <mergeCell ref="A56:M56"/>
  </mergeCells>
  <pageMargins left="0.19685039370078741" right="7.874015748031496E-2" top="1.1811023622047245" bottom="0.3937007874015748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Сураж</vt:lpstr>
      <vt:lpstr>Витебск</vt:lpstr>
      <vt:lpstr>Полоцк</vt:lpstr>
      <vt:lpstr>Верхнедвинск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2024-03-13T07:06:55Z</dcterms:modified>
</cp:coreProperties>
</file>