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Неман" sheetId="1" r:id="rId1"/>
    <sheet name="Вилия" sheetId="2" r:id="rId2"/>
    <sheet name="Западная Двина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3" l="1"/>
  <c r="S29" i="3" s="1"/>
  <c r="O29" i="3"/>
  <c r="R29" i="3" s="1"/>
  <c r="N29" i="3"/>
  <c r="Q29" i="3" s="1"/>
  <c r="P19" i="3"/>
  <c r="S19" i="3" s="1"/>
  <c r="O19" i="3"/>
  <c r="R19" i="3" s="1"/>
  <c r="N19" i="3"/>
  <c r="Q19" i="3" s="1"/>
  <c r="T29" i="3" l="1"/>
  <c r="T19" i="3"/>
  <c r="T19" i="2" l="1"/>
  <c r="W19" i="2" s="1"/>
  <c r="S19" i="2"/>
  <c r="V19" i="2" s="1"/>
  <c r="R19" i="2"/>
  <c r="U19" i="2" s="1"/>
  <c r="X19" i="2" l="1"/>
  <c r="T9" i="2" l="1"/>
  <c r="W9" i="2" s="1"/>
  <c r="S9" i="2"/>
  <c r="V9" i="2" s="1"/>
  <c r="R9" i="2"/>
  <c r="U9" i="2" s="1"/>
  <c r="X9" i="2" l="1"/>
</calcChain>
</file>

<file path=xl/sharedStrings.xml><?xml version="1.0" encoding="utf-8"?>
<sst xmlns="http://schemas.openxmlformats.org/spreadsheetml/2006/main" count="534" uniqueCount="70">
  <si>
    <t>Год</t>
  </si>
  <si>
    <t>Снегозапасы (поле, лес)</t>
  </si>
  <si>
    <t>Уровни воды</t>
  </si>
  <si>
    <t xml:space="preserve">Осадки за разные периоды и снегозапасы, мм </t>
  </si>
  <si>
    <t xml:space="preserve">Дата (D) </t>
  </si>
  <si>
    <r>
      <t>S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</si>
  <si>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 xml:space="preserve">Smax, </t>
  </si>
  <si>
    <t>Дата (D)</t>
  </si>
  <si>
    <t xml:space="preserve">H28.02, </t>
  </si>
  <si>
    <t>Х</t>
  </si>
  <si>
    <t>Х₁</t>
  </si>
  <si>
    <t>Х₂</t>
  </si>
  <si>
    <t>Х₃</t>
  </si>
  <si>
    <t>Х*</t>
  </si>
  <si>
    <t xml:space="preserve">перехода </t>
  </si>
  <si>
    <t>мм</t>
  </si>
  <si>
    <t>Smax</t>
  </si>
  <si>
    <t>см</t>
  </si>
  <si>
    <t xml:space="preserve">см над </t>
  </si>
  <si>
    <t>осадки</t>
  </si>
  <si>
    <t xml:space="preserve">T воздуха </t>
  </si>
  <si>
    <t>"0"</t>
  </si>
  <si>
    <t xml:space="preserve"> от D пер.</t>
  </si>
  <si>
    <t xml:space="preserve"> от D Smax </t>
  </si>
  <si>
    <t xml:space="preserve">от 01.03 </t>
  </si>
  <si>
    <t xml:space="preserve">за 3 месяца </t>
  </si>
  <si>
    <t xml:space="preserve"> через 0°C</t>
  </si>
  <si>
    <t xml:space="preserve"> поста</t>
  </si>
  <si>
    <t xml:space="preserve">T возд. </t>
  </si>
  <si>
    <t xml:space="preserve">до D Hmax </t>
  </si>
  <si>
    <t>до D пер.</t>
  </si>
  <si>
    <t>осенью</t>
  </si>
  <si>
    <t xml:space="preserve"> до D Smax </t>
  </si>
  <si>
    <t>до 01.03</t>
  </si>
  <si>
    <r>
      <t xml:space="preserve">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р.Неман - Столбцы</t>
    </r>
  </si>
  <si>
    <r>
      <t xml:space="preserve"> Исходные данные к прогнозу максимальных уровней воды весеннего половодья  </t>
    </r>
    <r>
      <rPr>
        <b/>
        <sz val="14"/>
        <color theme="1"/>
        <rFont val="Times New Roman"/>
        <family val="1"/>
        <charset val="204"/>
      </rPr>
      <t>р.Неман - Белица</t>
    </r>
  </si>
  <si>
    <r>
      <t xml:space="preserve">Исходные данные к прогнозу максимальных уровней воды весеннего половодья </t>
    </r>
    <r>
      <rPr>
        <b/>
        <sz val="14"/>
        <color theme="1"/>
        <rFont val="Times New Roman"/>
        <family val="1"/>
        <charset val="204"/>
      </rPr>
      <t>р.Неман - Мосты</t>
    </r>
  </si>
  <si>
    <r>
      <t xml:space="preserve">Исходные данные к прогнозу максимальных уровней воды весеннего половодья </t>
    </r>
    <r>
      <rPr>
        <b/>
        <sz val="14"/>
        <color theme="1"/>
        <rFont val="Times New Roman"/>
        <family val="1"/>
        <charset val="204"/>
      </rPr>
      <t>р.Неман - Гродно</t>
    </r>
  </si>
  <si>
    <r>
      <t xml:space="preserve">Таблица D1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р.Вилия - Стешицы</t>
    </r>
  </si>
  <si>
    <t xml:space="preserve">Снегозапасы </t>
  </si>
  <si>
    <t xml:space="preserve">Осадки за разные периоды , мм </t>
  </si>
  <si>
    <t>Глубина промерзания почвы</t>
  </si>
  <si>
    <t>Среднемесячные расходы</t>
  </si>
  <si>
    <t>W,млн. м3</t>
  </si>
  <si>
    <t>Поверхностный слой стока,мм</t>
  </si>
  <si>
    <t>Поверхностный</t>
  </si>
  <si>
    <t xml:space="preserve">H на 28.02, </t>
  </si>
  <si>
    <r>
      <t>L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</si>
  <si>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 xml:space="preserve">Lmax, </t>
  </si>
  <si>
    <r>
      <t>Q</t>
    </r>
    <r>
      <rPr>
        <vertAlign val="subscript"/>
        <sz val="10"/>
        <color theme="1"/>
        <rFont val="Times New Roman"/>
        <family val="1"/>
        <charset val="204"/>
      </rPr>
      <t>12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</si>
  <si>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01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</si>
  <si>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02</t>
    </r>
    <r>
      <rPr>
        <sz val="10"/>
        <color theme="1"/>
        <rFont val="Times New Roman"/>
        <family val="1"/>
        <charset val="204"/>
      </rPr>
      <t xml:space="preserve">, </t>
    </r>
  </si>
  <si>
    <t>декабрь</t>
  </si>
  <si>
    <t>январь</t>
  </si>
  <si>
    <t>февраль</t>
  </si>
  <si>
    <t>слой стока</t>
  </si>
  <si>
    <t>cм</t>
  </si>
  <si>
    <r>
      <t>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/с</t>
    </r>
  </si>
  <si>
    <t>за зиму,</t>
  </si>
  <si>
    <t>Yзим,</t>
  </si>
  <si>
    <t>до</t>
  </si>
  <si>
    <t xml:space="preserve">до </t>
  </si>
  <si>
    <t xml:space="preserve"> D Hmax </t>
  </si>
  <si>
    <t>D Hmax</t>
  </si>
  <si>
    <r>
      <t xml:space="preserve">Таблица D 2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р.Вилия - Михалишки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</si>
  <si>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Двина-Сураж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</si>
  <si>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Двина-Витебск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</si>
  <si>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Двина-Полоцк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</si>
  <si>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Двина-Верхнедвинск</t>
    </r>
  </si>
  <si>
    <t>Снегозапасы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</si>
</sst>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"/>
    <numFmt numFmtId="165" formatCode="d/m;@"/>
    <numFmt numFmtId="166" formatCode="#,##0_ ;\-#,##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 wrapText="1"/>
    </xf>
    <xf numFmtId="14" fontId="6" fillId="0" borderId="12" xfId="0" applyNumberFormat="1" applyFont="1" applyFill="1" applyBorder="1" applyAlignment="1">
      <alignment horizontal="center" vertical="center" wrapText="1"/>
    </xf>
    <xf numFmtId="165" fontId="6" fillId="0" borderId="12" xfId="0" applyNumberFormat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center" vertical="center" wrapText="1"/>
    </xf>
    <xf numFmtId="1" fontId="6" fillId="0" borderId="7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3" borderId="12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165" fontId="6" fillId="0" borderId="12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1" fontId="6" fillId="0" borderId="1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165" fontId="6" fillId="0" borderId="19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" fontId="4" fillId="0" borderId="10" xfId="0" applyNumberFormat="1" applyFont="1" applyFill="1" applyBorder="1" applyAlignment="1">
      <alignment horizontal="center"/>
    </xf>
    <xf numFmtId="14" fontId="6" fillId="0" borderId="12" xfId="0" applyNumberFormat="1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 wrapText="1"/>
    </xf>
    <xf numFmtId="14" fontId="6" fillId="0" borderId="19" xfId="0" applyNumberFormat="1" applyFont="1" applyFill="1" applyBorder="1" applyAlignment="1">
      <alignment horizontal="center" vertical="center" wrapText="1"/>
    </xf>
    <xf numFmtId="0" fontId="6" fillId="0" borderId="19" xfId="0" applyNumberFormat="1" applyFont="1" applyFill="1" applyBorder="1" applyAlignment="1">
      <alignment horizontal="center" vertical="center" wrapText="1"/>
    </xf>
    <xf numFmtId="1" fontId="0" fillId="0" borderId="19" xfId="0" applyNumberFormat="1" applyFont="1" applyFill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14" fontId="0" fillId="0" borderId="19" xfId="0" applyNumberFormat="1" applyFont="1" applyBorder="1" applyAlignment="1">
      <alignment horizontal="center"/>
    </xf>
    <xf numFmtId="166" fontId="6" fillId="0" borderId="19" xfId="1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2" fillId="0" borderId="12" xfId="0" applyNumberFormat="1" applyFont="1" applyFill="1" applyBorder="1" applyAlignment="1">
      <alignment horizontal="center" vertical="center" wrapText="1"/>
    </xf>
    <xf numFmtId="0" fontId="12" fillId="0" borderId="19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4" fontId="6" fillId="0" borderId="21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center"/>
    </xf>
    <xf numFmtId="1" fontId="6" fillId="3" borderId="19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>
      <alignment horizontal="center"/>
    </xf>
    <xf numFmtId="0" fontId="12" fillId="3" borderId="12" xfId="0" applyNumberFormat="1" applyFont="1" applyFill="1" applyBorder="1" applyAlignment="1">
      <alignment horizontal="center" vertical="center" wrapText="1"/>
    </xf>
    <xf numFmtId="0" fontId="12" fillId="3" borderId="19" xfId="0" applyNumberFormat="1" applyFont="1" applyFill="1" applyBorder="1" applyAlignment="1">
      <alignment horizontal="center"/>
    </xf>
    <xf numFmtId="0" fontId="6" fillId="3" borderId="19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0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Q32" sqref="Q32"/>
    </sheetView>
  </sheetViews>
  <sheetFormatPr defaultRowHeight="15" x14ac:dyDescent="0.25"/>
  <cols>
    <col min="2" max="2" width="10.5703125" customWidth="1"/>
    <col min="6" max="6" width="12.5703125" customWidth="1"/>
  </cols>
  <sheetData>
    <row r="1" spans="1:11" ht="18.75" x14ac:dyDescent="0.3">
      <c r="A1" s="107" t="s">
        <v>34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x14ac:dyDescent="0.25">
      <c r="A2" s="96" t="s">
        <v>0</v>
      </c>
      <c r="B2" s="1"/>
      <c r="C2" s="99" t="s">
        <v>69</v>
      </c>
      <c r="D2" s="100"/>
      <c r="E2" s="101"/>
      <c r="F2" s="5" t="s">
        <v>2</v>
      </c>
      <c r="G2" s="102" t="s">
        <v>3</v>
      </c>
      <c r="H2" s="103"/>
      <c r="I2" s="103"/>
      <c r="J2" s="103"/>
      <c r="K2" s="104"/>
    </row>
    <row r="3" spans="1:11" x14ac:dyDescent="0.25">
      <c r="A3" s="97"/>
      <c r="B3" s="2" t="s">
        <v>4</v>
      </c>
      <c r="C3" s="3" t="s">
        <v>5</v>
      </c>
      <c r="D3" s="3" t="s">
        <v>6</v>
      </c>
      <c r="E3" s="3" t="s">
        <v>7</v>
      </c>
      <c r="F3" s="4" t="s">
        <v>8</v>
      </c>
      <c r="G3" s="5" t="s">
        <v>9</v>
      </c>
      <c r="H3" s="6" t="s">
        <v>10</v>
      </c>
      <c r="I3" s="5" t="s">
        <v>11</v>
      </c>
      <c r="J3" s="5" t="s">
        <v>12</v>
      </c>
      <c r="K3" s="7" t="s">
        <v>13</v>
      </c>
    </row>
    <row r="4" spans="1:11" x14ac:dyDescent="0.25">
      <c r="A4" s="97"/>
      <c r="B4" s="2" t="s">
        <v>14</v>
      </c>
      <c r="C4" s="8" t="s">
        <v>15</v>
      </c>
      <c r="D4" s="8" t="s">
        <v>15</v>
      </c>
      <c r="E4" s="9" t="s">
        <v>16</v>
      </c>
      <c r="F4" s="9" t="s">
        <v>17</v>
      </c>
      <c r="G4" s="12" t="s">
        <v>19</v>
      </c>
      <c r="H4" s="13" t="s">
        <v>19</v>
      </c>
      <c r="I4" s="13" t="s">
        <v>19</v>
      </c>
      <c r="J4" s="14" t="s">
        <v>19</v>
      </c>
      <c r="K4" s="15" t="s">
        <v>19</v>
      </c>
    </row>
    <row r="5" spans="1:11" x14ac:dyDescent="0.25">
      <c r="A5" s="97"/>
      <c r="B5" s="11" t="s">
        <v>20</v>
      </c>
      <c r="C5" s="16"/>
      <c r="D5" s="16"/>
      <c r="E5" s="17"/>
      <c r="F5" s="10"/>
      <c r="G5" s="11" t="s">
        <v>22</v>
      </c>
      <c r="H5" s="9" t="s">
        <v>23</v>
      </c>
      <c r="I5" s="8" t="s">
        <v>24</v>
      </c>
      <c r="J5" s="9" t="s">
        <v>25</v>
      </c>
      <c r="K5" s="19" t="s">
        <v>22</v>
      </c>
    </row>
    <row r="6" spans="1:11" x14ac:dyDescent="0.25">
      <c r="A6" s="97"/>
      <c r="B6" s="20" t="s">
        <v>26</v>
      </c>
      <c r="C6" s="9"/>
      <c r="D6" s="9"/>
      <c r="E6" s="8"/>
      <c r="F6" s="9"/>
      <c r="G6" s="9" t="s">
        <v>28</v>
      </c>
      <c r="H6" s="9" t="s">
        <v>29</v>
      </c>
      <c r="I6" s="9" t="s">
        <v>29</v>
      </c>
      <c r="J6" s="9" t="s">
        <v>30</v>
      </c>
      <c r="K6" s="9" t="s">
        <v>28</v>
      </c>
    </row>
    <row r="7" spans="1:11" x14ac:dyDescent="0.25">
      <c r="A7" s="97"/>
      <c r="B7" s="20" t="s">
        <v>31</v>
      </c>
      <c r="C7" s="8"/>
      <c r="D7" s="8"/>
      <c r="E7" s="9"/>
      <c r="F7" s="21"/>
      <c r="G7" s="9" t="s">
        <v>26</v>
      </c>
      <c r="H7" s="9"/>
      <c r="I7" s="8"/>
      <c r="J7" s="8" t="s">
        <v>28</v>
      </c>
      <c r="K7" s="9" t="s">
        <v>26</v>
      </c>
    </row>
    <row r="8" spans="1:11" ht="15.75" thickBot="1" x14ac:dyDescent="0.3">
      <c r="A8" s="98"/>
      <c r="B8" s="22"/>
      <c r="C8" s="23"/>
      <c r="D8" s="23"/>
      <c r="E8" s="24"/>
      <c r="F8" s="24"/>
      <c r="G8" s="22" t="s">
        <v>32</v>
      </c>
      <c r="H8" s="24"/>
      <c r="I8" s="23"/>
      <c r="J8" s="23" t="s">
        <v>26</v>
      </c>
      <c r="K8" s="25" t="s">
        <v>33</v>
      </c>
    </row>
    <row r="9" spans="1:11" ht="15.75" thickTop="1" x14ac:dyDescent="0.25">
      <c r="A9" s="26">
        <v>1</v>
      </c>
      <c r="B9" s="28">
        <v>45255</v>
      </c>
      <c r="C9" s="27">
        <v>0</v>
      </c>
      <c r="D9" s="27">
        <v>41</v>
      </c>
      <c r="E9" s="29">
        <v>45311</v>
      </c>
      <c r="F9" s="30">
        <v>197</v>
      </c>
      <c r="G9" s="31">
        <v>130</v>
      </c>
      <c r="H9" s="33">
        <v>44</v>
      </c>
      <c r="I9" s="34">
        <v>32</v>
      </c>
      <c r="J9" s="32">
        <v>165</v>
      </c>
      <c r="K9" s="32">
        <v>201</v>
      </c>
    </row>
    <row r="11" spans="1:11" ht="20.25" x14ac:dyDescent="0.25">
      <c r="A11" s="35" t="s">
        <v>35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1" x14ac:dyDescent="0.25">
      <c r="A12" s="96" t="s">
        <v>0</v>
      </c>
      <c r="B12" s="1"/>
      <c r="C12" s="99" t="s">
        <v>39</v>
      </c>
      <c r="D12" s="100"/>
      <c r="E12" s="101"/>
      <c r="F12" s="5" t="s">
        <v>2</v>
      </c>
      <c r="G12" s="108" t="s">
        <v>3</v>
      </c>
      <c r="H12" s="108"/>
      <c r="I12" s="108"/>
      <c r="J12" s="108"/>
      <c r="K12" s="108"/>
    </row>
    <row r="13" spans="1:11" x14ac:dyDescent="0.25">
      <c r="A13" s="97"/>
      <c r="B13" s="2" t="s">
        <v>4</v>
      </c>
      <c r="C13" s="3" t="s">
        <v>5</v>
      </c>
      <c r="D13" s="3" t="s">
        <v>6</v>
      </c>
      <c r="E13" s="3" t="s">
        <v>7</v>
      </c>
      <c r="F13" s="4" t="s">
        <v>8</v>
      </c>
      <c r="G13" s="5" t="s">
        <v>9</v>
      </c>
      <c r="H13" s="6" t="s">
        <v>10</v>
      </c>
      <c r="I13" s="5" t="s">
        <v>11</v>
      </c>
      <c r="J13" s="5" t="s">
        <v>12</v>
      </c>
      <c r="K13" s="7" t="s">
        <v>13</v>
      </c>
    </row>
    <row r="14" spans="1:11" x14ac:dyDescent="0.25">
      <c r="A14" s="97"/>
      <c r="B14" s="2" t="s">
        <v>14</v>
      </c>
      <c r="C14" s="8" t="s">
        <v>15</v>
      </c>
      <c r="D14" s="8" t="s">
        <v>15</v>
      </c>
      <c r="E14" s="9" t="s">
        <v>16</v>
      </c>
      <c r="F14" s="9" t="s">
        <v>17</v>
      </c>
      <c r="G14" s="37" t="s">
        <v>19</v>
      </c>
      <c r="H14" s="13" t="s">
        <v>19</v>
      </c>
      <c r="I14" s="13" t="s">
        <v>19</v>
      </c>
      <c r="J14" s="14" t="s">
        <v>19</v>
      </c>
      <c r="K14" s="38" t="s">
        <v>19</v>
      </c>
    </row>
    <row r="15" spans="1:11" x14ac:dyDescent="0.25">
      <c r="A15" s="97"/>
      <c r="B15" s="11" t="s">
        <v>20</v>
      </c>
      <c r="C15" s="16"/>
      <c r="D15" s="16"/>
      <c r="E15" s="17"/>
      <c r="F15" s="10"/>
      <c r="G15" s="11" t="s">
        <v>22</v>
      </c>
      <c r="H15" s="9" t="s">
        <v>23</v>
      </c>
      <c r="I15" s="8" t="s">
        <v>24</v>
      </c>
      <c r="J15" s="8" t="s">
        <v>25</v>
      </c>
      <c r="K15" s="39" t="s">
        <v>22</v>
      </c>
    </row>
    <row r="16" spans="1:11" x14ac:dyDescent="0.25">
      <c r="A16" s="97"/>
      <c r="B16" s="20" t="s">
        <v>26</v>
      </c>
      <c r="C16" s="9"/>
      <c r="D16" s="9"/>
      <c r="E16" s="8"/>
      <c r="F16" s="9"/>
      <c r="G16" s="9" t="s">
        <v>28</v>
      </c>
      <c r="H16" s="9" t="s">
        <v>29</v>
      </c>
      <c r="I16" s="9" t="s">
        <v>29</v>
      </c>
      <c r="J16" s="9" t="s">
        <v>30</v>
      </c>
      <c r="K16" s="9" t="s">
        <v>28</v>
      </c>
    </row>
    <row r="17" spans="1:13" x14ac:dyDescent="0.25">
      <c r="A17" s="97"/>
      <c r="B17" s="20" t="s">
        <v>31</v>
      </c>
      <c r="C17" s="8"/>
      <c r="D17" s="8"/>
      <c r="E17" s="9"/>
      <c r="F17" s="9"/>
      <c r="G17" s="9" t="s">
        <v>26</v>
      </c>
      <c r="H17" s="9"/>
      <c r="I17" s="8"/>
      <c r="J17" s="8" t="s">
        <v>28</v>
      </c>
      <c r="K17" s="9" t="s">
        <v>26</v>
      </c>
    </row>
    <row r="18" spans="1:13" ht="15.75" thickBot="1" x14ac:dyDescent="0.3">
      <c r="A18" s="98"/>
      <c r="B18" s="22"/>
      <c r="C18" s="23"/>
      <c r="D18" s="23"/>
      <c r="E18" s="24"/>
      <c r="F18" s="24"/>
      <c r="G18" s="22" t="s">
        <v>32</v>
      </c>
      <c r="H18" s="24"/>
      <c r="I18" s="23"/>
      <c r="J18" s="23" t="s">
        <v>26</v>
      </c>
      <c r="K18" s="25" t="s">
        <v>33</v>
      </c>
    </row>
    <row r="19" spans="1:13" ht="15.75" thickTop="1" x14ac:dyDescent="0.25">
      <c r="A19" s="40">
        <v>2024</v>
      </c>
      <c r="B19" s="28">
        <v>45255</v>
      </c>
      <c r="C19" s="41">
        <v>0</v>
      </c>
      <c r="D19" s="41">
        <v>41</v>
      </c>
      <c r="E19" s="42">
        <v>45311</v>
      </c>
      <c r="F19" s="43">
        <v>280</v>
      </c>
      <c r="G19" s="44">
        <v>137</v>
      </c>
      <c r="H19" s="33">
        <v>46</v>
      </c>
      <c r="I19" s="59">
        <v>35</v>
      </c>
      <c r="J19" s="45">
        <v>197</v>
      </c>
      <c r="K19" s="45">
        <v>232</v>
      </c>
    </row>
    <row r="21" spans="1:13" ht="18.75" x14ac:dyDescent="0.25">
      <c r="A21" s="105" t="s">
        <v>36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</row>
    <row r="22" spans="1:13" x14ac:dyDescent="0.25">
      <c r="A22" s="96" t="s">
        <v>0</v>
      </c>
      <c r="B22" s="1"/>
      <c r="C22" s="99" t="s">
        <v>39</v>
      </c>
      <c r="D22" s="100"/>
      <c r="E22" s="101"/>
      <c r="F22" s="5" t="s">
        <v>2</v>
      </c>
      <c r="G22" s="102" t="s">
        <v>3</v>
      </c>
      <c r="H22" s="103"/>
      <c r="I22" s="103"/>
      <c r="J22" s="103"/>
      <c r="K22" s="104"/>
      <c r="L22" s="37"/>
      <c r="M22" s="37"/>
    </row>
    <row r="23" spans="1:13" x14ac:dyDescent="0.25">
      <c r="A23" s="97"/>
      <c r="B23" s="2" t="s">
        <v>4</v>
      </c>
      <c r="C23" s="3" t="s">
        <v>5</v>
      </c>
      <c r="D23" s="3" t="s">
        <v>6</v>
      </c>
      <c r="E23" s="3" t="s">
        <v>7</v>
      </c>
      <c r="F23" s="3" t="s">
        <v>8</v>
      </c>
      <c r="G23" s="5" t="s">
        <v>9</v>
      </c>
      <c r="H23" s="6" t="s">
        <v>10</v>
      </c>
      <c r="I23" s="5" t="s">
        <v>11</v>
      </c>
      <c r="J23" s="5" t="s">
        <v>12</v>
      </c>
      <c r="K23" s="7" t="s">
        <v>13</v>
      </c>
      <c r="L23" s="37"/>
      <c r="M23" s="37"/>
    </row>
    <row r="24" spans="1:13" x14ac:dyDescent="0.25">
      <c r="A24" s="97"/>
      <c r="B24" s="2" t="s">
        <v>14</v>
      </c>
      <c r="C24" s="8" t="s">
        <v>15</v>
      </c>
      <c r="D24" s="8" t="s">
        <v>15</v>
      </c>
      <c r="E24" s="9" t="s">
        <v>16</v>
      </c>
      <c r="F24" s="9" t="s">
        <v>17</v>
      </c>
      <c r="G24" s="12" t="s">
        <v>19</v>
      </c>
      <c r="H24" s="13" t="s">
        <v>19</v>
      </c>
      <c r="I24" s="13" t="s">
        <v>19</v>
      </c>
      <c r="J24" s="46" t="s">
        <v>19</v>
      </c>
      <c r="K24" s="13" t="s">
        <v>19</v>
      </c>
      <c r="L24" s="37"/>
      <c r="M24" s="37"/>
    </row>
    <row r="25" spans="1:13" x14ac:dyDescent="0.25">
      <c r="A25" s="97"/>
      <c r="B25" s="11" t="s">
        <v>20</v>
      </c>
      <c r="C25" s="16"/>
      <c r="D25" s="16"/>
      <c r="E25" s="17"/>
      <c r="F25" s="17"/>
      <c r="G25" s="8" t="s">
        <v>22</v>
      </c>
      <c r="H25" s="9" t="s">
        <v>23</v>
      </c>
      <c r="I25" s="8" t="s">
        <v>24</v>
      </c>
      <c r="J25" s="8" t="s">
        <v>25</v>
      </c>
      <c r="K25" s="47" t="s">
        <v>22</v>
      </c>
      <c r="L25" s="37"/>
      <c r="M25" s="37"/>
    </row>
    <row r="26" spans="1:13" x14ac:dyDescent="0.25">
      <c r="A26" s="97"/>
      <c r="B26" s="20" t="s">
        <v>26</v>
      </c>
      <c r="C26" s="9"/>
      <c r="D26" s="9"/>
      <c r="E26" s="8"/>
      <c r="F26" s="8"/>
      <c r="G26" s="9" t="s">
        <v>28</v>
      </c>
      <c r="H26" s="9" t="s">
        <v>29</v>
      </c>
      <c r="I26" s="9" t="s">
        <v>29</v>
      </c>
      <c r="J26" s="9" t="s">
        <v>30</v>
      </c>
      <c r="K26" s="9" t="s">
        <v>28</v>
      </c>
      <c r="L26" s="37"/>
      <c r="M26" s="37"/>
    </row>
    <row r="27" spans="1:13" x14ac:dyDescent="0.25">
      <c r="A27" s="97"/>
      <c r="B27" s="20" t="s">
        <v>31</v>
      </c>
      <c r="C27" s="8"/>
      <c r="D27" s="8"/>
      <c r="E27" s="9"/>
      <c r="F27" s="9"/>
      <c r="G27" s="9" t="s">
        <v>26</v>
      </c>
      <c r="H27" s="9"/>
      <c r="I27" s="8"/>
      <c r="J27" s="8" t="s">
        <v>28</v>
      </c>
      <c r="K27" s="9" t="s">
        <v>26</v>
      </c>
      <c r="L27" s="37"/>
      <c r="M27" s="37"/>
    </row>
    <row r="28" spans="1:13" ht="15.75" thickBot="1" x14ac:dyDescent="0.3">
      <c r="A28" s="98"/>
      <c r="B28" s="22"/>
      <c r="C28" s="23"/>
      <c r="D28" s="23"/>
      <c r="E28" s="24"/>
      <c r="F28" s="24"/>
      <c r="G28" s="23" t="s">
        <v>32</v>
      </c>
      <c r="H28" s="24"/>
      <c r="I28" s="23"/>
      <c r="J28" s="23" t="s">
        <v>26</v>
      </c>
      <c r="K28" s="25" t="s">
        <v>33</v>
      </c>
      <c r="L28" s="37"/>
      <c r="M28" s="37"/>
    </row>
    <row r="29" spans="1:13" ht="15.75" thickTop="1" x14ac:dyDescent="0.25">
      <c r="A29" s="26">
        <v>2024</v>
      </c>
      <c r="B29" s="28">
        <v>45255</v>
      </c>
      <c r="C29" s="27">
        <v>0</v>
      </c>
      <c r="D29" s="27">
        <v>40</v>
      </c>
      <c r="E29" s="29">
        <v>45311</v>
      </c>
      <c r="F29" s="48">
        <v>232</v>
      </c>
      <c r="G29" s="31">
        <v>132</v>
      </c>
      <c r="H29" s="33">
        <v>40</v>
      </c>
      <c r="I29" s="59">
        <v>31</v>
      </c>
      <c r="J29" s="49">
        <v>187</v>
      </c>
      <c r="K29" s="49">
        <v>220</v>
      </c>
      <c r="L29" s="50"/>
      <c r="M29" s="50"/>
    </row>
    <row r="31" spans="1:13" ht="18.75" x14ac:dyDescent="0.25">
      <c r="A31" s="106" t="s">
        <v>37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</row>
    <row r="32" spans="1:13" x14ac:dyDescent="0.25">
      <c r="A32" s="96" t="s">
        <v>0</v>
      </c>
      <c r="B32" s="1"/>
      <c r="C32" s="99" t="s">
        <v>1</v>
      </c>
      <c r="D32" s="100"/>
      <c r="E32" s="101"/>
      <c r="F32" s="5" t="s">
        <v>2</v>
      </c>
      <c r="G32" s="102" t="s">
        <v>3</v>
      </c>
      <c r="H32" s="103"/>
      <c r="I32" s="103"/>
      <c r="J32" s="103"/>
      <c r="K32" s="104"/>
    </row>
    <row r="33" spans="1:11" x14ac:dyDescent="0.25">
      <c r="A33" s="97"/>
      <c r="B33" s="2" t="s">
        <v>4</v>
      </c>
      <c r="C33" s="3" t="s">
        <v>5</v>
      </c>
      <c r="D33" s="3" t="s">
        <v>6</v>
      </c>
      <c r="E33" s="3" t="s">
        <v>7</v>
      </c>
      <c r="F33" s="3" t="s">
        <v>8</v>
      </c>
      <c r="G33" s="5" t="s">
        <v>9</v>
      </c>
      <c r="H33" s="6" t="s">
        <v>10</v>
      </c>
      <c r="I33" s="5" t="s">
        <v>11</v>
      </c>
      <c r="J33" s="5" t="s">
        <v>12</v>
      </c>
      <c r="K33" s="7" t="s">
        <v>13</v>
      </c>
    </row>
    <row r="34" spans="1:11" x14ac:dyDescent="0.25">
      <c r="A34" s="97"/>
      <c r="B34" s="2" t="s">
        <v>14</v>
      </c>
      <c r="C34" s="8" t="s">
        <v>15</v>
      </c>
      <c r="D34" s="8" t="s">
        <v>15</v>
      </c>
      <c r="E34" s="9" t="s">
        <v>16</v>
      </c>
      <c r="F34" s="9" t="s">
        <v>17</v>
      </c>
      <c r="G34" s="37" t="s">
        <v>19</v>
      </c>
      <c r="H34" s="13" t="s">
        <v>19</v>
      </c>
      <c r="I34" s="13" t="s">
        <v>19</v>
      </c>
      <c r="J34" s="14" t="s">
        <v>19</v>
      </c>
      <c r="K34" s="13" t="s">
        <v>19</v>
      </c>
    </row>
    <row r="35" spans="1:11" x14ac:dyDescent="0.25">
      <c r="A35" s="97"/>
      <c r="B35" s="11" t="s">
        <v>20</v>
      </c>
      <c r="C35" s="16"/>
      <c r="D35" s="16"/>
      <c r="E35" s="17"/>
      <c r="F35" s="17"/>
      <c r="G35" s="11" t="s">
        <v>22</v>
      </c>
      <c r="H35" s="9" t="s">
        <v>23</v>
      </c>
      <c r="I35" s="8" t="s">
        <v>24</v>
      </c>
      <c r="J35" s="8" t="s">
        <v>25</v>
      </c>
      <c r="K35" s="47" t="s">
        <v>22</v>
      </c>
    </row>
    <row r="36" spans="1:11" x14ac:dyDescent="0.25">
      <c r="A36" s="97"/>
      <c r="B36" s="20" t="s">
        <v>26</v>
      </c>
      <c r="C36" s="9"/>
      <c r="D36" s="9"/>
      <c r="E36" s="8"/>
      <c r="F36" s="8"/>
      <c r="G36" s="9" t="s">
        <v>28</v>
      </c>
      <c r="H36" s="9" t="s">
        <v>29</v>
      </c>
      <c r="I36" s="9" t="s">
        <v>29</v>
      </c>
      <c r="J36" s="9" t="s">
        <v>30</v>
      </c>
      <c r="K36" s="9" t="s">
        <v>28</v>
      </c>
    </row>
    <row r="37" spans="1:11" x14ac:dyDescent="0.25">
      <c r="A37" s="97"/>
      <c r="B37" s="20" t="s">
        <v>31</v>
      </c>
      <c r="C37" s="8"/>
      <c r="D37" s="8"/>
      <c r="E37" s="9"/>
      <c r="F37" s="9"/>
      <c r="G37" s="9" t="s">
        <v>26</v>
      </c>
      <c r="H37" s="9"/>
      <c r="I37" s="8"/>
      <c r="J37" s="8" t="s">
        <v>28</v>
      </c>
      <c r="K37" s="9" t="s">
        <v>26</v>
      </c>
    </row>
    <row r="38" spans="1:11" ht="15.75" thickBot="1" x14ac:dyDescent="0.3">
      <c r="A38" s="98"/>
      <c r="B38" s="22"/>
      <c r="C38" s="23"/>
      <c r="D38" s="23"/>
      <c r="E38" s="24"/>
      <c r="F38" s="24"/>
      <c r="G38" s="22" t="s">
        <v>32</v>
      </c>
      <c r="H38" s="24"/>
      <c r="I38" s="23"/>
      <c r="J38" s="23" t="s">
        <v>26</v>
      </c>
      <c r="K38" s="25" t="s">
        <v>33</v>
      </c>
    </row>
    <row r="39" spans="1:11" ht="15.75" thickTop="1" x14ac:dyDescent="0.25">
      <c r="A39" s="51">
        <v>2024</v>
      </c>
      <c r="B39" s="28">
        <v>45255</v>
      </c>
      <c r="C39" s="52">
        <v>0</v>
      </c>
      <c r="D39" s="52">
        <v>40</v>
      </c>
      <c r="E39" s="53">
        <v>45311</v>
      </c>
      <c r="F39" s="54">
        <v>237</v>
      </c>
      <c r="G39" s="56">
        <v>125</v>
      </c>
      <c r="H39" s="60">
        <v>36</v>
      </c>
      <c r="I39" s="61">
        <v>26</v>
      </c>
      <c r="J39" s="52">
        <v>181</v>
      </c>
      <c r="K39" s="58">
        <v>209</v>
      </c>
    </row>
  </sheetData>
  <mergeCells count="15">
    <mergeCell ref="A1:K1"/>
    <mergeCell ref="A2:A8"/>
    <mergeCell ref="C2:E2"/>
    <mergeCell ref="G2:K2"/>
    <mergeCell ref="A12:A18"/>
    <mergeCell ref="C12:E12"/>
    <mergeCell ref="G12:K12"/>
    <mergeCell ref="A32:A38"/>
    <mergeCell ref="C32:E32"/>
    <mergeCell ref="G32:K32"/>
    <mergeCell ref="A21:M21"/>
    <mergeCell ref="A22:A28"/>
    <mergeCell ref="C22:E22"/>
    <mergeCell ref="G22:K22"/>
    <mergeCell ref="A31:K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Q25" sqref="Q25"/>
    </sheetView>
  </sheetViews>
  <sheetFormatPr defaultRowHeight="15" x14ac:dyDescent="0.25"/>
  <cols>
    <col min="2" max="2" width="10.85546875" customWidth="1"/>
    <col min="5" max="5" width="11" customWidth="1"/>
    <col min="6" max="6" width="11.5703125" customWidth="1"/>
    <col min="14" max="14" width="10.85546875" customWidth="1"/>
  </cols>
  <sheetData>
    <row r="1" spans="1:24" ht="18.75" x14ac:dyDescent="0.3">
      <c r="A1" s="62" t="s">
        <v>38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3"/>
      <c r="P1" s="63"/>
      <c r="Q1" s="64"/>
      <c r="R1" s="65"/>
      <c r="S1" s="65"/>
      <c r="T1" s="65"/>
      <c r="U1" s="65"/>
      <c r="V1" s="65"/>
      <c r="W1" s="65"/>
      <c r="X1" s="65"/>
    </row>
    <row r="2" spans="1:24" x14ac:dyDescent="0.25">
      <c r="A2" s="96" t="s">
        <v>0</v>
      </c>
      <c r="B2" s="1"/>
      <c r="C2" s="99" t="s">
        <v>39</v>
      </c>
      <c r="D2" s="100"/>
      <c r="E2" s="101"/>
      <c r="F2" s="5" t="s">
        <v>2</v>
      </c>
      <c r="G2" s="102" t="s">
        <v>40</v>
      </c>
      <c r="H2" s="103"/>
      <c r="I2" s="103"/>
      <c r="J2" s="103"/>
      <c r="K2" s="104"/>
      <c r="L2" s="102" t="s">
        <v>41</v>
      </c>
      <c r="M2" s="103"/>
      <c r="N2" s="104"/>
      <c r="O2" s="109" t="s">
        <v>42</v>
      </c>
      <c r="P2" s="110"/>
      <c r="Q2" s="111"/>
      <c r="R2" s="99" t="s">
        <v>43</v>
      </c>
      <c r="S2" s="100"/>
      <c r="T2" s="101"/>
      <c r="U2" s="99" t="s">
        <v>44</v>
      </c>
      <c r="V2" s="100"/>
      <c r="W2" s="101"/>
      <c r="X2" s="3" t="s">
        <v>45</v>
      </c>
    </row>
    <row r="3" spans="1:24" x14ac:dyDescent="0.25">
      <c r="A3" s="97"/>
      <c r="B3" s="2" t="s">
        <v>4</v>
      </c>
      <c r="C3" s="3" t="s">
        <v>5</v>
      </c>
      <c r="D3" s="3" t="s">
        <v>6</v>
      </c>
      <c r="E3" s="3" t="s">
        <v>7</v>
      </c>
      <c r="F3" s="3" t="s">
        <v>46</v>
      </c>
      <c r="G3" s="5" t="s">
        <v>9</v>
      </c>
      <c r="H3" s="6" t="s">
        <v>10</v>
      </c>
      <c r="I3" s="5" t="s">
        <v>11</v>
      </c>
      <c r="J3" s="5" t="s">
        <v>12</v>
      </c>
      <c r="K3" s="7" t="s">
        <v>13</v>
      </c>
      <c r="L3" s="9" t="s">
        <v>47</v>
      </c>
      <c r="M3" s="9" t="s">
        <v>48</v>
      </c>
      <c r="N3" s="3" t="s">
        <v>7</v>
      </c>
      <c r="O3" s="3" t="s">
        <v>49</v>
      </c>
      <c r="P3" s="3" t="s">
        <v>50</v>
      </c>
      <c r="Q3" s="3" t="s">
        <v>51</v>
      </c>
      <c r="R3" s="9" t="s">
        <v>52</v>
      </c>
      <c r="S3" s="9" t="s">
        <v>53</v>
      </c>
      <c r="T3" s="9" t="s">
        <v>54</v>
      </c>
      <c r="U3" s="9" t="s">
        <v>52</v>
      </c>
      <c r="V3" s="9" t="s">
        <v>53</v>
      </c>
      <c r="W3" s="9" t="s">
        <v>54</v>
      </c>
      <c r="X3" s="9" t="s">
        <v>55</v>
      </c>
    </row>
    <row r="4" spans="1:24" ht="16.5" x14ac:dyDescent="0.25">
      <c r="A4" s="97"/>
      <c r="B4" s="2" t="s">
        <v>14</v>
      </c>
      <c r="C4" s="8" t="s">
        <v>15</v>
      </c>
      <c r="D4" s="8" t="s">
        <v>15</v>
      </c>
      <c r="E4" s="9" t="s">
        <v>16</v>
      </c>
      <c r="F4" s="9" t="s">
        <v>18</v>
      </c>
      <c r="G4" s="37" t="s">
        <v>19</v>
      </c>
      <c r="H4" s="13" t="s">
        <v>19</v>
      </c>
      <c r="I4" s="3" t="s">
        <v>19</v>
      </c>
      <c r="J4" s="14" t="s">
        <v>19</v>
      </c>
      <c r="K4" s="13" t="s">
        <v>19</v>
      </c>
      <c r="L4" s="8" t="s">
        <v>56</v>
      </c>
      <c r="M4" s="9" t="s">
        <v>56</v>
      </c>
      <c r="N4" s="9" t="s">
        <v>48</v>
      </c>
      <c r="O4" s="9" t="s">
        <v>57</v>
      </c>
      <c r="P4" s="9" t="s">
        <v>57</v>
      </c>
      <c r="Q4" s="9" t="s">
        <v>57</v>
      </c>
      <c r="R4" s="9"/>
      <c r="S4" s="9"/>
      <c r="T4" s="9"/>
      <c r="U4" s="9"/>
      <c r="V4" s="9"/>
      <c r="W4" s="9"/>
      <c r="X4" s="9" t="s">
        <v>58</v>
      </c>
    </row>
    <row r="5" spans="1:24" x14ac:dyDescent="0.25">
      <c r="A5" s="97"/>
      <c r="B5" s="11" t="s">
        <v>20</v>
      </c>
      <c r="C5" s="12"/>
      <c r="D5" s="12"/>
      <c r="E5" s="66"/>
      <c r="F5" s="9" t="s">
        <v>21</v>
      </c>
      <c r="G5" s="11" t="s">
        <v>22</v>
      </c>
      <c r="H5" s="9" t="s">
        <v>23</v>
      </c>
      <c r="I5" s="8" t="s">
        <v>24</v>
      </c>
      <c r="J5" s="8" t="s">
        <v>25</v>
      </c>
      <c r="K5" s="19" t="s">
        <v>22</v>
      </c>
      <c r="L5" s="67"/>
      <c r="M5" s="67"/>
      <c r="N5" s="66"/>
      <c r="O5" s="9"/>
      <c r="P5" s="9"/>
      <c r="Q5" s="9"/>
      <c r="R5" s="9"/>
      <c r="S5" s="9"/>
      <c r="T5" s="9"/>
      <c r="U5" s="9"/>
      <c r="V5" s="9"/>
      <c r="W5" s="9"/>
      <c r="X5" s="9" t="s">
        <v>59</v>
      </c>
    </row>
    <row r="6" spans="1:24" x14ac:dyDescent="0.25">
      <c r="A6" s="97"/>
      <c r="B6" s="20" t="s">
        <v>26</v>
      </c>
      <c r="C6" s="9"/>
      <c r="D6" s="8"/>
      <c r="E6" s="9"/>
      <c r="F6" s="9" t="s">
        <v>27</v>
      </c>
      <c r="G6" s="9" t="s">
        <v>28</v>
      </c>
      <c r="H6" s="9" t="s">
        <v>60</v>
      </c>
      <c r="I6" s="9" t="s">
        <v>61</v>
      </c>
      <c r="J6" s="9" t="s">
        <v>30</v>
      </c>
      <c r="K6" s="9" t="s">
        <v>28</v>
      </c>
      <c r="L6" s="66"/>
      <c r="M6" s="66"/>
      <c r="N6" s="66"/>
      <c r="O6" s="68"/>
      <c r="P6" s="9"/>
      <c r="Q6" s="9"/>
      <c r="R6" s="9"/>
      <c r="S6" s="9"/>
      <c r="T6" s="9"/>
      <c r="U6" s="9"/>
      <c r="V6" s="9"/>
      <c r="W6" s="9"/>
      <c r="X6" s="9" t="s">
        <v>15</v>
      </c>
    </row>
    <row r="7" spans="1:24" x14ac:dyDescent="0.25">
      <c r="A7" s="97"/>
      <c r="B7" s="20" t="s">
        <v>31</v>
      </c>
      <c r="C7" s="8"/>
      <c r="D7" s="8"/>
      <c r="E7" s="9"/>
      <c r="F7" s="9"/>
      <c r="G7" s="9" t="s">
        <v>26</v>
      </c>
      <c r="H7" s="9" t="s">
        <v>62</v>
      </c>
      <c r="I7" s="8" t="s">
        <v>63</v>
      </c>
      <c r="J7" s="8" t="s">
        <v>28</v>
      </c>
      <c r="K7" s="9" t="s">
        <v>26</v>
      </c>
      <c r="L7" s="66"/>
      <c r="M7" s="66"/>
      <c r="N7" s="66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75" thickBot="1" x14ac:dyDescent="0.3">
      <c r="A8" s="98"/>
      <c r="B8" s="24"/>
      <c r="C8" s="9"/>
      <c r="D8" s="8"/>
      <c r="E8" s="9"/>
      <c r="F8" s="24"/>
      <c r="G8" s="9" t="s">
        <v>32</v>
      </c>
      <c r="H8" s="9"/>
      <c r="I8" s="8"/>
      <c r="J8" s="9" t="s">
        <v>26</v>
      </c>
      <c r="K8" s="47" t="s">
        <v>33</v>
      </c>
      <c r="L8" s="66"/>
      <c r="M8" s="66"/>
      <c r="N8" s="66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.75" thickTop="1" x14ac:dyDescent="0.25">
      <c r="A9" s="26">
        <v>2024</v>
      </c>
      <c r="B9" s="69">
        <v>45255</v>
      </c>
      <c r="C9" s="70">
        <v>0</v>
      </c>
      <c r="D9" s="70">
        <v>34</v>
      </c>
      <c r="E9" s="71">
        <v>45311</v>
      </c>
      <c r="F9" s="72">
        <v>259</v>
      </c>
      <c r="G9" s="58">
        <v>110</v>
      </c>
      <c r="H9" s="92">
        <v>40</v>
      </c>
      <c r="I9" s="92">
        <v>33</v>
      </c>
      <c r="J9" s="58">
        <v>173</v>
      </c>
      <c r="K9" s="58">
        <v>162</v>
      </c>
      <c r="L9" s="73">
        <v>0</v>
      </c>
      <c r="M9" s="74">
        <v>28</v>
      </c>
      <c r="N9" s="75">
        <v>45311</v>
      </c>
      <c r="O9" s="57">
        <v>10.83</v>
      </c>
      <c r="P9" s="57">
        <v>12.99</v>
      </c>
      <c r="Q9" s="57">
        <v>12.69</v>
      </c>
      <c r="R9" s="76">
        <f t="shared" ref="R9:S9" si="0">(O9*86400*31)/1000000</f>
        <v>29.007072000000001</v>
      </c>
      <c r="S9" s="76">
        <f t="shared" si="0"/>
        <v>34.792416000000003</v>
      </c>
      <c r="T9" s="76">
        <f t="shared" ref="T9" si="1">(Q9*86400*28)/1000000</f>
        <v>30.699648</v>
      </c>
      <c r="U9" s="77">
        <f>R9/1230*1000</f>
        <v>23.582985365853659</v>
      </c>
      <c r="V9" s="77">
        <f>S9/1230*1000</f>
        <v>28.286517073170735</v>
      </c>
      <c r="W9" s="77">
        <f>T9/1230*1000</f>
        <v>24.959063414634148</v>
      </c>
      <c r="X9" s="58">
        <f>SUM(U9:W9)</f>
        <v>76.828565853658546</v>
      </c>
    </row>
    <row r="11" spans="1:24" ht="18.75" x14ac:dyDescent="0.3">
      <c r="A11" s="62" t="s">
        <v>64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3"/>
      <c r="O11" s="63"/>
      <c r="P11" s="63"/>
      <c r="Q11" s="64"/>
      <c r="R11" s="65"/>
      <c r="S11" s="65"/>
      <c r="T11" s="65"/>
      <c r="U11" s="65"/>
      <c r="V11" s="65"/>
      <c r="W11" s="65"/>
      <c r="X11" s="65"/>
    </row>
    <row r="12" spans="1:24" x14ac:dyDescent="0.25">
      <c r="A12" s="96" t="s">
        <v>0</v>
      </c>
      <c r="B12" s="1"/>
      <c r="C12" s="99" t="s">
        <v>39</v>
      </c>
      <c r="D12" s="100"/>
      <c r="E12" s="101"/>
      <c r="F12" s="5" t="s">
        <v>2</v>
      </c>
      <c r="G12" s="102" t="s">
        <v>40</v>
      </c>
      <c r="H12" s="103"/>
      <c r="I12" s="103"/>
      <c r="J12" s="103"/>
      <c r="K12" s="104"/>
      <c r="L12" s="102" t="s">
        <v>41</v>
      </c>
      <c r="M12" s="103"/>
      <c r="N12" s="104"/>
      <c r="O12" s="109" t="s">
        <v>42</v>
      </c>
      <c r="P12" s="110"/>
      <c r="Q12" s="111"/>
      <c r="R12" s="99" t="s">
        <v>43</v>
      </c>
      <c r="S12" s="100"/>
      <c r="T12" s="101"/>
      <c r="U12" s="99" t="s">
        <v>44</v>
      </c>
      <c r="V12" s="100"/>
      <c r="W12" s="101"/>
      <c r="X12" s="3" t="s">
        <v>45</v>
      </c>
    </row>
    <row r="13" spans="1:24" x14ac:dyDescent="0.25">
      <c r="A13" s="97"/>
      <c r="B13" s="2" t="s">
        <v>4</v>
      </c>
      <c r="C13" s="3" t="s">
        <v>5</v>
      </c>
      <c r="D13" s="3" t="s">
        <v>6</v>
      </c>
      <c r="E13" s="3" t="s">
        <v>7</v>
      </c>
      <c r="F13" s="3" t="s">
        <v>46</v>
      </c>
      <c r="G13" s="5" t="s">
        <v>9</v>
      </c>
      <c r="H13" s="6" t="s">
        <v>10</v>
      </c>
      <c r="I13" s="5" t="s">
        <v>11</v>
      </c>
      <c r="J13" s="5" t="s">
        <v>12</v>
      </c>
      <c r="K13" s="7" t="s">
        <v>13</v>
      </c>
      <c r="L13" s="9" t="s">
        <v>47</v>
      </c>
      <c r="M13" s="9" t="s">
        <v>48</v>
      </c>
      <c r="N13" s="3" t="s">
        <v>7</v>
      </c>
      <c r="O13" s="3" t="s">
        <v>49</v>
      </c>
      <c r="P13" s="3" t="s">
        <v>50</v>
      </c>
      <c r="Q13" s="3" t="s">
        <v>51</v>
      </c>
      <c r="R13" s="9" t="s">
        <v>52</v>
      </c>
      <c r="S13" s="9" t="s">
        <v>53</v>
      </c>
      <c r="T13" s="9" t="s">
        <v>54</v>
      </c>
      <c r="U13" s="9" t="s">
        <v>52</v>
      </c>
      <c r="V13" s="9" t="s">
        <v>53</v>
      </c>
      <c r="W13" s="9" t="s">
        <v>54</v>
      </c>
      <c r="X13" s="9" t="s">
        <v>55</v>
      </c>
    </row>
    <row r="14" spans="1:24" ht="16.5" x14ac:dyDescent="0.25">
      <c r="A14" s="97"/>
      <c r="B14" s="2" t="s">
        <v>14</v>
      </c>
      <c r="C14" s="8" t="s">
        <v>15</v>
      </c>
      <c r="D14" s="8" t="s">
        <v>15</v>
      </c>
      <c r="E14" s="9" t="s">
        <v>16</v>
      </c>
      <c r="F14" s="9" t="s">
        <v>18</v>
      </c>
      <c r="G14" s="37" t="s">
        <v>19</v>
      </c>
      <c r="H14" s="13" t="s">
        <v>19</v>
      </c>
      <c r="I14" s="3" t="s">
        <v>19</v>
      </c>
      <c r="J14" s="14" t="s">
        <v>19</v>
      </c>
      <c r="K14" s="13" t="s">
        <v>19</v>
      </c>
      <c r="L14" s="8" t="s">
        <v>56</v>
      </c>
      <c r="M14" s="9" t="s">
        <v>56</v>
      </c>
      <c r="N14" s="9" t="s">
        <v>48</v>
      </c>
      <c r="O14" s="9" t="s">
        <v>57</v>
      </c>
      <c r="P14" s="9" t="s">
        <v>57</v>
      </c>
      <c r="Q14" s="9" t="s">
        <v>57</v>
      </c>
      <c r="R14" s="9"/>
      <c r="S14" s="9"/>
      <c r="T14" s="9"/>
      <c r="U14" s="9"/>
      <c r="V14" s="9"/>
      <c r="W14" s="9"/>
      <c r="X14" s="9" t="s">
        <v>58</v>
      </c>
    </row>
    <row r="15" spans="1:24" x14ac:dyDescent="0.25">
      <c r="A15" s="97"/>
      <c r="B15" s="11" t="s">
        <v>20</v>
      </c>
      <c r="C15" s="12"/>
      <c r="D15" s="12"/>
      <c r="E15" s="66"/>
      <c r="F15" s="18" t="s">
        <v>21</v>
      </c>
      <c r="G15" s="11" t="s">
        <v>22</v>
      </c>
      <c r="H15" s="9" t="s">
        <v>23</v>
      </c>
      <c r="I15" s="8" t="s">
        <v>24</v>
      </c>
      <c r="J15" s="8" t="s">
        <v>25</v>
      </c>
      <c r="K15" s="19" t="s">
        <v>22</v>
      </c>
      <c r="L15" s="67"/>
      <c r="M15" s="67"/>
      <c r="N15" s="66"/>
      <c r="O15" s="9"/>
      <c r="P15" s="9"/>
      <c r="Q15" s="9"/>
      <c r="R15" s="9"/>
      <c r="S15" s="9"/>
      <c r="T15" s="9"/>
      <c r="U15" s="9"/>
      <c r="V15" s="9"/>
      <c r="W15" s="9"/>
      <c r="X15" s="9" t="s">
        <v>59</v>
      </c>
    </row>
    <row r="16" spans="1:24" x14ac:dyDescent="0.25">
      <c r="A16" s="97"/>
      <c r="B16" s="20" t="s">
        <v>26</v>
      </c>
      <c r="C16" s="9"/>
      <c r="D16" s="8"/>
      <c r="E16" s="9"/>
      <c r="F16" s="18" t="s">
        <v>27</v>
      </c>
      <c r="G16" s="9" t="s">
        <v>28</v>
      </c>
      <c r="H16" s="9" t="s">
        <v>60</v>
      </c>
      <c r="I16" s="9" t="s">
        <v>61</v>
      </c>
      <c r="J16" s="9" t="s">
        <v>30</v>
      </c>
      <c r="K16" s="9" t="s">
        <v>28</v>
      </c>
      <c r="L16" s="66"/>
      <c r="M16" s="66"/>
      <c r="N16" s="66"/>
      <c r="O16" s="68"/>
      <c r="P16" s="9"/>
      <c r="Q16" s="9"/>
      <c r="R16" s="9"/>
      <c r="S16" s="9"/>
      <c r="T16" s="9"/>
      <c r="U16" s="9"/>
      <c r="V16" s="9"/>
      <c r="W16" s="9"/>
      <c r="X16" s="9" t="s">
        <v>15</v>
      </c>
    </row>
    <row r="17" spans="1:24" x14ac:dyDescent="0.25">
      <c r="A17" s="97"/>
      <c r="B17" s="20" t="s">
        <v>31</v>
      </c>
      <c r="C17" s="8"/>
      <c r="D17" s="8"/>
      <c r="E17" s="9"/>
      <c r="F17" s="9"/>
      <c r="G17" s="9" t="s">
        <v>26</v>
      </c>
      <c r="H17" s="9" t="s">
        <v>62</v>
      </c>
      <c r="I17" s="8" t="s">
        <v>63</v>
      </c>
      <c r="J17" s="8" t="s">
        <v>28</v>
      </c>
      <c r="K17" s="9" t="s">
        <v>26</v>
      </c>
      <c r="L17" s="66"/>
      <c r="M17" s="66"/>
      <c r="N17" s="66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5.75" thickBot="1" x14ac:dyDescent="0.3">
      <c r="A18" s="98"/>
      <c r="B18" s="24"/>
      <c r="C18" s="24"/>
      <c r="D18" s="8"/>
      <c r="E18" s="9"/>
      <c r="F18" s="24"/>
      <c r="G18" s="9" t="s">
        <v>32</v>
      </c>
      <c r="H18" s="9"/>
      <c r="I18" s="8"/>
      <c r="J18" s="9" t="s">
        <v>26</v>
      </c>
      <c r="K18" s="47" t="s">
        <v>33</v>
      </c>
      <c r="L18" s="66"/>
      <c r="M18" s="66"/>
      <c r="N18" s="66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5.75" thickTop="1" x14ac:dyDescent="0.25">
      <c r="A19" s="40">
        <v>2024</v>
      </c>
      <c r="B19" s="69">
        <v>45255</v>
      </c>
      <c r="C19" s="27">
        <v>0</v>
      </c>
      <c r="D19" s="70">
        <v>29</v>
      </c>
      <c r="E19" s="71">
        <v>45311</v>
      </c>
      <c r="F19" s="78">
        <v>209</v>
      </c>
      <c r="G19" s="80">
        <v>137</v>
      </c>
      <c r="H19" s="91">
        <v>46</v>
      </c>
      <c r="I19" s="91">
        <v>37</v>
      </c>
      <c r="J19" s="80">
        <v>218</v>
      </c>
      <c r="K19" s="80">
        <v>218</v>
      </c>
      <c r="L19" s="73">
        <v>0</v>
      </c>
      <c r="M19" s="74">
        <v>29</v>
      </c>
      <c r="N19" s="75">
        <v>45311</v>
      </c>
      <c r="O19" s="55">
        <v>63.12</v>
      </c>
      <c r="P19" s="55">
        <v>133.30000000000001</v>
      </c>
      <c r="Q19" s="55">
        <v>133.5</v>
      </c>
      <c r="R19" s="76">
        <f t="shared" ref="R19:S19" si="2">(O19*86400*31)/1000000</f>
        <v>169.060608</v>
      </c>
      <c r="S19" s="76">
        <f t="shared" si="2"/>
        <v>357.03072000000009</v>
      </c>
      <c r="T19" s="76">
        <f t="shared" ref="T19" si="3">(Q19*86400*28)/1000000</f>
        <v>322.96319999999997</v>
      </c>
      <c r="U19" s="58">
        <f t="shared" ref="U19:W19" si="4">R19/10300*1000</f>
        <v>16.413651262135922</v>
      </c>
      <c r="V19" s="58">
        <f t="shared" si="4"/>
        <v>34.663176699029137</v>
      </c>
      <c r="W19" s="58">
        <f t="shared" si="4"/>
        <v>31.35565048543689</v>
      </c>
      <c r="X19" s="58">
        <f t="shared" ref="X19" si="5">SUM(U19:W19)</f>
        <v>82.432478446601948</v>
      </c>
    </row>
  </sheetData>
  <mergeCells count="14">
    <mergeCell ref="R2:T2"/>
    <mergeCell ref="U2:W2"/>
    <mergeCell ref="A12:A18"/>
    <mergeCell ref="C12:E12"/>
    <mergeCell ref="G12:K12"/>
    <mergeCell ref="L12:N12"/>
    <mergeCell ref="O12:Q12"/>
    <mergeCell ref="R12:T12"/>
    <mergeCell ref="U12:W12"/>
    <mergeCell ref="A2:A8"/>
    <mergeCell ref="C2:E2"/>
    <mergeCell ref="G2:K2"/>
    <mergeCell ref="L2:N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L45" sqref="L45"/>
    </sheetView>
  </sheetViews>
  <sheetFormatPr defaultRowHeight="15" x14ac:dyDescent="0.25"/>
  <cols>
    <col min="2" max="2" width="10.140625" bestFit="1" customWidth="1"/>
    <col min="5" max="5" width="10.140625" bestFit="1" customWidth="1"/>
    <col min="6" max="6" width="12.28515625" customWidth="1"/>
  </cols>
  <sheetData>
    <row r="1" spans="1:20" ht="18.75" x14ac:dyDescent="0.3">
      <c r="A1" s="62" t="s">
        <v>65</v>
      </c>
      <c r="B1" s="62"/>
      <c r="C1" s="62"/>
      <c r="D1" s="62"/>
      <c r="E1" s="62"/>
      <c r="F1" s="62"/>
      <c r="G1" s="81"/>
      <c r="H1" s="81"/>
      <c r="I1" s="81"/>
      <c r="J1" s="81"/>
    </row>
    <row r="2" spans="1:20" x14ac:dyDescent="0.25">
      <c r="A2" s="96" t="s">
        <v>0</v>
      </c>
      <c r="B2" s="1"/>
      <c r="C2" s="99" t="s">
        <v>39</v>
      </c>
      <c r="D2" s="100"/>
      <c r="E2" s="101"/>
      <c r="F2" s="5" t="s">
        <v>2</v>
      </c>
      <c r="G2" s="102" t="s">
        <v>40</v>
      </c>
      <c r="H2" s="103"/>
      <c r="I2" s="103"/>
      <c r="J2" s="104"/>
    </row>
    <row r="3" spans="1:20" x14ac:dyDescent="0.25">
      <c r="A3" s="97"/>
      <c r="B3" s="2" t="s">
        <v>4</v>
      </c>
      <c r="C3" s="3" t="s">
        <v>5</v>
      </c>
      <c r="D3" s="3" t="s">
        <v>6</v>
      </c>
      <c r="E3" s="3" t="s">
        <v>7</v>
      </c>
      <c r="F3" s="3" t="s">
        <v>46</v>
      </c>
      <c r="G3" s="82" t="s">
        <v>9</v>
      </c>
      <c r="H3" s="6" t="s">
        <v>10</v>
      </c>
      <c r="I3" s="5" t="s">
        <v>11</v>
      </c>
      <c r="J3" s="7" t="s">
        <v>13</v>
      </c>
    </row>
    <row r="4" spans="1:20" x14ac:dyDescent="0.25">
      <c r="A4" s="97"/>
      <c r="B4" s="2" t="s">
        <v>14</v>
      </c>
      <c r="C4" s="8" t="s">
        <v>15</v>
      </c>
      <c r="D4" s="8" t="s">
        <v>15</v>
      </c>
      <c r="E4" s="9" t="s">
        <v>16</v>
      </c>
      <c r="F4" s="9" t="s">
        <v>18</v>
      </c>
      <c r="G4" s="20" t="s">
        <v>19</v>
      </c>
      <c r="H4" s="3" t="s">
        <v>19</v>
      </c>
      <c r="I4" s="3" t="s">
        <v>19</v>
      </c>
      <c r="J4" s="3" t="s">
        <v>19</v>
      </c>
    </row>
    <row r="5" spans="1:20" x14ac:dyDescent="0.25">
      <c r="A5" s="97"/>
      <c r="B5" s="11" t="s">
        <v>20</v>
      </c>
      <c r="C5" s="12"/>
      <c r="D5" s="12"/>
      <c r="E5" s="66"/>
      <c r="F5" s="18" t="s">
        <v>21</v>
      </c>
      <c r="G5" s="11" t="s">
        <v>22</v>
      </c>
      <c r="H5" s="9" t="s">
        <v>23</v>
      </c>
      <c r="I5" s="9" t="s">
        <v>24</v>
      </c>
      <c r="J5" s="19" t="s">
        <v>22</v>
      </c>
    </row>
    <row r="6" spans="1:20" x14ac:dyDescent="0.25">
      <c r="A6" s="97"/>
      <c r="B6" s="20" t="s">
        <v>26</v>
      </c>
      <c r="C6" s="9"/>
      <c r="D6" s="8"/>
      <c r="E6" s="9"/>
      <c r="F6" s="18" t="s">
        <v>27</v>
      </c>
      <c r="G6" s="9" t="s">
        <v>28</v>
      </c>
      <c r="H6" s="9" t="s">
        <v>60</v>
      </c>
      <c r="I6" s="9" t="s">
        <v>61</v>
      </c>
      <c r="J6" s="9" t="s">
        <v>28</v>
      </c>
    </row>
    <row r="7" spans="1:20" x14ac:dyDescent="0.25">
      <c r="A7" s="97"/>
      <c r="B7" s="20" t="s">
        <v>31</v>
      </c>
      <c r="C7" s="8"/>
      <c r="D7" s="8"/>
      <c r="E7" s="9"/>
      <c r="F7" s="9"/>
      <c r="G7" s="9" t="s">
        <v>26</v>
      </c>
      <c r="H7" s="9" t="s">
        <v>62</v>
      </c>
      <c r="I7" s="8" t="s">
        <v>63</v>
      </c>
      <c r="J7" s="9" t="s">
        <v>26</v>
      </c>
    </row>
    <row r="8" spans="1:20" ht="15.75" thickBot="1" x14ac:dyDescent="0.3">
      <c r="A8" s="98"/>
      <c r="B8" s="24"/>
      <c r="C8" s="24"/>
      <c r="D8" s="8"/>
      <c r="E8" s="9"/>
      <c r="F8" s="9"/>
      <c r="G8" s="9" t="s">
        <v>32</v>
      </c>
      <c r="H8" s="9"/>
      <c r="I8" s="8"/>
      <c r="J8" s="47" t="s">
        <v>33</v>
      </c>
    </row>
    <row r="9" spans="1:20" ht="15.75" thickTop="1" x14ac:dyDescent="0.25">
      <c r="A9" s="79">
        <v>2024</v>
      </c>
      <c r="B9" s="28">
        <v>45247</v>
      </c>
      <c r="C9" s="27">
        <v>40</v>
      </c>
      <c r="D9" s="70">
        <v>78</v>
      </c>
      <c r="E9" s="71">
        <v>45342</v>
      </c>
      <c r="F9" s="52">
        <v>425</v>
      </c>
      <c r="G9" s="83">
        <v>194</v>
      </c>
      <c r="H9" s="93">
        <v>50</v>
      </c>
      <c r="I9" s="94">
        <v>43</v>
      </c>
      <c r="J9" s="84">
        <v>206</v>
      </c>
    </row>
    <row r="11" spans="1:20" ht="18.75" x14ac:dyDescent="0.3">
      <c r="A11" s="62" t="s">
        <v>66</v>
      </c>
      <c r="B11" s="62"/>
      <c r="C11" s="62"/>
      <c r="D11" s="62"/>
      <c r="E11" s="62"/>
      <c r="F11" s="62"/>
      <c r="G11" s="81"/>
      <c r="H11" s="81"/>
      <c r="I11" s="81"/>
      <c r="J11" s="81"/>
      <c r="K11" s="63"/>
      <c r="L11" s="63"/>
      <c r="M11" s="64"/>
      <c r="N11" s="65"/>
      <c r="O11" s="65"/>
      <c r="P11" s="65"/>
      <c r="Q11" s="65"/>
      <c r="R11" s="65"/>
      <c r="S11" s="65"/>
      <c r="T11" s="65"/>
    </row>
    <row r="12" spans="1:20" x14ac:dyDescent="0.25">
      <c r="A12" s="96" t="s">
        <v>0</v>
      </c>
      <c r="B12" s="1"/>
      <c r="C12" s="99" t="s">
        <v>39</v>
      </c>
      <c r="D12" s="100"/>
      <c r="E12" s="101"/>
      <c r="F12" s="5" t="s">
        <v>2</v>
      </c>
      <c r="G12" s="102" t="s">
        <v>40</v>
      </c>
      <c r="H12" s="103"/>
      <c r="I12" s="103"/>
      <c r="J12" s="104"/>
      <c r="K12" s="109" t="s">
        <v>42</v>
      </c>
      <c r="L12" s="110"/>
      <c r="M12" s="111"/>
      <c r="N12" s="99" t="s">
        <v>43</v>
      </c>
      <c r="O12" s="100"/>
      <c r="P12" s="101"/>
      <c r="Q12" s="99" t="s">
        <v>44</v>
      </c>
      <c r="R12" s="100"/>
      <c r="S12" s="101"/>
      <c r="T12" s="3" t="s">
        <v>45</v>
      </c>
    </row>
    <row r="13" spans="1:20" x14ac:dyDescent="0.25">
      <c r="A13" s="97"/>
      <c r="B13" s="2" t="s">
        <v>4</v>
      </c>
      <c r="C13" s="3" t="s">
        <v>5</v>
      </c>
      <c r="D13" s="3" t="s">
        <v>6</v>
      </c>
      <c r="E13" s="3" t="s">
        <v>7</v>
      </c>
      <c r="F13" s="3" t="s">
        <v>46</v>
      </c>
      <c r="G13" s="82" t="s">
        <v>9</v>
      </c>
      <c r="H13" s="6" t="s">
        <v>10</v>
      </c>
      <c r="I13" s="5" t="s">
        <v>11</v>
      </c>
      <c r="J13" s="7" t="s">
        <v>13</v>
      </c>
      <c r="K13" s="3" t="s">
        <v>49</v>
      </c>
      <c r="L13" s="3" t="s">
        <v>50</v>
      </c>
      <c r="M13" s="3" t="s">
        <v>51</v>
      </c>
      <c r="N13" s="9" t="s">
        <v>52</v>
      </c>
      <c r="O13" s="9" t="s">
        <v>53</v>
      </c>
      <c r="P13" s="9" t="s">
        <v>54</v>
      </c>
      <c r="Q13" s="9" t="s">
        <v>52</v>
      </c>
      <c r="R13" s="9" t="s">
        <v>53</v>
      </c>
      <c r="S13" s="9" t="s">
        <v>54</v>
      </c>
      <c r="T13" s="9" t="s">
        <v>55</v>
      </c>
    </row>
    <row r="14" spans="1:20" ht="16.5" x14ac:dyDescent="0.25">
      <c r="A14" s="97"/>
      <c r="B14" s="2" t="s">
        <v>14</v>
      </c>
      <c r="C14" s="8" t="s">
        <v>15</v>
      </c>
      <c r="D14" s="8" t="s">
        <v>15</v>
      </c>
      <c r="E14" s="9" t="s">
        <v>16</v>
      </c>
      <c r="F14" s="9" t="s">
        <v>18</v>
      </c>
      <c r="G14" s="20" t="s">
        <v>19</v>
      </c>
      <c r="H14" s="3" t="s">
        <v>19</v>
      </c>
      <c r="I14" s="3" t="s">
        <v>19</v>
      </c>
      <c r="J14" s="3" t="s">
        <v>19</v>
      </c>
      <c r="K14" s="9" t="s">
        <v>57</v>
      </c>
      <c r="L14" s="9" t="s">
        <v>57</v>
      </c>
      <c r="M14" s="9" t="s">
        <v>57</v>
      </c>
      <c r="N14" s="9"/>
      <c r="O14" s="9"/>
      <c r="P14" s="9"/>
      <c r="Q14" s="9"/>
      <c r="R14" s="9"/>
      <c r="S14" s="9"/>
      <c r="T14" s="9" t="s">
        <v>58</v>
      </c>
    </row>
    <row r="15" spans="1:20" x14ac:dyDescent="0.25">
      <c r="A15" s="97"/>
      <c r="B15" s="11" t="s">
        <v>20</v>
      </c>
      <c r="C15" s="12"/>
      <c r="D15" s="12"/>
      <c r="E15" s="66"/>
      <c r="F15" s="18" t="s">
        <v>21</v>
      </c>
      <c r="G15" s="11" t="s">
        <v>22</v>
      </c>
      <c r="H15" s="9" t="s">
        <v>23</v>
      </c>
      <c r="I15" s="9" t="s">
        <v>24</v>
      </c>
      <c r="J15" s="19" t="s">
        <v>22</v>
      </c>
      <c r="K15" s="9"/>
      <c r="L15" s="9"/>
      <c r="M15" s="9"/>
      <c r="N15" s="9"/>
      <c r="O15" s="9"/>
      <c r="P15" s="9"/>
      <c r="Q15" s="9"/>
      <c r="R15" s="9"/>
      <c r="S15" s="9"/>
      <c r="T15" s="9" t="s">
        <v>59</v>
      </c>
    </row>
    <row r="16" spans="1:20" x14ac:dyDescent="0.25">
      <c r="A16" s="97"/>
      <c r="B16" s="20" t="s">
        <v>26</v>
      </c>
      <c r="C16" s="9"/>
      <c r="D16" s="8"/>
      <c r="E16" s="9"/>
      <c r="F16" s="18" t="s">
        <v>27</v>
      </c>
      <c r="G16" s="9" t="s">
        <v>28</v>
      </c>
      <c r="H16" s="9" t="s">
        <v>60</v>
      </c>
      <c r="I16" s="9" t="s">
        <v>61</v>
      </c>
      <c r="J16" s="9" t="s">
        <v>28</v>
      </c>
      <c r="K16" s="68"/>
      <c r="L16" s="9"/>
      <c r="M16" s="9"/>
      <c r="N16" s="9"/>
      <c r="O16" s="9"/>
      <c r="P16" s="9"/>
      <c r="Q16" s="9"/>
      <c r="R16" s="9"/>
      <c r="S16" s="9"/>
      <c r="T16" s="9" t="s">
        <v>15</v>
      </c>
    </row>
    <row r="17" spans="1:20" x14ac:dyDescent="0.25">
      <c r="A17" s="97"/>
      <c r="B17" s="20" t="s">
        <v>31</v>
      </c>
      <c r="C17" s="8"/>
      <c r="D17" s="8"/>
      <c r="E17" s="9"/>
      <c r="F17" s="9"/>
      <c r="G17" s="9" t="s">
        <v>26</v>
      </c>
      <c r="H17" s="9" t="s">
        <v>62</v>
      </c>
      <c r="I17" s="8" t="s">
        <v>63</v>
      </c>
      <c r="J17" s="9" t="s">
        <v>26</v>
      </c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5.75" thickBot="1" x14ac:dyDescent="0.3">
      <c r="A18" s="98"/>
      <c r="B18" s="24"/>
      <c r="C18" s="24"/>
      <c r="D18" s="8"/>
      <c r="E18" s="9"/>
      <c r="F18" s="9"/>
      <c r="G18" s="9" t="s">
        <v>32</v>
      </c>
      <c r="H18" s="9"/>
      <c r="I18" s="8"/>
      <c r="J18" s="47" t="s">
        <v>33</v>
      </c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5.75" thickTop="1" x14ac:dyDescent="0.25">
      <c r="A19" s="85">
        <v>2024</v>
      </c>
      <c r="B19" s="28">
        <v>45247</v>
      </c>
      <c r="C19" s="27">
        <v>27</v>
      </c>
      <c r="D19" s="70">
        <v>70</v>
      </c>
      <c r="E19" s="71">
        <v>45342</v>
      </c>
      <c r="F19" s="86">
        <v>340</v>
      </c>
      <c r="G19" s="87">
        <v>206</v>
      </c>
      <c r="H19" s="92">
        <v>65</v>
      </c>
      <c r="I19" s="92">
        <v>53</v>
      </c>
      <c r="J19" s="80">
        <v>217</v>
      </c>
      <c r="K19" s="88">
        <v>248</v>
      </c>
      <c r="L19" s="40">
        <v>297</v>
      </c>
      <c r="M19" s="40">
        <v>168</v>
      </c>
      <c r="N19" s="76">
        <f t="shared" ref="N19:O19" si="0">(K19*86400*31)/1000000</f>
        <v>664.2432</v>
      </c>
      <c r="O19" s="76">
        <f t="shared" si="0"/>
        <v>795.48479999999995</v>
      </c>
      <c r="P19" s="76">
        <f t="shared" ref="P19" si="1">(M19*86400*28)/1000000</f>
        <v>406.42559999999997</v>
      </c>
      <c r="Q19" s="89">
        <f>N19/27300*1000</f>
        <v>24.331252747252748</v>
      </c>
      <c r="R19" s="89">
        <f>O19/27300*1000</f>
        <v>29.138637362637361</v>
      </c>
      <c r="S19" s="89">
        <f>P19/27300*1000</f>
        <v>14.887384615384615</v>
      </c>
      <c r="T19" s="58">
        <f t="shared" ref="T19" si="2">SUM(Q19:S19)</f>
        <v>68.357274725274721</v>
      </c>
    </row>
    <row r="21" spans="1:20" ht="18.75" x14ac:dyDescent="0.3">
      <c r="A21" s="62" t="s">
        <v>67</v>
      </c>
      <c r="B21" s="62"/>
      <c r="C21" s="62"/>
      <c r="D21" s="62"/>
      <c r="E21" s="62"/>
      <c r="F21" s="62"/>
      <c r="G21" s="81"/>
      <c r="H21" s="81"/>
      <c r="I21" s="81"/>
      <c r="J21" s="81"/>
      <c r="K21" s="63"/>
      <c r="L21" s="63"/>
      <c r="M21" s="64"/>
      <c r="N21" s="65"/>
      <c r="O21" s="65"/>
      <c r="P21" s="65"/>
      <c r="Q21" s="65"/>
      <c r="R21" s="65"/>
      <c r="S21" s="65"/>
      <c r="T21" s="65"/>
    </row>
    <row r="22" spans="1:20" x14ac:dyDescent="0.25">
      <c r="A22" s="96" t="s">
        <v>0</v>
      </c>
      <c r="B22" s="1"/>
      <c r="C22" s="99" t="s">
        <v>39</v>
      </c>
      <c r="D22" s="100"/>
      <c r="E22" s="101"/>
      <c r="F22" s="5" t="s">
        <v>2</v>
      </c>
      <c r="G22" s="102" t="s">
        <v>40</v>
      </c>
      <c r="H22" s="103"/>
      <c r="I22" s="103"/>
      <c r="J22" s="104"/>
      <c r="K22" s="109" t="s">
        <v>42</v>
      </c>
      <c r="L22" s="110"/>
      <c r="M22" s="111"/>
      <c r="N22" s="99" t="s">
        <v>43</v>
      </c>
      <c r="O22" s="100"/>
      <c r="P22" s="101"/>
      <c r="Q22" s="99" t="s">
        <v>44</v>
      </c>
      <c r="R22" s="100"/>
      <c r="S22" s="101"/>
      <c r="T22" s="3" t="s">
        <v>45</v>
      </c>
    </row>
    <row r="23" spans="1:20" x14ac:dyDescent="0.25">
      <c r="A23" s="97"/>
      <c r="B23" s="2" t="s">
        <v>4</v>
      </c>
      <c r="C23" s="3" t="s">
        <v>5</v>
      </c>
      <c r="D23" s="3" t="s">
        <v>6</v>
      </c>
      <c r="E23" s="3" t="s">
        <v>7</v>
      </c>
      <c r="F23" s="3" t="s">
        <v>46</v>
      </c>
      <c r="G23" s="82" t="s">
        <v>9</v>
      </c>
      <c r="H23" s="6" t="s">
        <v>10</v>
      </c>
      <c r="I23" s="5" t="s">
        <v>11</v>
      </c>
      <c r="J23" s="7" t="s">
        <v>13</v>
      </c>
      <c r="K23" s="3" t="s">
        <v>49</v>
      </c>
      <c r="L23" s="3" t="s">
        <v>50</v>
      </c>
      <c r="M23" s="3" t="s">
        <v>51</v>
      </c>
      <c r="N23" s="9" t="s">
        <v>52</v>
      </c>
      <c r="O23" s="9" t="s">
        <v>53</v>
      </c>
      <c r="P23" s="9" t="s">
        <v>54</v>
      </c>
      <c r="Q23" s="9" t="s">
        <v>52</v>
      </c>
      <c r="R23" s="9" t="s">
        <v>53</v>
      </c>
      <c r="S23" s="9" t="s">
        <v>54</v>
      </c>
      <c r="T23" s="9" t="s">
        <v>55</v>
      </c>
    </row>
    <row r="24" spans="1:20" ht="16.5" x14ac:dyDescent="0.25">
      <c r="A24" s="97"/>
      <c r="B24" s="2" t="s">
        <v>14</v>
      </c>
      <c r="C24" s="8" t="s">
        <v>15</v>
      </c>
      <c r="D24" s="8" t="s">
        <v>15</v>
      </c>
      <c r="E24" s="9" t="s">
        <v>16</v>
      </c>
      <c r="F24" s="9" t="s">
        <v>18</v>
      </c>
      <c r="G24" s="20" t="s">
        <v>19</v>
      </c>
      <c r="H24" s="3" t="s">
        <v>19</v>
      </c>
      <c r="I24" s="3" t="s">
        <v>19</v>
      </c>
      <c r="J24" s="3" t="s">
        <v>19</v>
      </c>
      <c r="K24" s="9" t="s">
        <v>57</v>
      </c>
      <c r="L24" s="9" t="s">
        <v>57</v>
      </c>
      <c r="M24" s="9" t="s">
        <v>57</v>
      </c>
      <c r="N24" s="9"/>
      <c r="O24" s="9"/>
      <c r="P24" s="9"/>
      <c r="Q24" s="9"/>
      <c r="R24" s="9"/>
      <c r="S24" s="9"/>
      <c r="T24" s="9" t="s">
        <v>58</v>
      </c>
    </row>
    <row r="25" spans="1:20" x14ac:dyDescent="0.25">
      <c r="A25" s="97"/>
      <c r="B25" s="11" t="s">
        <v>20</v>
      </c>
      <c r="C25" s="12"/>
      <c r="D25" s="12"/>
      <c r="E25" s="66"/>
      <c r="F25" s="18" t="s">
        <v>21</v>
      </c>
      <c r="G25" s="11" t="s">
        <v>22</v>
      </c>
      <c r="H25" s="9" t="s">
        <v>23</v>
      </c>
      <c r="I25" s="9" t="s">
        <v>24</v>
      </c>
      <c r="J25" s="19" t="s">
        <v>22</v>
      </c>
      <c r="K25" s="9"/>
      <c r="L25" s="9"/>
      <c r="M25" s="9"/>
      <c r="N25" s="9"/>
      <c r="O25" s="9"/>
      <c r="P25" s="9"/>
      <c r="Q25" s="9"/>
      <c r="R25" s="9"/>
      <c r="S25" s="9"/>
      <c r="T25" s="9" t="s">
        <v>59</v>
      </c>
    </row>
    <row r="26" spans="1:20" x14ac:dyDescent="0.25">
      <c r="A26" s="97"/>
      <c r="B26" s="20" t="s">
        <v>26</v>
      </c>
      <c r="C26" s="9"/>
      <c r="D26" s="8"/>
      <c r="E26" s="9"/>
      <c r="F26" s="18" t="s">
        <v>27</v>
      </c>
      <c r="G26" s="9" t="s">
        <v>28</v>
      </c>
      <c r="H26" s="9" t="s">
        <v>60</v>
      </c>
      <c r="I26" s="9" t="s">
        <v>61</v>
      </c>
      <c r="J26" s="9" t="s">
        <v>28</v>
      </c>
      <c r="K26" s="68"/>
      <c r="L26" s="9"/>
      <c r="M26" s="9"/>
      <c r="N26" s="9"/>
      <c r="O26" s="9"/>
      <c r="P26" s="9"/>
      <c r="Q26" s="9"/>
      <c r="R26" s="9"/>
      <c r="S26" s="9"/>
      <c r="T26" s="9" t="s">
        <v>15</v>
      </c>
    </row>
    <row r="27" spans="1:20" x14ac:dyDescent="0.25">
      <c r="A27" s="97"/>
      <c r="B27" s="20" t="s">
        <v>31</v>
      </c>
      <c r="C27" s="8"/>
      <c r="D27" s="8"/>
      <c r="E27" s="9"/>
      <c r="F27" s="9"/>
      <c r="G27" s="9" t="s">
        <v>26</v>
      </c>
      <c r="H27" s="9" t="s">
        <v>62</v>
      </c>
      <c r="I27" s="8" t="s">
        <v>63</v>
      </c>
      <c r="J27" s="9" t="s">
        <v>26</v>
      </c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thickBot="1" x14ac:dyDescent="0.3">
      <c r="A28" s="98"/>
      <c r="B28" s="24"/>
      <c r="C28" s="24"/>
      <c r="D28" s="8"/>
      <c r="E28" s="9"/>
      <c r="F28" s="9"/>
      <c r="G28" s="9" t="s">
        <v>32</v>
      </c>
      <c r="H28" s="9"/>
      <c r="I28" s="8"/>
      <c r="J28" s="47" t="s">
        <v>33</v>
      </c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thickTop="1" x14ac:dyDescent="0.25">
      <c r="A29" s="79">
        <v>2024</v>
      </c>
      <c r="B29" s="28">
        <v>45255</v>
      </c>
      <c r="C29" s="27">
        <v>13</v>
      </c>
      <c r="D29" s="70">
        <v>46</v>
      </c>
      <c r="E29" s="71">
        <v>45332</v>
      </c>
      <c r="F29" s="52">
        <v>578</v>
      </c>
      <c r="G29" s="90">
        <v>168</v>
      </c>
      <c r="H29" s="95">
        <v>61</v>
      </c>
      <c r="I29" s="95">
        <v>53</v>
      </c>
      <c r="J29" s="54">
        <v>202</v>
      </c>
      <c r="K29" s="26">
        <v>382</v>
      </c>
      <c r="L29" s="26">
        <v>402</v>
      </c>
      <c r="M29" s="26">
        <v>330</v>
      </c>
      <c r="N29" s="76">
        <f t="shared" ref="N29:O29" si="3">(K29*86400*31)/1000000</f>
        <v>1023.1488000000001</v>
      </c>
      <c r="O29" s="76">
        <f t="shared" si="3"/>
        <v>1076.7167999999999</v>
      </c>
      <c r="P29" s="76">
        <f t="shared" ref="P29" si="4">(M29*86400*28)/1000000</f>
        <v>798.33600000000001</v>
      </c>
      <c r="Q29" s="89">
        <f>N29/41700*1000</f>
        <v>24.535942446043165</v>
      </c>
      <c r="R29" s="89">
        <f>O29/41700*1000</f>
        <v>25.820546762589924</v>
      </c>
      <c r="S29" s="89">
        <f>P29/41700*1000</f>
        <v>19.144748201438848</v>
      </c>
      <c r="T29" s="58">
        <f t="shared" ref="T29" si="5">SUM(Q29:S29)</f>
        <v>69.501237410071937</v>
      </c>
    </row>
    <row r="31" spans="1:20" ht="18.75" x14ac:dyDescent="0.3">
      <c r="A31" s="62" t="s">
        <v>68</v>
      </c>
      <c r="B31" s="62"/>
      <c r="C31" s="62"/>
      <c r="D31" s="62"/>
      <c r="E31" s="62"/>
      <c r="F31" s="62"/>
      <c r="G31" s="81"/>
      <c r="H31" s="81"/>
      <c r="I31" s="81"/>
      <c r="J31" s="81"/>
    </row>
    <row r="32" spans="1:20" x14ac:dyDescent="0.25">
      <c r="A32" s="96" t="s">
        <v>0</v>
      </c>
      <c r="B32" s="1"/>
      <c r="C32" s="99" t="s">
        <v>39</v>
      </c>
      <c r="D32" s="100"/>
      <c r="E32" s="101"/>
      <c r="F32" s="5" t="s">
        <v>2</v>
      </c>
      <c r="G32" s="102" t="s">
        <v>40</v>
      </c>
      <c r="H32" s="103"/>
      <c r="I32" s="103"/>
      <c r="J32" s="104"/>
    </row>
    <row r="33" spans="1:10" x14ac:dyDescent="0.25">
      <c r="A33" s="97"/>
      <c r="B33" s="2" t="s">
        <v>4</v>
      </c>
      <c r="C33" s="3" t="s">
        <v>5</v>
      </c>
      <c r="D33" s="3" t="s">
        <v>6</v>
      </c>
      <c r="E33" s="3" t="s">
        <v>7</v>
      </c>
      <c r="F33" s="3" t="s">
        <v>46</v>
      </c>
      <c r="G33" s="82" t="s">
        <v>9</v>
      </c>
      <c r="H33" s="6" t="s">
        <v>10</v>
      </c>
      <c r="I33" s="5" t="s">
        <v>11</v>
      </c>
      <c r="J33" s="7" t="s">
        <v>13</v>
      </c>
    </row>
    <row r="34" spans="1:10" x14ac:dyDescent="0.25">
      <c r="A34" s="97"/>
      <c r="B34" s="2" t="s">
        <v>14</v>
      </c>
      <c r="C34" s="8" t="s">
        <v>15</v>
      </c>
      <c r="D34" s="8" t="s">
        <v>15</v>
      </c>
      <c r="E34" s="9" t="s">
        <v>16</v>
      </c>
      <c r="F34" s="9" t="s">
        <v>18</v>
      </c>
      <c r="G34" s="20" t="s">
        <v>19</v>
      </c>
      <c r="H34" s="3" t="s">
        <v>19</v>
      </c>
      <c r="I34" s="3" t="s">
        <v>19</v>
      </c>
      <c r="J34" s="3" t="s">
        <v>19</v>
      </c>
    </row>
    <row r="35" spans="1:10" x14ac:dyDescent="0.25">
      <c r="A35" s="97"/>
      <c r="B35" s="11" t="s">
        <v>20</v>
      </c>
      <c r="C35" s="12"/>
      <c r="D35" s="12"/>
      <c r="E35" s="66"/>
      <c r="F35" s="18" t="s">
        <v>21</v>
      </c>
      <c r="G35" s="11" t="s">
        <v>22</v>
      </c>
      <c r="H35" s="9" t="s">
        <v>23</v>
      </c>
      <c r="I35" s="9" t="s">
        <v>24</v>
      </c>
      <c r="J35" s="19" t="s">
        <v>22</v>
      </c>
    </row>
    <row r="36" spans="1:10" x14ac:dyDescent="0.25">
      <c r="A36" s="97"/>
      <c r="B36" s="20" t="s">
        <v>26</v>
      </c>
      <c r="C36" s="9"/>
      <c r="D36" s="8"/>
      <c r="E36" s="9"/>
      <c r="F36" s="18" t="s">
        <v>27</v>
      </c>
      <c r="G36" s="9" t="s">
        <v>28</v>
      </c>
      <c r="H36" s="9" t="s">
        <v>60</v>
      </c>
      <c r="I36" s="9" t="s">
        <v>61</v>
      </c>
      <c r="J36" s="9" t="s">
        <v>28</v>
      </c>
    </row>
    <row r="37" spans="1:10" x14ac:dyDescent="0.25">
      <c r="A37" s="97"/>
      <c r="B37" s="20" t="s">
        <v>31</v>
      </c>
      <c r="C37" s="8"/>
      <c r="D37" s="8"/>
      <c r="E37" s="9"/>
      <c r="F37" s="9"/>
      <c r="G37" s="9" t="s">
        <v>26</v>
      </c>
      <c r="H37" s="9" t="s">
        <v>62</v>
      </c>
      <c r="I37" s="8" t="s">
        <v>63</v>
      </c>
      <c r="J37" s="9" t="s">
        <v>26</v>
      </c>
    </row>
    <row r="38" spans="1:10" ht="15.75" thickBot="1" x14ac:dyDescent="0.3">
      <c r="A38" s="98"/>
      <c r="B38" s="24"/>
      <c r="C38" s="24"/>
      <c r="D38" s="8"/>
      <c r="E38" s="9"/>
      <c r="F38" s="9"/>
      <c r="G38" s="9" t="s">
        <v>32</v>
      </c>
      <c r="H38" s="9"/>
      <c r="I38" s="8"/>
      <c r="J38" s="47" t="s">
        <v>33</v>
      </c>
    </row>
    <row r="39" spans="1:10" ht="15.75" thickTop="1" x14ac:dyDescent="0.25">
      <c r="A39" s="79">
        <v>2024</v>
      </c>
      <c r="B39" s="28">
        <v>45255</v>
      </c>
      <c r="C39" s="27">
        <v>11</v>
      </c>
      <c r="D39" s="70">
        <v>41</v>
      </c>
      <c r="E39" s="71">
        <v>45332</v>
      </c>
      <c r="F39" s="52">
        <v>636</v>
      </c>
      <c r="G39" s="90">
        <v>165</v>
      </c>
      <c r="H39" s="95">
        <v>68</v>
      </c>
      <c r="I39" s="95">
        <v>56</v>
      </c>
      <c r="J39" s="54">
        <v>199</v>
      </c>
    </row>
  </sheetData>
  <mergeCells count="18">
    <mergeCell ref="A2:A8"/>
    <mergeCell ref="C2:E2"/>
    <mergeCell ref="G2:J2"/>
    <mergeCell ref="A12:A18"/>
    <mergeCell ref="C12:E12"/>
    <mergeCell ref="G12:J12"/>
    <mergeCell ref="Q12:S12"/>
    <mergeCell ref="A22:A28"/>
    <mergeCell ref="C22:E22"/>
    <mergeCell ref="G22:J22"/>
    <mergeCell ref="K22:M22"/>
    <mergeCell ref="N22:P22"/>
    <mergeCell ref="Q22:S22"/>
    <mergeCell ref="A32:A38"/>
    <mergeCell ref="C32:E32"/>
    <mergeCell ref="G32:J32"/>
    <mergeCell ref="K12:M12"/>
    <mergeCell ref="N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Неман</vt:lpstr>
      <vt:lpstr>Вилия</vt:lpstr>
      <vt:lpstr>Западная Двина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2024-05-08T04:50:27Z</dcterms:modified>
</cp:coreProperties>
</file>