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updateLinks="never" defaultThemeVersion="124226"/>
  <bookViews>
    <workbookView xWindow="120" yWindow="360" windowWidth="15480" windowHeight="8595" tabRatio="954"/>
  </bookViews>
  <sheets>
    <sheet name="Сумма" sheetId="2" r:id="rId1"/>
    <sheet name="I-2.1" sheetId="11" r:id="rId2"/>
    <sheet name="I-2.2" sheetId="12" r:id="rId3"/>
    <sheet name="III-7" sheetId="13" r:id="rId4"/>
    <sheet name="III-8" sheetId="14" r:id="rId5"/>
    <sheet name="III-9" sheetId="15" r:id="rId6"/>
    <sheet name="III-10" sheetId="16" r:id="rId7"/>
    <sheet name="III-12" sheetId="17" r:id="rId8"/>
    <sheet name="II-1.3" sheetId="3" r:id="rId9"/>
    <sheet name="III-5" sheetId="5" r:id="rId10"/>
    <sheet name="1.1" sheetId="6" r:id="rId11"/>
    <sheet name="1.5" sheetId="7" r:id="rId12"/>
    <sheet name="6" sheetId="8" r:id="rId13"/>
    <sheet name="3.1" sheetId="9" r:id="rId14"/>
    <sheet name="3.3" sheetId="10" r:id="rId15"/>
  </sheets>
  <definedNames>
    <definedName name="_xlnm._FilterDatabase" localSheetId="1" hidden="1">'I-2.1'!$A$3:$G$114</definedName>
    <definedName name="_xlnm._FilterDatabase" localSheetId="2" hidden="1">'I-2.2'!$A$2:$H$91</definedName>
    <definedName name="_xlnm._FilterDatabase" localSheetId="9" hidden="1">'III-5'!$A$2:$J$6</definedName>
    <definedName name="_xlnm._FilterDatabase" localSheetId="3" hidden="1">'III-7'!$A$1:$U$22</definedName>
    <definedName name="_xlnm._FilterDatabase" localSheetId="4" hidden="1">'III-8'!$A$16:$N$19</definedName>
  </definedNames>
  <calcPr calcId="144525"/>
</workbook>
</file>

<file path=xl/calcChain.xml><?xml version="1.0" encoding="utf-8"?>
<calcChain xmlns="http://schemas.openxmlformats.org/spreadsheetml/2006/main">
  <c r="G8" i="16" l="1"/>
  <c r="F8" i="16"/>
  <c r="E8" i="16"/>
  <c r="D8" i="16"/>
  <c r="D7" i="15"/>
  <c r="C7" i="15"/>
  <c r="K20" i="14"/>
  <c r="J20" i="14"/>
  <c r="I20" i="14"/>
  <c r="E20" i="14"/>
  <c r="T23" i="13" l="1"/>
  <c r="E91" i="12" l="1"/>
  <c r="D91" i="12"/>
  <c r="E114" i="11"/>
  <c r="D114" i="11"/>
  <c r="C52" i="2" l="1"/>
  <c r="E25" i="10" l="1"/>
  <c r="D25" i="10"/>
  <c r="F31" i="9"/>
  <c r="D15" i="9"/>
  <c r="D3" i="9"/>
  <c r="D31" i="9" s="1"/>
  <c r="D26" i="2"/>
  <c r="C26" i="2"/>
  <c r="F5" i="8"/>
  <c r="E5" i="8"/>
  <c r="G4" i="8"/>
  <c r="H4" i="8" s="1"/>
  <c r="G3" i="8"/>
  <c r="H3" i="8" s="1"/>
  <c r="H5" i="8" s="1"/>
  <c r="D95" i="7"/>
  <c r="C95" i="7"/>
  <c r="F53" i="7"/>
  <c r="E53" i="7"/>
  <c r="D53" i="7"/>
  <c r="C53" i="7"/>
  <c r="E83" i="6"/>
  <c r="D83" i="6"/>
  <c r="F68" i="6"/>
  <c r="E68" i="6"/>
  <c r="D68" i="6"/>
  <c r="C68" i="6"/>
  <c r="D16" i="2"/>
  <c r="C16" i="2"/>
  <c r="D12" i="2"/>
  <c r="C12" i="2"/>
  <c r="H7" i="5"/>
  <c r="G5" i="8" l="1"/>
  <c r="C12" i="3" l="1"/>
  <c r="D17" i="2" l="1"/>
  <c r="C11" i="2"/>
  <c r="D27" i="2"/>
  <c r="D11" i="2"/>
  <c r="C23" i="2"/>
  <c r="D23" i="2"/>
  <c r="D41" i="2"/>
  <c r="C41" i="2"/>
  <c r="D34" i="2"/>
  <c r="D33" i="2" s="1"/>
  <c r="C34" i="2"/>
  <c r="C33" i="2" s="1"/>
  <c r="C27" i="2"/>
  <c r="C17" i="2"/>
  <c r="D9" i="2" l="1"/>
  <c r="C9" i="2"/>
</calcChain>
</file>

<file path=xl/sharedStrings.xml><?xml version="1.0" encoding="utf-8"?>
<sst xmlns="http://schemas.openxmlformats.org/spreadsheetml/2006/main" count="1291" uniqueCount="885">
  <si>
    <t>"Ипотека-банк" АТИБ филиалларида</t>
  </si>
  <si>
    <t>№</t>
  </si>
  <si>
    <t>Курсаткичлар</t>
  </si>
  <si>
    <t>шу жумладан</t>
  </si>
  <si>
    <t>Аудит жараёнида тузатилган</t>
  </si>
  <si>
    <t>Бухгалтерия йуналишида:</t>
  </si>
  <si>
    <t>Кредитлаш йуналишида:</t>
  </si>
  <si>
    <t>банк молиявий натижаларига таъсир этувчи холатлар тугрисида маълумот</t>
  </si>
  <si>
    <t>I</t>
  </si>
  <si>
    <t>Банк даромадига ундирилмаган суммалар:</t>
  </si>
  <si>
    <t>Банк хисобварагига хизмат курсатиш буйича ундирилмаган хизмати хаки</t>
  </si>
  <si>
    <t>Чек дафтарчаларини руйхатга олиш буйича ундирилмаган хизмат хаки</t>
  </si>
  <si>
    <t>Хужалик шартномалари шартлари бузилгани учун ундирилмаган пенялар</t>
  </si>
  <si>
    <t>Берилган ресурслар буйича хисобланмаган фоизлар</t>
  </si>
  <si>
    <t>Бошка хизматлар учун хисобланмаган даромадлар</t>
  </si>
  <si>
    <t>Кредитлар буйича хисобланмаган фоизлар</t>
  </si>
  <si>
    <t>Кредитлар буйича хисобланмаган комиссия хаклари</t>
  </si>
  <si>
    <t>Кредит шартномалари шартларини бузгани учун хисобланмаган жарима фоизлари, пенялар</t>
  </si>
  <si>
    <t>Берилган кафолатлар буйича ундирилмаган комиссия хаклари</t>
  </si>
  <si>
    <t>2.5.</t>
  </si>
  <si>
    <t>Булиб-булиб тулаш шарти билан сотилган мулклар буйича туловларни кечиктирилганлик учун пеня</t>
  </si>
  <si>
    <t>Пластик карточкалар йуналишида:</t>
  </si>
  <si>
    <t>Пластик карточкалар оркали курсатилган хизматлар буйича ундирилмаган комиссия хаклари</t>
  </si>
  <si>
    <t>Пластик карточкалардаги маблаглар колдигига ортикча хисобланган фоизлар</t>
  </si>
  <si>
    <t>Терминаллар оркали курсатилган хизматлар буйича ундирилмаган комиссия хаклари (ижара хаки, инкассация хизмати)</t>
  </si>
  <si>
    <t>Жамгарма амалиётлари йуналишида:</t>
  </si>
  <si>
    <t>Учинчи шахслар хисобига туловлар кабул килишда ундирилмаган комиссия хаклари</t>
  </si>
  <si>
    <t>Омонат хисобваракларига хизмат курсатиш буйича ундирилмаган комиссия хаклари</t>
  </si>
  <si>
    <t>Мижозларнинг ташки савдо контрактлари хисобини юритиш буйича ундирилмаган комиссия хаклари</t>
  </si>
  <si>
    <t>Бошка даромадлар</t>
  </si>
  <si>
    <t>II</t>
  </si>
  <si>
    <t>Банк харажатларига таъсир этувчи холатлар:</t>
  </si>
  <si>
    <t>Харажатга кайтарилиши лозим:</t>
  </si>
  <si>
    <t>Олинган ресурслар учун ортикча туланган фоиз харажатлари</t>
  </si>
  <si>
    <t>Ортикча хисобланган иш хаки ва бошка рагбатлантирувчи туловлар</t>
  </si>
  <si>
    <t>Меъёрдан ортикча ёкилги харажатлари</t>
  </si>
  <si>
    <t>Меъёрдан ортикча телефон алокаси, обуна харажатлари</t>
  </si>
  <si>
    <t>Асословчи хужжатларсиз бошка максадларга  ишлатилган банк маблаглари</t>
  </si>
  <si>
    <t>Харажатда нотугри акс эттирилган маблаглар (асосий воситага олиниши лозим ва бк)</t>
  </si>
  <si>
    <t>Харажатда акс эттирилиши лозим:</t>
  </si>
  <si>
    <t>Олинган ресурслар учун хисобланмаган фоиз харажатлари</t>
  </si>
  <si>
    <t>Валюта амалиётлари буйича банк харажатларида акс эттирилмаган зарарлар</t>
  </si>
  <si>
    <t>III</t>
  </si>
  <si>
    <t>Бошка курсаткичлар:</t>
  </si>
  <si>
    <t>Мижозларга утказиб берилмаган маблаглар</t>
  </si>
  <si>
    <t>Уз вактида топширилмаган "пайнет" тушуми</t>
  </si>
  <si>
    <t>Уз вактида топширилмаган №430 ёки ПД-4 бланк тушуми</t>
  </si>
  <si>
    <t>Бошка мижозга утказиб юборилган инкассация тушуми</t>
  </si>
  <si>
    <t>Мемориал ордер билан рухсатсиз мижоздан ечилган сумма</t>
  </si>
  <si>
    <t>Ваколатни суъистеъмол килган холда банкдан узоклаштирилган маблаглар</t>
  </si>
  <si>
    <t>Активлар буйича кушимча ташкил этилиши лозим булган захира</t>
  </si>
  <si>
    <t xml:space="preserve">Аудит жараёнида кушимча аникланган муддати утган кредитлар </t>
  </si>
  <si>
    <t>Аудит жараёнида кушимча аникланган суд жараёнидаги  кредитлар</t>
  </si>
  <si>
    <t>Максадсиз ишлатилган кредитлар</t>
  </si>
  <si>
    <t>Аудит жараёнида муаммоли экани аникланиб, ундирув буйича хукукий ишлар бошланган кредитлар</t>
  </si>
  <si>
    <t>Таъминот тулик расмийлаштирилмаган ва кушимча таъминот олиш тугрисида талаб бажарилмаган кредитлар</t>
  </si>
  <si>
    <t>Валютадаги тушумдан мажбурий сотув уз вактида амалга оширилмаган, (минг $)</t>
  </si>
  <si>
    <t>Максадсиз ишлатилган конвертация маблаги (минг $)</t>
  </si>
  <si>
    <t>Махсулот, иш ва хизматлар сотиб олиш тартибига риоя этмаган холда ортикча амалга оширилган харажат</t>
  </si>
  <si>
    <t>Харажатга кайтарилиши лозим жарима туловлари</t>
  </si>
  <si>
    <t>Ходим томонидан копланиши лозим булган зарарлар</t>
  </si>
  <si>
    <t>Мижозлар ҳисобидан 29800-транзит ҳисобварағига туширилиб, кейинчалик банк ходимлари шахсий мақсадларига ишлатилган маблағлар</t>
  </si>
  <si>
    <t>Йўқотилган 0402005-шакл бланкалар буйича жарималар</t>
  </si>
  <si>
    <t>2015 йил режаси буйича утказилган аудит текшируви натижасида аникланган</t>
  </si>
  <si>
    <t>Сергели филиали</t>
  </si>
  <si>
    <t>Ш.Карабаева томонидан касаба уюшмасига ўтказилиши лозим бўлган маблағлар, ўз ИНПСига ўтказилган</t>
  </si>
  <si>
    <t>М.Вахобова</t>
  </si>
  <si>
    <t>Д.Юнусова</t>
  </si>
  <si>
    <t>Ш.Агзамова</t>
  </si>
  <si>
    <t>А.Абдуллаева</t>
  </si>
  <si>
    <t>Н.Камилова</t>
  </si>
  <si>
    <t>Э.Жабборова</t>
  </si>
  <si>
    <t>М.Жалалова</t>
  </si>
  <si>
    <t>А.Атабаев</t>
  </si>
  <si>
    <t>А.Абдуллаев</t>
  </si>
  <si>
    <t>ходим</t>
  </si>
  <si>
    <t>ортиқча иш ҳақи</t>
  </si>
  <si>
    <t>ЖАМИ</t>
  </si>
  <si>
    <t>ДАТА</t>
  </si>
  <si>
    <t>НОМЕР</t>
  </si>
  <si>
    <t>СЧЕТ</t>
  </si>
  <si>
    <t>НАИМЕНОВАНИЕ</t>
  </si>
  <si>
    <t>МФО</t>
  </si>
  <si>
    <t>ДЕБЕТ</t>
  </si>
  <si>
    <t>КРЕДИТ</t>
  </si>
  <si>
    <t xml:space="preserve">НАЗНАЧЕНИЕ ПЛАТЕЖА </t>
  </si>
  <si>
    <t>аудит жараёнида</t>
  </si>
  <si>
    <t>бартараф қилинди</t>
  </si>
  <si>
    <t>20212000904393208001 </t>
  </si>
  <si>
    <t>ЧТСЖ "HAMZA KOMMUNAL" </t>
  </si>
  <si>
    <t>20412000704073054001 </t>
  </si>
  <si>
    <t>ZAFAR-ALI ТОВАРИЩ СОБСТ ЖИЛЬЯ </t>
  </si>
  <si>
    <t>00641ВМнинг 18,01,2000й16сонли карор асос капитал тамир жамгариш </t>
  </si>
  <si>
    <t>бартараф қилинмади</t>
  </si>
  <si>
    <t>20412000904521264001 </t>
  </si>
  <si>
    <t>ЧТСЖ "Хamza kommunal birinchi" </t>
  </si>
  <si>
    <t>15201000804632828002 </t>
  </si>
  <si>
    <t>ЧТСЖ "Malika kommunal servis-ikki" </t>
  </si>
  <si>
    <t>01008гашение долга по кредиту за февраль 2015согласно кред дог </t>
  </si>
  <si>
    <t>20208000704830750001 </t>
  </si>
  <si>
    <t>"TERAKZOR QURILISH SERVIS" Маъсулияти чекланган жамият </t>
  </si>
  <si>
    <t>16309000504393375011 </t>
  </si>
  <si>
    <t>Начисленные проценты по кредиту ТЧСЖ Ma"rifat kommunal servis </t>
  </si>
  <si>
    <t>00687гашение начисл % </t>
  </si>
  <si>
    <t>16309000804393375002 </t>
  </si>
  <si>
    <t>00687гашение начисленных %%за кредит за ноябрь 2014 </t>
  </si>
  <si>
    <t>Асоссиз-жадвали</t>
  </si>
  <si>
    <t>Абонент тўлови</t>
  </si>
  <si>
    <t>Мижоз номи</t>
  </si>
  <si>
    <t>Ундирилиши лозим</t>
  </si>
  <si>
    <t>Ҳақиқатда ундирилган</t>
  </si>
  <si>
    <t>Фарқи</t>
  </si>
  <si>
    <t>Аудит жараёнида ундирилди</t>
  </si>
  <si>
    <t>"ERA" МЧЖ </t>
  </si>
  <si>
    <t>"TOJIXON FAYZ BIZNES" Оилавий корхонаси </t>
  </si>
  <si>
    <t>ЯТТ Собиров Хожиакбар Аброрович </t>
  </si>
  <si>
    <t>"GRAND BIZNES GLOBAL SERVIS" Маъсулияти чекланган жамият </t>
  </si>
  <si>
    <t>"VARVARA-TEKS" Оилавий корхонаси </t>
  </si>
  <si>
    <t>ЯТТ Расулов Дилшод Абдишукурович </t>
  </si>
  <si>
    <t>ЯТТ Тураева Дилдора Бахтиёровна </t>
  </si>
  <si>
    <t>"BEYAZ TRADE GROUP" Маъсулияти чекланган жамият </t>
  </si>
  <si>
    <t>"TIKLANISH MODERN" Маъсулияти чекланган жамият </t>
  </si>
  <si>
    <t>"IMKON YUKLOVCHI SERVIS" Маъсулияти чекланган жамият </t>
  </si>
  <si>
    <t>"JUST LAWYER" Адвокатлик бюроси </t>
  </si>
  <si>
    <t>''DIET EKSKLYUZIV'' Маъсулияти чекланган жамият </t>
  </si>
  <si>
    <t>"AYUB KAMRON" Маъсулияти чекланган жамият </t>
  </si>
  <si>
    <t>ЯТТ Кодиров Фарход Бойгазиевич </t>
  </si>
  <si>
    <t>"BIO GAZ MAKS" Маъсулияти чекланган жамият </t>
  </si>
  <si>
    <t>ЯТТ Мирзажанов Бобур Кутпидинович </t>
  </si>
  <si>
    <t>"MEGA GLOBAL MONTAJ" Маъсулияти чекланган жамият </t>
  </si>
  <si>
    <t>ЯТТ АСАТУЛЛАЕВ ИЗЗАТИЛЛА ХИКМАТУЛЛА УГЛИ </t>
  </si>
  <si>
    <t>ЯТТ Абдувахабов Илхам Талибжанович </t>
  </si>
  <si>
    <t>ЯТТ Пак Оксана Моисеевна </t>
  </si>
  <si>
    <t>"SAIDZODA BARAKA" Оилавий корхонаси </t>
  </si>
  <si>
    <t>"USMONJON TOLIBJON SAVDO" Хусусий корхонаси </t>
  </si>
  <si>
    <t>"ABSOLUTE TRADE GROUP" Маъсулияти чекланган жамият </t>
  </si>
  <si>
    <t>ЯТТ Олжаев Азиз Усмонович </t>
  </si>
  <si>
    <t>"STYLE-E'ZOZA" Оилавий корхонаси </t>
  </si>
  <si>
    <t>ЯТТ Рузиев Тохиржон Джавлиевич </t>
  </si>
  <si>
    <t>"BAHT MOHINUR SAVDO" Хусусий корхонаси </t>
  </si>
  <si>
    <t>"MAGIC CASTLE" Ноъдавлат таълим муассасаси </t>
  </si>
  <si>
    <t>"SARDOR PROFI" Маъсулияти чекланган жамият </t>
  </si>
  <si>
    <t>"SIFATLI TOVUQ TOZALASH" Маъсулияти чекланган жамият </t>
  </si>
  <si>
    <t>"CRYSTAL MASTER SERVICE" Маъсулияти чекланган жамият </t>
  </si>
  <si>
    <t>ЯТТ Хусанов Бекзод Бахромжон угли </t>
  </si>
  <si>
    <t>ООО QUYOSHCHA-NURI </t>
  </si>
  <si>
    <t>"MOHIR QURUVCHI" Хусусий фирмаси </t>
  </si>
  <si>
    <t>"MAXSUS MEBEL" Хусусий Корхонаси </t>
  </si>
  <si>
    <t>Бабаджанова Улмасой ХТ </t>
  </si>
  <si>
    <t>ЯТТ Мирвалиев Мирсаид Мирсаматович </t>
  </si>
  <si>
    <t>"BESH BARMOQ-BIZNES" Хусусий корхонаси </t>
  </si>
  <si>
    <t>ЯТТ Абдурахманов Фарход Маннапович </t>
  </si>
  <si>
    <t>ООО "Aziz umid food" </t>
  </si>
  <si>
    <t>XK KRAS PLAST </t>
  </si>
  <si>
    <t>"GALIYA TRADE" Маъсулияти чекланган жамият </t>
  </si>
  <si>
    <t>"HUMOYUN FARM SERVIS" </t>
  </si>
  <si>
    <t>"XUSNI-LAZZAT" Маъсулияти чекланган жамият </t>
  </si>
  <si>
    <t>ООО " ASSER STROY SERVIS " </t>
  </si>
  <si>
    <t>ЯТТ Ниазметова Гульнара Джуманиязовна </t>
  </si>
  <si>
    <t>ЯТТ Уайсов Кайрат Сапарбекович </t>
  </si>
  <si>
    <t>"SERGELI SANOAT SERVIS" Маъсулияти чекланган жамият </t>
  </si>
  <si>
    <t>"NAFOSAT KERAMIK SERVIS" Маъсулияти чекланган жамият </t>
  </si>
  <si>
    <t>"SHIFO-GULNOZA-SERVIS" Маъсулияти чекланган жамият </t>
  </si>
  <si>
    <t>"CHOSHTEPA TAOM PLYUS" Маъсулияти чекланган жамият </t>
  </si>
  <si>
    <t>ЯТТ Инагамов Улугбек Тахирович </t>
  </si>
  <si>
    <t>ЯТТ Рафиков Даврон Уткурович </t>
  </si>
  <si>
    <t>"EVRO AVTO GARANT" Маъсулияти чекланган жамият </t>
  </si>
  <si>
    <t>"PLAY SOFT" Маъсулияти чекланган жамият </t>
  </si>
  <si>
    <t>"OLTIN SIFAT TA'MIR" Маъсулияти чекланган жамият </t>
  </si>
  <si>
    <t>ЯТТ Одилов Миркобил Ходжиакбарович </t>
  </si>
  <si>
    <t>"ISROIL FAYZ BIZNES" Маъсулияти чекланган жамият </t>
  </si>
  <si>
    <t>"EXPRESS FITNESS" Хусусий корхонаси </t>
  </si>
  <si>
    <t>"PITSTOP SERVICE" Маъсулияти чекланган жамият </t>
  </si>
  <si>
    <t>"GLORY GAS SERVICE" Маъсулияти чекланган жамияти </t>
  </si>
  <si>
    <t>"ABDULLOH LIDER" Маъсулияти чекланган жамият </t>
  </si>
  <si>
    <t>"OQIBAT BIZNES" Маъсулияти чекланган жамият </t>
  </si>
  <si>
    <t>"DILBONU LIFT TA'MIRLASH" Маъсулияти чекланган жамият </t>
  </si>
  <si>
    <t>Жами</t>
  </si>
  <si>
    <t>Дебет айланма бўйича</t>
  </si>
  <si>
    <t>Сана</t>
  </si>
  <si>
    <t>Ундирилмаган банк хизмат ҳақи</t>
  </si>
  <si>
    <t>СУВСОЗ ТРЕСТИ (101499)</t>
  </si>
  <si>
    <t>Мостоотряд-13 треста Мостостроя 7</t>
  </si>
  <si>
    <t>Қуёшча нури МЧЖ</t>
  </si>
  <si>
    <t>"ALIX-MOTORDRIVE" МЧЖ</t>
  </si>
  <si>
    <t>"RE MARK-MOTOLUX" МЧЖ</t>
  </si>
  <si>
    <t>SMS banking хизмати бўйича</t>
  </si>
  <si>
    <t>ҳақиқатда ундирилган</t>
  </si>
  <si>
    <t>SERGELI TUMANI DEZINFEKSIYA STANSIYASI </t>
  </si>
  <si>
    <t>"DURABLE SYSTEM" Маъсулияти чекланган жамият </t>
  </si>
  <si>
    <t>"ALLIGATOR BIZNES" Маъсулияти чекланган жамият </t>
  </si>
  <si>
    <t>ЯТТ Ларина Татъяна Михайловна </t>
  </si>
  <si>
    <t>ЯТТ Султанов Дилмурод Мухамадаминович </t>
  </si>
  <si>
    <t>ЯТТ Каримов Бунёд Худаёр угли </t>
  </si>
  <si>
    <t>"MUXLISA NUR FARM" Маъсулияти чекланган жамият </t>
  </si>
  <si>
    <t>"SEWING MACHINES TRADING" Маъсулияти чекланган жамият </t>
  </si>
  <si>
    <t>ЯТТ Ботиров Гафур Мамадалиевич </t>
  </si>
  <si>
    <t>"MEGA BIZNES JOXON" Маъсулияти чекланган жамият </t>
  </si>
  <si>
    <t>ЯТТ Курбанов Рахматилла Фармонович </t>
  </si>
  <si>
    <t>"AGROTON" Маъсулияти чекланган жамият </t>
  </si>
  <si>
    <t>ЯТТ Сариходжаев Шерзод Шавкатович </t>
  </si>
  <si>
    <t>"MAXSUS MEBEL" Хусусий корхонаси </t>
  </si>
  <si>
    <t>ЯТТ Якубов Шухратулла Кучкарович </t>
  </si>
  <si>
    <t>ЧП KUSHAKOV AXRORJON MOVLANBEKOVICH 31,01,2013г </t>
  </si>
  <si>
    <t>"SHAVKAT TRADE" Маъсулияти чекланган жамият </t>
  </si>
  <si>
    <t>"SUNRISE TOUR" Маъсулияти чекланган жамият </t>
  </si>
  <si>
    <t>ООО "Solih harakat" </t>
  </si>
  <si>
    <t>"GLOBAL MERIDIAN" Маъсулияти чекланган жамият </t>
  </si>
  <si>
    <t>"STM COLOR" Маъсулияти чекланган жамият </t>
  </si>
  <si>
    <t>OOO Elite Auto Group </t>
  </si>
  <si>
    <t>"G'OFUR VA ZUXRA" Хусусий корхонаси </t>
  </si>
  <si>
    <t>"SERGELI KREDIT" Маъсулияти чекланган жамият </t>
  </si>
  <si>
    <t>"ILEGRES UNIVERSAL" Хусусий корхонаси </t>
  </si>
  <si>
    <t>"BOILER MANAGEMENT PLUS" Маъсулияти чекланган жамият </t>
  </si>
  <si>
    <t>"XALMAR BARAKA" Маъсулияти чекланган жамият </t>
  </si>
  <si>
    <t>"YANGI SAFAR QURILISH" Маъсулияти чекланган жамият </t>
  </si>
  <si>
    <t>"ART MAKER GROUP" Маъсулияти чекланган жамият </t>
  </si>
  <si>
    <t>"WIDE STEEL ROUND" Маъсулияти чекланган жамият </t>
  </si>
  <si>
    <t>"AKBAR MUKAMMAL SERVIS" Маъсулияти чекланган жамият </t>
  </si>
  <si>
    <t>"NERUDNIK SERGELI" Маъсулияти чекланган жамият </t>
  </si>
  <si>
    <t>"KRIPTEKS METAL INVEST" Маъсулияти чекланган жамият </t>
  </si>
  <si>
    <t>"BILOL AGRO-SERVIS" Маъсулияти чекланган жамият </t>
  </si>
  <si>
    <t>ЯТТ Насыров Омонилла Патхиллаевич </t>
  </si>
  <si>
    <t>ЯТТ Боситжонов Рахмаджон Алижон угли </t>
  </si>
  <si>
    <t>"AGRO PRODUCT STANDART" Маъсулияти чекланган жамият </t>
  </si>
  <si>
    <t>"QUM ARIQ PLAST" Маъсулияти чекланган жамият </t>
  </si>
  <si>
    <t>"AKADEM PLYUS" Нодавлат таълим муассасаси </t>
  </si>
  <si>
    <t>"KELAJAGI PORLOQ SERVIS" Маъсулияти чекланган жамият </t>
  </si>
  <si>
    <t>"GEOINFORMKADASTR" Давлат унитар корхонаси </t>
  </si>
  <si>
    <t>"MAHMUDAHON-BIZNES PLYUS" Маъсулияти чекланган жамият </t>
  </si>
  <si>
    <t>"MAHKAM GROUP" Маъсулияти чекланган жамият </t>
  </si>
  <si>
    <t>Мостоотряд-13 треста Мостостроя 7 </t>
  </si>
  <si>
    <t>Интернет-банкинг хизмати бўйича</t>
  </si>
  <si>
    <t>Интернет банкинг</t>
  </si>
  <si>
    <t>1193 "VERHOLAZ" МЧЖ - Жуманов Г.У.</t>
  </si>
  <si>
    <t>1805 OOO "NAFOSAT KERAMIK SERV - Исхаков Н.Ш.</t>
  </si>
  <si>
    <t>2818 ООО "BEAUTY DREAM " - Барышева Л.В.</t>
  </si>
  <si>
    <t>2828 МЧЖ "PROFI ANVAR BARAKA" - Ирискулов Б.Р.</t>
  </si>
  <si>
    <t>3396 "BERDI STAL" МЧЖ - Рахмонов Б.Н.</t>
  </si>
  <si>
    <t>1553 МЧЖ "DOLCE FAD" - Вохобов Д.А.</t>
  </si>
  <si>
    <t>2266 ООО "Profidek-servis" - Бабарахимов Я.Б.</t>
  </si>
  <si>
    <t>3882 МЧЖ "OHU-SERVIS" - Рашидов А.А.</t>
  </si>
  <si>
    <t>1807 ЯТТ Эркинов Форрух Нигматилла угли</t>
  </si>
  <si>
    <t>МЧЖ "OLTIN SIFAT TA'MIR" - Асатуллаев Ш.Ф.</t>
  </si>
  <si>
    <t>"MALIKABONU BIZNESS KLASS" МЧЖ - Пирманов А.В.</t>
  </si>
  <si>
    <t>XK "BOYVOCHCHA SAVDO" - Умаров М.М.</t>
  </si>
  <si>
    <t>OOO "AYUB KAMRON" Наджимов А. А.</t>
  </si>
  <si>
    <t>OOO "MASHHURA MEBEL" Нормуродова Ф.Н.</t>
  </si>
  <si>
    <t>ХК "ARIPOV SHAHRUH" Арипов Ш.Б.</t>
  </si>
  <si>
    <t>"RUM-AGRO" МЧЖ - Атимасова И.В.</t>
  </si>
  <si>
    <t>"BIO GAZ MAKS" МЧЖ - Балтаева С.К.</t>
  </si>
  <si>
    <t>OOO "POISG-SERVIS" - Полянский С.Г.</t>
  </si>
  <si>
    <t>ЯТТ Полянский Сергей Геннадьевич - Полянский С.Г.</t>
  </si>
  <si>
    <t>"PREMIUM CAR AUTO" МЧЖ - Садиков Л.Л.</t>
  </si>
  <si>
    <t>"ASSER STROY SERVIS" МЧЖ - Бобокулов Х.М</t>
  </si>
  <si>
    <t>"BOILER MANAGEMENT PLUS" МЧЖ - Юлдашев Ф.Б</t>
  </si>
  <si>
    <t>"GREENLAND TRANS SERVIS" МЧЖ - Самандаров Д.А</t>
  </si>
  <si>
    <t>1557 МЧЖ "YUMSHOQ REZINA POL"</t>
  </si>
  <si>
    <t>4214 МЧЖ "QOBUL QOSIM FAYZ" - Каумбаев К.К.</t>
  </si>
  <si>
    <t>4223 МЧЖ "NAMTOSH METANGAS" - Литвиненко Н.В.</t>
  </si>
  <si>
    <t>OOO "GOLDEN ROTATE" Бекирова Э.А.</t>
  </si>
  <si>
    <t>OOO "DEXTER BUSINESS" Ким О.Р.</t>
  </si>
  <si>
    <t>HTM "JACK INTERNATIONAL" Усанов Ш. Б.</t>
  </si>
  <si>
    <t>"BEYAZ TRADE GROUP" МЧЖ - Алексеева Ю.А.</t>
  </si>
  <si>
    <t>"Mo'min hoji farzandlari" Хусусий корхонаси - Хидиров Б.Ш.</t>
  </si>
  <si>
    <t>ЯТТ Олжаев Азиз Усмонович - Олжаев А У</t>
  </si>
  <si>
    <t>ЧФ "SERAGKO" - Турсунов О.О.</t>
  </si>
  <si>
    <t>ООО "Real profi master" - Атаходжаева З.Ф.</t>
  </si>
  <si>
    <t>ЧФ "Dekonta Plus" - Пайзикулов О.Х.</t>
  </si>
  <si>
    <t>"NEW BUILDING DESIGN" МЧЖ - Ахунджанов И.А</t>
  </si>
  <si>
    <t>OOO "MIRSAID MUXAMMAD MEDICAL" Коюмов Ш.У.</t>
  </si>
  <si>
    <t>СВОП битими бўйича</t>
  </si>
  <si>
    <t>СВОП битими рақами</t>
  </si>
  <si>
    <t>СВОП битими санаси</t>
  </si>
  <si>
    <t>Аудит жараёнида ундирилган</t>
  </si>
  <si>
    <t>«Пойтахт ҳуқуқий маркази» адвокатлик фирмаси</t>
  </si>
  <si>
    <t>Иш хаки  лойихаси буйича ва бошка максадларда пластик карточкаларга кирим килинган маблаглар учун ундирилиши лозим булган банк хизматлари</t>
  </si>
  <si>
    <t>Мижоз хос рақами</t>
  </si>
  <si>
    <t>Сумма</t>
  </si>
  <si>
    <t>Изоҳ</t>
  </si>
  <si>
    <t>Аудитда ундирилди</t>
  </si>
  <si>
    <t>00414000</t>
  </si>
  <si>
    <t>НТМ Happy study</t>
  </si>
  <si>
    <t>корпоратив карта учун</t>
  </si>
  <si>
    <t>00214673</t>
  </si>
  <si>
    <t>OK Iren Star Business</t>
  </si>
  <si>
    <t>ойлик</t>
  </si>
  <si>
    <t>00382735</t>
  </si>
  <si>
    <t>МЧЖ Best Drink Distribution</t>
  </si>
  <si>
    <t>99000219</t>
  </si>
  <si>
    <t>NTM Jack International</t>
  </si>
  <si>
    <t>04127199</t>
  </si>
  <si>
    <t>Imkon Davlat Unitar Korxonasi</t>
  </si>
  <si>
    <t>00343949</t>
  </si>
  <si>
    <t>МЧЖ Mashhura mebel</t>
  </si>
  <si>
    <t xml:space="preserve">корпоратив </t>
  </si>
  <si>
    <t>04852439</t>
  </si>
  <si>
    <t>МЧЖ Elite Auto Group</t>
  </si>
  <si>
    <t>04426571</t>
  </si>
  <si>
    <t>Sergeli O'quv STK Унитар корхонаси</t>
  </si>
  <si>
    <t>03972352</t>
  </si>
  <si>
    <t>МЧЖ Rezinokimyoplast</t>
  </si>
  <si>
    <t>04997410</t>
  </si>
  <si>
    <t>МЧЖ Golden Soap Tashkent</t>
  </si>
  <si>
    <t>05024061</t>
  </si>
  <si>
    <t>МЧЖ Dilbonu Lift Ta'mirlash</t>
  </si>
  <si>
    <t>00225683</t>
  </si>
  <si>
    <t>OK Tojixon Fayz Biznes</t>
  </si>
  <si>
    <t>04254735</t>
  </si>
  <si>
    <t>МЧЖ Alanga Sport</t>
  </si>
  <si>
    <t>корпоратив</t>
  </si>
  <si>
    <t>00291626</t>
  </si>
  <si>
    <t>BIO GAZ MAKS МЧЖ</t>
  </si>
  <si>
    <t>04914010</t>
  </si>
  <si>
    <t>SERGELI SANOAT SERVIS МЧЖ</t>
  </si>
  <si>
    <t>00102226</t>
  </si>
  <si>
    <t xml:space="preserve">ELEKTROGAZ ОАО </t>
  </si>
  <si>
    <t>Ли Максим Олегович</t>
  </si>
  <si>
    <t>Жураева Зилола Аликуловна</t>
  </si>
  <si>
    <t>Мостотряд-13 касаба уюшмаси</t>
  </si>
  <si>
    <t>моддий ёрдам</t>
  </si>
  <si>
    <t>Артыков абдулла Уралович</t>
  </si>
  <si>
    <t>суғурта тўлови</t>
  </si>
  <si>
    <t>Касымов Шавкат Юлдашевич</t>
  </si>
  <si>
    <t>ижара тўлови</t>
  </si>
  <si>
    <t>Ибрагимова Минавар Акрамовна</t>
  </si>
  <si>
    <t>шарипова Мукаддам Нигматовна</t>
  </si>
  <si>
    <t>Мансуров Акмал Кудратуллаевич</t>
  </si>
  <si>
    <t>Ташмуродов Бобомурод</t>
  </si>
  <si>
    <t>Хабиева Р,Х,</t>
  </si>
  <si>
    <t>дивиденд</t>
  </si>
  <si>
    <t>Пайзикулов Орзикул</t>
  </si>
  <si>
    <t>Юсупов Махамат Махкамович</t>
  </si>
  <si>
    <t>Итого</t>
  </si>
  <si>
    <t>Терминал ижараси</t>
  </si>
  <si>
    <t>НИБДД</t>
  </si>
  <si>
    <t>ундирилмаган</t>
  </si>
  <si>
    <t>аудитда ундирилди</t>
  </si>
  <si>
    <t>04025172</t>
  </si>
  <si>
    <t>ДП зсб Шароб Савдо</t>
  </si>
  <si>
    <t>00283294</t>
  </si>
  <si>
    <t>ЯТТ Кодиров Фарход Бойгазиевич</t>
  </si>
  <si>
    <t>00000978</t>
  </si>
  <si>
    <t>ЯТТ Ниёзов Жамолиддин Кобил угли</t>
  </si>
  <si>
    <t>00434501</t>
  </si>
  <si>
    <t>ЯТТ Касымов Абдувохид Абдукахарович</t>
  </si>
  <si>
    <t>04208290</t>
  </si>
  <si>
    <t>ЯТТ Музапаров Тохир Саидбурхонович</t>
  </si>
  <si>
    <t>00473019</t>
  </si>
  <si>
    <t>ЯТТ Агзамова Шахзодахон Уктамжон кизи</t>
  </si>
  <si>
    <t>00263494</t>
  </si>
  <si>
    <t>ЯТТ Ахметова Раногул Кудайбергановна</t>
  </si>
  <si>
    <t>04155470</t>
  </si>
  <si>
    <t>ЯТТ Якубов Шухратулла Кучкарович</t>
  </si>
  <si>
    <t>04210248</t>
  </si>
  <si>
    <t>ЯТТ Хабибуллаев Иззатилла Рахуллаевич</t>
  </si>
  <si>
    <t>04215771</t>
  </si>
  <si>
    <t>ХТ Туйчиев Жамшид Екубжонович</t>
  </si>
  <si>
    <t>04327572</t>
  </si>
  <si>
    <t>ЯТТ Гафуржданова Гульчехра Заировна</t>
  </si>
  <si>
    <t>04345432</t>
  </si>
  <si>
    <t>ЯТТ Урозматова Мунаввар Абдухакимовна</t>
  </si>
  <si>
    <t>04775050</t>
  </si>
  <si>
    <t>ЯТТ Абиджанов Рашиджон Ахмеджанович</t>
  </si>
  <si>
    <t>04951220</t>
  </si>
  <si>
    <t>ЯТТ Рахимов Нодиржон Абдунаби угли</t>
  </si>
  <si>
    <t>04860947</t>
  </si>
  <si>
    <t>ЯТТ Абдурашитов Жавлон Абдурасулжанович</t>
  </si>
  <si>
    <t>04840947</t>
  </si>
  <si>
    <t>ИБТВ ва ЭК Сергели бозори МЧЖ</t>
  </si>
  <si>
    <t>04809996</t>
  </si>
  <si>
    <t>ЯТТ Аллаёрова Лола Кучкаровна</t>
  </si>
  <si>
    <t>04875893</t>
  </si>
  <si>
    <t>МЧЖ Evrika Kredit</t>
  </si>
  <si>
    <t>04941147</t>
  </si>
  <si>
    <t>ЯТТ Санавова Мукаддам Холбаевна</t>
  </si>
  <si>
    <t>00237970</t>
  </si>
  <si>
    <t>МЧЖ Alligator Biznes</t>
  </si>
  <si>
    <t>00295802</t>
  </si>
  <si>
    <t>ЯТТ Заитрова Нилуфар Адилхановна</t>
  </si>
  <si>
    <t>00445834</t>
  </si>
  <si>
    <t>ЯТТ Сшанова Юлия Евгеневна</t>
  </si>
  <si>
    <t>итого</t>
  </si>
  <si>
    <t>"Ипотека-банк" АТИБ Сирғали филиали кредитлари бўйича кам ҳисобланган фоизлар рўйхати</t>
  </si>
  <si>
    <t>Мижоз</t>
  </si>
  <si>
    <t>Ҳисобварақ</t>
  </si>
  <si>
    <t>"ZUMRAD SAVDO" Маъсулияти чекланган жамияти</t>
  </si>
  <si>
    <t>13101000103992364010_</t>
  </si>
  <si>
    <t>закр.</t>
  </si>
  <si>
    <t>Абдужабборова Д.Т.</t>
  </si>
  <si>
    <t>12701000900175464158_</t>
  </si>
  <si>
    <t>Дадажонов З.Б.</t>
  </si>
  <si>
    <t>ЯТТ Мажидов Илхом Азимович</t>
  </si>
  <si>
    <t>12601000704117593007_</t>
  </si>
  <si>
    <t>ТЧСЖ "Sangina kommunal"</t>
  </si>
  <si>
    <t>15201000804393366002_</t>
  </si>
  <si>
    <t>Хакимов Холмурод</t>
  </si>
  <si>
    <t>ООО " NAZOKAT FAYZ"</t>
  </si>
  <si>
    <t>13101000804284369003_</t>
  </si>
  <si>
    <t>ТЧСЖ "Humo yuksak kommunal"</t>
  </si>
  <si>
    <t>15201000104545069002_</t>
  </si>
  <si>
    <t>ЯТТ Иргашев Азиз Фахритдинович</t>
  </si>
  <si>
    <t>12601000800216799001_</t>
  </si>
  <si>
    <t>ТЧСЖ Ma"rifat kommunal servis</t>
  </si>
  <si>
    <t>15201000604393375002_</t>
  </si>
  <si>
    <t>ЧТСЖ "BAHOR KOMMUNAL SERVIS"</t>
  </si>
  <si>
    <t>15201000204396192003_</t>
  </si>
  <si>
    <t>Соатов Илхамжон Сабиржанович</t>
  </si>
  <si>
    <t>14901000199036449001_</t>
  </si>
  <si>
    <t>Низамходжаева Н.А.</t>
  </si>
  <si>
    <t>"EVRO AVTO GARANT" Маъсулияти чекланган жамият</t>
  </si>
  <si>
    <t>13101000404978326002_</t>
  </si>
  <si>
    <t>"MAYDONSOY QURILISH SERVIS" Маъсулияти чекланган жамият</t>
  </si>
  <si>
    <t>15501000404812743002_</t>
  </si>
  <si>
    <t>ТЧСЖ "Marifat kommunal servis birinchi"</t>
  </si>
  <si>
    <t>15201000004587216002_</t>
  </si>
  <si>
    <t>"BEST FLEXO" Маъсулияти чекланган жамият</t>
  </si>
  <si>
    <t>15501000900250581002_</t>
  </si>
  <si>
    <t>Шобиров Ж.Ж.</t>
  </si>
  <si>
    <t>ЯТТ Махмудов Одилжон Ботурович</t>
  </si>
  <si>
    <t>12601000704218671005_</t>
  </si>
  <si>
    <t>ЧТСЖ "Malika kommunal servis-ikki"</t>
  </si>
  <si>
    <t>15201000804632828002_</t>
  </si>
  <si>
    <t>ХТ Аллаёрова Лола Кучкоровна</t>
  </si>
  <si>
    <t>12601000904809996002_</t>
  </si>
  <si>
    <t>ЯТТ Пирназаров Йулчи Тохирович</t>
  </si>
  <si>
    <t>12601000504821716009_</t>
  </si>
  <si>
    <t>"OLTIN VODIY QURILISH KOMMUNAL" Маъсулияти чекланган жамият</t>
  </si>
  <si>
    <t>15613000504979071002_</t>
  </si>
  <si>
    <t>ЯТТ Рахматов Шариф Авлаевич</t>
  </si>
  <si>
    <t>12601000904939221001_</t>
  </si>
  <si>
    <t>"VIBLI-UNIPROD" Маъсулияти чекланган жамият</t>
  </si>
  <si>
    <t>15501000404362221002_</t>
  </si>
  <si>
    <t>ЯТТ Кахарова Шохиста Абсаламовна</t>
  </si>
  <si>
    <t>12601000300228259002_</t>
  </si>
  <si>
    <t>ЯТТ Ахмедов Рустам Закирович</t>
  </si>
  <si>
    <t>12601000304667232004_</t>
  </si>
  <si>
    <t>"ABDULLOX MIG FOOD" Маъсулияти чекланган жамият</t>
  </si>
  <si>
    <t>13101000905016384001_</t>
  </si>
  <si>
    <t>Бегматов А.А.</t>
  </si>
  <si>
    <t>ЯТТ Сайфутдинов Самандар Искандарович</t>
  </si>
  <si>
    <t>12601000804953103003_</t>
  </si>
  <si>
    <t>Махкамов Баходир Забихуллаевич</t>
  </si>
  <si>
    <t>14901000899820741001_</t>
  </si>
  <si>
    <t>Усманов Даврон Джурахонович</t>
  </si>
  <si>
    <t>Шаумаров Сардор Шарасулович</t>
  </si>
  <si>
    <t>14901000899004650001_</t>
  </si>
  <si>
    <t>ЯТТ Эрдонов Абдижамил Нуриллаевич</t>
  </si>
  <si>
    <t>12601000404554678001_</t>
  </si>
  <si>
    <t>Байалиев Джахангир Кайнарбекович</t>
  </si>
  <si>
    <t>14901000199085114001_</t>
  </si>
  <si>
    <t>Шералиев О.Т.</t>
  </si>
  <si>
    <t>Назаров Илхомжон Маъруфович</t>
  </si>
  <si>
    <t>14901000199004120001_</t>
  </si>
  <si>
    <t>Абдурахманов Даврон Абдунабиевич</t>
  </si>
  <si>
    <t>14901000699664113001_</t>
  </si>
  <si>
    <t>Салихов Жамшид Магрупович</t>
  </si>
  <si>
    <t>14901000799001413001_</t>
  </si>
  <si>
    <t>Халилов У.Т.</t>
  </si>
  <si>
    <t>ЯТТ Хажиев Мурадбек Азадович</t>
  </si>
  <si>
    <t>12601000500364736001_</t>
  </si>
  <si>
    <t>Иноятов Дилшод Абдурасулджонович</t>
  </si>
  <si>
    <t>14901000299003661001_</t>
  </si>
  <si>
    <t>ЯТТ Мамедова Низаним Залышевна</t>
  </si>
  <si>
    <t>12601000904862325001_</t>
  </si>
  <si>
    <t>Турсунов Равшанжон Тахиржданович</t>
  </si>
  <si>
    <t>14901000199700675002_</t>
  </si>
  <si>
    <t>Хасанов Баходир Нуруллаевич</t>
  </si>
  <si>
    <t>14901000799000008001_</t>
  </si>
  <si>
    <t>AVLIAXANOV MUROD MAHMUDOVICH</t>
  </si>
  <si>
    <t>14901000499818228001_</t>
  </si>
  <si>
    <t>XK "MIRABBOS ZAKIROV"</t>
  </si>
  <si>
    <t>13101000704436936005_</t>
  </si>
  <si>
    <t>Алимов Ойбек Камалович</t>
  </si>
  <si>
    <t>14901000899087695001_</t>
  </si>
  <si>
    <t>"IZOFLEKS-KROVLI" Маъсулияти чекланган жамият</t>
  </si>
  <si>
    <t>15501000904882539001_</t>
  </si>
  <si>
    <t>ЯТТ Турсунов Иззатилла Нуруллаевич</t>
  </si>
  <si>
    <t>15001000904870937001_</t>
  </si>
  <si>
    <t>Саъдуллаев Аслидин Абдувахобович</t>
  </si>
  <si>
    <t>14901000799441052001_</t>
  </si>
  <si>
    <t>Мусурмонова Дилнавоз Илхомиддиновна</t>
  </si>
  <si>
    <t>14901000899004843001_</t>
  </si>
  <si>
    <t>Каримов Умиджон Нигматжонович</t>
  </si>
  <si>
    <t>14901000299076307001_</t>
  </si>
  <si>
    <t>"MODERN CLASSIC UNIVERSAL" Маъсулияти чекланган жамият</t>
  </si>
  <si>
    <t>15501000604980296001_</t>
  </si>
  <si>
    <t>ЯТТ Тоиров Каримжон Ислом угли - Тоиров К.И.</t>
  </si>
  <si>
    <t>Исхаков Миркодир Миркабилович</t>
  </si>
  <si>
    <t>14901000899566707001_</t>
  </si>
  <si>
    <t>Ибрагимов Шарофжон Эсланбоевич</t>
  </si>
  <si>
    <t>14901000199566775001_</t>
  </si>
  <si>
    <t>Мирзахужаев Махмудхон Сулаймонович</t>
  </si>
  <si>
    <t>14901000399871838001_</t>
  </si>
  <si>
    <t>"Barqaror ustun" Маъсулияти чекланган жамият</t>
  </si>
  <si>
    <t>13101000304643118005_</t>
  </si>
  <si>
    <t>Хаписханов Шерзод Абдурахимович</t>
  </si>
  <si>
    <t>14901000999120671020_</t>
  </si>
  <si>
    <t>Адилов Дониёр Рустамбекович</t>
  </si>
  <si>
    <t>14901000099005492001_</t>
  </si>
  <si>
    <t>15501000904978326001_</t>
  </si>
  <si>
    <t>Ганиев Умиджон Абдукаххарович</t>
  </si>
  <si>
    <t>14901000999001291001_</t>
  </si>
  <si>
    <t>Абдуллаева Умидахон Сайфуллаевна</t>
  </si>
  <si>
    <t>14901000499101938001_</t>
  </si>
  <si>
    <t>"BEK-ADOLAT-TEMIR" Маъсулияти чекланган жамият</t>
  </si>
  <si>
    <t>13101000600152105001_</t>
  </si>
  <si>
    <t>ЯТТ Ирисова Азиза Мамадиеровна</t>
  </si>
  <si>
    <t>12601000204864959005_</t>
  </si>
  <si>
    <t>Юнусов Шерзод Фахмуддинович</t>
  </si>
  <si>
    <t>14901000299006423001_</t>
  </si>
  <si>
    <t>Ташходжаева Гульнора Абдухакимовна</t>
  </si>
  <si>
    <t>14901000299011496002_</t>
  </si>
  <si>
    <t>"RASHITXON-BOBO" маъсулияти чекланган жамият</t>
  </si>
  <si>
    <t>13101000604069968012_</t>
  </si>
  <si>
    <t>Урманов Илхом Ильясович</t>
  </si>
  <si>
    <t>14901000799103311001_</t>
  </si>
  <si>
    <t>Эргашев Асрол Анварович</t>
  </si>
  <si>
    <t>14901000899566724001_</t>
  </si>
  <si>
    <t>Жиянова Вазифа Зайдуллаевна</t>
  </si>
  <si>
    <t>14901000799074819001_</t>
  </si>
  <si>
    <t>Валибаев Бахром Каримович</t>
  </si>
  <si>
    <t>14901000099004239001_</t>
  </si>
  <si>
    <t>Рустамов Ильхам Миркадырович</t>
  </si>
  <si>
    <t>14901000699893796001_</t>
  </si>
  <si>
    <t>Абдуазимов Хайрулла Абдуллаевич</t>
  </si>
  <si>
    <t>14901000499077214001_</t>
  </si>
  <si>
    <t>ТЧСЖ "Allaviy-bonu-kommunal"</t>
  </si>
  <si>
    <t>15201000104521301001_</t>
  </si>
  <si>
    <t>Ниязова Зарифа Хайдаровна</t>
  </si>
  <si>
    <t>14901000299006044001_</t>
  </si>
  <si>
    <t>Касымов Козимбек Улугбекович</t>
  </si>
  <si>
    <t>14901000199571681001_</t>
  </si>
  <si>
    <t>"MAFTUNA UMID SERVIS" Хусусий корхонаси</t>
  </si>
  <si>
    <t>15501000204341169003_</t>
  </si>
  <si>
    <t>Юсупов Ботиржон Махамаджанович</t>
  </si>
  <si>
    <t>14901000999566711001_</t>
  </si>
  <si>
    <t>Утембаев Мурод Уралбекович</t>
  </si>
  <si>
    <t>14901000899001599001_</t>
  </si>
  <si>
    <t>12601000304821716008_</t>
  </si>
  <si>
    <t>Фарходов Фируз Рустамбекович</t>
  </si>
  <si>
    <t>14901000699558854002_</t>
  </si>
  <si>
    <t>Шамуратов Жуманазар Тазабаевич</t>
  </si>
  <si>
    <t>14901000799105702001_</t>
  </si>
  <si>
    <t>Мирзаев Джонрид Абдиахатович</t>
  </si>
  <si>
    <t>14901000499954837001_</t>
  </si>
  <si>
    <t>"STM COLOR" Маъсулияти чекланган жамият</t>
  </si>
  <si>
    <t>15501000004827141001_</t>
  </si>
  <si>
    <t>ЯТТ Baratov Umid Raxmatxonovich</t>
  </si>
  <si>
    <t>12601000904851635001_</t>
  </si>
  <si>
    <t>``AKBAR-MUXAYYO UMNA SERVIS`` Хусусий корхонаси</t>
  </si>
  <si>
    <t>13101000304762580002_</t>
  </si>
  <si>
    <t>"ERA" МЧЖ</t>
  </si>
  <si>
    <t>15501000900125496001_</t>
  </si>
  <si>
    <t>Дададжанов Сарвар Хайдаралиевич</t>
  </si>
  <si>
    <t>14901000999083347001_</t>
  </si>
  <si>
    <t>Мухамеджанов Бекзод Ровшанович</t>
  </si>
  <si>
    <t>14901000499003104001_</t>
  </si>
  <si>
    <t>Юнусов Бекзод Фахмуддинович</t>
  </si>
  <si>
    <t>14901000599009245001_</t>
  </si>
  <si>
    <t>"POYTAXT HUQUQIY MARKAZI" Адвокатлик фирмаси</t>
  </si>
  <si>
    <t>15613000104244500002_</t>
  </si>
  <si>
    <t>ТАШМАТОВ САРВАР</t>
  </si>
  <si>
    <t>14901000999200273002_</t>
  </si>
  <si>
    <t>Хидиров Алишер Буриевич</t>
  </si>
  <si>
    <t>14901000299581207002_</t>
  </si>
  <si>
    <t>15501000104827141002_</t>
  </si>
  <si>
    <t>Иноятов Акмал Абдукаримович</t>
  </si>
  <si>
    <t>14901000099002427001_</t>
  </si>
  <si>
    <t>ШАРОПОВ ШЕРЗОД РАШИДОВИЧ</t>
  </si>
  <si>
    <t>14901000699000027002_</t>
  </si>
  <si>
    <t>"ART STAR FOOD" Маъсулияти чекланган жамият "D"</t>
  </si>
  <si>
    <t>15501000904920704001_</t>
  </si>
  <si>
    <t>Реджепов Бахрам Матякубович</t>
  </si>
  <si>
    <t>14901000799105703001_</t>
  </si>
  <si>
    <t>Шукуров Мурод Миркадирович</t>
  </si>
  <si>
    <t>14901000999920243001_</t>
  </si>
  <si>
    <t>15201000904396192001_</t>
  </si>
  <si>
    <t>"SHOVKAT O'G'LI SHERZOD" Маъсулияти чекланган жамият</t>
  </si>
  <si>
    <t>15501000204350339001_</t>
  </si>
  <si>
    <t>"HUMOYUN FARM SERVIS" Маъсулияти чекланган жамият</t>
  </si>
  <si>
    <t>15501000004766412003_</t>
  </si>
  <si>
    <t>Аширов Илхом Ахназарович</t>
  </si>
  <si>
    <t>14901000999119970001_</t>
  </si>
  <si>
    <t>Элмирзаев Фаррух Замирович</t>
  </si>
  <si>
    <t>14901000599006162001_</t>
  </si>
  <si>
    <t>ТОВАРИЩЕСТВО "JANNAT OLKAM"</t>
  </si>
  <si>
    <t>15201000904084578004_</t>
  </si>
  <si>
    <t>"VISOL TONGI" Маъсулияти чекланган жамият</t>
  </si>
  <si>
    <t>15501000904746194001_</t>
  </si>
  <si>
    <t>Якубова Матлуба Мирзакаримовна</t>
  </si>
  <si>
    <t>14901000299003904001_</t>
  </si>
  <si>
    <t>Якубов Икрам Тулкинович</t>
  </si>
  <si>
    <t>14901000099005126001_</t>
  </si>
  <si>
    <t>15201000004393366003_</t>
  </si>
  <si>
    <t>15201000804587216001_</t>
  </si>
  <si>
    <t>ЧТСЖ "HAMZA KOMMUNAL"</t>
  </si>
  <si>
    <t>15201000104393208003_</t>
  </si>
  <si>
    <t>13101000904436936006_</t>
  </si>
  <si>
    <t>Исамханова Нигора Убайдуллаевна</t>
  </si>
  <si>
    <t>14901000899012197001_</t>
  </si>
  <si>
    <t>Джураев Шерзод Шухратович</t>
  </si>
  <si>
    <t>14901000899004634001_</t>
  </si>
  <si>
    <t>Эркинов Хасан Бобир-угли</t>
  </si>
  <si>
    <t>14901000699949684001_</t>
  </si>
  <si>
    <t>ҳисобланди</t>
  </si>
  <si>
    <t>аниқланди</t>
  </si>
  <si>
    <t>“CHILONZOR SHEBEN” МЧЖ (00257158)</t>
  </si>
  <si>
    <t>Ж.Шобиров</t>
  </si>
  <si>
    <t>91501га тикланмаган фоиз</t>
  </si>
  <si>
    <t>“Arktika Bottlers” МЧЖ шаклидаги қўшма корхонаси (04548415)</t>
  </si>
  <si>
    <t>З.Дадажонов</t>
  </si>
  <si>
    <t>Кредит суммаси</t>
  </si>
  <si>
    <t>Аниқланди</t>
  </si>
  <si>
    <t>Ундирилди</t>
  </si>
  <si>
    <t>Масъул</t>
  </si>
  <si>
    <t>Даромад тури</t>
  </si>
  <si>
    <t>“Star Box Packing” МЧЖ</t>
  </si>
  <si>
    <t>фоиз қайта кўриб чиқилган</t>
  </si>
  <si>
    <t>Абдурасулов Алишер Абдурасулович</t>
  </si>
  <si>
    <t>Н.Низамходжаева</t>
  </si>
  <si>
    <t>истеъмол ташкиллаштириш</t>
  </si>
  <si>
    <t>Агзамова Шоира Юсуфовна</t>
  </si>
  <si>
    <t>О.Шералиев</t>
  </si>
  <si>
    <t>Данияров Мансур Махсуд-угли</t>
  </si>
  <si>
    <t>МАМАДАЛИЕВ СОБИР ИРГАШЕВИЧ</t>
  </si>
  <si>
    <t>Салихов Санжар Равшанович</t>
  </si>
  <si>
    <t>Ў.Халилов</t>
  </si>
  <si>
    <t>Саматова Зулайхо Муминовна</t>
  </si>
  <si>
    <t>А.А.Ганиевнинг ипотека кредити</t>
  </si>
  <si>
    <t>Ипотека 1%лик доход</t>
  </si>
  <si>
    <t>ЯТТ Юнусов Нигматулла Эркинович (04286141)</t>
  </si>
  <si>
    <t>А.Бегматов</t>
  </si>
  <si>
    <t>ташкиллаштириш</t>
  </si>
  <si>
    <t>3134500 euro</t>
  </si>
  <si>
    <t>гаров қайта кўриб чиқилган</t>
  </si>
  <si>
    <t>“ДОВОН” МЧЖ (00119449)</t>
  </si>
  <si>
    <t>мақсади қайта кўриб чиқилган</t>
  </si>
  <si>
    <t>“Keng Imkon Plyus” МЧЖ (04497052_006)</t>
  </si>
  <si>
    <t>“Mondo Caramelle” ХК (00234230)</t>
  </si>
  <si>
    <t>“ERA” МЧЖ (00125496)</t>
  </si>
  <si>
    <t>“Sherali Jamshid” МЧЖ (04708238)</t>
  </si>
  <si>
    <t>“Maftuna Umid Servis” МЧЖ (04341169)</t>
  </si>
  <si>
    <t>“Saida-Stom Servis” МЧЖ (05027953)</t>
  </si>
  <si>
    <t>“Sarbon Qurilish Ta'mirlash” МЧЖ (04658643)</t>
  </si>
  <si>
    <t xml:space="preserve">“Star Box Packing” МЧЖ (00246496) </t>
  </si>
  <si>
    <t>“Energomashtrans Impex” МЧЖ (04662501)</t>
  </si>
  <si>
    <t>“Irbis Servis” ХК (04524802)</t>
  </si>
  <si>
    <t>“Qurilish Polimer Servis” МЧЖ (04183591)</t>
  </si>
  <si>
    <t>давр комиссияси</t>
  </si>
  <si>
    <t>“Kelajagi Porloq Servis” МЧЖ (05005864)</t>
  </si>
  <si>
    <t>Зокиров Эркин Бахтиёр-угли</t>
  </si>
  <si>
    <t>ЯТТ Тохтаев Мохир Мансур угли</t>
  </si>
  <si>
    <t>MAFTUNA UMID SERVIS Хусусий корхонаси</t>
  </si>
  <si>
    <t>STM COLOR Маъсулияти чекланган жамият</t>
  </si>
  <si>
    <t>BOBUR LINE INDUSTRY Маъсулияти чекланган жамият</t>
  </si>
  <si>
    <t>Нормухамедов Жахонгир Гайратович</t>
  </si>
  <si>
    <t>DEUTSCHE-SERVIS Маъсулияти чекланган жамият</t>
  </si>
  <si>
    <t>RASHITXON-BOBO маъсулияти чекланган жамият</t>
  </si>
  <si>
    <t>Хусанова Нигина Абдухамидовна</t>
  </si>
  <si>
    <t>Темирбеков Улугбек Абдулманнонович</t>
  </si>
  <si>
    <t>SULTON-O'KTAM Маъсулияти чекланган жамият</t>
  </si>
  <si>
    <t>IRBIS SERVIS Хусусий корхонаси</t>
  </si>
  <si>
    <t>ERKINLIK-TONGGI Маъсулияти чекланган жамият</t>
  </si>
  <si>
    <t>НАСРИТДИНОВ ХАСАН ШАРАФИДДИНОВИЧ</t>
  </si>
  <si>
    <t>ЯТТ Курдошева Кумуш Файзиевна</t>
  </si>
  <si>
    <t>Орипов Абдулла Орипович</t>
  </si>
  <si>
    <t>KENG IMKON PLYUS Маъсулияти чекланган жамият</t>
  </si>
  <si>
    <t>KOMBI VOSTOK Хорижий сармояли маъсулияти чекланган жамият</t>
  </si>
  <si>
    <t>KATTA XIRMONTEPA SAVDO Маъсулияти чекланган жамият</t>
  </si>
  <si>
    <t>Садыков Эркин Баходирович</t>
  </si>
  <si>
    <t>MONDO CARAMELLE Хусусий корхонаси</t>
  </si>
  <si>
    <t>Xudoyberdi biznes Маъсулияти чекланган жамият</t>
  </si>
  <si>
    <t>MALIKABONU BIZNESS KLASS Маъсулияти чекланган жамият</t>
  </si>
  <si>
    <t>BEK-ADOLAT-TEMIR Маъсулияти чекланган жамият</t>
  </si>
  <si>
    <t xml:space="preserve">ООО BEAUTY DREAM </t>
  </si>
  <si>
    <t>Ганиев Азизбек Абдухалилович</t>
  </si>
  <si>
    <t>Файзуллаева Махлиёой Рахматиллоевна</t>
  </si>
  <si>
    <t>Темирова Хуршида Баходир-кизи</t>
  </si>
  <si>
    <t>INDIRA SAVDO Маъсулияти чекланган жамият</t>
  </si>
  <si>
    <t>Турсунбоев Сирожиддин Уткур-угли</t>
  </si>
  <si>
    <t>ЯТТ Садыков Шухрат Сабирович</t>
  </si>
  <si>
    <t>ARMSTRONG TECHNOLOGY Маъсулияти чекланган жамият</t>
  </si>
  <si>
    <t>ARKTIKA BOTTLERS Совместное предприятие в виде ООО</t>
  </si>
  <si>
    <t>ELIT MASTER Маъсулияти чекланган жамият</t>
  </si>
  <si>
    <t>ЯТТ Муратов Рашид Дахилович</t>
  </si>
  <si>
    <t>CHILONZOR SHEBEN Маъсулияти чекланган жамият</t>
  </si>
  <si>
    <t>Каримов Рахматулло Юлдашевич</t>
  </si>
  <si>
    <t>RUM-AGRO Маъсулияти чекланган жамият</t>
  </si>
  <si>
    <t>SUPER GREEN Хусусий корхонаси</t>
  </si>
  <si>
    <t>DAVR KVARTS Маъсулияти чекланган жамият</t>
  </si>
  <si>
    <t>SHOXRUH DENARA FARM Маъсулияти чекланган жамият</t>
  </si>
  <si>
    <t>KELAJAGI PORLOQ SERVIS Маъсулияти чекланган жамият</t>
  </si>
  <si>
    <t>RAILWAY BUILD SERVICE Маъсулияти чекланган жамият</t>
  </si>
  <si>
    <t>TEMIR YO'L QURILISH Маъсулияти чекланган жамият</t>
  </si>
  <si>
    <t>ЯТТ Тоиров Каримжон Ислом угли</t>
  </si>
  <si>
    <t>INOBAT SHAXZOD SERVIS Маъсулияти чекланган жамият</t>
  </si>
  <si>
    <t>Cобирджанова Рахима Тухтамуратовна</t>
  </si>
  <si>
    <t>Бабаназаров Гайрат Атхамович</t>
  </si>
  <si>
    <t>ЯТТ Исматов Шухрат Гиясович</t>
  </si>
  <si>
    <t>Султанова Дилбар Абдумажитовна</t>
  </si>
  <si>
    <t>LIGHT QUALITY Маъсулияти чекланган жамият</t>
  </si>
  <si>
    <t>SARBON QURILISH TA'MIRLASH Маъсулияти чекланган жамият</t>
  </si>
  <si>
    <t>ЯТТ Верзилин Олег Владимирович</t>
  </si>
  <si>
    <t>ЯТТ Олжаев Лазизбек Азизович</t>
  </si>
  <si>
    <t>VIBLI-UNIPROD Маъсулияти чекланган жамият</t>
  </si>
  <si>
    <t>Зияев Шавкат Абдуллаевич</t>
  </si>
  <si>
    <t>ALYANS ATLANT NERO Маъсулияти чекланган жамият</t>
  </si>
  <si>
    <t>14901000799031128001_</t>
  </si>
  <si>
    <t>12601000904266993008_</t>
  </si>
  <si>
    <t>12601000304155470003_</t>
  </si>
  <si>
    <t>15501000904969369002_</t>
  </si>
  <si>
    <t>14901000399030937001_</t>
  </si>
  <si>
    <t>15501000104233011003_</t>
  </si>
  <si>
    <t>13101000804069968014_</t>
  </si>
  <si>
    <t>14901000799030596001_</t>
  </si>
  <si>
    <t>14901000899029527001_</t>
  </si>
  <si>
    <t>15501000204249599004_</t>
  </si>
  <si>
    <t>15501000604524802001_</t>
  </si>
  <si>
    <t>15501000400119670007_</t>
  </si>
  <si>
    <t>14901000199011546001_</t>
  </si>
  <si>
    <t>12601000600348687001_</t>
  </si>
  <si>
    <t>14901000399033989001_</t>
  </si>
  <si>
    <t>15501000304497052005_</t>
  </si>
  <si>
    <t>13101000304363693004_</t>
  </si>
  <si>
    <t>15501000604991037001_</t>
  </si>
  <si>
    <t>14901000999032395001_</t>
  </si>
  <si>
    <t>15501000900234230001_</t>
  </si>
  <si>
    <t>13101000104408166001_</t>
  </si>
  <si>
    <t>13101000000256622002_</t>
  </si>
  <si>
    <t>15501000504497052006_</t>
  </si>
  <si>
    <t>15501000004994180001_</t>
  </si>
  <si>
    <t>14901000899036607001_</t>
  </si>
  <si>
    <t>14901000999034703001_</t>
  </si>
  <si>
    <t>14901000099032976001_</t>
  </si>
  <si>
    <t>13101000104347118002_</t>
  </si>
  <si>
    <t>14901000699037294001_</t>
  </si>
  <si>
    <t>15001000304808713001_</t>
  </si>
  <si>
    <t>13101000704933052001_</t>
  </si>
  <si>
    <t>15301978004548415001_</t>
  </si>
  <si>
    <t>15501000504481041001_</t>
  </si>
  <si>
    <t>12601000304754990007_</t>
  </si>
  <si>
    <t>15501000100257158001_</t>
  </si>
  <si>
    <t>14901000799032807001_</t>
  </si>
  <si>
    <t>15501000504080316003_</t>
  </si>
  <si>
    <t>13101000900372222001_</t>
  </si>
  <si>
    <t>15501000500277110001_</t>
  </si>
  <si>
    <t>13101000300254663001_</t>
  </si>
  <si>
    <t>15501000005005864002_</t>
  </si>
  <si>
    <t>15501000104917543001_</t>
  </si>
  <si>
    <t>12601000000216799002_</t>
  </si>
  <si>
    <t>15501000804214435001_</t>
  </si>
  <si>
    <t>12601000900397541001_</t>
  </si>
  <si>
    <t>13101000500417418001_</t>
  </si>
  <si>
    <t>14901000499037533001_</t>
  </si>
  <si>
    <t>14901000999037056001_</t>
  </si>
  <si>
    <t>12601000200247096001_</t>
  </si>
  <si>
    <t>14901000999037908001_</t>
  </si>
  <si>
    <t>15501000904885363006_</t>
  </si>
  <si>
    <t>15501000804658643001_</t>
  </si>
  <si>
    <t>12601000504872231004_</t>
  </si>
  <si>
    <t>12601000400271300002_</t>
  </si>
  <si>
    <t>12601000604554678002_</t>
  </si>
  <si>
    <t>15501000604362221003_</t>
  </si>
  <si>
    <t>14901000999026322001_</t>
  </si>
  <si>
    <t>13101000304986424001_</t>
  </si>
  <si>
    <t>гаров реесрти</t>
  </si>
  <si>
    <t>Кредит - 9</t>
  </si>
  <si>
    <t>Ипотека банк АТИБ</t>
  </si>
  <si>
    <t>00978-СИРГАЛИ ФИЛИАЛИ</t>
  </si>
  <si>
    <t>Аудит жараёнида таснифланган банк активлари руйхати:</t>
  </si>
  <si>
    <t>Хисобот санаси:</t>
  </si>
  <si>
    <t>Откр.ум.лимита</t>
  </si>
  <si>
    <t>йук</t>
  </si>
  <si>
    <t>ха</t>
  </si>
  <si>
    <t>(минг сум)</t>
  </si>
  <si>
    <t>Ссуда ҳисобварағи</t>
  </si>
  <si>
    <t>Кредит қолдиғи</t>
  </si>
  <si>
    <t>Заҳира қолдиғи</t>
  </si>
  <si>
    <t>Тасниф фоизи</t>
  </si>
  <si>
    <t>Таъминот суммаси</t>
  </si>
  <si>
    <t>Таъминот ҳужжатларини расмийлаштиришда камчиликлар мавжудми (ха, йук)</t>
  </si>
  <si>
    <t>Пул маблағларининг мўлжалланаётган оқими мажбуриятларни қоплаш учун етарли (ха, йук)</t>
  </si>
  <si>
    <t>Балансдан ташқари фоиз қолдиғи</t>
  </si>
  <si>
    <t>Муддати ўтган фоиз қолдиғи</t>
  </si>
  <si>
    <t>Кечиктириш кунлари сони</t>
  </si>
  <si>
    <t>отклонение</t>
  </si>
  <si>
    <t>кредитлаш тури</t>
  </si>
  <si>
    <t>Кредитнинг график бўйича тўланмаган қисми</t>
  </si>
  <si>
    <t>Суд жараёнлари бошланганми (ха, йук)</t>
  </si>
  <si>
    <t>Қўшимча ташкил қилиниши лозим бўлган заҳира суммаси</t>
  </si>
  <si>
    <t>Изох</t>
  </si>
  <si>
    <t>А</t>
  </si>
  <si>
    <t>В</t>
  </si>
  <si>
    <t>С</t>
  </si>
  <si>
    <t>D</t>
  </si>
  <si>
    <t>00271017</t>
  </si>
  <si>
    <t>ЯТТ Касимов Рихситилла Хайруллаевич</t>
  </si>
  <si>
    <t>12601000900271017002_</t>
  </si>
  <si>
    <t>Откр.</t>
  </si>
  <si>
    <t>99001757</t>
  </si>
  <si>
    <t>Вахобов Абдувохид Абдумаджид-угли</t>
  </si>
  <si>
    <t>14901000999001757002_</t>
  </si>
  <si>
    <t>99009738</t>
  </si>
  <si>
    <t>Камалов Дониёр Аскар-угли</t>
  </si>
  <si>
    <t>14901000999009738001_</t>
  </si>
  <si>
    <t>04587216</t>
  </si>
  <si>
    <t>00250581</t>
  </si>
  <si>
    <t>00257158</t>
  </si>
  <si>
    <t>"CHILONZOR SHEBEN" Маъсулияти чекланган жамият</t>
  </si>
  <si>
    <t>04756590</t>
  </si>
  <si>
    <t>"ECOCHIP PLUS" Маъсулияти чекланган жамият</t>
  </si>
  <si>
    <t>15501000904756590002_</t>
  </si>
  <si>
    <t>00125496</t>
  </si>
  <si>
    <t>04703777</t>
  </si>
  <si>
    <t>"GULSHAN QANDOLAT" Маъсулияти чекланган жамият</t>
  </si>
  <si>
    <t>15501000604703777001_</t>
  </si>
  <si>
    <t>05005864</t>
  </si>
  <si>
    <t>"KELAJAGI PORLOQ SERVIS" Маъсулияти чекланган жамият</t>
  </si>
  <si>
    <t>04945031</t>
  </si>
  <si>
    <t>"NERUDNIK SERGELI" Маъсулияти чекланган жамият</t>
  </si>
  <si>
    <t>15501000304945031001_</t>
  </si>
  <si>
    <t>04797578</t>
  </si>
  <si>
    <t>"ZAYNIDDIN SAVDO" Хусусий корхонаси</t>
  </si>
  <si>
    <t>15501000704797578002_</t>
  </si>
  <si>
    <t>03986519</t>
  </si>
  <si>
    <t>OOO "KOMILA-SERVIS"</t>
  </si>
  <si>
    <t>15501000803986519002_</t>
  </si>
  <si>
    <t>04979071</t>
  </si>
  <si>
    <t>30.07.2015 18:59 00978-СИРГАЛИ ФИЛИАЛИ</t>
  </si>
  <si>
    <t>ф.121009 КОНТРОЛЬ ГАШЕНИЯ ССУДЫ С УЧЕТОМ ГРАФИКОВ (новая)</t>
  </si>
  <si>
    <t>на 30.06.2015г.</t>
  </si>
  <si>
    <t>ВНИМАНИЕ!</t>
  </si>
  <si>
    <t>1.В параметре СЧЕТ задайте символ управления или % (по всем управлениям)</t>
  </si>
  <si>
    <t>Если хотите увидеть только счета с отставанием графика, то перед символом упр.задайте "-"</t>
  </si>
  <si>
    <t>Если хотите увидеть только счета с опереж.графика, то перед символом упр.задайте "+"</t>
  </si>
  <si>
    <t>Если хотите увидеть все счета , то перед символом упр.задайте "*"</t>
  </si>
  <si>
    <t>2.Для анализа графиков наперед задайте с первой позиции в параметре СТРОК НА СТРАНИЦЕ "+" и кол.дней вперед от заданной даты</t>
  </si>
  <si>
    <t>3.Для анализа по c/счету (или шаблону) В параметре СЧЕТ задайте в скобках шаблон или с/сч. Например: (%14901%001)</t>
  </si>
  <si>
    <t>Выбран режим: показать кол.дней вперед=0 до даты 30.06.2015</t>
  </si>
  <si>
    <t xml:space="preserve">РЕЖИМ ПЕЧАТИ - Управление %% Все Счета </t>
  </si>
  <si>
    <t>КодОбл.</t>
  </si>
  <si>
    <t>Ф.И.О.</t>
  </si>
  <si>
    <t>Сим.упр</t>
  </si>
  <si>
    <t>Кредитный</t>
  </si>
  <si>
    <t>Дата</t>
  </si>
  <si>
    <t>Дата 1 гашения</t>
  </si>
  <si>
    <t>Остаток</t>
  </si>
  <si>
    <t>Отклонение</t>
  </si>
  <si>
    <t>% ставка тек</t>
  </si>
  <si>
    <t>КИ</t>
  </si>
  <si>
    <t>Остаток К-2</t>
  </si>
  <si>
    <t>заемщика</t>
  </si>
  <si>
    <t>Счет</t>
  </si>
  <si>
    <t>Кредита</t>
  </si>
  <si>
    <t>Выдачи</t>
  </si>
  <si>
    <t>Погашения</t>
  </si>
  <si>
    <t>части осн.долга</t>
  </si>
  <si>
    <t>по графику</t>
  </si>
  <si>
    <t>(г15-г14)</t>
  </si>
  <si>
    <t>согласно графика</t>
  </si>
  <si>
    <t>на 30.06.2015</t>
  </si>
  <si>
    <t>77 Хакимов Холмурод</t>
  </si>
  <si>
    <t>707 Шобиров Ж.Ж.</t>
  </si>
  <si>
    <t>"AXTAM-TRANS-SERVIS" Маъсулияти чекланган жамият</t>
  </si>
  <si>
    <t>15613000404508684002_</t>
  </si>
  <si>
    <r>
      <t>“CHILONZOR SHEBEN” МЧЖ</t>
    </r>
    <r>
      <rPr>
        <sz val="13"/>
        <color theme="1"/>
        <rFont val="Arial"/>
        <family val="2"/>
        <charset val="204"/>
      </rPr>
      <t xml:space="preserve"> </t>
    </r>
    <r>
      <rPr>
        <b/>
        <sz val="13"/>
        <color theme="1"/>
        <rFont val="Arial"/>
        <family val="2"/>
        <charset val="204"/>
      </rPr>
      <t>(00257158)</t>
    </r>
  </si>
  <si>
    <t>Сўндирилдими</t>
  </si>
  <si>
    <r>
      <t>“Best Flexo” МЧЖ (00250581)</t>
    </r>
    <r>
      <rPr>
        <sz val="13"/>
        <color theme="1"/>
        <rFont val="Arial"/>
        <family val="2"/>
        <charset val="204"/>
      </rPr>
      <t xml:space="preserve"> </t>
    </r>
  </si>
  <si>
    <r>
      <t>“ДОВОН” МЧЖ</t>
    </r>
    <r>
      <rPr>
        <sz val="13"/>
        <color theme="1"/>
        <rFont val="Arial"/>
        <family val="2"/>
        <charset val="204"/>
      </rPr>
      <t xml:space="preserve"> </t>
    </r>
    <r>
      <rPr>
        <b/>
        <sz val="13"/>
        <color theme="1"/>
        <rFont val="Arial"/>
        <family val="2"/>
        <charset val="204"/>
      </rPr>
      <t>(00119449)</t>
    </r>
  </si>
  <si>
    <r>
      <t xml:space="preserve">29801-ҳисобвараққа ўтказилган кредит маблағларининг 48.003.109,08 сўми қисми мақсадга номувофиқ йўналишда, яъни банкнинг комиссион даромади ва конвертация тўловларига йўналтирилган, 521.645,84 сўм мижознинг асосий ҳисобварағига қайтарилган. Ушбу мақсадга номувофиқ ишлатилган жами </t>
    </r>
    <r>
      <rPr>
        <b/>
        <sz val="13"/>
        <color theme="1"/>
        <rFont val="Arial"/>
        <family val="2"/>
        <charset val="204"/>
      </rPr>
      <t>48.524.754,92 сўмни</t>
    </r>
    <r>
      <rPr>
        <sz val="13"/>
        <color theme="1"/>
        <rFont val="Arial"/>
        <family val="2"/>
        <charset val="204"/>
      </rPr>
      <t xml:space="preserve"> муддатидан аввал сўндириш тавсия этилади.</t>
    </r>
  </si>
  <si>
    <t>З.Дадажонв</t>
  </si>
  <si>
    <t>Мақсадсиз сумма</t>
  </si>
  <si>
    <r>
      <t>“Armstrong Technology” МЧЖ</t>
    </r>
    <r>
      <rPr>
        <sz val="13"/>
        <color theme="1"/>
        <rFont val="Arial"/>
        <family val="2"/>
        <charset val="204"/>
      </rPr>
      <t xml:space="preserve"> </t>
    </r>
    <r>
      <rPr>
        <b/>
        <sz val="13"/>
        <color theme="1"/>
        <rFont val="Arial"/>
        <family val="2"/>
        <charset val="204"/>
      </rPr>
      <t>(04933052)</t>
    </r>
  </si>
  <si>
    <r>
      <t xml:space="preserve">Кредит маблағи 19.06.2015да қоғоз учун 15,3 млн.сўм, “MIKVA” МЧЖга ишлаб чиқариш эҳтиёжи учун Рольган линиияси ва майдалаш ускунаси учун 10 млн.сўм, пресслаш ускунаси учун 22 млн.сўм, жами 47,3 млн.сўм ўтказиб берилган. Натижада кредит маблағларининг 32 млн.сўм қисми айланма маблағ ҳисобланмаган, кредит шартномаси ва бизнес режада </t>
    </r>
    <r>
      <rPr>
        <b/>
        <sz val="13"/>
        <color theme="1"/>
        <rFont val="Arial"/>
        <family val="2"/>
        <charset val="204"/>
      </rPr>
      <t>кўзда тутилмаган мақсад</t>
    </r>
    <r>
      <rPr>
        <sz val="13"/>
        <color theme="1"/>
        <rFont val="Arial"/>
        <family val="2"/>
        <charset val="204"/>
      </rPr>
      <t>, яъни ускуналар учун ўтказиб берилган.</t>
    </r>
  </si>
  <si>
    <t>“Elit Master” МЧЖ (04481041)</t>
  </si>
  <si>
    <r>
      <t xml:space="preserve">Кредит маблағи 24.06.2015да 35 млн.сўм травертин блоклар, 14,7 млн.сўм транспорт хизмати, 10,3 млн.сўми ускуна учун, жами 60 млн.сўм ўтказиб берилган. Натижада кредит маблағларининг 10,3 млн.сўм кредит шартномасининг </t>
    </r>
    <r>
      <rPr>
        <b/>
        <sz val="13"/>
        <color theme="1"/>
        <rFont val="Arial"/>
        <family val="2"/>
        <charset val="204"/>
      </rPr>
      <t>мақсадида кўзда тутилмаган</t>
    </r>
    <r>
      <rPr>
        <sz val="13"/>
        <color theme="1"/>
        <rFont val="Arial"/>
        <family val="2"/>
        <charset val="204"/>
      </rPr>
      <t>, айланма маблағ ҳисобланмаган ускуна учун ўтказиб берилган (бизнес режа, хулоса ва комиссия қарорида кўзда тутилган).</t>
    </r>
  </si>
  <si>
    <r>
      <t>“Marifat kommunal servis birinchi” ХУЖМШ</t>
    </r>
    <r>
      <rPr>
        <sz val="13"/>
        <color theme="1"/>
        <rFont val="Arial"/>
        <family val="2"/>
        <charset val="204"/>
      </rPr>
      <t xml:space="preserve"> </t>
    </r>
    <r>
      <rPr>
        <b/>
        <sz val="13"/>
        <color theme="1"/>
        <rFont val="Arial"/>
        <family val="2"/>
        <charset val="204"/>
      </rPr>
      <t>(04587216)</t>
    </r>
  </si>
  <si>
    <r>
      <t xml:space="preserve">Кредит маблағи 13.05.2015да таъмирлаш ишлари ва қурилиш материаллари учун 26 млн.сўм, 15.05.2015да болалар майдончаси учун арғимчоққа (качелья) 4 млн.сўм, жами 30 млн.сўм ўтказиб берилган. Натижада кредит маблағининг 4 млн.сўм қисми кредит шартномасида </t>
    </r>
    <r>
      <rPr>
        <b/>
        <sz val="13"/>
        <color theme="1"/>
        <rFont val="Arial"/>
        <family val="2"/>
        <charset val="204"/>
      </rPr>
      <t>кўзда тутилмаган мақсад</t>
    </r>
    <r>
      <rPr>
        <sz val="13"/>
        <color theme="1"/>
        <rFont val="Arial"/>
        <family val="2"/>
        <charset val="204"/>
      </rPr>
      <t>, яъни болалар майдончаси учун арғимчоққа (качелья) ўтказиб берилган.</t>
    </r>
  </si>
  <si>
    <t>ЯТТ И.А.Мажидов</t>
  </si>
  <si>
    <t>ЯТТ И.А.Мажидовга 2014 йил ноябр ойида 34% ставка асосида 1 йил муддатга айланма маблағларни тўлдириш учун нақд шаклда 62 млн.сўм кредит ажратилган. Бизнес режада озиқ овқат маҳсулотларини сотиб олиш режалаштирилган бўлса, амалда кредитини мақсадли ишлатилиши тўғрисидаги далолатномага кўра қишлоқ хўжалиги техникаси эҳтиёт қисмлари олинган. Бизнес режада кўзда тутилмаган мақсад учун кредит маблағлари сарфланган.</t>
  </si>
  <si>
    <t>Сўндирилди</t>
  </si>
  <si>
    <t>Кредит сумма</t>
  </si>
  <si>
    <t>Кредит қолдиқ</t>
  </si>
  <si>
    <r>
      <t xml:space="preserve">Бош банкнинг кредит ҳисобига сотиб олинган ускуналарни гаровга олиш шарти тўлиқ бажарилмаган. Жумладан, </t>
    </r>
    <r>
      <rPr>
        <b/>
        <sz val="13"/>
        <color theme="1"/>
        <rFont val="Arial"/>
        <family val="2"/>
        <charset val="204"/>
      </rPr>
      <t>235.600,0 АҚШ долларлик</t>
    </r>
    <r>
      <rPr>
        <sz val="13"/>
        <color theme="1"/>
        <rFont val="Arial"/>
        <family val="2"/>
        <charset val="204"/>
      </rPr>
      <t xml:space="preserve"> 21.03.2013даги №JIE20130321-сонли импорт шартномаси (етказиб берилмаган), </t>
    </r>
    <r>
      <rPr>
        <b/>
        <sz val="13"/>
        <color theme="1"/>
        <rFont val="Arial"/>
        <family val="2"/>
        <charset val="204"/>
      </rPr>
      <t>348.000,0 АҚШ долларлик</t>
    </r>
    <r>
      <rPr>
        <sz val="13"/>
        <color theme="1"/>
        <rFont val="Arial"/>
        <family val="2"/>
        <charset val="204"/>
      </rPr>
      <t xml:space="preserve"> 28.05.2013даги №QTS/DVN130423-сонли импорт шартномаси, </t>
    </r>
    <r>
      <rPr>
        <b/>
        <sz val="13"/>
        <color theme="1"/>
        <rFont val="Arial"/>
        <family val="2"/>
        <charset val="204"/>
      </rPr>
      <t>198.000,0 АҚШ долларлик</t>
    </r>
    <r>
      <rPr>
        <sz val="13"/>
        <color theme="1"/>
        <rFont val="Arial"/>
        <family val="2"/>
        <charset val="204"/>
      </rPr>
      <t xml:space="preserve"> 30.12.2013даги №20131230UZ-сонли импорт шартномаси бўйича етказиб берилган жами </t>
    </r>
    <r>
      <rPr>
        <b/>
        <sz val="13"/>
        <color theme="1"/>
        <rFont val="Arial"/>
        <family val="2"/>
        <charset val="204"/>
      </rPr>
      <t>781.600,0 АҚШ долларлик</t>
    </r>
    <r>
      <rPr>
        <sz val="13"/>
        <color theme="1"/>
        <rFont val="Arial"/>
        <family val="2"/>
        <charset val="204"/>
      </rPr>
      <t xml:space="preserve"> ускуналар гаровга олинмаган.</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</si>
</sst>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с_ў_м_-;\-* #,##0.00\ _с_ў_м_-;_-* &quot;-&quot;??\ _с_ў_м_-;_-@_-"/>
    <numFmt numFmtId="164" formatCode="_-* #,##0.00_р_._-;\-* #,##0.00_р_._-;_-* &quot;-&quot;??_р_._-;_-@_-"/>
    <numFmt numFmtId="165" formatCode="_-* #,##0.0\ _с_ў_м_-;\-* #,##0.0\ _с_ў_м_-;_-* &quot;-&quot;??\ _с_ў_м_-;_-@_-"/>
    <numFmt numFmtId="166" formatCode="#,##0.00;\-#,##0.00;\-"/>
    <numFmt numFmtId="167" formatCode="_-* #,##0_р_._-;\-* #,##0_р_._-;_-* &quot;-&quot;??_р_._-;_-@_-"/>
    <numFmt numFmtId="168" formatCode="_-* #,##0.0_р_._-;\-* #,##0.0_р_._-;_-* &quot;-&quot;??_р_._-;_-@_-"/>
  </numFmts>
  <fonts count="49" x14ac:knownFonts="1">
    <font>
      <sz val="11"/>
      <color theme="1"/>
      <name val="Calibri"/>
      <family val="2"/>
      <charset val="204"/>
      <scheme val="minor"/>
    </font>
    <font>
      <sz val="12"/>
      <color theme="1"/>
      <name val="Calibri"/>
      <family val="2"/>
      <charset val="204"/>
      <scheme val="minor"/>
    </font>
    <font>
      <sz val="10"/>
      <name val="Palatino Linotype"/>
      <family val="1"/>
      <charset val="204"/>
    </font>
    <font>
      <b/>
      <sz val="10"/>
      <name val="Palatino Linotype"/>
      <family val="1"/>
      <charset val="204"/>
    </font>
    <font>
      <sz val="10"/>
      <name val="Arial Cyr"/>
      <charset val="204"/>
    </font>
    <font>
      <sz val="11"/>
      <color theme="1"/>
      <name val="Calibri"/>
      <family val="2"/>
      <charset val="204"/>
      <scheme val="minor"/>
    </font>
    <font>
      <sz val="10"/>
      <color rgb="FFFF0000"/>
      <name val="Palatino Linotype"/>
      <family val="1"/>
      <charset val="204"/>
    </font>
    <font>
      <b/>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sz val="11"/>
      <color theme="0"/>
      <name val="Calibri"/>
      <family val="2"/>
      <charset val="204"/>
      <scheme val="minor"/>
    </font>
    <font>
      <b/>
      <sz val="8"/>
      <color rgb="FF000000"/>
      <name val="Calibri"/>
      <family val="2"/>
      <charset val="204"/>
      <scheme val="minor"/>
    </font>
    <font>
      <b/>
      <sz val="8"/>
      <color theme="1"/>
      <name val="Calibri"/>
      <family val="2"/>
      <charset val="204"/>
      <scheme val="minor"/>
    </font>
    <font>
      <sz val="8"/>
      <color rgb="FF000000"/>
      <name val="Calibri"/>
      <family val="2"/>
      <charset val="204"/>
      <scheme val="minor"/>
    </font>
    <font>
      <sz val="8"/>
      <color theme="1"/>
      <name val="Calibri"/>
      <family val="2"/>
      <charset val="204"/>
      <scheme val="minor"/>
    </font>
    <font>
      <sz val="11"/>
      <color rgb="FF000000"/>
      <name val="Calibri"/>
      <family val="2"/>
      <charset val="204"/>
      <scheme val="minor"/>
    </font>
    <font>
      <b/>
      <sz val="11"/>
      <color indexed="8"/>
      <name val="Times New Roman"/>
      <family val="1"/>
      <charset val="204"/>
    </font>
    <font>
      <sz val="11"/>
      <color theme="1"/>
      <name val="Times New Roman"/>
      <family val="1"/>
      <charset val="204"/>
    </font>
    <font>
      <sz val="11"/>
      <color indexed="8"/>
      <name val="Times New Roman"/>
      <family val="1"/>
      <charset val="204"/>
    </font>
    <font>
      <sz val="10"/>
      <color indexed="8"/>
      <name val="Times New Roman"/>
      <family val="1"/>
      <charset val="204"/>
    </font>
    <font>
      <b/>
      <sz val="11"/>
      <color indexed="8"/>
      <name val="Calibri"/>
      <family val="2"/>
      <charset val="204"/>
    </font>
    <font>
      <sz val="7.5"/>
      <color rgb="FF000000"/>
      <name val="Calibri"/>
      <family val="2"/>
      <charset val="204"/>
      <scheme val="minor"/>
    </font>
    <font>
      <b/>
      <sz val="12"/>
      <color rgb="FF000000"/>
      <name val="Calibri"/>
      <family val="2"/>
      <charset val="204"/>
      <scheme val="minor"/>
    </font>
    <font>
      <b/>
      <sz val="7.5"/>
      <color rgb="FF000000"/>
      <name val="Calibri"/>
      <family val="2"/>
      <charset val="204"/>
      <scheme val="minor"/>
    </font>
    <font>
      <sz val="10"/>
      <color theme="1"/>
      <name val="Calibri"/>
      <family val="2"/>
      <charset val="204"/>
      <scheme val="minor"/>
    </font>
    <font>
      <sz val="13"/>
      <color theme="1"/>
      <name val="Arial"/>
      <family val="2"/>
      <charset val="204"/>
    </font>
    <font>
      <sz val="10"/>
      <color rgb="FF000000"/>
      <name val="Calibri"/>
      <family val="2"/>
      <charset val="204"/>
      <scheme val="minor"/>
    </font>
    <font>
      <sz val="10"/>
      <name val="Times New Roman"/>
      <family val="1"/>
      <charset val="204"/>
    </font>
    <font>
      <b/>
      <sz val="10"/>
      <name val="Times New Roman"/>
      <family val="1"/>
      <charset val="204"/>
    </font>
    <font>
      <b/>
      <sz val="12"/>
      <name val="Times New Roman"/>
      <family val="1"/>
      <charset val="204"/>
    </font>
    <font>
      <b/>
      <sz val="12"/>
      <color theme="0"/>
      <name val="Times New Roman"/>
      <family val="1"/>
      <charset val="204"/>
    </font>
    <font>
      <sz val="10"/>
      <color theme="0"/>
      <name val="Times New Roman"/>
      <family val="1"/>
      <charset val="204"/>
    </font>
    <font>
      <b/>
      <i/>
      <sz val="10"/>
      <name val="Times New Roman"/>
      <family val="1"/>
      <charset val="204"/>
    </font>
    <font>
      <sz val="10"/>
      <color rgb="FF000000"/>
      <name val="Times New Roman"/>
      <family val="1"/>
      <charset val="204"/>
    </font>
    <font>
      <sz val="10"/>
      <color rgb="FFFF0000"/>
      <name val="Calibri"/>
      <family val="2"/>
      <charset val="204"/>
      <scheme val="minor"/>
    </font>
    <font>
      <sz val="7.5"/>
      <color rgb="FF0000FF"/>
      <name val="Calibri"/>
      <family val="2"/>
      <charset val="204"/>
      <scheme val="minor"/>
    </font>
    <font>
      <b/>
      <sz val="13"/>
      <color theme="1"/>
      <name val="Arial"/>
      <family val="2"/>
      <charset val="204"/>
    </font>
  </fonts>
  <fills count="4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C0C0C0"/>
        <bgColor indexed="64"/>
      </patternFill>
    </fill>
    <fill>
      <patternFill patternType="solid">
        <fgColor theme="0" tint="-0.249977111117893"/>
        <bgColor indexed="64"/>
      </patternFill>
    </fill>
    <fill>
      <patternFill patternType="solid">
        <fgColor indexed="9"/>
        <bgColor indexed="64"/>
      </patternFill>
    </fill>
    <fill>
      <patternFill patternType="solid">
        <fgColor theme="6"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5">
    <xf numFmtId="0" fontId="0" fillId="0" borderId="0"/>
    <xf numFmtId="0" fontId="4" fillId="0" borderId="0"/>
    <xf numFmtId="164" fontId="5" fillId="0" borderId="0" applyFont="0" applyFill="0" applyBorder="0" applyAlignment="0" applyProtection="0"/>
    <xf numFmtId="43" fontId="5" fillId="0" borderId="0" applyFont="0" applyFill="0" applyBorder="0" applyAlignment="0" applyProtection="0"/>
    <xf numFmtId="0" fontId="1" fillId="0" borderId="0"/>
    <xf numFmtId="0" fontId="4" fillId="0" borderId="0"/>
    <xf numFmtId="0" fontId="5" fillId="0" borderId="0"/>
    <xf numFmtId="9" fontId="5"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xf numFmtId="0" fontId="15" fillId="7" borderId="5" applyNumberFormat="0" applyAlignment="0" applyProtection="0"/>
    <xf numFmtId="0" fontId="16" fillId="8" borderId="6" applyNumberFormat="0" applyAlignment="0" applyProtection="0"/>
    <xf numFmtId="0" fontId="17" fillId="8" borderId="5" applyNumberFormat="0" applyAlignment="0" applyProtection="0"/>
    <xf numFmtId="0" fontId="18" fillId="0" borderId="7" applyNumberFormat="0" applyFill="0" applyAlignment="0" applyProtection="0"/>
    <xf numFmtId="0" fontId="19" fillId="9" borderId="8" applyNumberFormat="0" applyAlignment="0" applyProtection="0"/>
    <xf numFmtId="0" fontId="20" fillId="0" borderId="0" applyNumberFormat="0" applyFill="0" applyBorder="0" applyAlignment="0" applyProtection="0"/>
    <xf numFmtId="0" fontId="5" fillId="10" borderId="9" applyNumberFormat="0" applyFont="0" applyAlignment="0" applyProtection="0"/>
    <xf numFmtId="0" fontId="21" fillId="0" borderId="0" applyNumberFormat="0" applyFill="0" applyBorder="0" applyAlignment="0" applyProtection="0"/>
    <xf numFmtId="0" fontId="7" fillId="0" borderId="10" applyNumberFormat="0" applyFill="0" applyAlignment="0" applyProtection="0"/>
    <xf numFmtId="0" fontId="2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22" fillId="34" borderId="0" applyNumberFormat="0" applyBorder="0" applyAlignment="0" applyProtection="0"/>
    <xf numFmtId="0" fontId="4" fillId="0" borderId="0"/>
    <xf numFmtId="164" fontId="4" fillId="0" borderId="0" applyFont="0" applyFill="0" applyBorder="0" applyAlignment="0" applyProtection="0"/>
    <xf numFmtId="164" fontId="5" fillId="0" borderId="0" applyFont="0" applyFill="0" applyBorder="0" applyAlignment="0" applyProtection="0"/>
    <xf numFmtId="0" fontId="4" fillId="0" borderId="0"/>
    <xf numFmtId="0" fontId="39" fillId="0" borderId="0"/>
    <xf numFmtId="164" fontId="39" fillId="0" borderId="0" applyFont="0" applyFill="0" applyBorder="0" applyAlignment="0" applyProtection="0"/>
  </cellStyleXfs>
  <cellXfs count="187">
    <xf numFmtId="0" fontId="0" fillId="0" borderId="0" xfId="0"/>
    <xf numFmtId="0" fontId="2"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2" fillId="0" borderId="0" xfId="0" applyFont="1" applyFill="1" applyBorder="1" applyAlignment="1">
      <alignment horizontal="left" vertical="center"/>
    </xf>
    <xf numFmtId="0" fontId="3"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65" fontId="2" fillId="0" borderId="1" xfId="2" applyNumberFormat="1" applyFont="1" applyBorder="1" applyAlignment="1">
      <alignment horizontal="center" vertical="center" wrapText="1"/>
    </xf>
    <xf numFmtId="0" fontId="2" fillId="2" borderId="1" xfId="0" applyFont="1" applyFill="1" applyBorder="1" applyAlignment="1">
      <alignment horizontal="center" vertical="center" wrapText="1"/>
    </xf>
    <xf numFmtId="165" fontId="3" fillId="2" borderId="1" xfId="2" applyNumberFormat="1"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wrapText="1"/>
    </xf>
    <xf numFmtId="165" fontId="3" fillId="3" borderId="1" xfId="2" applyNumberFormat="1"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165" fontId="6" fillId="0" borderId="1" xfId="2" applyNumberFormat="1" applyFont="1" applyBorder="1" applyAlignment="1">
      <alignment horizontal="center" vertical="center" wrapText="1"/>
    </xf>
    <xf numFmtId="0" fontId="6" fillId="0" borderId="0" xfId="0" applyFont="1" applyBorder="1" applyAlignment="1">
      <alignment horizontal="center" vertical="center"/>
    </xf>
    <xf numFmtId="0" fontId="2" fillId="0" borderId="0" xfId="0" applyFont="1" applyBorder="1" applyAlignment="1">
      <alignment horizontal="left" vertical="center"/>
    </xf>
    <xf numFmtId="0" fontId="6" fillId="0" borderId="0" xfId="0" applyFont="1" applyBorder="1" applyAlignment="1">
      <alignment horizontal="left" vertical="center"/>
    </xf>
    <xf numFmtId="0" fontId="0" fillId="35" borderId="1" xfId="0" applyFill="1" applyBorder="1"/>
    <xf numFmtId="0" fontId="0" fillId="0" borderId="1" xfId="0" applyBorder="1"/>
    <xf numFmtId="43" fontId="0" fillId="0" borderId="1" xfId="3" applyFont="1" applyBorder="1" applyAlignment="1"/>
    <xf numFmtId="43" fontId="0" fillId="35" borderId="1" xfId="0" applyNumberFormat="1" applyFill="1" applyBorder="1" applyAlignment="1"/>
    <xf numFmtId="0" fontId="23" fillId="36" borderId="13" xfId="0" applyFont="1" applyFill="1" applyBorder="1" applyAlignment="1">
      <alignment horizontal="center" wrapText="1"/>
    </xf>
    <xf numFmtId="43" fontId="23" fillId="36" borderId="13" xfId="3" applyFont="1" applyFill="1" applyBorder="1" applyAlignment="1">
      <alignment horizontal="center" wrapText="1"/>
    </xf>
    <xf numFmtId="0" fontId="24" fillId="37" borderId="0" xfId="0" applyFont="1" applyFill="1" applyAlignment="1"/>
    <xf numFmtId="14" fontId="25" fillId="0" borderId="14" xfId="0" applyNumberFormat="1" applyFont="1" applyBorder="1" applyAlignment="1">
      <alignment horizontal="center" wrapText="1"/>
    </xf>
    <xf numFmtId="0" fontId="25" fillId="0" borderId="14" xfId="0" applyFont="1" applyBorder="1" applyAlignment="1">
      <alignment horizontal="center" wrapText="1"/>
    </xf>
    <xf numFmtId="43" fontId="25" fillId="0" borderId="14" xfId="3" applyFont="1" applyFill="1" applyBorder="1" applyAlignment="1">
      <alignment horizontal="center" wrapText="1"/>
    </xf>
    <xf numFmtId="43" fontId="25" fillId="0" borderId="14" xfId="3" applyFont="1" applyBorder="1" applyAlignment="1">
      <alignment horizontal="right" wrapText="1"/>
    </xf>
    <xf numFmtId="0" fontId="26" fillId="0" borderId="0" xfId="0" applyFont="1" applyAlignment="1"/>
    <xf numFmtId="14" fontId="25" fillId="0" borderId="13" xfId="0" applyNumberFormat="1" applyFont="1" applyBorder="1" applyAlignment="1">
      <alignment horizontal="center" wrapText="1"/>
    </xf>
    <xf numFmtId="0" fontId="25" fillId="0" borderId="13" xfId="0" applyFont="1" applyBorder="1" applyAlignment="1">
      <alignment horizontal="center" wrapText="1"/>
    </xf>
    <xf numFmtId="43" fontId="25" fillId="0" borderId="13" xfId="3" applyFont="1" applyFill="1" applyBorder="1" applyAlignment="1">
      <alignment horizontal="center" wrapText="1"/>
    </xf>
    <xf numFmtId="43" fontId="25" fillId="0" borderId="13" xfId="3" applyFont="1" applyBorder="1" applyAlignment="1">
      <alignment horizontal="right" wrapText="1"/>
    </xf>
    <xf numFmtId="0" fontId="24" fillId="37" borderId="1" xfId="0" applyFont="1" applyFill="1" applyBorder="1" applyAlignment="1"/>
    <xf numFmtId="43" fontId="24" fillId="37" borderId="1" xfId="3" applyFont="1" applyFill="1" applyBorder="1" applyAlignment="1"/>
    <xf numFmtId="43" fontId="26" fillId="0" borderId="0" xfId="3" applyFont="1" applyAlignment="1"/>
    <xf numFmtId="0" fontId="7" fillId="0" borderId="0" xfId="0" applyFont="1"/>
    <xf numFmtId="164" fontId="5" fillId="0" borderId="0" xfId="2" applyFont="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164" fontId="7" fillId="0" borderId="1" xfId="2" applyFont="1" applyBorder="1" applyAlignment="1">
      <alignment horizontal="center" vertical="center" wrapText="1"/>
    </xf>
    <xf numFmtId="0" fontId="0" fillId="0" borderId="0" xfId="0" applyAlignment="1">
      <alignment horizontal="center" vertical="center"/>
    </xf>
    <xf numFmtId="164" fontId="5" fillId="0" borderId="1" xfId="2" applyFont="1" applyBorder="1"/>
    <xf numFmtId="0" fontId="0" fillId="0" borderId="1" xfId="0" applyBorder="1" applyAlignment="1">
      <alignment horizontal="center" vertical="center"/>
    </xf>
    <xf numFmtId="164" fontId="7" fillId="0" borderId="1" xfId="0" applyNumberFormat="1" applyFont="1" applyBorder="1"/>
    <xf numFmtId="0" fontId="0" fillId="0" borderId="0" xfId="0" applyBorder="1"/>
    <xf numFmtId="0" fontId="0" fillId="0" borderId="0" xfId="0" applyBorder="1" applyAlignment="1">
      <alignment horizontal="center" vertical="center"/>
    </xf>
    <xf numFmtId="164" fontId="7" fillId="0" borderId="0" xfId="0" applyNumberFormat="1" applyFont="1" applyBorder="1"/>
    <xf numFmtId="0" fontId="7" fillId="0" borderId="0" xfId="0" applyFont="1" applyFill="1" applyBorder="1" applyAlignment="1">
      <alignment horizontal="left" vertical="center"/>
    </xf>
    <xf numFmtId="14" fontId="0" fillId="0" borderId="1" xfId="0" applyNumberFormat="1" applyBorder="1"/>
    <xf numFmtId="164" fontId="5" fillId="0" borderId="1" xfId="2" applyFont="1" applyBorder="1" applyAlignment="1">
      <alignment horizontal="right" vertical="center"/>
    </xf>
    <xf numFmtId="0" fontId="0" fillId="0" borderId="0" xfId="0" applyAlignment="1">
      <alignment horizontal="center" vertical="center" wrapText="1"/>
    </xf>
    <xf numFmtId="164" fontId="7" fillId="0" borderId="1" xfId="2" applyFont="1" applyBorder="1"/>
    <xf numFmtId="0" fontId="27" fillId="0" borderId="1" xfId="0" applyNumberFormat="1" applyFont="1" applyBorder="1" applyAlignment="1">
      <alignment horizontal="left" wrapText="1"/>
    </xf>
    <xf numFmtId="0" fontId="27" fillId="0" borderId="1" xfId="0" applyFont="1" applyBorder="1" applyAlignment="1">
      <alignment horizontal="left" wrapText="1"/>
    </xf>
    <xf numFmtId="0" fontId="7" fillId="0" borderId="1" xfId="0" applyFont="1" applyBorder="1"/>
    <xf numFmtId="164" fontId="7" fillId="0" borderId="0" xfId="2" applyFont="1"/>
    <xf numFmtId="0" fontId="29" fillId="0" borderId="0" xfId="0" applyFont="1"/>
    <xf numFmtId="0" fontId="28" fillId="0" borderId="1" xfId="0" applyFont="1" applyBorder="1" applyAlignment="1">
      <alignment horizontal="center" vertical="center" wrapText="1" shrinkToFit="1"/>
    </xf>
    <xf numFmtId="0" fontId="30" fillId="0" borderId="1" xfId="0" applyFont="1" applyBorder="1"/>
    <xf numFmtId="49" fontId="29" fillId="0" borderId="1" xfId="0" applyNumberFormat="1" applyFont="1" applyBorder="1" applyAlignment="1">
      <alignment horizontal="left"/>
    </xf>
    <xf numFmtId="164" fontId="29" fillId="0" borderId="1" xfId="2" applyFont="1" applyBorder="1" applyAlignment="1">
      <alignment horizontal="center"/>
    </xf>
    <xf numFmtId="0" fontId="29" fillId="0" borderId="1" xfId="0" applyFont="1" applyBorder="1" applyAlignment="1">
      <alignment horizontal="left"/>
    </xf>
    <xf numFmtId="164" fontId="29" fillId="2" borderId="1" xfId="2" applyFont="1" applyFill="1" applyBorder="1" applyAlignment="1">
      <alignment horizontal="center"/>
    </xf>
    <xf numFmtId="0" fontId="29" fillId="0" borderId="1" xfId="0" applyFont="1" applyBorder="1"/>
    <xf numFmtId="49" fontId="31" fillId="0" borderId="1" xfId="0" applyNumberFormat="1" applyFont="1" applyBorder="1" applyAlignment="1">
      <alignment horizontal="left"/>
    </xf>
    <xf numFmtId="0" fontId="31" fillId="0" borderId="1" xfId="0" applyFont="1" applyBorder="1"/>
    <xf numFmtId="49" fontId="31" fillId="0" borderId="1" xfId="0" applyNumberFormat="1" applyFont="1" applyBorder="1"/>
    <xf numFmtId="49" fontId="28" fillId="0" borderId="1" xfId="0" applyNumberFormat="1" applyFont="1" applyBorder="1" applyAlignment="1">
      <alignment horizontal="left"/>
    </xf>
    <xf numFmtId="0" fontId="28" fillId="0" borderId="1" xfId="0" applyFont="1" applyBorder="1"/>
    <xf numFmtId="164" fontId="28" fillId="0" borderId="1" xfId="0" applyNumberFormat="1" applyFont="1" applyBorder="1" applyAlignment="1">
      <alignment horizontal="left"/>
    </xf>
    <xf numFmtId="49" fontId="29" fillId="0" borderId="0" xfId="0" applyNumberFormat="1" applyFont="1" applyAlignment="1">
      <alignment horizontal="left"/>
    </xf>
    <xf numFmtId="0" fontId="29" fillId="0" borderId="0" xfId="0" applyFont="1" applyAlignment="1">
      <alignment horizontal="left"/>
    </xf>
    <xf numFmtId="0" fontId="32" fillId="0" borderId="1" xfId="0" applyFont="1" applyBorder="1" applyAlignment="1">
      <alignment horizontal="center"/>
    </xf>
    <xf numFmtId="49" fontId="32" fillId="0" borderId="1" xfId="0" applyNumberFormat="1" applyFont="1" applyBorder="1" applyAlignment="1">
      <alignment horizontal="center"/>
    </xf>
    <xf numFmtId="49" fontId="0" fillId="0" borderId="1" xfId="0" applyNumberFormat="1" applyBorder="1"/>
    <xf numFmtId="0" fontId="0" fillId="38" borderId="1" xfId="0" applyFill="1" applyBorder="1"/>
    <xf numFmtId="164" fontId="5" fillId="0" borderId="1" xfId="2" applyFont="1" applyBorder="1" applyAlignment="1">
      <alignment horizontal="center"/>
    </xf>
    <xf numFmtId="0" fontId="32" fillId="0" borderId="1" xfId="0" applyFont="1" applyBorder="1"/>
    <xf numFmtId="164" fontId="32" fillId="0" borderId="1" xfId="2" applyFont="1" applyBorder="1"/>
    <xf numFmtId="49" fontId="0" fillId="0" borderId="0" xfId="0" applyNumberFormat="1"/>
    <xf numFmtId="0" fontId="0" fillId="0" borderId="1" xfId="0" applyBorder="1" applyAlignment="1">
      <alignment horizontal="center" vertical="center"/>
    </xf>
    <xf numFmtId="0" fontId="33" fillId="36" borderId="13" xfId="0" applyFont="1" applyFill="1" applyBorder="1" applyAlignment="1">
      <alignment horizontal="left" wrapText="1"/>
    </xf>
    <xf numFmtId="0" fontId="33" fillId="0" borderId="0" xfId="0" applyFont="1" applyFill="1" applyAlignment="1">
      <alignment horizontal="left" wrapText="1"/>
    </xf>
    <xf numFmtId="0" fontId="34" fillId="0" borderId="0" xfId="0" applyFont="1" applyFill="1" applyAlignment="1">
      <alignment horizontal="left"/>
    </xf>
    <xf numFmtId="0" fontId="35" fillId="0" borderId="0" xfId="0" applyFont="1" applyFill="1" applyAlignment="1">
      <alignment horizontal="left" wrapText="1"/>
    </xf>
    <xf numFmtId="0" fontId="0" fillId="0" borderId="0" xfId="0" applyFill="1" applyAlignment="1"/>
    <xf numFmtId="0" fontId="33" fillId="0" borderId="14" xfId="0" applyFont="1" applyFill="1" applyBorder="1" applyAlignment="1">
      <alignment horizontal="right" wrapText="1"/>
    </xf>
    <xf numFmtId="0" fontId="33" fillId="0" borderId="14" xfId="0" applyFont="1" applyFill="1" applyBorder="1" applyAlignment="1">
      <alignment horizontal="left" wrapText="1"/>
    </xf>
    <xf numFmtId="0" fontId="33" fillId="0" borderId="1" xfId="0" applyFont="1" applyFill="1" applyBorder="1" applyAlignment="1">
      <alignment horizontal="left" wrapText="1"/>
    </xf>
    <xf numFmtId="0" fontId="0" fillId="0" borderId="1" xfId="0" applyFill="1" applyBorder="1" applyAlignment="1"/>
    <xf numFmtId="166" fontId="0" fillId="0" borderId="1" xfId="0" applyNumberFormat="1" applyFill="1" applyBorder="1" applyAlignment="1"/>
    <xf numFmtId="0" fontId="33" fillId="0" borderId="13" xfId="0" applyFont="1" applyFill="1" applyBorder="1" applyAlignment="1">
      <alignment horizontal="left" wrapText="1"/>
    </xf>
    <xf numFmtId="166" fontId="7" fillId="0" borderId="1" xfId="0" applyNumberFormat="1" applyFont="1" applyFill="1" applyBorder="1" applyAlignment="1"/>
    <xf numFmtId="0" fontId="36" fillId="0" borderId="1" xfId="0" applyFont="1" applyBorder="1"/>
    <xf numFmtId="164" fontId="36" fillId="0" borderId="1" xfId="2" applyFont="1" applyBorder="1"/>
    <xf numFmtId="0" fontId="33" fillId="0" borderId="13" xfId="0" applyFont="1" applyFill="1" applyBorder="1" applyAlignment="1">
      <alignment horizontal="right" wrapText="1"/>
    </xf>
    <xf numFmtId="166" fontId="0" fillId="0" borderId="16" xfId="0" applyNumberFormat="1" applyFill="1" applyBorder="1" applyAlignment="1"/>
    <xf numFmtId="0" fontId="0" fillId="0" borderId="16" xfId="0" applyFill="1" applyBorder="1" applyAlignment="1"/>
    <xf numFmtId="0" fontId="33" fillId="0" borderId="1" xfId="0" applyFont="1" applyFill="1" applyBorder="1" applyAlignment="1">
      <alignment horizontal="right" wrapText="1"/>
    </xf>
    <xf numFmtId="0" fontId="37" fillId="0" borderId="1" xfId="0" applyFont="1" applyBorder="1" applyAlignment="1">
      <alignment wrapText="1"/>
    </xf>
    <xf numFmtId="164" fontId="0" fillId="0" borderId="1" xfId="2" applyFont="1" applyBorder="1"/>
    <xf numFmtId="0" fontId="38" fillId="0" borderId="1" xfId="0" applyFont="1" applyBorder="1"/>
    <xf numFmtId="164" fontId="0" fillId="0" borderId="0" xfId="0" applyNumberFormat="1"/>
    <xf numFmtId="164" fontId="0" fillId="0" borderId="0" xfId="2" applyFont="1"/>
    <xf numFmtId="0" fontId="36" fillId="0" borderId="1" xfId="0" applyFont="1" applyFill="1" applyBorder="1"/>
    <xf numFmtId="0" fontId="39" fillId="0" borderId="0" xfId="52" applyFont="1" applyProtection="1"/>
    <xf numFmtId="0" fontId="40" fillId="0" borderId="0" xfId="52" applyFont="1" applyAlignment="1" applyProtection="1">
      <alignment horizontal="right"/>
    </xf>
    <xf numFmtId="0" fontId="41" fillId="0" borderId="0" xfId="52" applyFont="1" applyAlignment="1" applyProtection="1"/>
    <xf numFmtId="14" fontId="41" fillId="0" borderId="0" xfId="52" applyNumberFormat="1" applyFont="1" applyAlignment="1" applyProtection="1"/>
    <xf numFmtId="0" fontId="42" fillId="0" borderId="0" xfId="52" applyFont="1" applyAlignment="1" applyProtection="1"/>
    <xf numFmtId="0" fontId="43" fillId="0" borderId="0" xfId="52" applyFont="1" applyProtection="1"/>
    <xf numFmtId="0" fontId="44" fillId="0" borderId="0" xfId="52" applyFont="1" applyAlignment="1" applyProtection="1">
      <alignment horizontal="right"/>
    </xf>
    <xf numFmtId="0" fontId="40" fillId="0" borderId="1" xfId="52" applyFont="1" applyBorder="1" applyAlignment="1" applyProtection="1">
      <alignment horizontal="center" vertical="center" wrapText="1"/>
    </xf>
    <xf numFmtId="0" fontId="40" fillId="0" borderId="0" xfId="52" applyFont="1" applyAlignment="1" applyProtection="1">
      <alignment horizontal="center" vertical="center" wrapText="1"/>
    </xf>
    <xf numFmtId="0" fontId="40" fillId="2" borderId="1" xfId="52" applyFont="1" applyFill="1" applyBorder="1" applyAlignment="1" applyProtection="1">
      <alignment horizontal="center" vertical="center" wrapText="1"/>
    </xf>
    <xf numFmtId="0" fontId="39" fillId="0" borderId="1" xfId="52" applyFont="1" applyBorder="1" applyAlignment="1" applyProtection="1">
      <alignment horizontal="center" vertical="center" wrapText="1"/>
    </xf>
    <xf numFmtId="0" fontId="45" fillId="0" borderId="1" xfId="53" applyFont="1" applyBorder="1" applyAlignment="1">
      <alignment horizontal="left" wrapText="1"/>
    </xf>
    <xf numFmtId="164" fontId="45" fillId="0" borderId="1" xfId="54" applyFont="1" applyBorder="1" applyAlignment="1">
      <alignment horizontal="right"/>
    </xf>
    <xf numFmtId="167" fontId="39" fillId="0" borderId="1" xfId="54" applyNumberFormat="1" applyFont="1" applyBorder="1" applyAlignment="1" applyProtection="1">
      <alignment horizontal="center" vertical="center" wrapText="1"/>
    </xf>
    <xf numFmtId="167" fontId="45" fillId="0" borderId="1" xfId="54" applyNumberFormat="1" applyFont="1" applyBorder="1" applyAlignment="1">
      <alignment horizontal="right"/>
    </xf>
    <xf numFmtId="168" fontId="39" fillId="0" borderId="1" xfId="54" applyNumberFormat="1" applyFont="1" applyBorder="1" applyAlignment="1" applyProtection="1">
      <alignment horizontal="center" vertical="center" wrapText="1"/>
    </xf>
    <xf numFmtId="0" fontId="39" fillId="0" borderId="1" xfId="52" applyFont="1" applyBorder="1" applyProtection="1"/>
    <xf numFmtId="0" fontId="0" fillId="0" borderId="1" xfId="52" applyFont="1" applyBorder="1" applyProtection="1"/>
    <xf numFmtId="164" fontId="39" fillId="0" borderId="1" xfId="54" applyFont="1" applyBorder="1" applyProtection="1"/>
    <xf numFmtId="0" fontId="38" fillId="0" borderId="0" xfId="0" applyFont="1" applyAlignment="1">
      <alignment horizontal="left" wrapText="1"/>
    </xf>
    <xf numFmtId="0" fontId="38" fillId="0" borderId="0" xfId="0" applyFont="1" applyAlignment="1">
      <alignment horizontal="left"/>
    </xf>
    <xf numFmtId="0" fontId="46" fillId="0" borderId="0" xfId="0" applyFont="1" applyAlignment="1">
      <alignment horizontal="left"/>
    </xf>
    <xf numFmtId="0" fontId="33" fillId="36" borderId="13" xfId="0" applyFont="1" applyFill="1" applyBorder="1" applyAlignment="1">
      <alignment horizontal="center" wrapText="1"/>
    </xf>
    <xf numFmtId="166" fontId="33" fillId="36" borderId="13" xfId="0" applyNumberFormat="1" applyFont="1" applyFill="1" applyBorder="1" applyAlignment="1">
      <alignment horizontal="center" wrapText="1"/>
    </xf>
    <xf numFmtId="166" fontId="47" fillId="36" borderId="13" xfId="0" applyNumberFormat="1" applyFont="1" applyFill="1" applyBorder="1" applyAlignment="1">
      <alignment horizontal="center" wrapText="1"/>
    </xf>
    <xf numFmtId="0" fontId="33" fillId="36" borderId="17" xfId="0" applyFont="1" applyFill="1" applyBorder="1" applyAlignment="1">
      <alignment horizontal="left" wrapText="1"/>
    </xf>
    <xf numFmtId="0" fontId="33" fillId="36" borderId="17" xfId="0" applyFont="1" applyFill="1" applyBorder="1" applyAlignment="1">
      <alignment horizontal="center" wrapText="1"/>
    </xf>
    <xf numFmtId="166" fontId="33" fillId="36" borderId="17" xfId="0" applyNumberFormat="1" applyFont="1" applyFill="1" applyBorder="1" applyAlignment="1">
      <alignment horizontal="center" wrapText="1"/>
    </xf>
    <xf numFmtId="166" fontId="47" fillId="36" borderId="17" xfId="0" applyNumberFormat="1" applyFont="1" applyFill="1" applyBorder="1" applyAlignment="1">
      <alignment horizontal="center" wrapText="1"/>
    </xf>
    <xf numFmtId="0" fontId="33" fillId="36" borderId="18" xfId="0" applyFont="1" applyFill="1" applyBorder="1" applyAlignment="1">
      <alignment horizontal="left" wrapText="1"/>
    </xf>
    <xf numFmtId="0" fontId="33" fillId="36" borderId="18" xfId="0" applyFont="1" applyFill="1" applyBorder="1" applyAlignment="1">
      <alignment horizontal="center" wrapText="1"/>
    </xf>
    <xf numFmtId="166" fontId="33" fillId="36" borderId="18" xfId="0" applyNumberFormat="1" applyFont="1" applyFill="1" applyBorder="1" applyAlignment="1">
      <alignment horizontal="center" wrapText="1"/>
    </xf>
    <xf numFmtId="0" fontId="47" fillId="36" borderId="18" xfId="0" applyFont="1" applyFill="1" applyBorder="1" applyAlignment="1">
      <alignment horizontal="center" wrapText="1"/>
    </xf>
    <xf numFmtId="0" fontId="33" fillId="36" borderId="14" xfId="0" applyFont="1" applyFill="1" applyBorder="1" applyAlignment="1">
      <alignment horizontal="center" wrapText="1"/>
    </xf>
    <xf numFmtId="166" fontId="33" fillId="36" borderId="14" xfId="0" applyNumberFormat="1" applyFont="1" applyFill="1" applyBorder="1" applyAlignment="1">
      <alignment horizontal="center" wrapText="1"/>
    </xf>
    <xf numFmtId="0" fontId="33" fillId="0" borderId="14" xfId="0" applyFont="1" applyBorder="1" applyAlignment="1">
      <alignment horizontal="left" wrapText="1"/>
    </xf>
    <xf numFmtId="0" fontId="33" fillId="39" borderId="14" xfId="0" applyFont="1" applyFill="1" applyBorder="1" applyAlignment="1">
      <alignment horizontal="left" wrapText="1"/>
    </xf>
    <xf numFmtId="0" fontId="33" fillId="0" borderId="14" xfId="0" applyFont="1" applyBorder="1" applyAlignment="1">
      <alignment horizontal="right" wrapText="1"/>
    </xf>
    <xf numFmtId="166" fontId="33" fillId="0" borderId="14" xfId="0" applyNumberFormat="1" applyFont="1" applyBorder="1" applyAlignment="1">
      <alignment horizontal="right" wrapText="1"/>
    </xf>
    <xf numFmtId="14" fontId="33" fillId="0" borderId="14" xfId="0" applyNumberFormat="1" applyFont="1" applyBorder="1" applyAlignment="1">
      <alignment horizontal="right" wrapText="1"/>
    </xf>
    <xf numFmtId="166" fontId="47" fillId="0" borderId="14" xfId="0" applyNumberFormat="1" applyFont="1" applyBorder="1" applyAlignment="1">
      <alignment horizontal="right" wrapText="1"/>
    </xf>
    <xf numFmtId="0" fontId="33" fillId="0" borderId="13" xfId="0" applyFont="1" applyBorder="1" applyAlignment="1">
      <alignment horizontal="left" wrapText="1"/>
    </xf>
    <xf numFmtId="0" fontId="33" fillId="39" borderId="13" xfId="0" applyFont="1" applyFill="1" applyBorder="1" applyAlignment="1">
      <alignment horizontal="left" wrapText="1"/>
    </xf>
    <xf numFmtId="0" fontId="33" fillId="0" borderId="13" xfId="0" applyFont="1" applyBorder="1" applyAlignment="1">
      <alignment horizontal="right" wrapText="1"/>
    </xf>
    <xf numFmtId="166" fontId="33" fillId="0" borderId="13" xfId="0" applyNumberFormat="1" applyFont="1" applyBorder="1" applyAlignment="1">
      <alignment horizontal="right" wrapText="1"/>
    </xf>
    <xf numFmtId="14" fontId="33" fillId="0" borderId="13" xfId="0" applyNumberFormat="1" applyFont="1" applyBorder="1" applyAlignment="1">
      <alignment horizontal="right" wrapText="1"/>
    </xf>
    <xf numFmtId="166" fontId="47" fillId="0" borderId="13" xfId="0" applyNumberFormat="1" applyFont="1" applyBorder="1" applyAlignment="1">
      <alignment horizontal="right" wrapText="1"/>
    </xf>
    <xf numFmtId="166" fontId="0" fillId="0" borderId="1" xfId="0" applyNumberFormat="1" applyBorder="1"/>
    <xf numFmtId="0" fontId="48" fillId="0" borderId="1" xfId="0" applyFont="1" applyBorder="1"/>
    <xf numFmtId="0" fontId="37" fillId="0" borderId="0" xfId="0" applyFont="1"/>
    <xf numFmtId="164" fontId="0" fillId="0" borderId="0" xfId="2" applyFont="1" applyAlignment="1">
      <alignment horizontal="center" vertical="center"/>
    </xf>
    <xf numFmtId="0" fontId="48" fillId="0" borderId="1" xfId="0" applyFont="1" applyBorder="1" applyAlignment="1">
      <alignment horizontal="center" vertical="center"/>
    </xf>
    <xf numFmtId="164" fontId="0" fillId="0" borderId="1" xfId="2" applyFont="1" applyBorder="1" applyAlignment="1">
      <alignment horizontal="center" vertical="center"/>
    </xf>
    <xf numFmtId="0" fontId="37" fillId="0" borderId="1" xfId="0" applyFont="1" applyBorder="1" applyAlignment="1">
      <alignment horizontal="center" vertical="center" wrapText="1"/>
    </xf>
    <xf numFmtId="0" fontId="0" fillId="0" borderId="1" xfId="0" applyBorder="1" applyAlignment="1">
      <alignment horizontal="center"/>
    </xf>
    <xf numFmtId="0" fontId="3" fillId="2" borderId="1" xfId="0" applyFont="1" applyFill="1" applyBorder="1" applyAlignment="1">
      <alignment horizontal="center" vertical="center" wrapText="1"/>
    </xf>
    <xf numFmtId="166" fontId="33" fillId="36" borderId="13" xfId="0" applyNumberFormat="1" applyFont="1" applyFill="1" applyBorder="1" applyAlignment="1">
      <alignment horizontal="center" wrapText="1"/>
    </xf>
    <xf numFmtId="166" fontId="33" fillId="36" borderId="17" xfId="0" applyNumberFormat="1" applyFont="1" applyFill="1" applyBorder="1" applyAlignment="1">
      <alignment horizontal="center" wrapText="1"/>
    </xf>
    <xf numFmtId="166" fontId="33" fillId="36" borderId="18" xfId="0" applyNumberFormat="1" applyFont="1" applyFill="1" applyBorder="1" applyAlignment="1">
      <alignment horizontal="center" wrapText="1"/>
    </xf>
    <xf numFmtId="0" fontId="38" fillId="0" borderId="0" xfId="0" applyFont="1" applyAlignment="1">
      <alignment horizontal="left" wrapText="1"/>
    </xf>
    <xf numFmtId="0" fontId="33" fillId="36" borderId="13" xfId="0" applyFont="1" applyFill="1" applyBorder="1" applyAlignment="1">
      <alignment horizontal="left" wrapText="1"/>
    </xf>
    <xf numFmtId="0" fontId="33" fillId="36" borderId="17" xfId="0" applyFont="1" applyFill="1" applyBorder="1" applyAlignment="1">
      <alignment horizontal="left" wrapText="1"/>
    </xf>
    <xf numFmtId="0" fontId="33" fillId="36" borderId="18" xfId="0" applyFont="1" applyFill="1" applyBorder="1" applyAlignment="1">
      <alignment horizontal="left" wrapText="1"/>
    </xf>
    <xf numFmtId="0" fontId="33" fillId="36" borderId="13" xfId="0" applyFont="1" applyFill="1" applyBorder="1" applyAlignment="1">
      <alignment horizontal="center" wrapText="1"/>
    </xf>
    <xf numFmtId="0" fontId="33" fillId="36" borderId="17" xfId="0" applyFont="1" applyFill="1" applyBorder="1" applyAlignment="1">
      <alignment horizontal="center" wrapText="1"/>
    </xf>
    <xf numFmtId="0" fontId="33" fillId="36" borderId="18" xfId="0" applyFont="1" applyFill="1" applyBorder="1" applyAlignment="1">
      <alignment horizontal="center" wrapText="1"/>
    </xf>
    <xf numFmtId="0" fontId="0" fillId="35" borderId="11" xfId="0" applyFill="1" applyBorder="1" applyAlignment="1">
      <alignment horizontal="center"/>
    </xf>
    <xf numFmtId="0" fontId="0" fillId="35" borderId="12"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xf>
    <xf numFmtId="0" fontId="28" fillId="0" borderId="15" xfId="0" applyFont="1" applyBorder="1" applyAlignment="1">
      <alignment horizontal="center" vertical="center" wrapText="1"/>
    </xf>
    <xf numFmtId="0" fontId="32" fillId="0" borderId="1" xfId="0" applyFont="1" applyBorder="1" applyAlignment="1">
      <alignment horizontal="center"/>
    </xf>
  </cellXfs>
  <cellStyles count="55">
    <cellStyle name="20% - Акцент1" xfId="26" builtinId="30" customBuiltin="1"/>
    <cellStyle name="20% - Акцент2" xfId="30" builtinId="34" customBuiltin="1"/>
    <cellStyle name="20% - Акцент3" xfId="34" builtinId="38" customBuiltin="1"/>
    <cellStyle name="20% - Акцент4" xfId="38" builtinId="42" customBuiltin="1"/>
    <cellStyle name="20% - Акцент5" xfId="42" builtinId="46" customBuiltin="1"/>
    <cellStyle name="20% - Акцент6" xfId="46" builtinId="50" customBuiltin="1"/>
    <cellStyle name="40% - Акцент1" xfId="27" builtinId="31" customBuiltin="1"/>
    <cellStyle name="40% - Акцент2" xfId="31" builtinId="35" customBuiltin="1"/>
    <cellStyle name="40% - Акцент3" xfId="35" builtinId="39" customBuiltin="1"/>
    <cellStyle name="40% - Акцент4" xfId="39" builtinId="43" customBuiltin="1"/>
    <cellStyle name="40% - Акцент5" xfId="43" builtinId="47" customBuiltin="1"/>
    <cellStyle name="40% - Акцент6" xfId="47" builtinId="51" customBuiltin="1"/>
    <cellStyle name="60% - Акцент1" xfId="28" builtinId="32" customBuiltin="1"/>
    <cellStyle name="60% - Акцент2" xfId="32" builtinId="36" customBuiltin="1"/>
    <cellStyle name="60% - Акцент3" xfId="36" builtinId="40" customBuiltin="1"/>
    <cellStyle name="60% - Акцент4" xfId="40" builtinId="44" customBuiltin="1"/>
    <cellStyle name="60% - Акцент5" xfId="44" builtinId="48" customBuiltin="1"/>
    <cellStyle name="60% - Акцент6" xfId="48" builtinId="52" customBuiltin="1"/>
    <cellStyle name="Акцент1" xfId="25" builtinId="29" customBuiltin="1"/>
    <cellStyle name="Акцент2" xfId="29" builtinId="33" customBuiltin="1"/>
    <cellStyle name="Акцент3" xfId="33" builtinId="37" customBuiltin="1"/>
    <cellStyle name="Акцент4" xfId="37" builtinId="41" customBuiltin="1"/>
    <cellStyle name="Акцент5" xfId="41" builtinId="45" customBuiltin="1"/>
    <cellStyle name="Акцент6" xfId="45" builtinId="49" customBuiltin="1"/>
    <cellStyle name="Ввод " xfId="16" builtinId="20" customBuiltin="1"/>
    <cellStyle name="Вывод" xfId="17" builtinId="21" customBuiltin="1"/>
    <cellStyle name="Вычисление" xfId="18" builtinId="22" customBuiltin="1"/>
    <cellStyle name="Заголовок 1" xfId="9" builtinId="16" customBuiltin="1"/>
    <cellStyle name="Заголовок 2" xfId="10" builtinId="17" customBuiltin="1"/>
    <cellStyle name="Заголовок 3" xfId="11" builtinId="18" customBuiltin="1"/>
    <cellStyle name="Заголовок 4" xfId="12" builtinId="19" customBuiltin="1"/>
    <cellStyle name="Итог" xfId="24" builtinId="25" customBuiltin="1"/>
    <cellStyle name="Контрольная ячейка" xfId="20" builtinId="23" customBuiltin="1"/>
    <cellStyle name="Название" xfId="8" builtinId="15" customBuiltin="1"/>
    <cellStyle name="Нейтральный" xfId="15" builtinId="28" customBuiltin="1"/>
    <cellStyle name="Обычный" xfId="0" builtinId="0"/>
    <cellStyle name="Обычный 2" xfId="4"/>
    <cellStyle name="Обычный 2 2" xfId="1"/>
    <cellStyle name="Обычный 2 2 2" xfId="5"/>
    <cellStyle name="Обычный 3" xfId="49"/>
    <cellStyle name="Обычный 4" xfId="53"/>
    <cellStyle name="Обычный 7" xfId="6"/>
    <cellStyle name="Обычный_kredit_000" xfId="52"/>
    <cellStyle name="Плохой" xfId="14" builtinId="27" customBuiltin="1"/>
    <cellStyle name="Пояснение" xfId="23" builtinId="53" customBuiltin="1"/>
    <cellStyle name="Примечание" xfId="22" builtinId="10" customBuiltin="1"/>
    <cellStyle name="Процентный 2" xfId="7"/>
    <cellStyle name="Связанная ячейка" xfId="19" builtinId="24" customBuiltin="1"/>
    <cellStyle name="Текст предупреждения" xfId="21" builtinId="11" customBuiltin="1"/>
    <cellStyle name="Финансовый" xfId="2" builtinId="3"/>
    <cellStyle name="Финансовый 2" xfId="3"/>
    <cellStyle name="Финансовый 2 2" xfId="50"/>
    <cellStyle name="Финансовый 3" xfId="51"/>
    <cellStyle name="Финансовый 4" xfId="54"/>
    <cellStyle name="Хороший" xfId="13" builtinId="26"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abSelected="1" zoomScale="115" zoomScaleNormal="115" workbookViewId="0">
      <selection activeCell="B4" sqref="B4"/>
    </sheetView>
  </sheetViews>
  <sheetFormatPr defaultRowHeight="15" x14ac:dyDescent="0.25"/>
  <cols>
    <col min="1" max="1" width="6.42578125" style="1" customWidth="1"/>
    <col min="2" max="2" width="74.7109375" style="9" customWidth="1"/>
    <col min="3" max="3" width="15" style="10" customWidth="1"/>
    <col min="4" max="4" width="19.140625" style="10" customWidth="1"/>
    <col min="5" max="5" width="9.140625" style="24"/>
    <col min="6" max="16384" width="9.140625" style="1"/>
  </cols>
  <sheetData>
    <row r="1" spans="1:5" x14ac:dyDescent="0.25">
      <c r="B1" s="9" t="s">
        <v>0</v>
      </c>
      <c r="C1" s="1"/>
      <c r="D1" s="1"/>
    </row>
    <row r="2" spans="1:5" x14ac:dyDescent="0.25">
      <c r="B2" s="9" t="s">
        <v>63</v>
      </c>
      <c r="C2" s="1"/>
      <c r="D2" s="1"/>
    </row>
    <row r="3" spans="1:5" x14ac:dyDescent="0.25">
      <c r="B3" s="9" t="s">
        <v>7</v>
      </c>
      <c r="C3" s="1"/>
      <c r="D3" s="1"/>
    </row>
    <row r="4" spans="1:5" x14ac:dyDescent="0.25">
      <c r="C4" s="1"/>
      <c r="D4" s="1"/>
    </row>
    <row r="5" spans="1:5" x14ac:dyDescent="0.25">
      <c r="C5" s="1"/>
      <c r="D5" s="1"/>
    </row>
    <row r="6" spans="1:5" s="11" customFormat="1" x14ac:dyDescent="0.25">
      <c r="A6" s="170" t="s">
        <v>1</v>
      </c>
      <c r="B6" s="170" t="s">
        <v>2</v>
      </c>
      <c r="C6" s="170" t="s">
        <v>64</v>
      </c>
      <c r="D6" s="6" t="s">
        <v>3</v>
      </c>
      <c r="E6" s="2"/>
    </row>
    <row r="7" spans="1:5" s="8" customFormat="1" ht="30" x14ac:dyDescent="0.25">
      <c r="A7" s="170"/>
      <c r="B7" s="170"/>
      <c r="C7" s="170"/>
      <c r="D7" s="15" t="s">
        <v>4</v>
      </c>
      <c r="E7" s="9"/>
    </row>
    <row r="8" spans="1:5" x14ac:dyDescent="0.25">
      <c r="A8" s="12"/>
      <c r="B8" s="13"/>
      <c r="C8" s="12"/>
      <c r="D8" s="12"/>
    </row>
    <row r="9" spans="1:5" s="4" customFormat="1" x14ac:dyDescent="0.25">
      <c r="A9" s="5" t="s">
        <v>8</v>
      </c>
      <c r="B9" s="7" t="s">
        <v>9</v>
      </c>
      <c r="C9" s="16">
        <f>C11+C17+C23+C27+C31+C32</f>
        <v>126096.34196000001</v>
      </c>
      <c r="D9" s="16">
        <f>D11+D17+D23+D27+D31+D32</f>
        <v>48275.041960000002</v>
      </c>
      <c r="E9" s="3"/>
    </row>
    <row r="10" spans="1:5" x14ac:dyDescent="0.25">
      <c r="A10" s="12"/>
      <c r="B10" s="13"/>
      <c r="C10" s="14"/>
      <c r="D10" s="14"/>
    </row>
    <row r="11" spans="1:5" s="4" customFormat="1" x14ac:dyDescent="0.25">
      <c r="A11" s="5">
        <v>1</v>
      </c>
      <c r="B11" s="7" t="s">
        <v>5</v>
      </c>
      <c r="C11" s="16">
        <f>SUM(C12:C16)</f>
        <v>10177.391960000001</v>
      </c>
      <c r="D11" s="16">
        <f>SUM(D12:D16)</f>
        <v>5031.3319600000004</v>
      </c>
      <c r="E11" s="3"/>
    </row>
    <row r="12" spans="1:5" x14ac:dyDescent="0.25">
      <c r="A12" s="12">
        <v>1.1000000000000001</v>
      </c>
      <c r="B12" s="13" t="s">
        <v>10</v>
      </c>
      <c r="C12" s="14">
        <f>1363.02027+5883.44</f>
        <v>7246.4602699999996</v>
      </c>
      <c r="D12" s="14">
        <f>1343.02027+803.38</f>
        <v>2146.4002700000001</v>
      </c>
    </row>
    <row r="13" spans="1:5" x14ac:dyDescent="0.25">
      <c r="A13" s="12">
        <v>1.2</v>
      </c>
      <c r="B13" s="13" t="s">
        <v>11</v>
      </c>
      <c r="C13" s="14">
        <v>0</v>
      </c>
      <c r="D13" s="14">
        <v>0</v>
      </c>
    </row>
    <row r="14" spans="1:5" x14ac:dyDescent="0.25">
      <c r="A14" s="12">
        <v>1.3</v>
      </c>
      <c r="B14" s="13" t="s">
        <v>12</v>
      </c>
      <c r="C14" s="14">
        <v>0</v>
      </c>
      <c r="D14" s="14">
        <v>0</v>
      </c>
    </row>
    <row r="15" spans="1:5" x14ac:dyDescent="0.25">
      <c r="A15" s="12">
        <v>1.4</v>
      </c>
      <c r="B15" s="13" t="s">
        <v>13</v>
      </c>
      <c r="C15" s="14">
        <v>0</v>
      </c>
      <c r="D15" s="14">
        <v>0</v>
      </c>
    </row>
    <row r="16" spans="1:5" x14ac:dyDescent="0.25">
      <c r="A16" s="12">
        <v>1.5</v>
      </c>
      <c r="B16" s="13" t="s">
        <v>14</v>
      </c>
      <c r="C16" s="14">
        <f>1161.2+1769.73169</f>
        <v>2930.9316900000003</v>
      </c>
      <c r="D16" s="14">
        <f>1161.2+1723.73169</f>
        <v>2884.9316900000003</v>
      </c>
    </row>
    <row r="17" spans="1:5" s="4" customFormat="1" x14ac:dyDescent="0.25">
      <c r="A17" s="5">
        <v>2</v>
      </c>
      <c r="B17" s="7" t="s">
        <v>6</v>
      </c>
      <c r="C17" s="16">
        <f>SUM(C18:C22)</f>
        <v>52837.45</v>
      </c>
      <c r="D17" s="16">
        <f>SUM(D18:D22)</f>
        <v>29513.21</v>
      </c>
      <c r="E17" s="3"/>
    </row>
    <row r="18" spans="1:5" s="23" customFormat="1" x14ac:dyDescent="0.25">
      <c r="A18" s="20">
        <v>2.1</v>
      </c>
      <c r="B18" s="21" t="s">
        <v>15</v>
      </c>
      <c r="C18" s="22">
        <v>20765.8</v>
      </c>
      <c r="D18" s="22">
        <v>4683.3999999999996</v>
      </c>
      <c r="E18" s="25"/>
    </row>
    <row r="19" spans="1:5" s="23" customFormat="1" x14ac:dyDescent="0.25">
      <c r="A19" s="20">
        <v>2.2000000000000002</v>
      </c>
      <c r="B19" s="21" t="s">
        <v>16</v>
      </c>
      <c r="C19" s="22">
        <v>32071.65</v>
      </c>
      <c r="D19" s="22">
        <v>24829.81</v>
      </c>
      <c r="E19" s="25"/>
    </row>
    <row r="20" spans="1:5" s="23" customFormat="1" ht="30" x14ac:dyDescent="0.25">
      <c r="A20" s="20">
        <v>2.2999999999999998</v>
      </c>
      <c r="B20" s="21" t="s">
        <v>17</v>
      </c>
      <c r="C20" s="22">
        <v>0</v>
      </c>
      <c r="D20" s="22">
        <v>0</v>
      </c>
      <c r="E20" s="25"/>
    </row>
    <row r="21" spans="1:5" s="23" customFormat="1" x14ac:dyDescent="0.25">
      <c r="A21" s="20">
        <v>2.4</v>
      </c>
      <c r="B21" s="21" t="s">
        <v>18</v>
      </c>
      <c r="C21" s="22">
        <v>0</v>
      </c>
      <c r="D21" s="22">
        <v>0</v>
      </c>
      <c r="E21" s="25"/>
    </row>
    <row r="22" spans="1:5" s="23" customFormat="1" ht="30" x14ac:dyDescent="0.25">
      <c r="A22" s="20" t="s">
        <v>19</v>
      </c>
      <c r="B22" s="21" t="s">
        <v>20</v>
      </c>
      <c r="C22" s="22">
        <v>0</v>
      </c>
      <c r="D22" s="22">
        <v>0</v>
      </c>
      <c r="E22" s="25"/>
    </row>
    <row r="23" spans="1:5" s="4" customFormat="1" x14ac:dyDescent="0.25">
      <c r="A23" s="5">
        <v>3</v>
      </c>
      <c r="B23" s="7" t="s">
        <v>21</v>
      </c>
      <c r="C23" s="16">
        <f>SUM(C24:C26)</f>
        <v>4031.7</v>
      </c>
      <c r="D23" s="16">
        <f>SUM(D24:D26)</f>
        <v>4031.7</v>
      </c>
      <c r="E23" s="3"/>
    </row>
    <row r="24" spans="1:5" ht="30" x14ac:dyDescent="0.25">
      <c r="A24" s="12">
        <v>3.1</v>
      </c>
      <c r="B24" s="13" t="s">
        <v>22</v>
      </c>
      <c r="C24" s="14">
        <v>1855</v>
      </c>
      <c r="D24" s="14">
        <v>1855</v>
      </c>
    </row>
    <row r="25" spans="1:5" x14ac:dyDescent="0.25">
      <c r="A25" s="12">
        <v>3.2</v>
      </c>
      <c r="B25" s="13" t="s">
        <v>23</v>
      </c>
      <c r="C25" s="14">
        <v>0</v>
      </c>
      <c r="D25" s="14">
        <v>0</v>
      </c>
    </row>
    <row r="26" spans="1:5" ht="30" x14ac:dyDescent="0.25">
      <c r="A26" s="12">
        <v>3.3</v>
      </c>
      <c r="B26" s="13" t="s">
        <v>24</v>
      </c>
      <c r="C26" s="14">
        <f>1272+904.7</f>
        <v>2176.6999999999998</v>
      </c>
      <c r="D26" s="14">
        <f>1272+904.7</f>
        <v>2176.6999999999998</v>
      </c>
    </row>
    <row r="27" spans="1:5" s="4" customFormat="1" x14ac:dyDescent="0.25">
      <c r="A27" s="5">
        <v>4</v>
      </c>
      <c r="B27" s="7" t="s">
        <v>25</v>
      </c>
      <c r="C27" s="16">
        <f>SUM(C28:C30)</f>
        <v>58803</v>
      </c>
      <c r="D27" s="16">
        <f>SUM(D28:D30)</f>
        <v>9452</v>
      </c>
      <c r="E27" s="3"/>
    </row>
    <row r="28" spans="1:5" ht="30" x14ac:dyDescent="0.25">
      <c r="A28" s="12">
        <v>4.0999999999999996</v>
      </c>
      <c r="B28" s="13" t="s">
        <v>26</v>
      </c>
      <c r="C28" s="14">
        <v>50752</v>
      </c>
      <c r="D28" s="14">
        <v>9452</v>
      </c>
    </row>
    <row r="29" spans="1:5" ht="30" x14ac:dyDescent="0.25">
      <c r="A29" s="12">
        <v>4.2</v>
      </c>
      <c r="B29" s="13" t="s">
        <v>27</v>
      </c>
      <c r="C29" s="14"/>
      <c r="D29" s="14"/>
    </row>
    <row r="30" spans="1:5" x14ac:dyDescent="0.25">
      <c r="A30" s="12">
        <v>4.3</v>
      </c>
      <c r="B30" s="13" t="s">
        <v>62</v>
      </c>
      <c r="C30" s="14">
        <v>8051</v>
      </c>
      <c r="D30" s="14">
        <v>0</v>
      </c>
    </row>
    <row r="31" spans="1:5" s="4" customFormat="1" ht="30" x14ac:dyDescent="0.25">
      <c r="A31" s="17">
        <v>5</v>
      </c>
      <c r="B31" s="18" t="s">
        <v>28</v>
      </c>
      <c r="C31" s="19"/>
      <c r="D31" s="19"/>
      <c r="E31" s="3"/>
    </row>
    <row r="32" spans="1:5" s="4" customFormat="1" x14ac:dyDescent="0.25">
      <c r="A32" s="17">
        <v>6</v>
      </c>
      <c r="B32" s="18" t="s">
        <v>29</v>
      </c>
      <c r="C32" s="19">
        <v>246.8</v>
      </c>
      <c r="D32" s="19">
        <v>246.8</v>
      </c>
      <c r="E32" s="3"/>
    </row>
    <row r="33" spans="1:5" s="4" customFormat="1" x14ac:dyDescent="0.25">
      <c r="A33" s="5" t="s">
        <v>30</v>
      </c>
      <c r="B33" s="7" t="s">
        <v>31</v>
      </c>
      <c r="C33" s="16">
        <f>C34+C41</f>
        <v>800.7</v>
      </c>
      <c r="D33" s="16">
        <f>D34+D41</f>
        <v>0</v>
      </c>
      <c r="E33" s="3"/>
    </row>
    <row r="34" spans="1:5" s="4" customFormat="1" x14ac:dyDescent="0.25">
      <c r="A34" s="5">
        <v>1</v>
      </c>
      <c r="B34" s="7" t="s">
        <v>32</v>
      </c>
      <c r="C34" s="16">
        <f>SUM(C35:C40)</f>
        <v>800.7</v>
      </c>
      <c r="D34" s="16">
        <f>SUM(D35:D40)</f>
        <v>0</v>
      </c>
      <c r="E34" s="3"/>
    </row>
    <row r="35" spans="1:5" s="23" customFormat="1" x14ac:dyDescent="0.25">
      <c r="A35" s="20">
        <v>1.1000000000000001</v>
      </c>
      <c r="B35" s="21" t="s">
        <v>33</v>
      </c>
      <c r="C35" s="14"/>
      <c r="D35" s="14"/>
      <c r="E35" s="25"/>
    </row>
    <row r="36" spans="1:5" x14ac:dyDescent="0.25">
      <c r="A36" s="12">
        <v>1.2</v>
      </c>
      <c r="B36" s="13" t="s">
        <v>34</v>
      </c>
      <c r="C36" s="14">
        <v>800.7</v>
      </c>
      <c r="D36" s="14"/>
    </row>
    <row r="37" spans="1:5" x14ac:dyDescent="0.25">
      <c r="A37" s="12">
        <v>1.3</v>
      </c>
      <c r="B37" s="13" t="s">
        <v>35</v>
      </c>
      <c r="C37" s="14"/>
      <c r="D37" s="14"/>
    </row>
    <row r="38" spans="1:5" x14ac:dyDescent="0.25">
      <c r="A38" s="12">
        <v>1.4</v>
      </c>
      <c r="B38" s="13" t="s">
        <v>36</v>
      </c>
      <c r="C38" s="14"/>
      <c r="D38" s="14"/>
    </row>
    <row r="39" spans="1:5" x14ac:dyDescent="0.25">
      <c r="A39" s="12">
        <v>1.5</v>
      </c>
      <c r="B39" s="13" t="s">
        <v>37</v>
      </c>
      <c r="C39" s="14"/>
      <c r="D39" s="14"/>
    </row>
    <row r="40" spans="1:5" ht="30" x14ac:dyDescent="0.25">
      <c r="A40" s="12">
        <v>1.6</v>
      </c>
      <c r="B40" s="13" t="s">
        <v>38</v>
      </c>
      <c r="C40" s="14"/>
      <c r="D40" s="14"/>
    </row>
    <row r="41" spans="1:5" s="4" customFormat="1" x14ac:dyDescent="0.25">
      <c r="A41" s="5">
        <v>2</v>
      </c>
      <c r="B41" s="7" t="s">
        <v>39</v>
      </c>
      <c r="C41" s="16">
        <f>SUM(C42:C43)</f>
        <v>0</v>
      </c>
      <c r="D41" s="16">
        <f>SUM(D42:D43)</f>
        <v>0</v>
      </c>
      <c r="E41" s="3"/>
    </row>
    <row r="42" spans="1:5" x14ac:dyDescent="0.25">
      <c r="A42" s="12">
        <v>2.1</v>
      </c>
      <c r="B42" s="21" t="s">
        <v>40</v>
      </c>
      <c r="C42" s="14"/>
      <c r="D42" s="14"/>
    </row>
    <row r="43" spans="1:5" x14ac:dyDescent="0.25">
      <c r="A43" s="12">
        <v>2.2000000000000002</v>
      </c>
      <c r="B43" s="13" t="s">
        <v>41</v>
      </c>
      <c r="C43" s="14"/>
      <c r="D43" s="14"/>
    </row>
    <row r="44" spans="1:5" s="4" customFormat="1" x14ac:dyDescent="0.25">
      <c r="A44" s="5" t="s">
        <v>42</v>
      </c>
      <c r="B44" s="7" t="s">
        <v>43</v>
      </c>
      <c r="C44" s="16"/>
      <c r="D44" s="16"/>
      <c r="E44" s="3"/>
    </row>
    <row r="45" spans="1:5" x14ac:dyDescent="0.25">
      <c r="A45" s="12">
        <v>1</v>
      </c>
      <c r="B45" s="13" t="s">
        <v>44</v>
      </c>
      <c r="C45" s="14"/>
      <c r="D45" s="14"/>
    </row>
    <row r="46" spans="1:5" x14ac:dyDescent="0.25">
      <c r="A46" s="12">
        <v>2</v>
      </c>
      <c r="B46" s="13" t="s">
        <v>45</v>
      </c>
      <c r="C46" s="14"/>
      <c r="D46" s="14"/>
    </row>
    <row r="47" spans="1:5" x14ac:dyDescent="0.25">
      <c r="A47" s="12">
        <v>3</v>
      </c>
      <c r="B47" s="13" t="s">
        <v>46</v>
      </c>
      <c r="C47" s="14"/>
      <c r="D47" s="14"/>
    </row>
    <row r="48" spans="1:5" x14ac:dyDescent="0.25">
      <c r="A48" s="12">
        <v>4</v>
      </c>
      <c r="B48" s="13" t="s">
        <v>47</v>
      </c>
      <c r="C48" s="14"/>
      <c r="D48" s="14"/>
    </row>
    <row r="49" spans="1:5" x14ac:dyDescent="0.25">
      <c r="A49" s="12">
        <v>5</v>
      </c>
      <c r="B49" s="13" t="s">
        <v>48</v>
      </c>
      <c r="C49" s="14">
        <v>530.20000000000005</v>
      </c>
      <c r="D49" s="14">
        <v>71.2</v>
      </c>
    </row>
    <row r="50" spans="1:5" x14ac:dyDescent="0.25">
      <c r="A50" s="12">
        <v>6</v>
      </c>
      <c r="B50" s="13" t="s">
        <v>49</v>
      </c>
      <c r="C50" s="14">
        <v>2255.1</v>
      </c>
      <c r="D50" s="14">
        <v>2255.1</v>
      </c>
      <c r="E50" s="24" t="s">
        <v>65</v>
      </c>
    </row>
    <row r="51" spans="1:5" s="23" customFormat="1" x14ac:dyDescent="0.25">
      <c r="A51" s="20">
        <v>7</v>
      </c>
      <c r="B51" s="21" t="s">
        <v>50</v>
      </c>
      <c r="C51" s="22">
        <v>1166838.8999999999</v>
      </c>
      <c r="D51" s="22">
        <v>0</v>
      </c>
      <c r="E51" s="25"/>
    </row>
    <row r="52" spans="1:5" s="23" customFormat="1" x14ac:dyDescent="0.25">
      <c r="A52" s="20">
        <v>8</v>
      </c>
      <c r="B52" s="21" t="s">
        <v>51</v>
      </c>
      <c r="C52" s="22">
        <f>6896.42+863.8</f>
        <v>7760.22</v>
      </c>
      <c r="D52" s="22">
        <v>0</v>
      </c>
      <c r="E52" s="25"/>
    </row>
    <row r="53" spans="1:5" s="23" customFormat="1" x14ac:dyDescent="0.25">
      <c r="A53" s="20">
        <v>9</v>
      </c>
      <c r="B53" s="21" t="s">
        <v>52</v>
      </c>
      <c r="C53" s="22">
        <v>1350000</v>
      </c>
      <c r="D53" s="22">
        <v>250000</v>
      </c>
      <c r="E53" s="25"/>
    </row>
    <row r="54" spans="1:5" s="23" customFormat="1" x14ac:dyDescent="0.25">
      <c r="A54" s="20">
        <v>10</v>
      </c>
      <c r="B54" s="21" t="s">
        <v>53</v>
      </c>
      <c r="C54" s="22">
        <v>156842.75</v>
      </c>
      <c r="D54" s="22">
        <v>48524.75</v>
      </c>
      <c r="E54" s="25"/>
    </row>
    <row r="55" spans="1:5" s="23" customFormat="1" ht="30" x14ac:dyDescent="0.25">
      <c r="A55" s="20">
        <v>11</v>
      </c>
      <c r="B55" s="21" t="s">
        <v>54</v>
      </c>
      <c r="C55" s="22">
        <v>0</v>
      </c>
      <c r="D55" s="22">
        <v>0</v>
      </c>
      <c r="E55" s="25"/>
    </row>
    <row r="56" spans="1:5" s="23" customFormat="1" ht="30" x14ac:dyDescent="0.25">
      <c r="A56" s="20">
        <v>12</v>
      </c>
      <c r="B56" s="21" t="s">
        <v>55</v>
      </c>
      <c r="C56" s="22">
        <v>3876700</v>
      </c>
      <c r="D56" s="22">
        <v>0</v>
      </c>
      <c r="E56" s="25"/>
    </row>
    <row r="57" spans="1:5" ht="30" x14ac:dyDescent="0.25">
      <c r="A57" s="12">
        <v>13</v>
      </c>
      <c r="B57" s="13" t="s">
        <v>56</v>
      </c>
      <c r="C57" s="14"/>
      <c r="D57" s="14"/>
    </row>
    <row r="58" spans="1:5" x14ac:dyDescent="0.25">
      <c r="A58" s="12">
        <v>14</v>
      </c>
      <c r="B58" s="13" t="s">
        <v>57</v>
      </c>
      <c r="C58" s="14">
        <v>0</v>
      </c>
      <c r="D58" s="14">
        <v>0</v>
      </c>
    </row>
    <row r="59" spans="1:5" ht="30" x14ac:dyDescent="0.25">
      <c r="A59" s="12">
        <v>15</v>
      </c>
      <c r="B59" s="13" t="s">
        <v>58</v>
      </c>
      <c r="C59" s="14"/>
      <c r="D59" s="14"/>
    </row>
    <row r="60" spans="1:5" x14ac:dyDescent="0.25">
      <c r="A60" s="12">
        <v>16</v>
      </c>
      <c r="B60" s="13" t="s">
        <v>59</v>
      </c>
      <c r="C60" s="14"/>
      <c r="D60" s="14"/>
    </row>
    <row r="61" spans="1:5" x14ac:dyDescent="0.25">
      <c r="A61" s="12">
        <v>17</v>
      </c>
      <c r="B61" s="13" t="s">
        <v>60</v>
      </c>
      <c r="C61" s="14"/>
      <c r="D61" s="14"/>
    </row>
    <row r="62" spans="1:5" ht="30" x14ac:dyDescent="0.25">
      <c r="A62" s="12">
        <v>18</v>
      </c>
      <c r="B62" s="13" t="s">
        <v>61</v>
      </c>
      <c r="C62" s="14"/>
      <c r="D62" s="14"/>
    </row>
  </sheetData>
  <mergeCells count="3">
    <mergeCell ref="B6:B7"/>
    <mergeCell ref="A6:A7"/>
    <mergeCell ref="C6:C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16" sqref="E16"/>
    </sheetView>
  </sheetViews>
  <sheetFormatPr defaultRowHeight="11.25" x14ac:dyDescent="0.2"/>
  <cols>
    <col min="1" max="1" width="8.7109375" style="37" bestFit="1" customWidth="1"/>
    <col min="2" max="2" width="9.5703125" style="37" bestFit="1" customWidth="1"/>
    <col min="3" max="3" width="19.140625" style="37" bestFit="1" customWidth="1"/>
    <col min="4" max="4" width="14" style="37" customWidth="1"/>
    <col min="5" max="5" width="19.140625" style="37" bestFit="1" customWidth="1"/>
    <col min="6" max="6" width="18.85546875" style="37" customWidth="1"/>
    <col min="7" max="7" width="4.5703125" style="37" bestFit="1" customWidth="1"/>
    <col min="8" max="8" width="13.5703125" style="44" bestFit="1" customWidth="1"/>
    <col min="9" max="9" width="12.5703125" style="44" bestFit="1" customWidth="1"/>
    <col min="10" max="10" width="24.28515625" style="37" customWidth="1"/>
    <col min="11" max="11" width="15.85546875" style="37" bestFit="1" customWidth="1"/>
    <col min="12" max="16384" width="9.140625" style="37"/>
  </cols>
  <sheetData>
    <row r="1" spans="1:11" x14ac:dyDescent="0.2">
      <c r="J1" s="37" t="s">
        <v>106</v>
      </c>
    </row>
    <row r="2" spans="1:11" x14ac:dyDescent="0.2">
      <c r="A2" s="30" t="s">
        <v>78</v>
      </c>
      <c r="B2" s="30" t="s">
        <v>79</v>
      </c>
      <c r="C2" s="30" t="s">
        <v>80</v>
      </c>
      <c r="D2" s="30" t="s">
        <v>81</v>
      </c>
      <c r="E2" s="30" t="s">
        <v>80</v>
      </c>
      <c r="F2" s="30" t="s">
        <v>81</v>
      </c>
      <c r="G2" s="30" t="s">
        <v>82</v>
      </c>
      <c r="H2" s="31" t="s">
        <v>83</v>
      </c>
      <c r="I2" s="31" t="s">
        <v>84</v>
      </c>
      <c r="J2" s="30" t="s">
        <v>85</v>
      </c>
      <c r="K2" s="32" t="s">
        <v>86</v>
      </c>
    </row>
    <row r="3" spans="1:11" ht="33.75" x14ac:dyDescent="0.2">
      <c r="A3" s="33">
        <v>42142</v>
      </c>
      <c r="B3" s="34">
        <v>4</v>
      </c>
      <c r="C3" s="34" t="s">
        <v>88</v>
      </c>
      <c r="D3" s="34" t="s">
        <v>89</v>
      </c>
      <c r="E3" s="34" t="s">
        <v>90</v>
      </c>
      <c r="F3" s="34" t="s">
        <v>91</v>
      </c>
      <c r="G3" s="34">
        <v>978</v>
      </c>
      <c r="H3" s="35">
        <v>459000</v>
      </c>
      <c r="I3" s="36">
        <v>0</v>
      </c>
      <c r="J3" s="34" t="s">
        <v>92</v>
      </c>
      <c r="K3" s="37" t="s">
        <v>93</v>
      </c>
    </row>
    <row r="4" spans="1:11" ht="33.75" x14ac:dyDescent="0.2">
      <c r="A4" s="33">
        <v>42055</v>
      </c>
      <c r="B4" s="34">
        <v>13</v>
      </c>
      <c r="C4" s="34" t="s">
        <v>94</v>
      </c>
      <c r="D4" s="34" t="s">
        <v>95</v>
      </c>
      <c r="E4" s="34" t="s">
        <v>96</v>
      </c>
      <c r="F4" s="34" t="s">
        <v>97</v>
      </c>
      <c r="G4" s="34">
        <v>978</v>
      </c>
      <c r="H4" s="35">
        <v>3487.27</v>
      </c>
      <c r="I4" s="36">
        <v>0</v>
      </c>
      <c r="J4" s="34" t="s">
        <v>98</v>
      </c>
      <c r="K4" s="37" t="s">
        <v>87</v>
      </c>
    </row>
    <row r="5" spans="1:11" ht="45" x14ac:dyDescent="0.2">
      <c r="A5" s="33">
        <v>42034</v>
      </c>
      <c r="B5" s="34">
        <v>20</v>
      </c>
      <c r="C5" s="34" t="s">
        <v>99</v>
      </c>
      <c r="D5" s="34" t="s">
        <v>100</v>
      </c>
      <c r="E5" s="34" t="s">
        <v>101</v>
      </c>
      <c r="F5" s="34" t="s">
        <v>102</v>
      </c>
      <c r="G5" s="34">
        <v>978</v>
      </c>
      <c r="H5" s="35">
        <v>56849.22</v>
      </c>
      <c r="I5" s="36">
        <v>0</v>
      </c>
      <c r="J5" s="34" t="s">
        <v>103</v>
      </c>
      <c r="K5" s="37" t="s">
        <v>87</v>
      </c>
    </row>
    <row r="6" spans="1:11" ht="45" x14ac:dyDescent="0.2">
      <c r="A6" s="38">
        <v>41972</v>
      </c>
      <c r="B6" s="39">
        <v>2</v>
      </c>
      <c r="C6" s="39" t="s">
        <v>99</v>
      </c>
      <c r="D6" s="39" t="s">
        <v>100</v>
      </c>
      <c r="E6" s="39" t="s">
        <v>104</v>
      </c>
      <c r="F6" s="39" t="s">
        <v>102</v>
      </c>
      <c r="G6" s="39">
        <v>978</v>
      </c>
      <c r="H6" s="40">
        <v>10910.64</v>
      </c>
      <c r="I6" s="41">
        <v>0</v>
      </c>
      <c r="J6" s="39" t="s">
        <v>105</v>
      </c>
      <c r="K6" s="37" t="s">
        <v>87</v>
      </c>
    </row>
    <row r="7" spans="1:11" x14ac:dyDescent="0.2">
      <c r="A7" s="42" t="s">
        <v>77</v>
      </c>
      <c r="B7" s="42"/>
      <c r="C7" s="42"/>
      <c r="D7" s="42"/>
      <c r="E7" s="42"/>
      <c r="F7" s="42"/>
      <c r="G7" s="42"/>
      <c r="H7" s="43">
        <f>SUM(H3:H6)</f>
        <v>530247.13</v>
      </c>
      <c r="I7" s="43"/>
      <c r="J7" s="42"/>
    </row>
  </sheetData>
  <pageMargins left="0.39370078740157483" right="0.39370078740157483" top="0.74803149606299213" bottom="0.74803149606299213" header="0.31496062992125984" footer="0.31496062992125984"/>
  <pageSetup paperSize="9" scale="8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3"/>
  <sheetViews>
    <sheetView topLeftCell="A58" workbookViewId="0">
      <selection activeCell="B82" sqref="B82"/>
    </sheetView>
  </sheetViews>
  <sheetFormatPr defaultRowHeight="15" x14ac:dyDescent="0.25"/>
  <cols>
    <col min="1" max="1" width="3.140625" bestFit="1" customWidth="1"/>
    <col min="2" max="2" width="60" bestFit="1" customWidth="1"/>
    <col min="3" max="5" width="15" bestFit="1" customWidth="1"/>
    <col min="6" max="6" width="16" style="46" bestFit="1" customWidth="1"/>
    <col min="257" max="257" width="3.140625" bestFit="1" customWidth="1"/>
    <col min="258" max="258" width="60" bestFit="1" customWidth="1"/>
    <col min="259" max="261" width="15" bestFit="1" customWidth="1"/>
    <col min="262" max="262" width="16" bestFit="1" customWidth="1"/>
    <col min="513" max="513" width="3.140625" bestFit="1" customWidth="1"/>
    <col min="514" max="514" width="60" bestFit="1" customWidth="1"/>
    <col min="515" max="517" width="15" bestFit="1" customWidth="1"/>
    <col min="518" max="518" width="16" bestFit="1" customWidth="1"/>
    <col min="769" max="769" width="3.140625" bestFit="1" customWidth="1"/>
    <col min="770" max="770" width="60" bestFit="1" customWidth="1"/>
    <col min="771" max="773" width="15" bestFit="1" customWidth="1"/>
    <col min="774" max="774" width="16" bestFit="1" customWidth="1"/>
    <col min="1025" max="1025" width="3.140625" bestFit="1" customWidth="1"/>
    <col min="1026" max="1026" width="60" bestFit="1" customWidth="1"/>
    <col min="1027" max="1029" width="15" bestFit="1" customWidth="1"/>
    <col min="1030" max="1030" width="16" bestFit="1" customWidth="1"/>
    <col min="1281" max="1281" width="3.140625" bestFit="1" customWidth="1"/>
    <col min="1282" max="1282" width="60" bestFit="1" customWidth="1"/>
    <col min="1283" max="1285" width="15" bestFit="1" customWidth="1"/>
    <col min="1286" max="1286" width="16" bestFit="1" customWidth="1"/>
    <col min="1537" max="1537" width="3.140625" bestFit="1" customWidth="1"/>
    <col min="1538" max="1538" width="60" bestFit="1" customWidth="1"/>
    <col min="1539" max="1541" width="15" bestFit="1" customWidth="1"/>
    <col min="1542" max="1542" width="16" bestFit="1" customWidth="1"/>
    <col min="1793" max="1793" width="3.140625" bestFit="1" customWidth="1"/>
    <col min="1794" max="1794" width="60" bestFit="1" customWidth="1"/>
    <col min="1795" max="1797" width="15" bestFit="1" customWidth="1"/>
    <col min="1798" max="1798" width="16" bestFit="1" customWidth="1"/>
    <col min="2049" max="2049" width="3.140625" bestFit="1" customWidth="1"/>
    <col min="2050" max="2050" width="60" bestFit="1" customWidth="1"/>
    <col min="2051" max="2053" width="15" bestFit="1" customWidth="1"/>
    <col min="2054" max="2054" width="16" bestFit="1" customWidth="1"/>
    <col min="2305" max="2305" width="3.140625" bestFit="1" customWidth="1"/>
    <col min="2306" max="2306" width="60" bestFit="1" customWidth="1"/>
    <col min="2307" max="2309" width="15" bestFit="1" customWidth="1"/>
    <col min="2310" max="2310" width="16" bestFit="1" customWidth="1"/>
    <col min="2561" max="2561" width="3.140625" bestFit="1" customWidth="1"/>
    <col min="2562" max="2562" width="60" bestFit="1" customWidth="1"/>
    <col min="2563" max="2565" width="15" bestFit="1" customWidth="1"/>
    <col min="2566" max="2566" width="16" bestFit="1" customWidth="1"/>
    <col min="2817" max="2817" width="3.140625" bestFit="1" customWidth="1"/>
    <col min="2818" max="2818" width="60" bestFit="1" customWidth="1"/>
    <col min="2819" max="2821" width="15" bestFit="1" customWidth="1"/>
    <col min="2822" max="2822" width="16" bestFit="1" customWidth="1"/>
    <col min="3073" max="3073" width="3.140625" bestFit="1" customWidth="1"/>
    <col min="3074" max="3074" width="60" bestFit="1" customWidth="1"/>
    <col min="3075" max="3077" width="15" bestFit="1" customWidth="1"/>
    <col min="3078" max="3078" width="16" bestFit="1" customWidth="1"/>
    <col min="3329" max="3329" width="3.140625" bestFit="1" customWidth="1"/>
    <col min="3330" max="3330" width="60" bestFit="1" customWidth="1"/>
    <col min="3331" max="3333" width="15" bestFit="1" customWidth="1"/>
    <col min="3334" max="3334" width="16" bestFit="1" customWidth="1"/>
    <col min="3585" max="3585" width="3.140625" bestFit="1" customWidth="1"/>
    <col min="3586" max="3586" width="60" bestFit="1" customWidth="1"/>
    <col min="3587" max="3589" width="15" bestFit="1" customWidth="1"/>
    <col min="3590" max="3590" width="16" bestFit="1" customWidth="1"/>
    <col min="3841" max="3841" width="3.140625" bestFit="1" customWidth="1"/>
    <col min="3842" max="3842" width="60" bestFit="1" customWidth="1"/>
    <col min="3843" max="3845" width="15" bestFit="1" customWidth="1"/>
    <col min="3846" max="3846" width="16" bestFit="1" customWidth="1"/>
    <col min="4097" max="4097" width="3.140625" bestFit="1" customWidth="1"/>
    <col min="4098" max="4098" width="60" bestFit="1" customWidth="1"/>
    <col min="4099" max="4101" width="15" bestFit="1" customWidth="1"/>
    <col min="4102" max="4102" width="16" bestFit="1" customWidth="1"/>
    <col min="4353" max="4353" width="3.140625" bestFit="1" customWidth="1"/>
    <col min="4354" max="4354" width="60" bestFit="1" customWidth="1"/>
    <col min="4355" max="4357" width="15" bestFit="1" customWidth="1"/>
    <col min="4358" max="4358" width="16" bestFit="1" customWidth="1"/>
    <col min="4609" max="4609" width="3.140625" bestFit="1" customWidth="1"/>
    <col min="4610" max="4610" width="60" bestFit="1" customWidth="1"/>
    <col min="4611" max="4613" width="15" bestFit="1" customWidth="1"/>
    <col min="4614" max="4614" width="16" bestFit="1" customWidth="1"/>
    <col min="4865" max="4865" width="3.140625" bestFit="1" customWidth="1"/>
    <col min="4866" max="4866" width="60" bestFit="1" customWidth="1"/>
    <col min="4867" max="4869" width="15" bestFit="1" customWidth="1"/>
    <col min="4870" max="4870" width="16" bestFit="1" customWidth="1"/>
    <col min="5121" max="5121" width="3.140625" bestFit="1" customWidth="1"/>
    <col min="5122" max="5122" width="60" bestFit="1" customWidth="1"/>
    <col min="5123" max="5125" width="15" bestFit="1" customWidth="1"/>
    <col min="5126" max="5126" width="16" bestFit="1" customWidth="1"/>
    <col min="5377" max="5377" width="3.140625" bestFit="1" customWidth="1"/>
    <col min="5378" max="5378" width="60" bestFit="1" customWidth="1"/>
    <col min="5379" max="5381" width="15" bestFit="1" customWidth="1"/>
    <col min="5382" max="5382" width="16" bestFit="1" customWidth="1"/>
    <col min="5633" max="5633" width="3.140625" bestFit="1" customWidth="1"/>
    <col min="5634" max="5634" width="60" bestFit="1" customWidth="1"/>
    <col min="5635" max="5637" width="15" bestFit="1" customWidth="1"/>
    <col min="5638" max="5638" width="16" bestFit="1" customWidth="1"/>
    <col min="5889" max="5889" width="3.140625" bestFit="1" customWidth="1"/>
    <col min="5890" max="5890" width="60" bestFit="1" customWidth="1"/>
    <col min="5891" max="5893" width="15" bestFit="1" customWidth="1"/>
    <col min="5894" max="5894" width="16" bestFit="1" customWidth="1"/>
    <col min="6145" max="6145" width="3.140625" bestFit="1" customWidth="1"/>
    <col min="6146" max="6146" width="60" bestFit="1" customWidth="1"/>
    <col min="6147" max="6149" width="15" bestFit="1" customWidth="1"/>
    <col min="6150" max="6150" width="16" bestFit="1" customWidth="1"/>
    <col min="6401" max="6401" width="3.140625" bestFit="1" customWidth="1"/>
    <col min="6402" max="6402" width="60" bestFit="1" customWidth="1"/>
    <col min="6403" max="6405" width="15" bestFit="1" customWidth="1"/>
    <col min="6406" max="6406" width="16" bestFit="1" customWidth="1"/>
    <col min="6657" max="6657" width="3.140625" bestFit="1" customWidth="1"/>
    <col min="6658" max="6658" width="60" bestFit="1" customWidth="1"/>
    <col min="6659" max="6661" width="15" bestFit="1" customWidth="1"/>
    <col min="6662" max="6662" width="16" bestFit="1" customWidth="1"/>
    <col min="6913" max="6913" width="3.140625" bestFit="1" customWidth="1"/>
    <col min="6914" max="6914" width="60" bestFit="1" customWidth="1"/>
    <col min="6915" max="6917" width="15" bestFit="1" customWidth="1"/>
    <col min="6918" max="6918" width="16" bestFit="1" customWidth="1"/>
    <col min="7169" max="7169" width="3.140625" bestFit="1" customWidth="1"/>
    <col min="7170" max="7170" width="60" bestFit="1" customWidth="1"/>
    <col min="7171" max="7173" width="15" bestFit="1" customWidth="1"/>
    <col min="7174" max="7174" width="16" bestFit="1" customWidth="1"/>
    <col min="7425" max="7425" width="3.140625" bestFit="1" customWidth="1"/>
    <col min="7426" max="7426" width="60" bestFit="1" customWidth="1"/>
    <col min="7427" max="7429" width="15" bestFit="1" customWidth="1"/>
    <col min="7430" max="7430" width="16" bestFit="1" customWidth="1"/>
    <col min="7681" max="7681" width="3.140625" bestFit="1" customWidth="1"/>
    <col min="7682" max="7682" width="60" bestFit="1" customWidth="1"/>
    <col min="7683" max="7685" width="15" bestFit="1" customWidth="1"/>
    <col min="7686" max="7686" width="16" bestFit="1" customWidth="1"/>
    <col min="7937" max="7937" width="3.140625" bestFit="1" customWidth="1"/>
    <col min="7938" max="7938" width="60" bestFit="1" customWidth="1"/>
    <col min="7939" max="7941" width="15" bestFit="1" customWidth="1"/>
    <col min="7942" max="7942" width="16" bestFit="1" customWidth="1"/>
    <col min="8193" max="8193" width="3.140625" bestFit="1" customWidth="1"/>
    <col min="8194" max="8194" width="60" bestFit="1" customWidth="1"/>
    <col min="8195" max="8197" width="15" bestFit="1" customWidth="1"/>
    <col min="8198" max="8198" width="16" bestFit="1" customWidth="1"/>
    <col min="8449" max="8449" width="3.140625" bestFit="1" customWidth="1"/>
    <col min="8450" max="8450" width="60" bestFit="1" customWidth="1"/>
    <col min="8451" max="8453" width="15" bestFit="1" customWidth="1"/>
    <col min="8454" max="8454" width="16" bestFit="1" customWidth="1"/>
    <col min="8705" max="8705" width="3.140625" bestFit="1" customWidth="1"/>
    <col min="8706" max="8706" width="60" bestFit="1" customWidth="1"/>
    <col min="8707" max="8709" width="15" bestFit="1" customWidth="1"/>
    <col min="8710" max="8710" width="16" bestFit="1" customWidth="1"/>
    <col min="8961" max="8961" width="3.140625" bestFit="1" customWidth="1"/>
    <col min="8962" max="8962" width="60" bestFit="1" customWidth="1"/>
    <col min="8963" max="8965" width="15" bestFit="1" customWidth="1"/>
    <col min="8966" max="8966" width="16" bestFit="1" customWidth="1"/>
    <col min="9217" max="9217" width="3.140625" bestFit="1" customWidth="1"/>
    <col min="9218" max="9218" width="60" bestFit="1" customWidth="1"/>
    <col min="9219" max="9221" width="15" bestFit="1" customWidth="1"/>
    <col min="9222" max="9222" width="16" bestFit="1" customWidth="1"/>
    <col min="9473" max="9473" width="3.140625" bestFit="1" customWidth="1"/>
    <col min="9474" max="9474" width="60" bestFit="1" customWidth="1"/>
    <col min="9475" max="9477" width="15" bestFit="1" customWidth="1"/>
    <col min="9478" max="9478" width="16" bestFit="1" customWidth="1"/>
    <col min="9729" max="9729" width="3.140625" bestFit="1" customWidth="1"/>
    <col min="9730" max="9730" width="60" bestFit="1" customWidth="1"/>
    <col min="9731" max="9733" width="15" bestFit="1" customWidth="1"/>
    <col min="9734" max="9734" width="16" bestFit="1" customWidth="1"/>
    <col min="9985" max="9985" width="3.140625" bestFit="1" customWidth="1"/>
    <col min="9986" max="9986" width="60" bestFit="1" customWidth="1"/>
    <col min="9987" max="9989" width="15" bestFit="1" customWidth="1"/>
    <col min="9990" max="9990" width="16" bestFit="1" customWidth="1"/>
    <col min="10241" max="10241" width="3.140625" bestFit="1" customWidth="1"/>
    <col min="10242" max="10242" width="60" bestFit="1" customWidth="1"/>
    <col min="10243" max="10245" width="15" bestFit="1" customWidth="1"/>
    <col min="10246" max="10246" width="16" bestFit="1" customWidth="1"/>
    <col min="10497" max="10497" width="3.140625" bestFit="1" customWidth="1"/>
    <col min="10498" max="10498" width="60" bestFit="1" customWidth="1"/>
    <col min="10499" max="10501" width="15" bestFit="1" customWidth="1"/>
    <col min="10502" max="10502" width="16" bestFit="1" customWidth="1"/>
    <col min="10753" max="10753" width="3.140625" bestFit="1" customWidth="1"/>
    <col min="10754" max="10754" width="60" bestFit="1" customWidth="1"/>
    <col min="10755" max="10757" width="15" bestFit="1" customWidth="1"/>
    <col min="10758" max="10758" width="16" bestFit="1" customWidth="1"/>
    <col min="11009" max="11009" width="3.140625" bestFit="1" customWidth="1"/>
    <col min="11010" max="11010" width="60" bestFit="1" customWidth="1"/>
    <col min="11011" max="11013" width="15" bestFit="1" customWidth="1"/>
    <col min="11014" max="11014" width="16" bestFit="1" customWidth="1"/>
    <col min="11265" max="11265" width="3.140625" bestFit="1" customWidth="1"/>
    <col min="11266" max="11266" width="60" bestFit="1" customWidth="1"/>
    <col min="11267" max="11269" width="15" bestFit="1" customWidth="1"/>
    <col min="11270" max="11270" width="16" bestFit="1" customWidth="1"/>
    <col min="11521" max="11521" width="3.140625" bestFit="1" customWidth="1"/>
    <col min="11522" max="11522" width="60" bestFit="1" customWidth="1"/>
    <col min="11523" max="11525" width="15" bestFit="1" customWidth="1"/>
    <col min="11526" max="11526" width="16" bestFit="1" customWidth="1"/>
    <col min="11777" max="11777" width="3.140625" bestFit="1" customWidth="1"/>
    <col min="11778" max="11778" width="60" bestFit="1" customWidth="1"/>
    <col min="11779" max="11781" width="15" bestFit="1" customWidth="1"/>
    <col min="11782" max="11782" width="16" bestFit="1" customWidth="1"/>
    <col min="12033" max="12033" width="3.140625" bestFit="1" customWidth="1"/>
    <col min="12034" max="12034" width="60" bestFit="1" customWidth="1"/>
    <col min="12035" max="12037" width="15" bestFit="1" customWidth="1"/>
    <col min="12038" max="12038" width="16" bestFit="1" customWidth="1"/>
    <col min="12289" max="12289" width="3.140625" bestFit="1" customWidth="1"/>
    <col min="12290" max="12290" width="60" bestFit="1" customWidth="1"/>
    <col min="12291" max="12293" width="15" bestFit="1" customWidth="1"/>
    <col min="12294" max="12294" width="16" bestFit="1" customWidth="1"/>
    <col min="12545" max="12545" width="3.140625" bestFit="1" customWidth="1"/>
    <col min="12546" max="12546" width="60" bestFit="1" customWidth="1"/>
    <col min="12547" max="12549" width="15" bestFit="1" customWidth="1"/>
    <col min="12550" max="12550" width="16" bestFit="1" customWidth="1"/>
    <col min="12801" max="12801" width="3.140625" bestFit="1" customWidth="1"/>
    <col min="12802" max="12802" width="60" bestFit="1" customWidth="1"/>
    <col min="12803" max="12805" width="15" bestFit="1" customWidth="1"/>
    <col min="12806" max="12806" width="16" bestFit="1" customWidth="1"/>
    <col min="13057" max="13057" width="3.140625" bestFit="1" customWidth="1"/>
    <col min="13058" max="13058" width="60" bestFit="1" customWidth="1"/>
    <col min="13059" max="13061" width="15" bestFit="1" customWidth="1"/>
    <col min="13062" max="13062" width="16" bestFit="1" customWidth="1"/>
    <col min="13313" max="13313" width="3.140625" bestFit="1" customWidth="1"/>
    <col min="13314" max="13314" width="60" bestFit="1" customWidth="1"/>
    <col min="13315" max="13317" width="15" bestFit="1" customWidth="1"/>
    <col min="13318" max="13318" width="16" bestFit="1" customWidth="1"/>
    <col min="13569" max="13569" width="3.140625" bestFit="1" customWidth="1"/>
    <col min="13570" max="13570" width="60" bestFit="1" customWidth="1"/>
    <col min="13571" max="13573" width="15" bestFit="1" customWidth="1"/>
    <col min="13574" max="13574" width="16" bestFit="1" customWidth="1"/>
    <col min="13825" max="13825" width="3.140625" bestFit="1" customWidth="1"/>
    <col min="13826" max="13826" width="60" bestFit="1" customWidth="1"/>
    <col min="13827" max="13829" width="15" bestFit="1" customWidth="1"/>
    <col min="13830" max="13830" width="16" bestFit="1" customWidth="1"/>
    <col min="14081" max="14081" width="3.140625" bestFit="1" customWidth="1"/>
    <col min="14082" max="14082" width="60" bestFit="1" customWidth="1"/>
    <col min="14083" max="14085" width="15" bestFit="1" customWidth="1"/>
    <col min="14086" max="14086" width="16" bestFit="1" customWidth="1"/>
    <col min="14337" max="14337" width="3.140625" bestFit="1" customWidth="1"/>
    <col min="14338" max="14338" width="60" bestFit="1" customWidth="1"/>
    <col min="14339" max="14341" width="15" bestFit="1" customWidth="1"/>
    <col min="14342" max="14342" width="16" bestFit="1" customWidth="1"/>
    <col min="14593" max="14593" width="3.140625" bestFit="1" customWidth="1"/>
    <col min="14594" max="14594" width="60" bestFit="1" customWidth="1"/>
    <col min="14595" max="14597" width="15" bestFit="1" customWidth="1"/>
    <col min="14598" max="14598" width="16" bestFit="1" customWidth="1"/>
    <col min="14849" max="14849" width="3.140625" bestFit="1" customWidth="1"/>
    <col min="14850" max="14850" width="60" bestFit="1" customWidth="1"/>
    <col min="14851" max="14853" width="15" bestFit="1" customWidth="1"/>
    <col min="14854" max="14854" width="16" bestFit="1" customWidth="1"/>
    <col min="15105" max="15105" width="3.140625" bestFit="1" customWidth="1"/>
    <col min="15106" max="15106" width="60" bestFit="1" customWidth="1"/>
    <col min="15107" max="15109" width="15" bestFit="1" customWidth="1"/>
    <col min="15110" max="15110" width="16" bestFit="1" customWidth="1"/>
    <col min="15361" max="15361" width="3.140625" bestFit="1" customWidth="1"/>
    <col min="15362" max="15362" width="60" bestFit="1" customWidth="1"/>
    <col min="15363" max="15365" width="15" bestFit="1" customWidth="1"/>
    <col min="15366" max="15366" width="16" bestFit="1" customWidth="1"/>
    <col min="15617" max="15617" width="3.140625" bestFit="1" customWidth="1"/>
    <col min="15618" max="15618" width="60" bestFit="1" customWidth="1"/>
    <col min="15619" max="15621" width="15" bestFit="1" customWidth="1"/>
    <col min="15622" max="15622" width="16" bestFit="1" customWidth="1"/>
    <col min="15873" max="15873" width="3.140625" bestFit="1" customWidth="1"/>
    <col min="15874" max="15874" width="60" bestFit="1" customWidth="1"/>
    <col min="15875" max="15877" width="15" bestFit="1" customWidth="1"/>
    <col min="15878" max="15878" width="16" bestFit="1" customWidth="1"/>
    <col min="16129" max="16129" width="3.140625" bestFit="1" customWidth="1"/>
    <col min="16130" max="16130" width="60" bestFit="1" customWidth="1"/>
    <col min="16131" max="16133" width="15" bestFit="1" customWidth="1"/>
    <col min="16134" max="16134" width="16" bestFit="1" customWidth="1"/>
  </cols>
  <sheetData>
    <row r="2" spans="1:6" x14ac:dyDescent="0.25">
      <c r="B2" s="45" t="s">
        <v>107</v>
      </c>
    </row>
    <row r="3" spans="1:6" s="50" customFormat="1" ht="45" x14ac:dyDescent="0.25">
      <c r="A3" s="47" t="s">
        <v>1</v>
      </c>
      <c r="B3" s="47" t="s">
        <v>108</v>
      </c>
      <c r="C3" s="48" t="s">
        <v>109</v>
      </c>
      <c r="D3" s="48" t="s">
        <v>110</v>
      </c>
      <c r="E3" s="48" t="s">
        <v>111</v>
      </c>
      <c r="F3" s="49" t="s">
        <v>112</v>
      </c>
    </row>
    <row r="4" spans="1:6" x14ac:dyDescent="0.25">
      <c r="A4" s="27">
        <v>1</v>
      </c>
      <c r="B4" s="27" t="s">
        <v>113</v>
      </c>
      <c r="C4" s="51">
        <v>50000</v>
      </c>
      <c r="D4" s="51">
        <v>30000</v>
      </c>
      <c r="E4" s="51">
        <v>-20000</v>
      </c>
      <c r="F4" s="51">
        <v>20000</v>
      </c>
    </row>
    <row r="5" spans="1:6" x14ac:dyDescent="0.25">
      <c r="A5" s="27">
        <v>2</v>
      </c>
      <c r="B5" s="27" t="s">
        <v>114</v>
      </c>
      <c r="C5" s="51">
        <v>90000</v>
      </c>
      <c r="D5" s="51">
        <v>80000</v>
      </c>
      <c r="E5" s="51">
        <v>-10000</v>
      </c>
      <c r="F5" s="51">
        <v>10000</v>
      </c>
    </row>
    <row r="6" spans="1:6" x14ac:dyDescent="0.25">
      <c r="A6" s="27">
        <v>3</v>
      </c>
      <c r="B6" s="27" t="s">
        <v>115</v>
      </c>
      <c r="C6" s="51">
        <v>10000</v>
      </c>
      <c r="D6" s="51">
        <v>0</v>
      </c>
      <c r="E6" s="51">
        <v>-10000</v>
      </c>
      <c r="F6" s="51">
        <v>10000</v>
      </c>
    </row>
    <row r="7" spans="1:6" x14ac:dyDescent="0.25">
      <c r="A7" s="27">
        <v>4</v>
      </c>
      <c r="B7" s="27" t="s">
        <v>116</v>
      </c>
      <c r="C7" s="51">
        <v>100000</v>
      </c>
      <c r="D7" s="51">
        <v>60000</v>
      </c>
      <c r="E7" s="51">
        <v>-40000</v>
      </c>
      <c r="F7" s="51">
        <v>40000</v>
      </c>
    </row>
    <row r="8" spans="1:6" x14ac:dyDescent="0.25">
      <c r="A8" s="27">
        <v>5</v>
      </c>
      <c r="B8" s="27" t="s">
        <v>117</v>
      </c>
      <c r="C8" s="51">
        <v>40000</v>
      </c>
      <c r="D8" s="51">
        <v>30000</v>
      </c>
      <c r="E8" s="51">
        <v>-10000</v>
      </c>
      <c r="F8" s="51">
        <v>10000</v>
      </c>
    </row>
    <row r="9" spans="1:6" x14ac:dyDescent="0.25">
      <c r="A9" s="27">
        <v>6</v>
      </c>
      <c r="B9" s="27" t="s">
        <v>118</v>
      </c>
      <c r="C9" s="51">
        <v>180000</v>
      </c>
      <c r="D9" s="51">
        <v>170000</v>
      </c>
      <c r="E9" s="51">
        <v>-10000</v>
      </c>
      <c r="F9" s="51">
        <v>10000</v>
      </c>
    </row>
    <row r="10" spans="1:6" x14ac:dyDescent="0.25">
      <c r="A10" s="27">
        <v>7</v>
      </c>
      <c r="B10" s="27" t="s">
        <v>119</v>
      </c>
      <c r="C10" s="51">
        <v>70000</v>
      </c>
      <c r="D10" s="51">
        <v>63866.55</v>
      </c>
      <c r="E10" s="51">
        <v>-6133.4499999999971</v>
      </c>
      <c r="F10" s="51">
        <v>6133.45</v>
      </c>
    </row>
    <row r="11" spans="1:6" x14ac:dyDescent="0.25">
      <c r="A11" s="27">
        <v>8</v>
      </c>
      <c r="B11" s="27" t="s">
        <v>120</v>
      </c>
      <c r="C11" s="51">
        <v>80000</v>
      </c>
      <c r="D11" s="51">
        <v>70000</v>
      </c>
      <c r="E11" s="51">
        <v>-10000</v>
      </c>
      <c r="F11" s="51">
        <v>10000</v>
      </c>
    </row>
    <row r="12" spans="1:6" x14ac:dyDescent="0.25">
      <c r="A12" s="27">
        <v>9</v>
      </c>
      <c r="B12" s="27" t="s">
        <v>121</v>
      </c>
      <c r="C12" s="51">
        <v>180000</v>
      </c>
      <c r="D12" s="51">
        <v>170000</v>
      </c>
      <c r="E12" s="51">
        <v>-10000</v>
      </c>
      <c r="F12" s="51">
        <v>10000</v>
      </c>
    </row>
    <row r="13" spans="1:6" x14ac:dyDescent="0.25">
      <c r="A13" s="27">
        <v>10</v>
      </c>
      <c r="B13" s="27" t="s">
        <v>122</v>
      </c>
      <c r="C13" s="51">
        <v>180000</v>
      </c>
      <c r="D13" s="51">
        <v>170000</v>
      </c>
      <c r="E13" s="51">
        <v>-10000</v>
      </c>
      <c r="F13" s="51">
        <v>10000</v>
      </c>
    </row>
    <row r="14" spans="1:6" x14ac:dyDescent="0.25">
      <c r="A14" s="27">
        <v>11</v>
      </c>
      <c r="B14" s="27" t="s">
        <v>123</v>
      </c>
      <c r="C14" s="51">
        <v>180000</v>
      </c>
      <c r="D14" s="51">
        <v>160000</v>
      </c>
      <c r="E14" s="51">
        <v>-20000</v>
      </c>
      <c r="F14" s="51">
        <v>20000</v>
      </c>
    </row>
    <row r="15" spans="1:6" x14ac:dyDescent="0.25">
      <c r="A15" s="27">
        <v>12</v>
      </c>
      <c r="B15" s="27" t="s">
        <v>124</v>
      </c>
      <c r="C15" s="51">
        <v>120000</v>
      </c>
      <c r="D15" s="51">
        <v>100000</v>
      </c>
      <c r="E15" s="51">
        <v>-20000</v>
      </c>
      <c r="F15" s="51">
        <v>20000</v>
      </c>
    </row>
    <row r="16" spans="1:6" x14ac:dyDescent="0.25">
      <c r="A16" s="27">
        <v>13</v>
      </c>
      <c r="B16" s="27" t="s">
        <v>125</v>
      </c>
      <c r="C16" s="51">
        <v>100000</v>
      </c>
      <c r="D16" s="51">
        <v>80000</v>
      </c>
      <c r="E16" s="51">
        <v>-20000</v>
      </c>
      <c r="F16" s="51">
        <v>20000</v>
      </c>
    </row>
    <row r="17" spans="1:6" x14ac:dyDescent="0.25">
      <c r="A17" s="27">
        <v>14</v>
      </c>
      <c r="B17" s="27" t="s">
        <v>126</v>
      </c>
      <c r="C17" s="51">
        <v>180000</v>
      </c>
      <c r="D17" s="51">
        <v>170000</v>
      </c>
      <c r="E17" s="51">
        <v>-10000</v>
      </c>
      <c r="F17" s="51">
        <v>10000</v>
      </c>
    </row>
    <row r="18" spans="1:6" x14ac:dyDescent="0.25">
      <c r="A18" s="27">
        <v>15</v>
      </c>
      <c r="B18" s="27" t="s">
        <v>127</v>
      </c>
      <c r="C18" s="51">
        <v>70000</v>
      </c>
      <c r="D18" s="51">
        <v>60000</v>
      </c>
      <c r="E18" s="51">
        <v>-10000</v>
      </c>
      <c r="F18" s="51">
        <v>10000</v>
      </c>
    </row>
    <row r="19" spans="1:6" x14ac:dyDescent="0.25">
      <c r="A19" s="27">
        <v>16</v>
      </c>
      <c r="B19" s="27" t="s">
        <v>128</v>
      </c>
      <c r="C19" s="51">
        <v>80000</v>
      </c>
      <c r="D19" s="51">
        <v>40000</v>
      </c>
      <c r="E19" s="51">
        <v>-40000</v>
      </c>
      <c r="F19" s="51">
        <v>40000</v>
      </c>
    </row>
    <row r="20" spans="1:6" x14ac:dyDescent="0.25">
      <c r="A20" s="27">
        <v>17</v>
      </c>
      <c r="B20" s="27" t="s">
        <v>129</v>
      </c>
      <c r="C20" s="51">
        <v>120000</v>
      </c>
      <c r="D20" s="51">
        <v>20000</v>
      </c>
      <c r="E20" s="51">
        <v>-100000</v>
      </c>
      <c r="F20" s="51">
        <v>100000</v>
      </c>
    </row>
    <row r="21" spans="1:6" x14ac:dyDescent="0.25">
      <c r="A21" s="27">
        <v>18</v>
      </c>
      <c r="B21" s="27" t="s">
        <v>130</v>
      </c>
      <c r="C21" s="51">
        <v>50000</v>
      </c>
      <c r="D21" s="51">
        <v>40000</v>
      </c>
      <c r="E21" s="51">
        <v>-10000</v>
      </c>
      <c r="F21" s="51">
        <v>10000</v>
      </c>
    </row>
    <row r="22" spans="1:6" x14ac:dyDescent="0.25">
      <c r="A22" s="27">
        <v>19</v>
      </c>
      <c r="B22" s="27" t="s">
        <v>131</v>
      </c>
      <c r="C22" s="51">
        <v>30000</v>
      </c>
      <c r="D22" s="51">
        <v>20000</v>
      </c>
      <c r="E22" s="51">
        <v>-10000</v>
      </c>
      <c r="F22" s="51">
        <v>10000</v>
      </c>
    </row>
    <row r="23" spans="1:6" x14ac:dyDescent="0.25">
      <c r="A23" s="27">
        <v>20</v>
      </c>
      <c r="B23" s="27" t="s">
        <v>132</v>
      </c>
      <c r="C23" s="51">
        <v>10000</v>
      </c>
      <c r="D23" s="51">
        <v>0</v>
      </c>
      <c r="E23" s="51">
        <v>-10000</v>
      </c>
      <c r="F23" s="51">
        <v>10000</v>
      </c>
    </row>
    <row r="24" spans="1:6" x14ac:dyDescent="0.25">
      <c r="A24" s="27">
        <v>21</v>
      </c>
      <c r="B24" s="27" t="s">
        <v>133</v>
      </c>
      <c r="C24" s="51">
        <v>10000</v>
      </c>
      <c r="D24" s="51">
        <v>0</v>
      </c>
      <c r="E24" s="51">
        <v>-10000</v>
      </c>
      <c r="F24" s="51">
        <v>10000</v>
      </c>
    </row>
    <row r="25" spans="1:6" x14ac:dyDescent="0.25">
      <c r="A25" s="27">
        <v>22</v>
      </c>
      <c r="B25" s="27" t="s">
        <v>134</v>
      </c>
      <c r="C25" s="51">
        <v>70000</v>
      </c>
      <c r="D25" s="51">
        <v>60000</v>
      </c>
      <c r="E25" s="51">
        <v>-10000</v>
      </c>
      <c r="F25" s="51">
        <v>10000</v>
      </c>
    </row>
    <row r="26" spans="1:6" x14ac:dyDescent="0.25">
      <c r="A26" s="27">
        <v>23</v>
      </c>
      <c r="B26" s="27" t="s">
        <v>135</v>
      </c>
      <c r="C26" s="51">
        <v>100000</v>
      </c>
      <c r="D26" s="51">
        <v>90000</v>
      </c>
      <c r="E26" s="51">
        <v>-10000</v>
      </c>
      <c r="F26" s="51">
        <v>10000</v>
      </c>
    </row>
    <row r="27" spans="1:6" x14ac:dyDescent="0.25">
      <c r="A27" s="27">
        <v>24</v>
      </c>
      <c r="B27" s="27" t="s">
        <v>136</v>
      </c>
      <c r="C27" s="51">
        <v>20000</v>
      </c>
      <c r="D27" s="51">
        <v>0</v>
      </c>
      <c r="E27" s="51">
        <v>-20000</v>
      </c>
      <c r="F27" s="51">
        <v>20000</v>
      </c>
    </row>
    <row r="28" spans="1:6" x14ac:dyDescent="0.25">
      <c r="A28" s="27">
        <v>25</v>
      </c>
      <c r="B28" s="27" t="s">
        <v>137</v>
      </c>
      <c r="C28" s="51">
        <v>60000</v>
      </c>
      <c r="D28" s="51">
        <v>15000</v>
      </c>
      <c r="E28" s="51">
        <v>-45000</v>
      </c>
      <c r="F28" s="51">
        <v>45000</v>
      </c>
    </row>
    <row r="29" spans="1:6" x14ac:dyDescent="0.25">
      <c r="A29" s="27">
        <v>26</v>
      </c>
      <c r="B29" s="27" t="s">
        <v>138</v>
      </c>
      <c r="C29" s="51">
        <v>70000</v>
      </c>
      <c r="D29" s="51">
        <v>60000</v>
      </c>
      <c r="E29" s="51">
        <v>-10000</v>
      </c>
      <c r="F29" s="51">
        <v>10000</v>
      </c>
    </row>
    <row r="30" spans="1:6" x14ac:dyDescent="0.25">
      <c r="A30" s="27">
        <v>27</v>
      </c>
      <c r="B30" s="27" t="s">
        <v>139</v>
      </c>
      <c r="C30" s="51">
        <v>60000</v>
      </c>
      <c r="D30" s="51">
        <v>0</v>
      </c>
      <c r="E30" s="51">
        <v>-60000</v>
      </c>
      <c r="F30" s="51">
        <v>60000</v>
      </c>
    </row>
    <row r="31" spans="1:6" x14ac:dyDescent="0.25">
      <c r="A31" s="27">
        <v>28</v>
      </c>
      <c r="B31" s="27" t="s">
        <v>140</v>
      </c>
      <c r="C31" s="51">
        <v>80000</v>
      </c>
      <c r="D31" s="51">
        <v>0</v>
      </c>
      <c r="E31" s="51">
        <v>-80000</v>
      </c>
      <c r="F31" s="51">
        <v>80000</v>
      </c>
    </row>
    <row r="32" spans="1:6" x14ac:dyDescent="0.25">
      <c r="A32" s="27">
        <v>29</v>
      </c>
      <c r="B32" s="27" t="s">
        <v>141</v>
      </c>
      <c r="C32" s="51">
        <v>80000</v>
      </c>
      <c r="D32" s="51">
        <v>60000</v>
      </c>
      <c r="E32" s="51">
        <v>-20000</v>
      </c>
      <c r="F32" s="51">
        <v>20000</v>
      </c>
    </row>
    <row r="33" spans="1:6" x14ac:dyDescent="0.25">
      <c r="A33" s="27">
        <v>30</v>
      </c>
      <c r="B33" s="27" t="s">
        <v>142</v>
      </c>
      <c r="C33" s="51">
        <v>20000</v>
      </c>
      <c r="D33" s="51">
        <v>17780</v>
      </c>
      <c r="E33" s="51">
        <v>-2220</v>
      </c>
      <c r="F33" s="51">
        <v>2220</v>
      </c>
    </row>
    <row r="34" spans="1:6" x14ac:dyDescent="0.25">
      <c r="A34" s="27">
        <v>31</v>
      </c>
      <c r="B34" s="27" t="s">
        <v>143</v>
      </c>
      <c r="C34" s="51">
        <v>60000</v>
      </c>
      <c r="D34" s="51">
        <v>0</v>
      </c>
      <c r="E34" s="51">
        <v>-60000</v>
      </c>
      <c r="F34" s="51">
        <v>60000</v>
      </c>
    </row>
    <row r="35" spans="1:6" x14ac:dyDescent="0.25">
      <c r="A35" s="27">
        <v>32</v>
      </c>
      <c r="B35" s="27" t="s">
        <v>144</v>
      </c>
      <c r="C35" s="51">
        <v>20000</v>
      </c>
      <c r="D35" s="51">
        <v>0</v>
      </c>
      <c r="E35" s="51">
        <v>-20000</v>
      </c>
      <c r="F35" s="51">
        <v>20000</v>
      </c>
    </row>
    <row r="36" spans="1:6" x14ac:dyDescent="0.25">
      <c r="A36" s="27">
        <v>33</v>
      </c>
      <c r="B36" s="27" t="s">
        <v>145</v>
      </c>
      <c r="C36" s="51">
        <v>180000</v>
      </c>
      <c r="D36" s="51">
        <v>170000</v>
      </c>
      <c r="E36" s="51">
        <v>-10000</v>
      </c>
      <c r="F36" s="51">
        <v>10000</v>
      </c>
    </row>
    <row r="37" spans="1:6" x14ac:dyDescent="0.25">
      <c r="A37" s="27">
        <v>34</v>
      </c>
      <c r="B37" s="27" t="s">
        <v>146</v>
      </c>
      <c r="C37" s="51">
        <v>80000</v>
      </c>
      <c r="D37" s="51">
        <v>60000</v>
      </c>
      <c r="E37" s="51">
        <v>-20000</v>
      </c>
      <c r="F37" s="51"/>
    </row>
    <row r="38" spans="1:6" x14ac:dyDescent="0.25">
      <c r="A38" s="27">
        <v>35</v>
      </c>
      <c r="B38" s="27" t="s">
        <v>147</v>
      </c>
      <c r="C38" s="51">
        <v>170000</v>
      </c>
      <c r="D38" s="51">
        <v>160020</v>
      </c>
      <c r="E38" s="51">
        <v>-9980</v>
      </c>
      <c r="F38" s="51">
        <v>9980</v>
      </c>
    </row>
    <row r="39" spans="1:6" x14ac:dyDescent="0.25">
      <c r="A39" s="27">
        <v>36</v>
      </c>
      <c r="B39" s="27" t="s">
        <v>148</v>
      </c>
      <c r="C39" s="51">
        <v>50000</v>
      </c>
      <c r="D39" s="51">
        <v>40000</v>
      </c>
      <c r="E39" s="51">
        <v>-10000</v>
      </c>
      <c r="F39" s="51">
        <v>10000</v>
      </c>
    </row>
    <row r="40" spans="1:6" x14ac:dyDescent="0.25">
      <c r="A40" s="27">
        <v>37</v>
      </c>
      <c r="B40" s="27" t="s">
        <v>149</v>
      </c>
      <c r="C40" s="51">
        <v>50000</v>
      </c>
      <c r="D40" s="51">
        <v>30000</v>
      </c>
      <c r="E40" s="51">
        <v>-20000</v>
      </c>
      <c r="F40" s="51">
        <v>20000</v>
      </c>
    </row>
    <row r="41" spans="1:6" x14ac:dyDescent="0.25">
      <c r="A41" s="27">
        <v>38</v>
      </c>
      <c r="B41" s="27" t="s">
        <v>150</v>
      </c>
      <c r="C41" s="51">
        <v>120000</v>
      </c>
      <c r="D41" s="51">
        <v>100175.07</v>
      </c>
      <c r="E41" s="51">
        <v>-19824.929999999993</v>
      </c>
      <c r="F41" s="51">
        <v>19824.93</v>
      </c>
    </row>
    <row r="42" spans="1:6" x14ac:dyDescent="0.25">
      <c r="A42" s="27">
        <v>39</v>
      </c>
      <c r="B42" s="27" t="s">
        <v>151</v>
      </c>
      <c r="C42" s="51">
        <v>60000</v>
      </c>
      <c r="D42" s="51">
        <v>50000</v>
      </c>
      <c r="E42" s="51">
        <v>-10000</v>
      </c>
      <c r="F42" s="51">
        <v>10000</v>
      </c>
    </row>
    <row r="43" spans="1:6" x14ac:dyDescent="0.25">
      <c r="A43" s="27">
        <v>40</v>
      </c>
      <c r="B43" s="27" t="s">
        <v>152</v>
      </c>
      <c r="C43" s="51">
        <v>140000</v>
      </c>
      <c r="D43" s="51">
        <v>120000</v>
      </c>
      <c r="E43" s="51">
        <v>-20000</v>
      </c>
      <c r="F43" s="51">
        <v>20000</v>
      </c>
    </row>
    <row r="44" spans="1:6" x14ac:dyDescent="0.25">
      <c r="A44" s="27">
        <v>41</v>
      </c>
      <c r="B44" s="27" t="s">
        <v>153</v>
      </c>
      <c r="C44" s="51">
        <v>70000</v>
      </c>
      <c r="D44" s="51">
        <v>60000</v>
      </c>
      <c r="E44" s="51">
        <v>-10000</v>
      </c>
      <c r="F44" s="51">
        <v>10000</v>
      </c>
    </row>
    <row r="45" spans="1:6" x14ac:dyDescent="0.25">
      <c r="A45" s="27">
        <v>42</v>
      </c>
      <c r="B45" s="27" t="s">
        <v>154</v>
      </c>
      <c r="C45" s="51">
        <v>120000</v>
      </c>
      <c r="D45" s="51">
        <v>60000</v>
      </c>
      <c r="E45" s="51">
        <v>-60000</v>
      </c>
      <c r="F45" s="51">
        <v>60000</v>
      </c>
    </row>
    <row r="46" spans="1:6" x14ac:dyDescent="0.25">
      <c r="A46" s="27">
        <v>43</v>
      </c>
      <c r="B46" s="27" t="s">
        <v>155</v>
      </c>
      <c r="C46" s="51">
        <v>180000</v>
      </c>
      <c r="D46" s="51">
        <v>160000</v>
      </c>
      <c r="E46" s="51">
        <v>-20000</v>
      </c>
      <c r="F46" s="51">
        <v>20000</v>
      </c>
    </row>
    <row r="47" spans="1:6" x14ac:dyDescent="0.25">
      <c r="A47" s="27">
        <v>44</v>
      </c>
      <c r="B47" s="27" t="s">
        <v>156</v>
      </c>
      <c r="C47" s="51">
        <v>40000</v>
      </c>
      <c r="D47" s="51">
        <v>0</v>
      </c>
      <c r="E47" s="51">
        <v>-40000</v>
      </c>
      <c r="F47" s="51">
        <v>40000</v>
      </c>
    </row>
    <row r="48" spans="1:6" x14ac:dyDescent="0.25">
      <c r="A48" s="27">
        <v>45</v>
      </c>
      <c r="B48" s="27" t="s">
        <v>157</v>
      </c>
      <c r="C48" s="51">
        <v>120000</v>
      </c>
      <c r="D48" s="51">
        <v>100000</v>
      </c>
      <c r="E48" s="51">
        <v>-20000</v>
      </c>
      <c r="F48" s="51">
        <v>20000</v>
      </c>
    </row>
    <row r="49" spans="1:6" x14ac:dyDescent="0.25">
      <c r="A49" s="27">
        <v>46</v>
      </c>
      <c r="B49" s="27" t="s">
        <v>158</v>
      </c>
      <c r="C49" s="51">
        <v>130000</v>
      </c>
      <c r="D49" s="51">
        <v>110000</v>
      </c>
      <c r="E49" s="51">
        <v>-20000</v>
      </c>
      <c r="F49" s="51">
        <v>20000</v>
      </c>
    </row>
    <row r="50" spans="1:6" x14ac:dyDescent="0.25">
      <c r="A50" s="27">
        <v>47</v>
      </c>
      <c r="B50" s="27" t="s">
        <v>159</v>
      </c>
      <c r="C50" s="51">
        <v>100000</v>
      </c>
      <c r="D50" s="51">
        <v>90000</v>
      </c>
      <c r="E50" s="51">
        <v>-10000</v>
      </c>
      <c r="F50" s="51">
        <v>10000</v>
      </c>
    </row>
    <row r="51" spans="1:6" x14ac:dyDescent="0.25">
      <c r="A51" s="27">
        <v>48</v>
      </c>
      <c r="B51" s="27" t="s">
        <v>160</v>
      </c>
      <c r="C51" s="51">
        <v>120000</v>
      </c>
      <c r="D51" s="51">
        <v>80000</v>
      </c>
      <c r="E51" s="51">
        <v>-40000</v>
      </c>
      <c r="F51" s="51">
        <v>40000</v>
      </c>
    </row>
    <row r="52" spans="1:6" x14ac:dyDescent="0.25">
      <c r="A52" s="27">
        <v>49</v>
      </c>
      <c r="B52" s="27" t="s">
        <v>161</v>
      </c>
      <c r="C52" s="51">
        <v>180000</v>
      </c>
      <c r="D52" s="51">
        <v>160000</v>
      </c>
      <c r="E52" s="51">
        <v>-20000</v>
      </c>
      <c r="F52" s="51">
        <v>20000</v>
      </c>
    </row>
    <row r="53" spans="1:6" x14ac:dyDescent="0.25">
      <c r="A53" s="27">
        <v>50</v>
      </c>
      <c r="B53" s="27" t="s">
        <v>162</v>
      </c>
      <c r="C53" s="51">
        <v>160000</v>
      </c>
      <c r="D53" s="51">
        <v>150000</v>
      </c>
      <c r="E53" s="51">
        <v>-10000</v>
      </c>
      <c r="F53" s="51">
        <v>10000</v>
      </c>
    </row>
    <row r="54" spans="1:6" x14ac:dyDescent="0.25">
      <c r="A54" s="27">
        <v>51</v>
      </c>
      <c r="B54" s="27" t="s">
        <v>163</v>
      </c>
      <c r="C54" s="51">
        <v>130000</v>
      </c>
      <c r="D54" s="51">
        <v>90000</v>
      </c>
      <c r="E54" s="51">
        <v>-40000</v>
      </c>
      <c r="F54" s="51">
        <v>40000</v>
      </c>
    </row>
    <row r="55" spans="1:6" x14ac:dyDescent="0.25">
      <c r="A55" s="27">
        <v>52</v>
      </c>
      <c r="B55" s="27" t="s">
        <v>164</v>
      </c>
      <c r="C55" s="51">
        <v>20000</v>
      </c>
      <c r="D55" s="51">
        <v>10000</v>
      </c>
      <c r="E55" s="51">
        <v>-10000</v>
      </c>
      <c r="F55" s="51">
        <v>10000</v>
      </c>
    </row>
    <row r="56" spans="1:6" x14ac:dyDescent="0.25">
      <c r="A56" s="27">
        <v>53</v>
      </c>
      <c r="B56" s="27" t="s">
        <v>165</v>
      </c>
      <c r="C56" s="51">
        <v>170000</v>
      </c>
      <c r="D56" s="51">
        <v>160000</v>
      </c>
      <c r="E56" s="51">
        <v>-10000</v>
      </c>
      <c r="F56" s="51">
        <v>10000</v>
      </c>
    </row>
    <row r="57" spans="1:6" x14ac:dyDescent="0.25">
      <c r="A57" s="27">
        <v>54</v>
      </c>
      <c r="B57" s="27" t="s">
        <v>166</v>
      </c>
      <c r="C57" s="51">
        <v>180000</v>
      </c>
      <c r="D57" s="51">
        <v>160000</v>
      </c>
      <c r="E57" s="51">
        <v>-20000</v>
      </c>
      <c r="F57" s="51">
        <v>20000</v>
      </c>
    </row>
    <row r="58" spans="1:6" x14ac:dyDescent="0.25">
      <c r="A58" s="27">
        <v>55</v>
      </c>
      <c r="B58" s="27" t="s">
        <v>167</v>
      </c>
      <c r="C58" s="51">
        <v>10000</v>
      </c>
      <c r="D58" s="51">
        <v>0</v>
      </c>
      <c r="E58" s="51">
        <v>-10000</v>
      </c>
      <c r="F58" s="51">
        <v>10000</v>
      </c>
    </row>
    <row r="59" spans="1:6" x14ac:dyDescent="0.25">
      <c r="A59" s="27">
        <v>56</v>
      </c>
      <c r="B59" s="27" t="s">
        <v>168</v>
      </c>
      <c r="C59" s="51">
        <v>150000</v>
      </c>
      <c r="D59" s="51">
        <v>141594.62</v>
      </c>
      <c r="E59" s="51">
        <v>-8405.3800000000047</v>
      </c>
      <c r="F59" s="51">
        <v>8405.3799999999992</v>
      </c>
    </row>
    <row r="60" spans="1:6" x14ac:dyDescent="0.25">
      <c r="A60" s="27">
        <v>57</v>
      </c>
      <c r="B60" s="27" t="s">
        <v>169</v>
      </c>
      <c r="C60" s="51">
        <v>30000</v>
      </c>
      <c r="D60" s="51">
        <v>20000</v>
      </c>
      <c r="E60" s="51">
        <v>-10000</v>
      </c>
      <c r="F60" s="51">
        <v>10000</v>
      </c>
    </row>
    <row r="61" spans="1:6" x14ac:dyDescent="0.25">
      <c r="A61" s="27">
        <v>58</v>
      </c>
      <c r="B61" s="27" t="s">
        <v>170</v>
      </c>
      <c r="C61" s="51">
        <v>60000</v>
      </c>
      <c r="D61" s="51">
        <v>50000</v>
      </c>
      <c r="E61" s="51">
        <v>-10000</v>
      </c>
      <c r="F61" s="51">
        <v>10000</v>
      </c>
    </row>
    <row r="62" spans="1:6" x14ac:dyDescent="0.25">
      <c r="A62" s="27">
        <v>59</v>
      </c>
      <c r="B62" s="27" t="s">
        <v>171</v>
      </c>
      <c r="C62" s="51">
        <v>80000</v>
      </c>
      <c r="D62" s="51">
        <v>50000</v>
      </c>
      <c r="E62" s="51">
        <v>-30000</v>
      </c>
      <c r="F62" s="51">
        <v>30000</v>
      </c>
    </row>
    <row r="63" spans="1:6" x14ac:dyDescent="0.25">
      <c r="A63" s="27">
        <v>60</v>
      </c>
      <c r="B63" s="27" t="s">
        <v>172</v>
      </c>
      <c r="C63" s="51">
        <v>140000</v>
      </c>
      <c r="D63" s="51">
        <v>60000</v>
      </c>
      <c r="E63" s="51">
        <v>-80000</v>
      </c>
      <c r="F63" s="51">
        <v>80000</v>
      </c>
    </row>
    <row r="64" spans="1:6" x14ac:dyDescent="0.25">
      <c r="A64" s="27">
        <v>61</v>
      </c>
      <c r="B64" s="27" t="s">
        <v>173</v>
      </c>
      <c r="C64" s="51">
        <v>180000</v>
      </c>
      <c r="D64" s="51">
        <v>171000</v>
      </c>
      <c r="E64" s="51">
        <v>-9000</v>
      </c>
      <c r="F64" s="51">
        <v>9000</v>
      </c>
    </row>
    <row r="65" spans="1:6" x14ac:dyDescent="0.25">
      <c r="A65" s="27">
        <v>62</v>
      </c>
      <c r="B65" s="27" t="s">
        <v>174</v>
      </c>
      <c r="C65" s="51">
        <v>90000</v>
      </c>
      <c r="D65" s="51">
        <v>87543.49</v>
      </c>
      <c r="E65" s="51">
        <v>-2456.5099999999948</v>
      </c>
      <c r="F65" s="51">
        <v>2456.5100000000002</v>
      </c>
    </row>
    <row r="66" spans="1:6" x14ac:dyDescent="0.25">
      <c r="A66" s="27">
        <v>63</v>
      </c>
      <c r="B66" s="27" t="s">
        <v>175</v>
      </c>
      <c r="C66" s="51">
        <v>60000</v>
      </c>
      <c r="D66" s="51">
        <v>50000</v>
      </c>
      <c r="E66" s="51">
        <v>-10000</v>
      </c>
      <c r="F66" s="51">
        <v>10000</v>
      </c>
    </row>
    <row r="67" spans="1:6" x14ac:dyDescent="0.25">
      <c r="A67" s="27">
        <v>64</v>
      </c>
      <c r="B67" s="27" t="s">
        <v>176</v>
      </c>
      <c r="C67" s="51">
        <v>180000</v>
      </c>
      <c r="D67" s="51">
        <v>170000</v>
      </c>
      <c r="E67" s="51">
        <v>-10000</v>
      </c>
      <c r="F67" s="51">
        <v>10000</v>
      </c>
    </row>
    <row r="68" spans="1:6" x14ac:dyDescent="0.25">
      <c r="A68" s="27"/>
      <c r="B68" s="52" t="s">
        <v>177</v>
      </c>
      <c r="C68" s="53">
        <f>SUM(C4:C67)</f>
        <v>6120000</v>
      </c>
      <c r="D68" s="53">
        <f>SUM(D4:D67)</f>
        <v>4756979.7300000004</v>
      </c>
      <c r="E68" s="53">
        <f>SUM(E4:E67)</f>
        <v>-1363020.2699999998</v>
      </c>
      <c r="F68" s="53">
        <f>SUM(F4:F67)</f>
        <v>1343020.2699999998</v>
      </c>
    </row>
    <row r="69" spans="1:6" x14ac:dyDescent="0.25">
      <c r="A69" s="54"/>
      <c r="B69" s="55"/>
      <c r="C69" s="56"/>
      <c r="D69" s="56"/>
      <c r="E69" s="56"/>
      <c r="F69" s="56"/>
    </row>
    <row r="70" spans="1:6" x14ac:dyDescent="0.25">
      <c r="A70" s="54"/>
      <c r="B70" s="55"/>
      <c r="C70" s="56"/>
      <c r="D70" s="56"/>
      <c r="E70" s="56"/>
      <c r="F70" s="56"/>
    </row>
    <row r="71" spans="1:6" x14ac:dyDescent="0.25">
      <c r="B71" s="57" t="s">
        <v>178</v>
      </c>
    </row>
    <row r="72" spans="1:6" s="45" customFormat="1" ht="45" x14ac:dyDescent="0.25">
      <c r="A72" s="47" t="s">
        <v>1</v>
      </c>
      <c r="B72" s="47" t="s">
        <v>108</v>
      </c>
      <c r="C72" s="48" t="s">
        <v>179</v>
      </c>
      <c r="D72" s="48" t="s">
        <v>180</v>
      </c>
      <c r="E72" s="49" t="s">
        <v>112</v>
      </c>
    </row>
    <row r="73" spans="1:6" x14ac:dyDescent="0.25">
      <c r="A73" s="183">
        <v>1</v>
      </c>
      <c r="B73" s="184" t="s">
        <v>181</v>
      </c>
      <c r="C73" s="58">
        <v>41790</v>
      </c>
      <c r="D73" s="59">
        <v>93560</v>
      </c>
      <c r="E73" s="59">
        <v>93560</v>
      </c>
    </row>
    <row r="74" spans="1:6" x14ac:dyDescent="0.25">
      <c r="A74" s="183"/>
      <c r="B74" s="184"/>
      <c r="C74" s="58">
        <v>41912</v>
      </c>
      <c r="D74" s="59">
        <v>28060</v>
      </c>
      <c r="E74" s="59">
        <v>28060</v>
      </c>
    </row>
    <row r="75" spans="1:6" x14ac:dyDescent="0.25">
      <c r="A75" s="183"/>
      <c r="B75" s="184"/>
      <c r="C75" s="58">
        <v>41973</v>
      </c>
      <c r="D75" s="59">
        <v>254620</v>
      </c>
      <c r="E75" s="59">
        <v>254620</v>
      </c>
    </row>
    <row r="76" spans="1:6" x14ac:dyDescent="0.25">
      <c r="A76" s="183"/>
      <c r="B76" s="184"/>
      <c r="C76" s="58">
        <v>42124</v>
      </c>
      <c r="D76" s="59">
        <v>26100</v>
      </c>
      <c r="E76" s="59">
        <v>26100</v>
      </c>
    </row>
    <row r="77" spans="1:6" x14ac:dyDescent="0.25">
      <c r="A77" s="183"/>
      <c r="B77" s="184"/>
      <c r="C77" s="58">
        <v>42155</v>
      </c>
      <c r="D77" s="59">
        <v>198100.00159999999</v>
      </c>
      <c r="E77" s="59">
        <v>198100</v>
      </c>
    </row>
    <row r="78" spans="1:6" x14ac:dyDescent="0.25">
      <c r="A78" s="183"/>
      <c r="B78" s="184"/>
      <c r="C78" s="58">
        <v>42185</v>
      </c>
      <c r="D78" s="59">
        <v>2940</v>
      </c>
      <c r="E78" s="59">
        <v>2940</v>
      </c>
    </row>
    <row r="79" spans="1:6" x14ac:dyDescent="0.25">
      <c r="A79" s="27">
        <v>2</v>
      </c>
      <c r="B79" s="27" t="s">
        <v>182</v>
      </c>
      <c r="C79" s="58">
        <v>42063</v>
      </c>
      <c r="D79" s="59">
        <v>200000</v>
      </c>
      <c r="E79" s="59">
        <v>200000</v>
      </c>
    </row>
    <row r="80" spans="1:6" x14ac:dyDescent="0.25">
      <c r="A80" s="27">
        <v>3</v>
      </c>
      <c r="B80" s="27" t="s">
        <v>183</v>
      </c>
      <c r="C80" s="58">
        <v>41943</v>
      </c>
      <c r="D80" s="59">
        <v>1000000</v>
      </c>
      <c r="E80" s="59">
        <v>0</v>
      </c>
    </row>
    <row r="81" spans="1:5" x14ac:dyDescent="0.25">
      <c r="A81" s="27">
        <v>4</v>
      </c>
      <c r="B81" s="27" t="s">
        <v>184</v>
      </c>
      <c r="C81" s="58">
        <v>41912</v>
      </c>
      <c r="D81" s="59">
        <v>2880000</v>
      </c>
      <c r="E81" s="59">
        <v>0</v>
      </c>
    </row>
    <row r="82" spans="1:5" x14ac:dyDescent="0.25">
      <c r="A82" s="27">
        <v>5</v>
      </c>
      <c r="B82" s="27" t="s">
        <v>185</v>
      </c>
      <c r="C82" s="58">
        <v>41820</v>
      </c>
      <c r="D82" s="59">
        <v>1200060</v>
      </c>
      <c r="E82" s="59">
        <v>0</v>
      </c>
    </row>
    <row r="83" spans="1:5" x14ac:dyDescent="0.25">
      <c r="A83" s="27"/>
      <c r="B83" s="52" t="s">
        <v>177</v>
      </c>
      <c r="C83" s="27"/>
      <c r="D83" s="53">
        <f>SUM(D73:D82)</f>
        <v>5883440.0016000001</v>
      </c>
      <c r="E83" s="53">
        <f>SUM(E73:E82)</f>
        <v>803380</v>
      </c>
    </row>
  </sheetData>
  <mergeCells count="2">
    <mergeCell ref="A73:A78"/>
    <mergeCell ref="B73:B78"/>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topLeftCell="A79" workbookViewId="0">
      <selection activeCell="B2" sqref="B2"/>
    </sheetView>
  </sheetViews>
  <sheetFormatPr defaultRowHeight="15" x14ac:dyDescent="0.25"/>
  <cols>
    <col min="1" max="1" width="8" bestFit="1" customWidth="1"/>
    <col min="2" max="2" width="59.85546875" bestFit="1" customWidth="1"/>
    <col min="3" max="3" width="16.42578125" style="46" customWidth="1"/>
    <col min="4" max="4" width="16.140625" style="46" customWidth="1"/>
    <col min="5" max="6" width="15" style="46" bestFit="1" customWidth="1"/>
    <col min="257" max="257" width="8" bestFit="1" customWidth="1"/>
    <col min="258" max="258" width="59.85546875" bestFit="1" customWidth="1"/>
    <col min="259" max="259" width="16.42578125" customWidth="1"/>
    <col min="260" max="260" width="16.140625" customWidth="1"/>
    <col min="261" max="262" width="15" bestFit="1" customWidth="1"/>
    <col min="513" max="513" width="8" bestFit="1" customWidth="1"/>
    <col min="514" max="514" width="59.85546875" bestFit="1" customWidth="1"/>
    <col min="515" max="515" width="16.42578125" customWidth="1"/>
    <col min="516" max="516" width="16.140625" customWidth="1"/>
    <col min="517" max="518" width="15" bestFit="1" customWidth="1"/>
    <col min="769" max="769" width="8" bestFit="1" customWidth="1"/>
    <col min="770" max="770" width="59.85546875" bestFit="1" customWidth="1"/>
    <col min="771" max="771" width="16.42578125" customWidth="1"/>
    <col min="772" max="772" width="16.140625" customWidth="1"/>
    <col min="773" max="774" width="15" bestFit="1" customWidth="1"/>
    <col min="1025" max="1025" width="8" bestFit="1" customWidth="1"/>
    <col min="1026" max="1026" width="59.85546875" bestFit="1" customWidth="1"/>
    <col min="1027" max="1027" width="16.42578125" customWidth="1"/>
    <col min="1028" max="1028" width="16.140625" customWidth="1"/>
    <col min="1029" max="1030" width="15" bestFit="1" customWidth="1"/>
    <col min="1281" max="1281" width="8" bestFit="1" customWidth="1"/>
    <col min="1282" max="1282" width="59.85546875" bestFit="1" customWidth="1"/>
    <col min="1283" max="1283" width="16.42578125" customWidth="1"/>
    <col min="1284" max="1284" width="16.140625" customWidth="1"/>
    <col min="1285" max="1286" width="15" bestFit="1" customWidth="1"/>
    <col min="1537" max="1537" width="8" bestFit="1" customWidth="1"/>
    <col min="1538" max="1538" width="59.85546875" bestFit="1" customWidth="1"/>
    <col min="1539" max="1539" width="16.42578125" customWidth="1"/>
    <col min="1540" max="1540" width="16.140625" customWidth="1"/>
    <col min="1541" max="1542" width="15" bestFit="1" customWidth="1"/>
    <col min="1793" max="1793" width="8" bestFit="1" customWidth="1"/>
    <col min="1794" max="1794" width="59.85546875" bestFit="1" customWidth="1"/>
    <col min="1795" max="1795" width="16.42578125" customWidth="1"/>
    <col min="1796" max="1796" width="16.140625" customWidth="1"/>
    <col min="1797" max="1798" width="15" bestFit="1" customWidth="1"/>
    <col min="2049" max="2049" width="8" bestFit="1" customWidth="1"/>
    <col min="2050" max="2050" width="59.85546875" bestFit="1" customWidth="1"/>
    <col min="2051" max="2051" width="16.42578125" customWidth="1"/>
    <col min="2052" max="2052" width="16.140625" customWidth="1"/>
    <col min="2053" max="2054" width="15" bestFit="1" customWidth="1"/>
    <col min="2305" max="2305" width="8" bestFit="1" customWidth="1"/>
    <col min="2306" max="2306" width="59.85546875" bestFit="1" customWidth="1"/>
    <col min="2307" max="2307" width="16.42578125" customWidth="1"/>
    <col min="2308" max="2308" width="16.140625" customWidth="1"/>
    <col min="2309" max="2310" width="15" bestFit="1" customWidth="1"/>
    <col min="2561" max="2561" width="8" bestFit="1" customWidth="1"/>
    <col min="2562" max="2562" width="59.85546875" bestFit="1" customWidth="1"/>
    <col min="2563" max="2563" width="16.42578125" customWidth="1"/>
    <col min="2564" max="2564" width="16.140625" customWidth="1"/>
    <col min="2565" max="2566" width="15" bestFit="1" customWidth="1"/>
    <col min="2817" max="2817" width="8" bestFit="1" customWidth="1"/>
    <col min="2818" max="2818" width="59.85546875" bestFit="1" customWidth="1"/>
    <col min="2819" max="2819" width="16.42578125" customWidth="1"/>
    <col min="2820" max="2820" width="16.140625" customWidth="1"/>
    <col min="2821" max="2822" width="15" bestFit="1" customWidth="1"/>
    <col min="3073" max="3073" width="8" bestFit="1" customWidth="1"/>
    <col min="3074" max="3074" width="59.85546875" bestFit="1" customWidth="1"/>
    <col min="3075" max="3075" width="16.42578125" customWidth="1"/>
    <col min="3076" max="3076" width="16.140625" customWidth="1"/>
    <col min="3077" max="3078" width="15" bestFit="1" customWidth="1"/>
    <col min="3329" max="3329" width="8" bestFit="1" customWidth="1"/>
    <col min="3330" max="3330" width="59.85546875" bestFit="1" customWidth="1"/>
    <col min="3331" max="3331" width="16.42578125" customWidth="1"/>
    <col min="3332" max="3332" width="16.140625" customWidth="1"/>
    <col min="3333" max="3334" width="15" bestFit="1" customWidth="1"/>
    <col min="3585" max="3585" width="8" bestFit="1" customWidth="1"/>
    <col min="3586" max="3586" width="59.85546875" bestFit="1" customWidth="1"/>
    <col min="3587" max="3587" width="16.42578125" customWidth="1"/>
    <col min="3588" max="3588" width="16.140625" customWidth="1"/>
    <col min="3589" max="3590" width="15" bestFit="1" customWidth="1"/>
    <col min="3841" max="3841" width="8" bestFit="1" customWidth="1"/>
    <col min="3842" max="3842" width="59.85546875" bestFit="1" customWidth="1"/>
    <col min="3843" max="3843" width="16.42578125" customWidth="1"/>
    <col min="3844" max="3844" width="16.140625" customWidth="1"/>
    <col min="3845" max="3846" width="15" bestFit="1" customWidth="1"/>
    <col min="4097" max="4097" width="8" bestFit="1" customWidth="1"/>
    <col min="4098" max="4098" width="59.85546875" bestFit="1" customWidth="1"/>
    <col min="4099" max="4099" width="16.42578125" customWidth="1"/>
    <col min="4100" max="4100" width="16.140625" customWidth="1"/>
    <col min="4101" max="4102" width="15" bestFit="1" customWidth="1"/>
    <col min="4353" max="4353" width="8" bestFit="1" customWidth="1"/>
    <col min="4354" max="4354" width="59.85546875" bestFit="1" customWidth="1"/>
    <col min="4355" max="4355" width="16.42578125" customWidth="1"/>
    <col min="4356" max="4356" width="16.140625" customWidth="1"/>
    <col min="4357" max="4358" width="15" bestFit="1" customWidth="1"/>
    <col min="4609" max="4609" width="8" bestFit="1" customWidth="1"/>
    <col min="4610" max="4610" width="59.85546875" bestFit="1" customWidth="1"/>
    <col min="4611" max="4611" width="16.42578125" customWidth="1"/>
    <col min="4612" max="4612" width="16.140625" customWidth="1"/>
    <col min="4613" max="4614" width="15" bestFit="1" customWidth="1"/>
    <col min="4865" max="4865" width="8" bestFit="1" customWidth="1"/>
    <col min="4866" max="4866" width="59.85546875" bestFit="1" customWidth="1"/>
    <col min="4867" max="4867" width="16.42578125" customWidth="1"/>
    <col min="4868" max="4868" width="16.140625" customWidth="1"/>
    <col min="4869" max="4870" width="15" bestFit="1" customWidth="1"/>
    <col min="5121" max="5121" width="8" bestFit="1" customWidth="1"/>
    <col min="5122" max="5122" width="59.85546875" bestFit="1" customWidth="1"/>
    <col min="5123" max="5123" width="16.42578125" customWidth="1"/>
    <col min="5124" max="5124" width="16.140625" customWidth="1"/>
    <col min="5125" max="5126" width="15" bestFit="1" customWidth="1"/>
    <col min="5377" max="5377" width="8" bestFit="1" customWidth="1"/>
    <col min="5378" max="5378" width="59.85546875" bestFit="1" customWidth="1"/>
    <col min="5379" max="5379" width="16.42578125" customWidth="1"/>
    <col min="5380" max="5380" width="16.140625" customWidth="1"/>
    <col min="5381" max="5382" width="15" bestFit="1" customWidth="1"/>
    <col min="5633" max="5633" width="8" bestFit="1" customWidth="1"/>
    <col min="5634" max="5634" width="59.85546875" bestFit="1" customWidth="1"/>
    <col min="5635" max="5635" width="16.42578125" customWidth="1"/>
    <col min="5636" max="5636" width="16.140625" customWidth="1"/>
    <col min="5637" max="5638" width="15" bestFit="1" customWidth="1"/>
    <col min="5889" max="5889" width="8" bestFit="1" customWidth="1"/>
    <col min="5890" max="5890" width="59.85546875" bestFit="1" customWidth="1"/>
    <col min="5891" max="5891" width="16.42578125" customWidth="1"/>
    <col min="5892" max="5892" width="16.140625" customWidth="1"/>
    <col min="5893" max="5894" width="15" bestFit="1" customWidth="1"/>
    <col min="6145" max="6145" width="8" bestFit="1" customWidth="1"/>
    <col min="6146" max="6146" width="59.85546875" bestFit="1" customWidth="1"/>
    <col min="6147" max="6147" width="16.42578125" customWidth="1"/>
    <col min="6148" max="6148" width="16.140625" customWidth="1"/>
    <col min="6149" max="6150" width="15" bestFit="1" customWidth="1"/>
    <col min="6401" max="6401" width="8" bestFit="1" customWidth="1"/>
    <col min="6402" max="6402" width="59.85546875" bestFit="1" customWidth="1"/>
    <col min="6403" max="6403" width="16.42578125" customWidth="1"/>
    <col min="6404" max="6404" width="16.140625" customWidth="1"/>
    <col min="6405" max="6406" width="15" bestFit="1" customWidth="1"/>
    <col min="6657" max="6657" width="8" bestFit="1" customWidth="1"/>
    <col min="6658" max="6658" width="59.85546875" bestFit="1" customWidth="1"/>
    <col min="6659" max="6659" width="16.42578125" customWidth="1"/>
    <col min="6660" max="6660" width="16.140625" customWidth="1"/>
    <col min="6661" max="6662" width="15" bestFit="1" customWidth="1"/>
    <col min="6913" max="6913" width="8" bestFit="1" customWidth="1"/>
    <col min="6914" max="6914" width="59.85546875" bestFit="1" customWidth="1"/>
    <col min="6915" max="6915" width="16.42578125" customWidth="1"/>
    <col min="6916" max="6916" width="16.140625" customWidth="1"/>
    <col min="6917" max="6918" width="15" bestFit="1" customWidth="1"/>
    <col min="7169" max="7169" width="8" bestFit="1" customWidth="1"/>
    <col min="7170" max="7170" width="59.85546875" bestFit="1" customWidth="1"/>
    <col min="7171" max="7171" width="16.42578125" customWidth="1"/>
    <col min="7172" max="7172" width="16.140625" customWidth="1"/>
    <col min="7173" max="7174" width="15" bestFit="1" customWidth="1"/>
    <col min="7425" max="7425" width="8" bestFit="1" customWidth="1"/>
    <col min="7426" max="7426" width="59.85546875" bestFit="1" customWidth="1"/>
    <col min="7427" max="7427" width="16.42578125" customWidth="1"/>
    <col min="7428" max="7428" width="16.140625" customWidth="1"/>
    <col min="7429" max="7430" width="15" bestFit="1" customWidth="1"/>
    <col min="7681" max="7681" width="8" bestFit="1" customWidth="1"/>
    <col min="7682" max="7682" width="59.85546875" bestFit="1" customWidth="1"/>
    <col min="7683" max="7683" width="16.42578125" customWidth="1"/>
    <col min="7684" max="7684" width="16.140625" customWidth="1"/>
    <col min="7685" max="7686" width="15" bestFit="1" customWidth="1"/>
    <col min="7937" max="7937" width="8" bestFit="1" customWidth="1"/>
    <col min="7938" max="7938" width="59.85546875" bestFit="1" customWidth="1"/>
    <col min="7939" max="7939" width="16.42578125" customWidth="1"/>
    <col min="7940" max="7940" width="16.140625" customWidth="1"/>
    <col min="7941" max="7942" width="15" bestFit="1" customWidth="1"/>
    <col min="8193" max="8193" width="8" bestFit="1" customWidth="1"/>
    <col min="8194" max="8194" width="59.85546875" bestFit="1" customWidth="1"/>
    <col min="8195" max="8195" width="16.42578125" customWidth="1"/>
    <col min="8196" max="8196" width="16.140625" customWidth="1"/>
    <col min="8197" max="8198" width="15" bestFit="1" customWidth="1"/>
    <col min="8449" max="8449" width="8" bestFit="1" customWidth="1"/>
    <col min="8450" max="8450" width="59.85546875" bestFit="1" customWidth="1"/>
    <col min="8451" max="8451" width="16.42578125" customWidth="1"/>
    <col min="8452" max="8452" width="16.140625" customWidth="1"/>
    <col min="8453" max="8454" width="15" bestFit="1" customWidth="1"/>
    <col min="8705" max="8705" width="8" bestFit="1" customWidth="1"/>
    <col min="8706" max="8706" width="59.85546875" bestFit="1" customWidth="1"/>
    <col min="8707" max="8707" width="16.42578125" customWidth="1"/>
    <col min="8708" max="8708" width="16.140625" customWidth="1"/>
    <col min="8709" max="8710" width="15" bestFit="1" customWidth="1"/>
    <col min="8961" max="8961" width="8" bestFit="1" customWidth="1"/>
    <col min="8962" max="8962" width="59.85546875" bestFit="1" customWidth="1"/>
    <col min="8963" max="8963" width="16.42578125" customWidth="1"/>
    <col min="8964" max="8964" width="16.140625" customWidth="1"/>
    <col min="8965" max="8966" width="15" bestFit="1" customWidth="1"/>
    <col min="9217" max="9217" width="8" bestFit="1" customWidth="1"/>
    <col min="9218" max="9218" width="59.85546875" bestFit="1" customWidth="1"/>
    <col min="9219" max="9219" width="16.42578125" customWidth="1"/>
    <col min="9220" max="9220" width="16.140625" customWidth="1"/>
    <col min="9221" max="9222" width="15" bestFit="1" customWidth="1"/>
    <col min="9473" max="9473" width="8" bestFit="1" customWidth="1"/>
    <col min="9474" max="9474" width="59.85546875" bestFit="1" customWidth="1"/>
    <col min="9475" max="9475" width="16.42578125" customWidth="1"/>
    <col min="9476" max="9476" width="16.140625" customWidth="1"/>
    <col min="9477" max="9478" width="15" bestFit="1" customWidth="1"/>
    <col min="9729" max="9729" width="8" bestFit="1" customWidth="1"/>
    <col min="9730" max="9730" width="59.85546875" bestFit="1" customWidth="1"/>
    <col min="9731" max="9731" width="16.42578125" customWidth="1"/>
    <col min="9732" max="9732" width="16.140625" customWidth="1"/>
    <col min="9733" max="9734" width="15" bestFit="1" customWidth="1"/>
    <col min="9985" max="9985" width="8" bestFit="1" customWidth="1"/>
    <col min="9986" max="9986" width="59.85546875" bestFit="1" customWidth="1"/>
    <col min="9987" max="9987" width="16.42578125" customWidth="1"/>
    <col min="9988" max="9988" width="16.140625" customWidth="1"/>
    <col min="9989" max="9990" width="15" bestFit="1" customWidth="1"/>
    <col min="10241" max="10241" width="8" bestFit="1" customWidth="1"/>
    <col min="10242" max="10242" width="59.85546875" bestFit="1" customWidth="1"/>
    <col min="10243" max="10243" width="16.42578125" customWidth="1"/>
    <col min="10244" max="10244" width="16.140625" customWidth="1"/>
    <col min="10245" max="10246" width="15" bestFit="1" customWidth="1"/>
    <col min="10497" max="10497" width="8" bestFit="1" customWidth="1"/>
    <col min="10498" max="10498" width="59.85546875" bestFit="1" customWidth="1"/>
    <col min="10499" max="10499" width="16.42578125" customWidth="1"/>
    <col min="10500" max="10500" width="16.140625" customWidth="1"/>
    <col min="10501" max="10502" width="15" bestFit="1" customWidth="1"/>
    <col min="10753" max="10753" width="8" bestFit="1" customWidth="1"/>
    <col min="10754" max="10754" width="59.85546875" bestFit="1" customWidth="1"/>
    <col min="10755" max="10755" width="16.42578125" customWidth="1"/>
    <col min="10756" max="10756" width="16.140625" customWidth="1"/>
    <col min="10757" max="10758" width="15" bestFit="1" customWidth="1"/>
    <col min="11009" max="11009" width="8" bestFit="1" customWidth="1"/>
    <col min="11010" max="11010" width="59.85546875" bestFit="1" customWidth="1"/>
    <col min="11011" max="11011" width="16.42578125" customWidth="1"/>
    <col min="11012" max="11012" width="16.140625" customWidth="1"/>
    <col min="11013" max="11014" width="15" bestFit="1" customWidth="1"/>
    <col min="11265" max="11265" width="8" bestFit="1" customWidth="1"/>
    <col min="11266" max="11266" width="59.85546875" bestFit="1" customWidth="1"/>
    <col min="11267" max="11267" width="16.42578125" customWidth="1"/>
    <col min="11268" max="11268" width="16.140625" customWidth="1"/>
    <col min="11269" max="11270" width="15" bestFit="1" customWidth="1"/>
    <col min="11521" max="11521" width="8" bestFit="1" customWidth="1"/>
    <col min="11522" max="11522" width="59.85546875" bestFit="1" customWidth="1"/>
    <col min="11523" max="11523" width="16.42578125" customWidth="1"/>
    <col min="11524" max="11524" width="16.140625" customWidth="1"/>
    <col min="11525" max="11526" width="15" bestFit="1" customWidth="1"/>
    <col min="11777" max="11777" width="8" bestFit="1" customWidth="1"/>
    <col min="11778" max="11778" width="59.85546875" bestFit="1" customWidth="1"/>
    <col min="11779" max="11779" width="16.42578125" customWidth="1"/>
    <col min="11780" max="11780" width="16.140625" customWidth="1"/>
    <col min="11781" max="11782" width="15" bestFit="1" customWidth="1"/>
    <col min="12033" max="12033" width="8" bestFit="1" customWidth="1"/>
    <col min="12034" max="12034" width="59.85546875" bestFit="1" customWidth="1"/>
    <col min="12035" max="12035" width="16.42578125" customWidth="1"/>
    <col min="12036" max="12036" width="16.140625" customWidth="1"/>
    <col min="12037" max="12038" width="15" bestFit="1" customWidth="1"/>
    <col min="12289" max="12289" width="8" bestFit="1" customWidth="1"/>
    <col min="12290" max="12290" width="59.85546875" bestFit="1" customWidth="1"/>
    <col min="12291" max="12291" width="16.42578125" customWidth="1"/>
    <col min="12292" max="12292" width="16.140625" customWidth="1"/>
    <col min="12293" max="12294" width="15" bestFit="1" customWidth="1"/>
    <col min="12545" max="12545" width="8" bestFit="1" customWidth="1"/>
    <col min="12546" max="12546" width="59.85546875" bestFit="1" customWidth="1"/>
    <col min="12547" max="12547" width="16.42578125" customWidth="1"/>
    <col min="12548" max="12548" width="16.140625" customWidth="1"/>
    <col min="12549" max="12550" width="15" bestFit="1" customWidth="1"/>
    <col min="12801" max="12801" width="8" bestFit="1" customWidth="1"/>
    <col min="12802" max="12802" width="59.85546875" bestFit="1" customWidth="1"/>
    <col min="12803" max="12803" width="16.42578125" customWidth="1"/>
    <col min="12804" max="12804" width="16.140625" customWidth="1"/>
    <col min="12805" max="12806" width="15" bestFit="1" customWidth="1"/>
    <col min="13057" max="13057" width="8" bestFit="1" customWidth="1"/>
    <col min="13058" max="13058" width="59.85546875" bestFit="1" customWidth="1"/>
    <col min="13059" max="13059" width="16.42578125" customWidth="1"/>
    <col min="13060" max="13060" width="16.140625" customWidth="1"/>
    <col min="13061" max="13062" width="15" bestFit="1" customWidth="1"/>
    <col min="13313" max="13313" width="8" bestFit="1" customWidth="1"/>
    <col min="13314" max="13314" width="59.85546875" bestFit="1" customWidth="1"/>
    <col min="13315" max="13315" width="16.42578125" customWidth="1"/>
    <col min="13316" max="13316" width="16.140625" customWidth="1"/>
    <col min="13317" max="13318" width="15" bestFit="1" customWidth="1"/>
    <col min="13569" max="13569" width="8" bestFit="1" customWidth="1"/>
    <col min="13570" max="13570" width="59.85546875" bestFit="1" customWidth="1"/>
    <col min="13571" max="13571" width="16.42578125" customWidth="1"/>
    <col min="13572" max="13572" width="16.140625" customWidth="1"/>
    <col min="13573" max="13574" width="15" bestFit="1" customWidth="1"/>
    <col min="13825" max="13825" width="8" bestFit="1" customWidth="1"/>
    <col min="13826" max="13826" width="59.85546875" bestFit="1" customWidth="1"/>
    <col min="13827" max="13827" width="16.42578125" customWidth="1"/>
    <col min="13828" max="13828" width="16.140625" customWidth="1"/>
    <col min="13829" max="13830" width="15" bestFit="1" customWidth="1"/>
    <col min="14081" max="14081" width="8" bestFit="1" customWidth="1"/>
    <col min="14082" max="14082" width="59.85546875" bestFit="1" customWidth="1"/>
    <col min="14083" max="14083" width="16.42578125" customWidth="1"/>
    <col min="14084" max="14084" width="16.140625" customWidth="1"/>
    <col min="14085" max="14086" width="15" bestFit="1" customWidth="1"/>
    <col min="14337" max="14337" width="8" bestFit="1" customWidth="1"/>
    <col min="14338" max="14338" width="59.85546875" bestFit="1" customWidth="1"/>
    <col min="14339" max="14339" width="16.42578125" customWidth="1"/>
    <col min="14340" max="14340" width="16.140625" customWidth="1"/>
    <col min="14341" max="14342" width="15" bestFit="1" customWidth="1"/>
    <col min="14593" max="14593" width="8" bestFit="1" customWidth="1"/>
    <col min="14594" max="14594" width="59.85546875" bestFit="1" customWidth="1"/>
    <col min="14595" max="14595" width="16.42578125" customWidth="1"/>
    <col min="14596" max="14596" width="16.140625" customWidth="1"/>
    <col min="14597" max="14598" width="15" bestFit="1" customWidth="1"/>
    <col min="14849" max="14849" width="8" bestFit="1" customWidth="1"/>
    <col min="14850" max="14850" width="59.85546875" bestFit="1" customWidth="1"/>
    <col min="14851" max="14851" width="16.42578125" customWidth="1"/>
    <col min="14852" max="14852" width="16.140625" customWidth="1"/>
    <col min="14853" max="14854" width="15" bestFit="1" customWidth="1"/>
    <col min="15105" max="15105" width="8" bestFit="1" customWidth="1"/>
    <col min="15106" max="15106" width="59.85546875" bestFit="1" customWidth="1"/>
    <col min="15107" max="15107" width="16.42578125" customWidth="1"/>
    <col min="15108" max="15108" width="16.140625" customWidth="1"/>
    <col min="15109" max="15110" width="15" bestFit="1" customWidth="1"/>
    <col min="15361" max="15361" width="8" bestFit="1" customWidth="1"/>
    <col min="15362" max="15362" width="59.85546875" bestFit="1" customWidth="1"/>
    <col min="15363" max="15363" width="16.42578125" customWidth="1"/>
    <col min="15364" max="15364" width="16.140625" customWidth="1"/>
    <col min="15365" max="15366" width="15" bestFit="1" customWidth="1"/>
    <col min="15617" max="15617" width="8" bestFit="1" customWidth="1"/>
    <col min="15618" max="15618" width="59.85546875" bestFit="1" customWidth="1"/>
    <col min="15619" max="15619" width="16.42578125" customWidth="1"/>
    <col min="15620" max="15620" width="16.140625" customWidth="1"/>
    <col min="15621" max="15622" width="15" bestFit="1" customWidth="1"/>
    <col min="15873" max="15873" width="8" bestFit="1" customWidth="1"/>
    <col min="15874" max="15874" width="59.85546875" bestFit="1" customWidth="1"/>
    <col min="15875" max="15875" width="16.42578125" customWidth="1"/>
    <col min="15876" max="15876" width="16.140625" customWidth="1"/>
    <col min="15877" max="15878" width="15" bestFit="1" customWidth="1"/>
    <col min="16129" max="16129" width="8" bestFit="1" customWidth="1"/>
    <col min="16130" max="16130" width="59.85546875" bestFit="1" customWidth="1"/>
    <col min="16131" max="16131" width="16.42578125" customWidth="1"/>
    <col min="16132" max="16132" width="16.140625" customWidth="1"/>
    <col min="16133" max="16134" width="15" bestFit="1" customWidth="1"/>
  </cols>
  <sheetData>
    <row r="1" spans="1:6" x14ac:dyDescent="0.25">
      <c r="B1" t="s">
        <v>186</v>
      </c>
    </row>
    <row r="2" spans="1:6" s="60" customFormat="1" ht="45" x14ac:dyDescent="0.25">
      <c r="A2" s="48" t="s">
        <v>1</v>
      </c>
      <c r="B2" s="48" t="s">
        <v>108</v>
      </c>
      <c r="C2" s="49" t="s">
        <v>109</v>
      </c>
      <c r="D2" s="49" t="s">
        <v>187</v>
      </c>
      <c r="E2" s="49" t="s">
        <v>111</v>
      </c>
      <c r="F2" s="49" t="s">
        <v>112</v>
      </c>
    </row>
    <row r="3" spans="1:6" x14ac:dyDescent="0.25">
      <c r="A3" s="27">
        <v>1</v>
      </c>
      <c r="B3" s="27" t="s">
        <v>188</v>
      </c>
      <c r="C3" s="51">
        <v>112000</v>
      </c>
      <c r="D3" s="51">
        <v>104800</v>
      </c>
      <c r="E3" s="51">
        <v>-7200</v>
      </c>
      <c r="F3" s="51">
        <v>7200</v>
      </c>
    </row>
    <row r="4" spans="1:6" x14ac:dyDescent="0.25">
      <c r="A4" s="27">
        <v>2</v>
      </c>
      <c r="B4" s="27" t="s">
        <v>189</v>
      </c>
      <c r="C4" s="51">
        <v>96000</v>
      </c>
      <c r="D4" s="51">
        <v>88000</v>
      </c>
      <c r="E4" s="51">
        <v>-8000</v>
      </c>
      <c r="F4" s="51">
        <v>8000</v>
      </c>
    </row>
    <row r="5" spans="1:6" x14ac:dyDescent="0.25">
      <c r="A5" s="27">
        <v>3</v>
      </c>
      <c r="B5" s="27" t="s">
        <v>190</v>
      </c>
      <c r="C5" s="51">
        <v>56000</v>
      </c>
      <c r="D5" s="51">
        <v>46000</v>
      </c>
      <c r="E5" s="51">
        <v>-10000</v>
      </c>
      <c r="F5" s="51">
        <v>10000</v>
      </c>
    </row>
    <row r="6" spans="1:6" x14ac:dyDescent="0.25">
      <c r="A6" s="27">
        <v>4</v>
      </c>
      <c r="B6" s="27" t="s">
        <v>125</v>
      </c>
      <c r="C6" s="51">
        <v>112000</v>
      </c>
      <c r="D6" s="51">
        <v>24000</v>
      </c>
      <c r="E6" s="51">
        <v>-88000</v>
      </c>
      <c r="F6" s="51">
        <v>88000</v>
      </c>
    </row>
    <row r="7" spans="1:6" x14ac:dyDescent="0.25">
      <c r="A7" s="27">
        <v>5</v>
      </c>
      <c r="B7" s="27" t="s">
        <v>191</v>
      </c>
      <c r="C7" s="51">
        <v>48000</v>
      </c>
      <c r="D7" s="51">
        <v>38000</v>
      </c>
      <c r="E7" s="51">
        <v>-10000</v>
      </c>
      <c r="F7" s="51">
        <v>10000</v>
      </c>
    </row>
    <row r="8" spans="1:6" x14ac:dyDescent="0.25">
      <c r="A8" s="27">
        <v>6</v>
      </c>
      <c r="B8" s="27" t="s">
        <v>127</v>
      </c>
      <c r="C8" s="51">
        <v>88000</v>
      </c>
      <c r="D8" s="51">
        <v>48000</v>
      </c>
      <c r="E8" s="51">
        <v>-40000</v>
      </c>
      <c r="F8" s="51">
        <v>40000</v>
      </c>
    </row>
    <row r="9" spans="1:6" x14ac:dyDescent="0.25">
      <c r="A9" s="27">
        <v>7</v>
      </c>
      <c r="B9" s="27" t="s">
        <v>192</v>
      </c>
      <c r="C9" s="51">
        <v>64000</v>
      </c>
      <c r="D9" s="51">
        <v>56000</v>
      </c>
      <c r="E9" s="51">
        <v>-8000</v>
      </c>
      <c r="F9" s="51">
        <v>8000</v>
      </c>
    </row>
    <row r="10" spans="1:6" x14ac:dyDescent="0.25">
      <c r="A10" s="27">
        <v>8</v>
      </c>
      <c r="B10" s="27" t="s">
        <v>193</v>
      </c>
      <c r="C10" s="51">
        <v>64000</v>
      </c>
      <c r="D10" s="51">
        <v>54000</v>
      </c>
      <c r="E10" s="51">
        <v>-10000</v>
      </c>
      <c r="F10" s="51">
        <v>10000</v>
      </c>
    </row>
    <row r="11" spans="1:6" x14ac:dyDescent="0.25">
      <c r="A11" s="27">
        <v>9</v>
      </c>
      <c r="B11" s="27" t="s">
        <v>194</v>
      </c>
      <c r="C11" s="51">
        <v>64000</v>
      </c>
      <c r="D11" s="51">
        <v>54000</v>
      </c>
      <c r="E11" s="51">
        <v>-10000</v>
      </c>
      <c r="F11" s="51">
        <v>10000</v>
      </c>
    </row>
    <row r="12" spans="1:6" x14ac:dyDescent="0.25">
      <c r="A12" s="27">
        <v>10</v>
      </c>
      <c r="B12" s="27" t="s">
        <v>195</v>
      </c>
      <c r="C12" s="51">
        <v>68000</v>
      </c>
      <c r="D12" s="51">
        <v>52000</v>
      </c>
      <c r="E12" s="51">
        <v>-16000</v>
      </c>
      <c r="F12" s="51">
        <v>16000</v>
      </c>
    </row>
    <row r="13" spans="1:6" x14ac:dyDescent="0.25">
      <c r="A13" s="27">
        <v>11</v>
      </c>
      <c r="B13" s="27" t="s">
        <v>196</v>
      </c>
      <c r="C13" s="51">
        <v>56000</v>
      </c>
      <c r="D13" s="51">
        <v>46000</v>
      </c>
      <c r="E13" s="51">
        <v>-10000</v>
      </c>
      <c r="F13" s="51">
        <v>10000</v>
      </c>
    </row>
    <row r="14" spans="1:6" x14ac:dyDescent="0.25">
      <c r="A14" s="27">
        <v>12</v>
      </c>
      <c r="B14" s="27" t="s">
        <v>197</v>
      </c>
      <c r="C14" s="51">
        <v>40000</v>
      </c>
      <c r="D14" s="51">
        <v>30000</v>
      </c>
      <c r="E14" s="51">
        <v>-10000</v>
      </c>
      <c r="F14" s="51">
        <v>10000</v>
      </c>
    </row>
    <row r="15" spans="1:6" x14ac:dyDescent="0.25">
      <c r="A15" s="27">
        <v>13</v>
      </c>
      <c r="B15" s="27" t="s">
        <v>138</v>
      </c>
      <c r="C15" s="51">
        <v>40000</v>
      </c>
      <c r="D15" s="51">
        <v>30000</v>
      </c>
      <c r="E15" s="51">
        <v>-10000</v>
      </c>
      <c r="F15" s="51">
        <v>10000</v>
      </c>
    </row>
    <row r="16" spans="1:6" x14ac:dyDescent="0.25">
      <c r="A16" s="27">
        <v>14</v>
      </c>
      <c r="B16" s="27" t="s">
        <v>141</v>
      </c>
      <c r="C16" s="51">
        <v>40000</v>
      </c>
      <c r="D16" s="51">
        <v>20000</v>
      </c>
      <c r="E16" s="51">
        <v>-20000</v>
      </c>
      <c r="F16" s="51">
        <v>20000</v>
      </c>
    </row>
    <row r="17" spans="1:6" x14ac:dyDescent="0.25">
      <c r="A17" s="27">
        <v>15</v>
      </c>
      <c r="B17" s="27" t="s">
        <v>198</v>
      </c>
      <c r="C17" s="51">
        <v>30000</v>
      </c>
      <c r="D17" s="51">
        <v>0</v>
      </c>
      <c r="E17" s="51">
        <v>-30000</v>
      </c>
      <c r="F17" s="51">
        <v>30000</v>
      </c>
    </row>
    <row r="18" spans="1:6" x14ac:dyDescent="0.25">
      <c r="A18" s="27">
        <v>16</v>
      </c>
      <c r="B18" s="27" t="s">
        <v>199</v>
      </c>
      <c r="C18" s="51">
        <v>20000</v>
      </c>
      <c r="D18" s="51">
        <v>15000</v>
      </c>
      <c r="E18" s="51">
        <v>-5000</v>
      </c>
      <c r="F18" s="51">
        <v>5000</v>
      </c>
    </row>
    <row r="19" spans="1:6" x14ac:dyDescent="0.25">
      <c r="A19" s="27">
        <v>17</v>
      </c>
      <c r="B19" s="27" t="s">
        <v>200</v>
      </c>
      <c r="C19" s="51">
        <v>64000</v>
      </c>
      <c r="D19" s="51">
        <v>56000</v>
      </c>
      <c r="E19" s="51">
        <v>-8000</v>
      </c>
      <c r="F19" s="51">
        <v>8000</v>
      </c>
    </row>
    <row r="20" spans="1:6" x14ac:dyDescent="0.25">
      <c r="A20" s="27">
        <v>18</v>
      </c>
      <c r="B20" s="27" t="s">
        <v>201</v>
      </c>
      <c r="C20" s="51">
        <v>88000</v>
      </c>
      <c r="D20" s="51">
        <v>78000</v>
      </c>
      <c r="E20" s="51">
        <v>-10000</v>
      </c>
      <c r="F20" s="51">
        <v>10000</v>
      </c>
    </row>
    <row r="21" spans="1:6" x14ac:dyDescent="0.25">
      <c r="A21" s="27">
        <v>19</v>
      </c>
      <c r="B21" s="27" t="s">
        <v>202</v>
      </c>
      <c r="C21" s="51">
        <v>64000</v>
      </c>
      <c r="D21" s="51">
        <v>56000</v>
      </c>
      <c r="E21" s="51">
        <v>-8000</v>
      </c>
      <c r="F21" s="51">
        <v>8000</v>
      </c>
    </row>
    <row r="22" spans="1:6" x14ac:dyDescent="0.25">
      <c r="A22" s="27">
        <v>20</v>
      </c>
      <c r="B22" s="27" t="s">
        <v>203</v>
      </c>
      <c r="C22" s="51">
        <v>32000</v>
      </c>
      <c r="D22" s="51">
        <v>0</v>
      </c>
      <c r="E22" s="51">
        <v>-32000</v>
      </c>
      <c r="F22" s="51">
        <v>32000</v>
      </c>
    </row>
    <row r="23" spans="1:6" x14ac:dyDescent="0.25">
      <c r="A23" s="27">
        <v>21</v>
      </c>
      <c r="B23" s="27" t="s">
        <v>204</v>
      </c>
      <c r="C23" s="51">
        <v>120000</v>
      </c>
      <c r="D23" s="51">
        <v>110000</v>
      </c>
      <c r="E23" s="51">
        <v>-10000</v>
      </c>
      <c r="F23" s="51">
        <v>10000</v>
      </c>
    </row>
    <row r="24" spans="1:6" x14ac:dyDescent="0.25">
      <c r="A24" s="27">
        <v>22</v>
      </c>
      <c r="B24" s="27" t="s">
        <v>205</v>
      </c>
      <c r="C24" s="51">
        <v>96000</v>
      </c>
      <c r="D24" s="51">
        <v>86000</v>
      </c>
      <c r="E24" s="51">
        <v>-10000</v>
      </c>
      <c r="F24" s="51">
        <v>10000</v>
      </c>
    </row>
    <row r="25" spans="1:6" x14ac:dyDescent="0.25">
      <c r="A25" s="27">
        <v>23</v>
      </c>
      <c r="B25" s="27" t="s">
        <v>206</v>
      </c>
      <c r="C25" s="51">
        <v>120000</v>
      </c>
      <c r="D25" s="51">
        <v>110000</v>
      </c>
      <c r="E25" s="51">
        <v>-10000</v>
      </c>
      <c r="F25" s="51">
        <v>10000</v>
      </c>
    </row>
    <row r="26" spans="1:6" x14ac:dyDescent="0.25">
      <c r="A26" s="27">
        <v>24</v>
      </c>
      <c r="B26" s="27" t="s">
        <v>207</v>
      </c>
      <c r="C26" s="51">
        <v>16000</v>
      </c>
      <c r="D26" s="51">
        <v>8000</v>
      </c>
      <c r="E26" s="51">
        <v>-8000</v>
      </c>
      <c r="F26" s="51">
        <v>8000</v>
      </c>
    </row>
    <row r="27" spans="1:6" x14ac:dyDescent="0.25">
      <c r="A27" s="27">
        <v>25</v>
      </c>
      <c r="B27" s="27" t="s">
        <v>208</v>
      </c>
      <c r="C27" s="51">
        <v>144000</v>
      </c>
      <c r="D27" s="51">
        <v>134000</v>
      </c>
      <c r="E27" s="51">
        <v>-10000</v>
      </c>
      <c r="F27" s="51">
        <v>10000</v>
      </c>
    </row>
    <row r="28" spans="1:6" x14ac:dyDescent="0.25">
      <c r="A28" s="27">
        <v>26</v>
      </c>
      <c r="B28" s="27" t="s">
        <v>209</v>
      </c>
      <c r="C28" s="51">
        <v>240000</v>
      </c>
      <c r="D28" s="51">
        <v>220000</v>
      </c>
      <c r="E28" s="51">
        <v>-20000</v>
      </c>
      <c r="F28" s="51">
        <v>20000</v>
      </c>
    </row>
    <row r="29" spans="1:6" x14ac:dyDescent="0.25">
      <c r="A29" s="27">
        <v>27</v>
      </c>
      <c r="B29" s="27" t="s">
        <v>210</v>
      </c>
      <c r="C29" s="51">
        <v>120000</v>
      </c>
      <c r="D29" s="51">
        <v>0</v>
      </c>
      <c r="E29" s="51">
        <v>-120000</v>
      </c>
      <c r="F29" s="51">
        <v>120000</v>
      </c>
    </row>
    <row r="30" spans="1:6" x14ac:dyDescent="0.25">
      <c r="A30" s="27">
        <v>28</v>
      </c>
      <c r="B30" s="27" t="s">
        <v>211</v>
      </c>
      <c r="C30" s="51">
        <v>120000</v>
      </c>
      <c r="D30" s="51">
        <v>110000</v>
      </c>
      <c r="E30" s="51">
        <v>-10000</v>
      </c>
      <c r="F30" s="51">
        <v>10000</v>
      </c>
    </row>
    <row r="31" spans="1:6" x14ac:dyDescent="0.25">
      <c r="A31" s="27">
        <v>29</v>
      </c>
      <c r="B31" s="27" t="s">
        <v>212</v>
      </c>
      <c r="C31" s="51">
        <v>224000</v>
      </c>
      <c r="D31" s="51">
        <v>204000</v>
      </c>
      <c r="E31" s="51">
        <v>-20000</v>
      </c>
      <c r="F31" s="51">
        <v>20000</v>
      </c>
    </row>
    <row r="32" spans="1:6" x14ac:dyDescent="0.25">
      <c r="A32" s="27">
        <v>30</v>
      </c>
      <c r="B32" s="27" t="s">
        <v>213</v>
      </c>
      <c r="C32" s="51">
        <v>96000</v>
      </c>
      <c r="D32" s="51">
        <v>90000</v>
      </c>
      <c r="E32" s="51">
        <v>-6000</v>
      </c>
      <c r="F32" s="51">
        <v>6000</v>
      </c>
    </row>
    <row r="33" spans="1:6" x14ac:dyDescent="0.25">
      <c r="A33" s="27">
        <v>31</v>
      </c>
      <c r="B33" s="27" t="s">
        <v>214</v>
      </c>
      <c r="C33" s="51">
        <v>48000</v>
      </c>
      <c r="D33" s="51">
        <v>38000</v>
      </c>
      <c r="E33" s="51">
        <v>-10000</v>
      </c>
      <c r="F33" s="51">
        <v>10000</v>
      </c>
    </row>
    <row r="34" spans="1:6" x14ac:dyDescent="0.25">
      <c r="A34" s="27">
        <v>32</v>
      </c>
      <c r="B34" s="27" t="s">
        <v>215</v>
      </c>
      <c r="C34" s="51">
        <v>184000</v>
      </c>
      <c r="D34" s="51">
        <v>168000</v>
      </c>
      <c r="E34" s="51">
        <v>-16000</v>
      </c>
      <c r="F34" s="51">
        <v>16000</v>
      </c>
    </row>
    <row r="35" spans="1:6" x14ac:dyDescent="0.25">
      <c r="A35" s="27">
        <v>33</v>
      </c>
      <c r="B35" s="27" t="s">
        <v>216</v>
      </c>
      <c r="C35" s="51">
        <v>120000</v>
      </c>
      <c r="D35" s="51">
        <v>110000</v>
      </c>
      <c r="E35" s="51">
        <v>-10000</v>
      </c>
      <c r="F35" s="51">
        <v>10000</v>
      </c>
    </row>
    <row r="36" spans="1:6" x14ac:dyDescent="0.25">
      <c r="A36" s="27">
        <v>34</v>
      </c>
      <c r="B36" s="27" t="s">
        <v>217</v>
      </c>
      <c r="C36" s="51">
        <v>120000</v>
      </c>
      <c r="D36" s="51">
        <v>110000</v>
      </c>
      <c r="E36" s="51">
        <v>-10000</v>
      </c>
      <c r="F36" s="51">
        <v>10000</v>
      </c>
    </row>
    <row r="37" spans="1:6" x14ac:dyDescent="0.25">
      <c r="A37" s="27">
        <v>35</v>
      </c>
      <c r="B37" s="27" t="s">
        <v>218</v>
      </c>
      <c r="C37" s="51">
        <v>40000</v>
      </c>
      <c r="D37" s="51">
        <v>20000</v>
      </c>
      <c r="E37" s="51">
        <v>-20000</v>
      </c>
      <c r="F37" s="51">
        <v>20000</v>
      </c>
    </row>
    <row r="38" spans="1:6" x14ac:dyDescent="0.25">
      <c r="A38" s="27">
        <v>36</v>
      </c>
      <c r="B38" s="27" t="s">
        <v>219</v>
      </c>
      <c r="C38" s="51">
        <v>240000</v>
      </c>
      <c r="D38" s="51">
        <v>194000</v>
      </c>
      <c r="E38" s="51">
        <v>-46000</v>
      </c>
      <c r="F38" s="51">
        <v>46000</v>
      </c>
    </row>
    <row r="39" spans="1:6" x14ac:dyDescent="0.25">
      <c r="A39" s="27">
        <v>37</v>
      </c>
      <c r="B39" s="27" t="s">
        <v>220</v>
      </c>
      <c r="C39" s="51">
        <v>120000</v>
      </c>
      <c r="D39" s="51">
        <v>118000</v>
      </c>
      <c r="E39" s="51">
        <v>-2000</v>
      </c>
      <c r="F39" s="51">
        <v>2000</v>
      </c>
    </row>
    <row r="40" spans="1:6" x14ac:dyDescent="0.25">
      <c r="A40" s="27">
        <v>38</v>
      </c>
      <c r="B40" s="27" t="s">
        <v>221</v>
      </c>
      <c r="C40" s="51">
        <v>10000</v>
      </c>
      <c r="D40" s="51">
        <v>5000</v>
      </c>
      <c r="E40" s="51">
        <v>-5000</v>
      </c>
      <c r="F40" s="51">
        <v>5000</v>
      </c>
    </row>
    <row r="41" spans="1:6" x14ac:dyDescent="0.25">
      <c r="A41" s="27">
        <v>39</v>
      </c>
      <c r="B41" s="27" t="s">
        <v>222</v>
      </c>
      <c r="C41" s="51">
        <v>40000</v>
      </c>
      <c r="D41" s="51">
        <v>30000</v>
      </c>
      <c r="E41" s="51">
        <v>-10000</v>
      </c>
      <c r="F41" s="51">
        <v>10000</v>
      </c>
    </row>
    <row r="42" spans="1:6" x14ac:dyDescent="0.25">
      <c r="A42" s="27">
        <v>40</v>
      </c>
      <c r="B42" s="27" t="s">
        <v>164</v>
      </c>
      <c r="C42" s="51">
        <v>90000</v>
      </c>
      <c r="D42" s="51">
        <v>0</v>
      </c>
      <c r="E42" s="51">
        <v>-90000</v>
      </c>
      <c r="F42" s="51">
        <v>90000</v>
      </c>
    </row>
    <row r="43" spans="1:6" x14ac:dyDescent="0.25">
      <c r="A43" s="27">
        <v>41</v>
      </c>
      <c r="B43" s="27" t="s">
        <v>223</v>
      </c>
      <c r="C43" s="51">
        <v>120000</v>
      </c>
      <c r="D43" s="51">
        <v>56000</v>
      </c>
      <c r="E43" s="51">
        <v>-64000</v>
      </c>
      <c r="F43" s="51">
        <v>64000</v>
      </c>
    </row>
    <row r="44" spans="1:6" x14ac:dyDescent="0.25">
      <c r="A44" s="27">
        <v>42</v>
      </c>
      <c r="B44" s="27" t="s">
        <v>224</v>
      </c>
      <c r="C44" s="51">
        <v>272000</v>
      </c>
      <c r="D44" s="51">
        <v>174000</v>
      </c>
      <c r="E44" s="51">
        <v>-98000</v>
      </c>
      <c r="F44" s="51">
        <v>98000</v>
      </c>
    </row>
    <row r="45" spans="1:6" x14ac:dyDescent="0.25">
      <c r="A45" s="27">
        <v>43</v>
      </c>
      <c r="B45" s="27" t="s">
        <v>225</v>
      </c>
      <c r="C45" s="51">
        <v>240000</v>
      </c>
      <c r="D45" s="51">
        <v>232000</v>
      </c>
      <c r="E45" s="51">
        <v>-8000</v>
      </c>
      <c r="F45" s="51">
        <v>8000</v>
      </c>
    </row>
    <row r="46" spans="1:6" x14ac:dyDescent="0.25">
      <c r="A46" s="27">
        <v>44</v>
      </c>
      <c r="B46" s="27" t="s">
        <v>226</v>
      </c>
      <c r="C46" s="51">
        <v>48000</v>
      </c>
      <c r="D46" s="51">
        <v>38000</v>
      </c>
      <c r="E46" s="51">
        <v>-10000</v>
      </c>
      <c r="F46" s="51">
        <v>10000</v>
      </c>
    </row>
    <row r="47" spans="1:6" x14ac:dyDescent="0.25">
      <c r="A47" s="27">
        <v>45</v>
      </c>
      <c r="B47" s="27" t="s">
        <v>227</v>
      </c>
      <c r="C47" s="51">
        <v>48000</v>
      </c>
      <c r="D47" s="51">
        <v>8000</v>
      </c>
      <c r="E47" s="51">
        <v>-40000</v>
      </c>
      <c r="F47" s="51">
        <v>40000</v>
      </c>
    </row>
    <row r="48" spans="1:6" x14ac:dyDescent="0.25">
      <c r="A48" s="27">
        <v>46</v>
      </c>
      <c r="B48" s="27" t="s">
        <v>228</v>
      </c>
      <c r="C48" s="51">
        <v>256000</v>
      </c>
      <c r="D48" s="51">
        <v>192000</v>
      </c>
      <c r="E48" s="51">
        <v>-64000</v>
      </c>
      <c r="F48" s="51">
        <v>64000</v>
      </c>
    </row>
    <row r="49" spans="1:6" x14ac:dyDescent="0.25">
      <c r="A49" s="27">
        <v>47</v>
      </c>
      <c r="B49" s="27" t="s">
        <v>229</v>
      </c>
      <c r="C49" s="51">
        <v>144000</v>
      </c>
      <c r="D49" s="51">
        <v>124000</v>
      </c>
      <c r="E49" s="51">
        <v>-20000</v>
      </c>
      <c r="F49" s="51">
        <v>20000</v>
      </c>
    </row>
    <row r="50" spans="1:6" x14ac:dyDescent="0.25">
      <c r="A50" s="27">
        <v>48</v>
      </c>
      <c r="B50" s="27" t="s">
        <v>129</v>
      </c>
      <c r="C50" s="51">
        <v>144000</v>
      </c>
      <c r="D50" s="51">
        <v>124000</v>
      </c>
      <c r="E50" s="51">
        <v>-20000</v>
      </c>
      <c r="F50" s="51">
        <v>20000</v>
      </c>
    </row>
    <row r="51" spans="1:6" x14ac:dyDescent="0.25">
      <c r="A51" s="27">
        <v>49</v>
      </c>
      <c r="B51" s="27" t="s">
        <v>230</v>
      </c>
      <c r="C51" s="51">
        <v>112000</v>
      </c>
      <c r="D51" s="51">
        <v>88000</v>
      </c>
      <c r="E51" s="51">
        <v>-24000</v>
      </c>
      <c r="F51" s="51">
        <v>24000</v>
      </c>
    </row>
    <row r="52" spans="1:6" x14ac:dyDescent="0.25">
      <c r="A52" s="27">
        <v>50</v>
      </c>
      <c r="B52" s="27" t="s">
        <v>231</v>
      </c>
      <c r="C52" s="51">
        <v>564000</v>
      </c>
      <c r="D52" s="51">
        <v>544000</v>
      </c>
      <c r="E52" s="51">
        <v>-20000</v>
      </c>
      <c r="F52" s="51">
        <v>20000</v>
      </c>
    </row>
    <row r="53" spans="1:6" x14ac:dyDescent="0.25">
      <c r="A53" s="27"/>
      <c r="B53" s="47" t="s">
        <v>177</v>
      </c>
      <c r="C53" s="61">
        <f>SUM(C3:C52)</f>
        <v>5502000</v>
      </c>
      <c r="D53" s="61">
        <f>SUM(D3:D52)</f>
        <v>4340800</v>
      </c>
      <c r="E53" s="61">
        <f>SUM(E3:E52)</f>
        <v>-1161200</v>
      </c>
      <c r="F53" s="61">
        <f>SUM(F3:F52)</f>
        <v>1161200</v>
      </c>
    </row>
    <row r="56" spans="1:6" x14ac:dyDescent="0.25">
      <c r="B56" t="s">
        <v>232</v>
      </c>
    </row>
    <row r="57" spans="1:6" ht="45" x14ac:dyDescent="0.25">
      <c r="A57" s="47" t="s">
        <v>1</v>
      </c>
      <c r="B57" s="47" t="s">
        <v>233</v>
      </c>
      <c r="C57" s="49" t="s">
        <v>180</v>
      </c>
      <c r="D57" s="48" t="s">
        <v>112</v>
      </c>
    </row>
    <row r="58" spans="1:6" x14ac:dyDescent="0.25">
      <c r="A58" s="62">
        <v>1</v>
      </c>
      <c r="B58" s="63" t="s">
        <v>234</v>
      </c>
      <c r="C58" s="51">
        <v>60000</v>
      </c>
      <c r="D58" s="51">
        <v>60000</v>
      </c>
    </row>
    <row r="59" spans="1:6" x14ac:dyDescent="0.25">
      <c r="A59" s="62">
        <v>2</v>
      </c>
      <c r="B59" s="63" t="s">
        <v>235</v>
      </c>
      <c r="C59" s="51">
        <v>10000</v>
      </c>
      <c r="D59" s="51">
        <v>10000</v>
      </c>
    </row>
    <row r="60" spans="1:6" x14ac:dyDescent="0.25">
      <c r="A60" s="62">
        <v>3</v>
      </c>
      <c r="B60" s="63" t="s">
        <v>236</v>
      </c>
      <c r="C60" s="51">
        <v>30000</v>
      </c>
      <c r="D60" s="51">
        <v>30000</v>
      </c>
    </row>
    <row r="61" spans="1:6" x14ac:dyDescent="0.25">
      <c r="A61" s="62">
        <v>4</v>
      </c>
      <c r="B61" s="63" t="s">
        <v>237</v>
      </c>
      <c r="C61" s="51">
        <v>22000</v>
      </c>
      <c r="D61" s="51">
        <v>22000</v>
      </c>
    </row>
    <row r="62" spans="1:6" x14ac:dyDescent="0.25">
      <c r="A62" s="62">
        <v>5</v>
      </c>
      <c r="B62" s="63" t="s">
        <v>238</v>
      </c>
      <c r="C62" s="51">
        <v>30000</v>
      </c>
      <c r="D62" s="51">
        <v>30000</v>
      </c>
    </row>
    <row r="63" spans="1:6" x14ac:dyDescent="0.25">
      <c r="A63" s="62">
        <v>6</v>
      </c>
      <c r="B63" s="63" t="s">
        <v>239</v>
      </c>
      <c r="C63" s="51">
        <v>30000</v>
      </c>
      <c r="D63" s="51">
        <v>30000</v>
      </c>
    </row>
    <row r="64" spans="1:6" x14ac:dyDescent="0.25">
      <c r="A64" s="62">
        <v>7</v>
      </c>
      <c r="B64" s="63" t="s">
        <v>240</v>
      </c>
      <c r="C64" s="51">
        <v>22000</v>
      </c>
      <c r="D64" s="51">
        <v>22000</v>
      </c>
    </row>
    <row r="65" spans="1:4" x14ac:dyDescent="0.25">
      <c r="A65" s="62">
        <v>8</v>
      </c>
      <c r="B65" s="63" t="s">
        <v>241</v>
      </c>
      <c r="C65" s="51">
        <v>60000</v>
      </c>
      <c r="D65" s="51">
        <v>60000</v>
      </c>
    </row>
    <row r="66" spans="1:4" x14ac:dyDescent="0.25">
      <c r="A66" s="62">
        <v>9</v>
      </c>
      <c r="B66" s="63" t="s">
        <v>242</v>
      </c>
      <c r="C66" s="51">
        <v>30000</v>
      </c>
      <c r="D66" s="51">
        <v>30000</v>
      </c>
    </row>
    <row r="67" spans="1:4" x14ac:dyDescent="0.25">
      <c r="A67" s="62">
        <v>10</v>
      </c>
      <c r="B67" s="63" t="s">
        <v>243</v>
      </c>
      <c r="C67" s="51">
        <v>60000</v>
      </c>
      <c r="D67" s="51">
        <v>60000</v>
      </c>
    </row>
    <row r="68" spans="1:4" x14ac:dyDescent="0.25">
      <c r="A68" s="62">
        <v>11</v>
      </c>
      <c r="B68" s="63" t="s">
        <v>244</v>
      </c>
      <c r="C68" s="51">
        <v>15000</v>
      </c>
      <c r="D68" s="51">
        <v>15000</v>
      </c>
    </row>
    <row r="69" spans="1:4" x14ac:dyDescent="0.25">
      <c r="A69" s="62">
        <v>12</v>
      </c>
      <c r="B69" s="63" t="s">
        <v>245</v>
      </c>
      <c r="C69" s="51">
        <v>10000</v>
      </c>
      <c r="D69" s="51">
        <v>10000</v>
      </c>
    </row>
    <row r="70" spans="1:4" x14ac:dyDescent="0.25">
      <c r="A70" s="62">
        <v>13</v>
      </c>
      <c r="B70" s="63" t="s">
        <v>246</v>
      </c>
      <c r="C70" s="51">
        <v>225000</v>
      </c>
      <c r="D70" s="51">
        <v>225000</v>
      </c>
    </row>
    <row r="71" spans="1:4" x14ac:dyDescent="0.25">
      <c r="A71" s="62">
        <v>14</v>
      </c>
      <c r="B71" s="63" t="s">
        <v>247</v>
      </c>
      <c r="C71" s="51">
        <v>120000</v>
      </c>
      <c r="D71" s="51">
        <v>120000</v>
      </c>
    </row>
    <row r="72" spans="1:4" x14ac:dyDescent="0.25">
      <c r="A72" s="62">
        <v>15</v>
      </c>
      <c r="B72" s="63" t="s">
        <v>248</v>
      </c>
      <c r="C72" s="51">
        <v>105000</v>
      </c>
      <c r="D72" s="51">
        <v>105000</v>
      </c>
    </row>
    <row r="73" spans="1:4" x14ac:dyDescent="0.25">
      <c r="A73" s="62">
        <v>16</v>
      </c>
      <c r="B73" s="63" t="s">
        <v>249</v>
      </c>
      <c r="C73" s="51">
        <v>30000</v>
      </c>
      <c r="D73" s="51">
        <v>30000</v>
      </c>
    </row>
    <row r="74" spans="1:4" x14ac:dyDescent="0.25">
      <c r="A74" s="62">
        <v>17</v>
      </c>
      <c r="B74" s="63" t="s">
        <v>250</v>
      </c>
      <c r="C74" s="51">
        <v>105000</v>
      </c>
      <c r="D74" s="51">
        <v>105000</v>
      </c>
    </row>
    <row r="75" spans="1:4" x14ac:dyDescent="0.25">
      <c r="A75" s="62">
        <v>18</v>
      </c>
      <c r="B75" s="63" t="s">
        <v>251</v>
      </c>
      <c r="C75" s="51">
        <v>30000</v>
      </c>
      <c r="D75" s="51">
        <v>30000</v>
      </c>
    </row>
    <row r="76" spans="1:4" x14ac:dyDescent="0.25">
      <c r="A76" s="62">
        <v>19</v>
      </c>
      <c r="B76" s="63" t="s">
        <v>252</v>
      </c>
      <c r="C76" s="51">
        <v>30000</v>
      </c>
      <c r="D76" s="51">
        <v>30000</v>
      </c>
    </row>
    <row r="77" spans="1:4" x14ac:dyDescent="0.25">
      <c r="A77" s="62">
        <v>20</v>
      </c>
      <c r="B77" s="63" t="s">
        <v>253</v>
      </c>
      <c r="C77" s="51">
        <v>30000</v>
      </c>
      <c r="D77" s="51">
        <v>30000</v>
      </c>
    </row>
    <row r="78" spans="1:4" x14ac:dyDescent="0.25">
      <c r="A78" s="62">
        <v>21</v>
      </c>
      <c r="B78" s="63" t="s">
        <v>254</v>
      </c>
      <c r="C78" s="51">
        <v>90000</v>
      </c>
      <c r="D78" s="51">
        <v>90000</v>
      </c>
    </row>
    <row r="79" spans="1:4" x14ac:dyDescent="0.25">
      <c r="A79" s="62">
        <v>22</v>
      </c>
      <c r="B79" s="63" t="s">
        <v>255</v>
      </c>
      <c r="C79" s="51">
        <v>30000</v>
      </c>
      <c r="D79" s="51">
        <v>30000</v>
      </c>
    </row>
    <row r="80" spans="1:4" x14ac:dyDescent="0.25">
      <c r="A80" s="62">
        <v>23</v>
      </c>
      <c r="B80" s="63" t="s">
        <v>256</v>
      </c>
      <c r="C80" s="51">
        <v>120000</v>
      </c>
      <c r="D80" s="51">
        <v>120000</v>
      </c>
    </row>
    <row r="81" spans="1:6" x14ac:dyDescent="0.25">
      <c r="A81" s="62">
        <v>24</v>
      </c>
      <c r="B81" s="63" t="s">
        <v>257</v>
      </c>
      <c r="C81" s="51">
        <v>22000</v>
      </c>
      <c r="D81" s="51">
        <v>0</v>
      </c>
    </row>
    <row r="82" spans="1:6" x14ac:dyDescent="0.25">
      <c r="A82" s="62">
        <v>25</v>
      </c>
      <c r="B82" s="63" t="s">
        <v>258</v>
      </c>
      <c r="C82" s="51">
        <v>30000</v>
      </c>
      <c r="D82" s="51">
        <v>30000</v>
      </c>
    </row>
    <row r="83" spans="1:6" x14ac:dyDescent="0.25">
      <c r="A83" s="62">
        <v>26</v>
      </c>
      <c r="B83" s="63" t="s">
        <v>259</v>
      </c>
      <c r="C83" s="51">
        <v>20000</v>
      </c>
      <c r="D83" s="51">
        <v>20000</v>
      </c>
    </row>
    <row r="84" spans="1:6" x14ac:dyDescent="0.25">
      <c r="A84" s="62">
        <v>27</v>
      </c>
      <c r="B84" s="63" t="s">
        <v>260</v>
      </c>
      <c r="C84" s="51">
        <v>24000</v>
      </c>
      <c r="D84" s="51">
        <v>0</v>
      </c>
    </row>
    <row r="85" spans="1:6" x14ac:dyDescent="0.25">
      <c r="A85" s="62">
        <v>28</v>
      </c>
      <c r="B85" s="63" t="s">
        <v>261</v>
      </c>
      <c r="C85" s="51">
        <v>29731.69</v>
      </c>
      <c r="D85" s="51">
        <v>29731.69</v>
      </c>
    </row>
    <row r="86" spans="1:6" x14ac:dyDescent="0.25">
      <c r="A86" s="62">
        <v>29</v>
      </c>
      <c r="B86" s="63" t="s">
        <v>262</v>
      </c>
      <c r="C86" s="51">
        <v>60000</v>
      </c>
      <c r="D86" s="51">
        <v>60000</v>
      </c>
    </row>
    <row r="87" spans="1:6" x14ac:dyDescent="0.25">
      <c r="A87" s="62">
        <v>30</v>
      </c>
      <c r="B87" s="63" t="s">
        <v>263</v>
      </c>
      <c r="C87" s="51">
        <v>30000</v>
      </c>
      <c r="D87" s="51">
        <v>30000</v>
      </c>
    </row>
    <row r="88" spans="1:6" x14ac:dyDescent="0.25">
      <c r="A88" s="62">
        <v>31</v>
      </c>
      <c r="B88" s="63" t="s">
        <v>264</v>
      </c>
      <c r="C88" s="51">
        <v>30000</v>
      </c>
      <c r="D88" s="51">
        <v>30000</v>
      </c>
    </row>
    <row r="89" spans="1:6" x14ac:dyDescent="0.25">
      <c r="A89" s="62">
        <v>32</v>
      </c>
      <c r="B89" s="63" t="s">
        <v>265</v>
      </c>
      <c r="C89" s="51">
        <v>90000</v>
      </c>
      <c r="D89" s="51">
        <v>90000</v>
      </c>
    </row>
    <row r="90" spans="1:6" x14ac:dyDescent="0.25">
      <c r="A90" s="62">
        <v>33</v>
      </c>
      <c r="B90" s="63" t="s">
        <v>266</v>
      </c>
      <c r="C90" s="51">
        <v>20000</v>
      </c>
      <c r="D90" s="51">
        <v>20000</v>
      </c>
    </row>
    <row r="91" spans="1:6" x14ac:dyDescent="0.25">
      <c r="A91" s="62">
        <v>34</v>
      </c>
      <c r="B91" s="63" t="s">
        <v>267</v>
      </c>
      <c r="C91" s="51">
        <v>30000</v>
      </c>
      <c r="D91" s="51">
        <v>30000</v>
      </c>
    </row>
    <row r="92" spans="1:6" x14ac:dyDescent="0.25">
      <c r="A92" s="62">
        <v>35</v>
      </c>
      <c r="B92" s="63" t="s">
        <v>268</v>
      </c>
      <c r="C92" s="51">
        <v>30000</v>
      </c>
      <c r="D92" s="51">
        <v>30000</v>
      </c>
    </row>
    <row r="93" spans="1:6" x14ac:dyDescent="0.25">
      <c r="A93" s="62">
        <v>36</v>
      </c>
      <c r="B93" s="63" t="s">
        <v>269</v>
      </c>
      <c r="C93" s="51">
        <v>30000</v>
      </c>
      <c r="D93" s="51">
        <v>30000</v>
      </c>
    </row>
    <row r="94" spans="1:6" x14ac:dyDescent="0.25">
      <c r="A94" s="62">
        <v>37</v>
      </c>
      <c r="B94" s="63" t="s">
        <v>270</v>
      </c>
      <c r="C94" s="51">
        <v>30000</v>
      </c>
      <c r="D94" s="51">
        <v>30000</v>
      </c>
    </row>
    <row r="95" spans="1:6" s="45" customFormat="1" x14ac:dyDescent="0.25">
      <c r="A95" s="64"/>
      <c r="B95" s="47" t="s">
        <v>177</v>
      </c>
      <c r="C95" s="61">
        <f>SUM(C58:C94)</f>
        <v>1769731.69</v>
      </c>
      <c r="D95" s="61">
        <f>SUM(D58:D94)</f>
        <v>1723731.69</v>
      </c>
      <c r="E95" s="65"/>
      <c r="F95" s="65"/>
    </row>
  </sheetData>
  <conditionalFormatting sqref="A58 A60 A62 A64 A66 A68 A70 A72 A74 A76 A78 A80 A82 A84 A86 A88 A90 A92 A94">
    <cfRule type="duplicateValues" dxfId="1" priority="2"/>
  </conditionalFormatting>
  <conditionalFormatting sqref="A59 A61 A63 A65 A67 A69 A71 A73 A75 A77 A79 A81 A83 A85 A87 A89 A91 A93">
    <cfRule type="duplicateValues" dxfId="0"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B14" sqref="B14"/>
    </sheetView>
  </sheetViews>
  <sheetFormatPr defaultRowHeight="15" x14ac:dyDescent="0.25"/>
  <cols>
    <col min="2" max="2" width="46.85546875" bestFit="1" customWidth="1"/>
    <col min="3" max="3" width="10.85546875" customWidth="1"/>
    <col min="4" max="4" width="10.42578125" customWidth="1"/>
    <col min="5" max="5" width="13.85546875" customWidth="1"/>
    <col min="6" max="8" width="13.42578125" bestFit="1" customWidth="1"/>
    <col min="258" max="258" width="46.85546875" bestFit="1" customWidth="1"/>
    <col min="259" max="259" width="10.85546875" customWidth="1"/>
    <col min="260" max="260" width="10.42578125" customWidth="1"/>
    <col min="261" max="261" width="13.85546875" customWidth="1"/>
    <col min="262" max="264" width="13.42578125" bestFit="1" customWidth="1"/>
    <col min="514" max="514" width="46.85546875" bestFit="1" customWidth="1"/>
    <col min="515" max="515" width="10.85546875" customWidth="1"/>
    <col min="516" max="516" width="10.42578125" customWidth="1"/>
    <col min="517" max="517" width="13.85546875" customWidth="1"/>
    <col min="518" max="520" width="13.42578125" bestFit="1" customWidth="1"/>
    <col min="770" max="770" width="46.85546875" bestFit="1" customWidth="1"/>
    <col min="771" max="771" width="10.85546875" customWidth="1"/>
    <col min="772" max="772" width="10.42578125" customWidth="1"/>
    <col min="773" max="773" width="13.85546875" customWidth="1"/>
    <col min="774" max="776" width="13.42578125" bestFit="1" customWidth="1"/>
    <col min="1026" max="1026" width="46.85546875" bestFit="1" customWidth="1"/>
    <col min="1027" max="1027" width="10.85546875" customWidth="1"/>
    <col min="1028" max="1028" width="10.42578125" customWidth="1"/>
    <col min="1029" max="1029" width="13.85546875" customWidth="1"/>
    <col min="1030" max="1032" width="13.42578125" bestFit="1" customWidth="1"/>
    <col min="1282" max="1282" width="46.85546875" bestFit="1" customWidth="1"/>
    <col min="1283" max="1283" width="10.85546875" customWidth="1"/>
    <col min="1284" max="1284" width="10.42578125" customWidth="1"/>
    <col min="1285" max="1285" width="13.85546875" customWidth="1"/>
    <col min="1286" max="1288" width="13.42578125" bestFit="1" customWidth="1"/>
    <col min="1538" max="1538" width="46.85546875" bestFit="1" customWidth="1"/>
    <col min="1539" max="1539" width="10.85546875" customWidth="1"/>
    <col min="1540" max="1540" width="10.42578125" customWidth="1"/>
    <col min="1541" max="1541" width="13.85546875" customWidth="1"/>
    <col min="1542" max="1544" width="13.42578125" bestFit="1" customWidth="1"/>
    <col min="1794" max="1794" width="46.85546875" bestFit="1" customWidth="1"/>
    <col min="1795" max="1795" width="10.85546875" customWidth="1"/>
    <col min="1796" max="1796" width="10.42578125" customWidth="1"/>
    <col min="1797" max="1797" width="13.85546875" customWidth="1"/>
    <col min="1798" max="1800" width="13.42578125" bestFit="1" customWidth="1"/>
    <col min="2050" max="2050" width="46.85546875" bestFit="1" customWidth="1"/>
    <col min="2051" max="2051" width="10.85546875" customWidth="1"/>
    <col min="2052" max="2052" width="10.42578125" customWidth="1"/>
    <col min="2053" max="2053" width="13.85546875" customWidth="1"/>
    <col min="2054" max="2056" width="13.42578125" bestFit="1" customWidth="1"/>
    <col min="2306" max="2306" width="46.85546875" bestFit="1" customWidth="1"/>
    <col min="2307" max="2307" width="10.85546875" customWidth="1"/>
    <col min="2308" max="2308" width="10.42578125" customWidth="1"/>
    <col min="2309" max="2309" width="13.85546875" customWidth="1"/>
    <col min="2310" max="2312" width="13.42578125" bestFit="1" customWidth="1"/>
    <col min="2562" max="2562" width="46.85546875" bestFit="1" customWidth="1"/>
    <col min="2563" max="2563" width="10.85546875" customWidth="1"/>
    <col min="2564" max="2564" width="10.42578125" customWidth="1"/>
    <col min="2565" max="2565" width="13.85546875" customWidth="1"/>
    <col min="2566" max="2568" width="13.42578125" bestFit="1" customWidth="1"/>
    <col min="2818" max="2818" width="46.85546875" bestFit="1" customWidth="1"/>
    <col min="2819" max="2819" width="10.85546875" customWidth="1"/>
    <col min="2820" max="2820" width="10.42578125" customWidth="1"/>
    <col min="2821" max="2821" width="13.85546875" customWidth="1"/>
    <col min="2822" max="2824" width="13.42578125" bestFit="1" customWidth="1"/>
    <col min="3074" max="3074" width="46.85546875" bestFit="1" customWidth="1"/>
    <col min="3075" max="3075" width="10.85546875" customWidth="1"/>
    <col min="3076" max="3076" width="10.42578125" customWidth="1"/>
    <col min="3077" max="3077" width="13.85546875" customWidth="1"/>
    <col min="3078" max="3080" width="13.42578125" bestFit="1" customWidth="1"/>
    <col min="3330" max="3330" width="46.85546875" bestFit="1" customWidth="1"/>
    <col min="3331" max="3331" width="10.85546875" customWidth="1"/>
    <col min="3332" max="3332" width="10.42578125" customWidth="1"/>
    <col min="3333" max="3333" width="13.85546875" customWidth="1"/>
    <col min="3334" max="3336" width="13.42578125" bestFit="1" customWidth="1"/>
    <col min="3586" max="3586" width="46.85546875" bestFit="1" customWidth="1"/>
    <col min="3587" max="3587" width="10.85546875" customWidth="1"/>
    <col min="3588" max="3588" width="10.42578125" customWidth="1"/>
    <col min="3589" max="3589" width="13.85546875" customWidth="1"/>
    <col min="3590" max="3592" width="13.42578125" bestFit="1" customWidth="1"/>
    <col min="3842" max="3842" width="46.85546875" bestFit="1" customWidth="1"/>
    <col min="3843" max="3843" width="10.85546875" customWidth="1"/>
    <col min="3844" max="3844" width="10.42578125" customWidth="1"/>
    <col min="3845" max="3845" width="13.85546875" customWidth="1"/>
    <col min="3846" max="3848" width="13.42578125" bestFit="1" customWidth="1"/>
    <col min="4098" max="4098" width="46.85546875" bestFit="1" customWidth="1"/>
    <col min="4099" max="4099" width="10.85546875" customWidth="1"/>
    <col min="4100" max="4100" width="10.42578125" customWidth="1"/>
    <col min="4101" max="4101" width="13.85546875" customWidth="1"/>
    <col min="4102" max="4104" width="13.42578125" bestFit="1" customWidth="1"/>
    <col min="4354" max="4354" width="46.85546875" bestFit="1" customWidth="1"/>
    <col min="4355" max="4355" width="10.85546875" customWidth="1"/>
    <col min="4356" max="4356" width="10.42578125" customWidth="1"/>
    <col min="4357" max="4357" width="13.85546875" customWidth="1"/>
    <col min="4358" max="4360" width="13.42578125" bestFit="1" customWidth="1"/>
    <col min="4610" max="4610" width="46.85546875" bestFit="1" customWidth="1"/>
    <col min="4611" max="4611" width="10.85546875" customWidth="1"/>
    <col min="4612" max="4612" width="10.42578125" customWidth="1"/>
    <col min="4613" max="4613" width="13.85546875" customWidth="1"/>
    <col min="4614" max="4616" width="13.42578125" bestFit="1" customWidth="1"/>
    <col min="4866" max="4866" width="46.85546875" bestFit="1" customWidth="1"/>
    <col min="4867" max="4867" width="10.85546875" customWidth="1"/>
    <col min="4868" max="4868" width="10.42578125" customWidth="1"/>
    <col min="4869" max="4869" width="13.85546875" customWidth="1"/>
    <col min="4870" max="4872" width="13.42578125" bestFit="1" customWidth="1"/>
    <col min="5122" max="5122" width="46.85546875" bestFit="1" customWidth="1"/>
    <col min="5123" max="5123" width="10.85546875" customWidth="1"/>
    <col min="5124" max="5124" width="10.42578125" customWidth="1"/>
    <col min="5125" max="5125" width="13.85546875" customWidth="1"/>
    <col min="5126" max="5128" width="13.42578125" bestFit="1" customWidth="1"/>
    <col min="5378" max="5378" width="46.85546875" bestFit="1" customWidth="1"/>
    <col min="5379" max="5379" width="10.85546875" customWidth="1"/>
    <col min="5380" max="5380" width="10.42578125" customWidth="1"/>
    <col min="5381" max="5381" width="13.85546875" customWidth="1"/>
    <col min="5382" max="5384" width="13.42578125" bestFit="1" customWidth="1"/>
    <col min="5634" max="5634" width="46.85546875" bestFit="1" customWidth="1"/>
    <col min="5635" max="5635" width="10.85546875" customWidth="1"/>
    <col min="5636" max="5636" width="10.42578125" customWidth="1"/>
    <col min="5637" max="5637" width="13.85546875" customWidth="1"/>
    <col min="5638" max="5640" width="13.42578125" bestFit="1" customWidth="1"/>
    <col min="5890" max="5890" width="46.85546875" bestFit="1" customWidth="1"/>
    <col min="5891" max="5891" width="10.85546875" customWidth="1"/>
    <col min="5892" max="5892" width="10.42578125" customWidth="1"/>
    <col min="5893" max="5893" width="13.85546875" customWidth="1"/>
    <col min="5894" max="5896" width="13.42578125" bestFit="1" customWidth="1"/>
    <col min="6146" max="6146" width="46.85546875" bestFit="1" customWidth="1"/>
    <col min="6147" max="6147" width="10.85546875" customWidth="1"/>
    <col min="6148" max="6148" width="10.42578125" customWidth="1"/>
    <col min="6149" max="6149" width="13.85546875" customWidth="1"/>
    <col min="6150" max="6152" width="13.42578125" bestFit="1" customWidth="1"/>
    <col min="6402" max="6402" width="46.85546875" bestFit="1" customWidth="1"/>
    <col min="6403" max="6403" width="10.85546875" customWidth="1"/>
    <col min="6404" max="6404" width="10.42578125" customWidth="1"/>
    <col min="6405" max="6405" width="13.85546875" customWidth="1"/>
    <col min="6406" max="6408" width="13.42578125" bestFit="1" customWidth="1"/>
    <col min="6658" max="6658" width="46.85546875" bestFit="1" customWidth="1"/>
    <col min="6659" max="6659" width="10.85546875" customWidth="1"/>
    <col min="6660" max="6660" width="10.42578125" customWidth="1"/>
    <col min="6661" max="6661" width="13.85546875" customWidth="1"/>
    <col min="6662" max="6664" width="13.42578125" bestFit="1" customWidth="1"/>
    <col min="6914" max="6914" width="46.85546875" bestFit="1" customWidth="1"/>
    <col min="6915" max="6915" width="10.85546875" customWidth="1"/>
    <col min="6916" max="6916" width="10.42578125" customWidth="1"/>
    <col min="6917" max="6917" width="13.85546875" customWidth="1"/>
    <col min="6918" max="6920" width="13.42578125" bestFit="1" customWidth="1"/>
    <col min="7170" max="7170" width="46.85546875" bestFit="1" customWidth="1"/>
    <col min="7171" max="7171" width="10.85546875" customWidth="1"/>
    <col min="7172" max="7172" width="10.42578125" customWidth="1"/>
    <col min="7173" max="7173" width="13.85546875" customWidth="1"/>
    <col min="7174" max="7176" width="13.42578125" bestFit="1" customWidth="1"/>
    <col min="7426" max="7426" width="46.85546875" bestFit="1" customWidth="1"/>
    <col min="7427" max="7427" width="10.85546875" customWidth="1"/>
    <col min="7428" max="7428" width="10.42578125" customWidth="1"/>
    <col min="7429" max="7429" width="13.85546875" customWidth="1"/>
    <col min="7430" max="7432" width="13.42578125" bestFit="1" customWidth="1"/>
    <col min="7682" max="7682" width="46.85546875" bestFit="1" customWidth="1"/>
    <col min="7683" max="7683" width="10.85546875" customWidth="1"/>
    <col min="7684" max="7684" width="10.42578125" customWidth="1"/>
    <col min="7685" max="7685" width="13.85546875" customWidth="1"/>
    <col min="7686" max="7688" width="13.42578125" bestFit="1" customWidth="1"/>
    <col min="7938" max="7938" width="46.85546875" bestFit="1" customWidth="1"/>
    <col min="7939" max="7939" width="10.85546875" customWidth="1"/>
    <col min="7940" max="7940" width="10.42578125" customWidth="1"/>
    <col min="7941" max="7941" width="13.85546875" customWidth="1"/>
    <col min="7942" max="7944" width="13.42578125" bestFit="1" customWidth="1"/>
    <col min="8194" max="8194" width="46.85546875" bestFit="1" customWidth="1"/>
    <col min="8195" max="8195" width="10.85546875" customWidth="1"/>
    <col min="8196" max="8196" width="10.42578125" customWidth="1"/>
    <col min="8197" max="8197" width="13.85546875" customWidth="1"/>
    <col min="8198" max="8200" width="13.42578125" bestFit="1" customWidth="1"/>
    <col min="8450" max="8450" width="46.85546875" bestFit="1" customWidth="1"/>
    <col min="8451" max="8451" width="10.85546875" customWidth="1"/>
    <col min="8452" max="8452" width="10.42578125" customWidth="1"/>
    <col min="8453" max="8453" width="13.85546875" customWidth="1"/>
    <col min="8454" max="8456" width="13.42578125" bestFit="1" customWidth="1"/>
    <col min="8706" max="8706" width="46.85546875" bestFit="1" customWidth="1"/>
    <col min="8707" max="8707" width="10.85546875" customWidth="1"/>
    <col min="8708" max="8708" width="10.42578125" customWidth="1"/>
    <col min="8709" max="8709" width="13.85546875" customWidth="1"/>
    <col min="8710" max="8712" width="13.42578125" bestFit="1" customWidth="1"/>
    <col min="8962" max="8962" width="46.85546875" bestFit="1" customWidth="1"/>
    <col min="8963" max="8963" width="10.85546875" customWidth="1"/>
    <col min="8964" max="8964" width="10.42578125" customWidth="1"/>
    <col min="8965" max="8965" width="13.85546875" customWidth="1"/>
    <col min="8966" max="8968" width="13.42578125" bestFit="1" customWidth="1"/>
    <col min="9218" max="9218" width="46.85546875" bestFit="1" customWidth="1"/>
    <col min="9219" max="9219" width="10.85546875" customWidth="1"/>
    <col min="9220" max="9220" width="10.42578125" customWidth="1"/>
    <col min="9221" max="9221" width="13.85546875" customWidth="1"/>
    <col min="9222" max="9224" width="13.42578125" bestFit="1" customWidth="1"/>
    <col min="9474" max="9474" width="46.85546875" bestFit="1" customWidth="1"/>
    <col min="9475" max="9475" width="10.85546875" customWidth="1"/>
    <col min="9476" max="9476" width="10.42578125" customWidth="1"/>
    <col min="9477" max="9477" width="13.85546875" customWidth="1"/>
    <col min="9478" max="9480" width="13.42578125" bestFit="1" customWidth="1"/>
    <col min="9730" max="9730" width="46.85546875" bestFit="1" customWidth="1"/>
    <col min="9731" max="9731" width="10.85546875" customWidth="1"/>
    <col min="9732" max="9732" width="10.42578125" customWidth="1"/>
    <col min="9733" max="9733" width="13.85546875" customWidth="1"/>
    <col min="9734" max="9736" width="13.42578125" bestFit="1" customWidth="1"/>
    <col min="9986" max="9986" width="46.85546875" bestFit="1" customWidth="1"/>
    <col min="9987" max="9987" width="10.85546875" customWidth="1"/>
    <col min="9988" max="9988" width="10.42578125" customWidth="1"/>
    <col min="9989" max="9989" width="13.85546875" customWidth="1"/>
    <col min="9990" max="9992" width="13.42578125" bestFit="1" customWidth="1"/>
    <col min="10242" max="10242" width="46.85546875" bestFit="1" customWidth="1"/>
    <col min="10243" max="10243" width="10.85546875" customWidth="1"/>
    <col min="10244" max="10244" width="10.42578125" customWidth="1"/>
    <col min="10245" max="10245" width="13.85546875" customWidth="1"/>
    <col min="10246" max="10248" width="13.42578125" bestFit="1" customWidth="1"/>
    <col min="10498" max="10498" width="46.85546875" bestFit="1" customWidth="1"/>
    <col min="10499" max="10499" width="10.85546875" customWidth="1"/>
    <col min="10500" max="10500" width="10.42578125" customWidth="1"/>
    <col min="10501" max="10501" width="13.85546875" customWidth="1"/>
    <col min="10502" max="10504" width="13.42578125" bestFit="1" customWidth="1"/>
    <col min="10754" max="10754" width="46.85546875" bestFit="1" customWidth="1"/>
    <col min="10755" max="10755" width="10.85546875" customWidth="1"/>
    <col min="10756" max="10756" width="10.42578125" customWidth="1"/>
    <col min="10757" max="10757" width="13.85546875" customWidth="1"/>
    <col min="10758" max="10760" width="13.42578125" bestFit="1" customWidth="1"/>
    <col min="11010" max="11010" width="46.85546875" bestFit="1" customWidth="1"/>
    <col min="11011" max="11011" width="10.85546875" customWidth="1"/>
    <col min="11012" max="11012" width="10.42578125" customWidth="1"/>
    <col min="11013" max="11013" width="13.85546875" customWidth="1"/>
    <col min="11014" max="11016" width="13.42578125" bestFit="1" customWidth="1"/>
    <col min="11266" max="11266" width="46.85546875" bestFit="1" customWidth="1"/>
    <col min="11267" max="11267" width="10.85546875" customWidth="1"/>
    <col min="11268" max="11268" width="10.42578125" customWidth="1"/>
    <col min="11269" max="11269" width="13.85546875" customWidth="1"/>
    <col min="11270" max="11272" width="13.42578125" bestFit="1" customWidth="1"/>
    <col min="11522" max="11522" width="46.85546875" bestFit="1" customWidth="1"/>
    <col min="11523" max="11523" width="10.85546875" customWidth="1"/>
    <col min="11524" max="11524" width="10.42578125" customWidth="1"/>
    <col min="11525" max="11525" width="13.85546875" customWidth="1"/>
    <col min="11526" max="11528" width="13.42578125" bestFit="1" customWidth="1"/>
    <col min="11778" max="11778" width="46.85546875" bestFit="1" customWidth="1"/>
    <col min="11779" max="11779" width="10.85546875" customWidth="1"/>
    <col min="11780" max="11780" width="10.42578125" customWidth="1"/>
    <col min="11781" max="11781" width="13.85546875" customWidth="1"/>
    <col min="11782" max="11784" width="13.42578125" bestFit="1" customWidth="1"/>
    <col min="12034" max="12034" width="46.85546875" bestFit="1" customWidth="1"/>
    <col min="12035" max="12035" width="10.85546875" customWidth="1"/>
    <col min="12036" max="12036" width="10.42578125" customWidth="1"/>
    <col min="12037" max="12037" width="13.85546875" customWidth="1"/>
    <col min="12038" max="12040" width="13.42578125" bestFit="1" customWidth="1"/>
    <col min="12290" max="12290" width="46.85546875" bestFit="1" customWidth="1"/>
    <col min="12291" max="12291" width="10.85546875" customWidth="1"/>
    <col min="12292" max="12292" width="10.42578125" customWidth="1"/>
    <col min="12293" max="12293" width="13.85546875" customWidth="1"/>
    <col min="12294" max="12296" width="13.42578125" bestFit="1" customWidth="1"/>
    <col min="12546" max="12546" width="46.85546875" bestFit="1" customWidth="1"/>
    <col min="12547" max="12547" width="10.85546875" customWidth="1"/>
    <col min="12548" max="12548" width="10.42578125" customWidth="1"/>
    <col min="12549" max="12549" width="13.85546875" customWidth="1"/>
    <col min="12550" max="12552" width="13.42578125" bestFit="1" customWidth="1"/>
    <col min="12802" max="12802" width="46.85546875" bestFit="1" customWidth="1"/>
    <col min="12803" max="12803" width="10.85546875" customWidth="1"/>
    <col min="12804" max="12804" width="10.42578125" customWidth="1"/>
    <col min="12805" max="12805" width="13.85546875" customWidth="1"/>
    <col min="12806" max="12808" width="13.42578125" bestFit="1" customWidth="1"/>
    <col min="13058" max="13058" width="46.85546875" bestFit="1" customWidth="1"/>
    <col min="13059" max="13059" width="10.85546875" customWidth="1"/>
    <col min="13060" max="13060" width="10.42578125" customWidth="1"/>
    <col min="13061" max="13061" width="13.85546875" customWidth="1"/>
    <col min="13062" max="13064" width="13.42578125" bestFit="1" customWidth="1"/>
    <col min="13314" max="13314" width="46.85546875" bestFit="1" customWidth="1"/>
    <col min="13315" max="13315" width="10.85546875" customWidth="1"/>
    <col min="13316" max="13316" width="10.42578125" customWidth="1"/>
    <col min="13317" max="13317" width="13.85546875" customWidth="1"/>
    <col min="13318" max="13320" width="13.42578125" bestFit="1" customWidth="1"/>
    <col min="13570" max="13570" width="46.85546875" bestFit="1" customWidth="1"/>
    <col min="13571" max="13571" width="10.85546875" customWidth="1"/>
    <col min="13572" max="13572" width="10.42578125" customWidth="1"/>
    <col min="13573" max="13573" width="13.85546875" customWidth="1"/>
    <col min="13574" max="13576" width="13.42578125" bestFit="1" customWidth="1"/>
    <col min="13826" max="13826" width="46.85546875" bestFit="1" customWidth="1"/>
    <col min="13827" max="13827" width="10.85546875" customWidth="1"/>
    <col min="13828" max="13828" width="10.42578125" customWidth="1"/>
    <col min="13829" max="13829" width="13.85546875" customWidth="1"/>
    <col min="13830" max="13832" width="13.42578125" bestFit="1" customWidth="1"/>
    <col min="14082" max="14082" width="46.85546875" bestFit="1" customWidth="1"/>
    <col min="14083" max="14083" width="10.85546875" customWidth="1"/>
    <col min="14084" max="14084" width="10.42578125" customWidth="1"/>
    <col min="14085" max="14085" width="13.85546875" customWidth="1"/>
    <col min="14086" max="14088" width="13.42578125" bestFit="1" customWidth="1"/>
    <col min="14338" max="14338" width="46.85546875" bestFit="1" customWidth="1"/>
    <col min="14339" max="14339" width="10.85546875" customWidth="1"/>
    <col min="14340" max="14340" width="10.42578125" customWidth="1"/>
    <col min="14341" max="14341" width="13.85546875" customWidth="1"/>
    <col min="14342" max="14344" width="13.42578125" bestFit="1" customWidth="1"/>
    <col min="14594" max="14594" width="46.85546875" bestFit="1" customWidth="1"/>
    <col min="14595" max="14595" width="10.85546875" customWidth="1"/>
    <col min="14596" max="14596" width="10.42578125" customWidth="1"/>
    <col min="14597" max="14597" width="13.85546875" customWidth="1"/>
    <col min="14598" max="14600" width="13.42578125" bestFit="1" customWidth="1"/>
    <col min="14850" max="14850" width="46.85546875" bestFit="1" customWidth="1"/>
    <col min="14851" max="14851" width="10.85546875" customWidth="1"/>
    <col min="14852" max="14852" width="10.42578125" customWidth="1"/>
    <col min="14853" max="14853" width="13.85546875" customWidth="1"/>
    <col min="14854" max="14856" width="13.42578125" bestFit="1" customWidth="1"/>
    <col min="15106" max="15106" width="46.85546875" bestFit="1" customWidth="1"/>
    <col min="15107" max="15107" width="10.85546875" customWidth="1"/>
    <col min="15108" max="15108" width="10.42578125" customWidth="1"/>
    <col min="15109" max="15109" width="13.85546875" customWidth="1"/>
    <col min="15110" max="15112" width="13.42578125" bestFit="1" customWidth="1"/>
    <col min="15362" max="15362" width="46.85546875" bestFit="1" customWidth="1"/>
    <col min="15363" max="15363" width="10.85546875" customWidth="1"/>
    <col min="15364" max="15364" width="10.42578125" customWidth="1"/>
    <col min="15365" max="15365" width="13.85546875" customWidth="1"/>
    <col min="15366" max="15368" width="13.42578125" bestFit="1" customWidth="1"/>
    <col min="15618" max="15618" width="46.85546875" bestFit="1" customWidth="1"/>
    <col min="15619" max="15619" width="10.85546875" customWidth="1"/>
    <col min="15620" max="15620" width="10.42578125" customWidth="1"/>
    <col min="15621" max="15621" width="13.85546875" customWidth="1"/>
    <col min="15622" max="15624" width="13.42578125" bestFit="1" customWidth="1"/>
    <col min="15874" max="15874" width="46.85546875" bestFit="1" customWidth="1"/>
    <col min="15875" max="15875" width="10.85546875" customWidth="1"/>
    <col min="15876" max="15876" width="10.42578125" customWidth="1"/>
    <col min="15877" max="15877" width="13.85546875" customWidth="1"/>
    <col min="15878" max="15880" width="13.42578125" bestFit="1" customWidth="1"/>
    <col min="16130" max="16130" width="46.85546875" bestFit="1" customWidth="1"/>
    <col min="16131" max="16131" width="10.85546875" customWidth="1"/>
    <col min="16132" max="16132" width="10.42578125" customWidth="1"/>
    <col min="16133" max="16133" width="13.85546875" customWidth="1"/>
    <col min="16134" max="16136" width="13.42578125" bestFit="1" customWidth="1"/>
  </cols>
  <sheetData>
    <row r="1" spans="1:8" x14ac:dyDescent="0.25">
      <c r="B1" t="s">
        <v>271</v>
      </c>
    </row>
    <row r="2" spans="1:8" s="60" customFormat="1" ht="45" x14ac:dyDescent="0.25">
      <c r="A2" s="48" t="s">
        <v>1</v>
      </c>
      <c r="B2" s="48" t="s">
        <v>108</v>
      </c>
      <c r="C2" s="48" t="s">
        <v>272</v>
      </c>
      <c r="D2" s="48" t="s">
        <v>273</v>
      </c>
      <c r="E2" s="48" t="s">
        <v>109</v>
      </c>
      <c r="F2" s="48" t="s">
        <v>110</v>
      </c>
      <c r="G2" s="48" t="s">
        <v>111</v>
      </c>
      <c r="H2" s="48" t="s">
        <v>274</v>
      </c>
    </row>
    <row r="3" spans="1:8" x14ac:dyDescent="0.25">
      <c r="A3" s="27">
        <v>1</v>
      </c>
      <c r="B3" s="27" t="s">
        <v>275</v>
      </c>
      <c r="C3" s="27">
        <v>5</v>
      </c>
      <c r="D3" s="58">
        <v>41712</v>
      </c>
      <c r="E3" s="51">
        <v>196866.2475</v>
      </c>
      <c r="F3" s="51">
        <v>118119.74849999999</v>
      </c>
      <c r="G3" s="51">
        <f>E3-F3</f>
        <v>78746.499000000011</v>
      </c>
      <c r="H3" s="51">
        <f>G3</f>
        <v>78746.499000000011</v>
      </c>
    </row>
    <row r="4" spans="1:8" x14ac:dyDescent="0.25">
      <c r="A4" s="27">
        <v>2</v>
      </c>
      <c r="B4" s="27" t="s">
        <v>275</v>
      </c>
      <c r="C4" s="27">
        <v>6</v>
      </c>
      <c r="D4" s="58">
        <v>41715</v>
      </c>
      <c r="E4" s="51">
        <v>420093.50249999994</v>
      </c>
      <c r="F4" s="51">
        <v>252056.10149999996</v>
      </c>
      <c r="G4" s="51">
        <f>E4-F4</f>
        <v>168037.40099999998</v>
      </c>
      <c r="H4" s="51">
        <f>G4</f>
        <v>168037.40099999998</v>
      </c>
    </row>
    <row r="5" spans="1:8" s="45" customFormat="1" x14ac:dyDescent="0.25">
      <c r="A5" s="64"/>
      <c r="B5" s="47" t="s">
        <v>177</v>
      </c>
      <c r="C5" s="64"/>
      <c r="D5" s="64"/>
      <c r="E5" s="53">
        <f>SUM(E3:E4)</f>
        <v>616959.75</v>
      </c>
      <c r="F5" s="53">
        <f>SUM(F3:F4)</f>
        <v>370175.85</v>
      </c>
      <c r="G5" s="53">
        <f>SUM(G3:G4)</f>
        <v>246783.9</v>
      </c>
      <c r="H5" s="53">
        <f>SUM(H3:H4)</f>
        <v>246783.9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E28" sqref="E28"/>
    </sheetView>
  </sheetViews>
  <sheetFormatPr defaultRowHeight="15" x14ac:dyDescent="0.25"/>
  <cols>
    <col min="1" max="1" width="3.28515625" style="66" bestFit="1" customWidth="1"/>
    <col min="2" max="2" width="23.85546875" style="80" customWidth="1"/>
    <col min="3" max="3" width="34" style="66" bestFit="1" customWidth="1"/>
    <col min="4" max="4" width="16.28515625" style="81" bestFit="1" customWidth="1"/>
    <col min="5" max="5" width="25.140625" style="81" bestFit="1" customWidth="1"/>
    <col min="6" max="6" width="16.28515625" style="66" bestFit="1" customWidth="1"/>
    <col min="7" max="256" width="9.140625" style="66"/>
    <col min="257" max="257" width="3.28515625" style="66" bestFit="1" customWidth="1"/>
    <col min="258" max="258" width="23.85546875" style="66" customWidth="1"/>
    <col min="259" max="259" width="34" style="66" bestFit="1" customWidth="1"/>
    <col min="260" max="260" width="16.28515625" style="66" bestFit="1" customWidth="1"/>
    <col min="261" max="261" width="25.140625" style="66" bestFit="1" customWidth="1"/>
    <col min="262" max="262" width="16.28515625" style="66" bestFit="1" customWidth="1"/>
    <col min="263" max="512" width="9.140625" style="66"/>
    <col min="513" max="513" width="3.28515625" style="66" bestFit="1" customWidth="1"/>
    <col min="514" max="514" width="23.85546875" style="66" customWidth="1"/>
    <col min="515" max="515" width="34" style="66" bestFit="1" customWidth="1"/>
    <col min="516" max="516" width="16.28515625" style="66" bestFit="1" customWidth="1"/>
    <col min="517" max="517" width="25.140625" style="66" bestFit="1" customWidth="1"/>
    <col min="518" max="518" width="16.28515625" style="66" bestFit="1" customWidth="1"/>
    <col min="519" max="768" width="9.140625" style="66"/>
    <col min="769" max="769" width="3.28515625" style="66" bestFit="1" customWidth="1"/>
    <col min="770" max="770" width="23.85546875" style="66" customWidth="1"/>
    <col min="771" max="771" width="34" style="66" bestFit="1" customWidth="1"/>
    <col min="772" max="772" width="16.28515625" style="66" bestFit="1" customWidth="1"/>
    <col min="773" max="773" width="25.140625" style="66" bestFit="1" customWidth="1"/>
    <col min="774" max="774" width="16.28515625" style="66" bestFit="1" customWidth="1"/>
    <col min="775" max="1024" width="9.140625" style="66"/>
    <col min="1025" max="1025" width="3.28515625" style="66" bestFit="1" customWidth="1"/>
    <col min="1026" max="1026" width="23.85546875" style="66" customWidth="1"/>
    <col min="1027" max="1027" width="34" style="66" bestFit="1" customWidth="1"/>
    <col min="1028" max="1028" width="16.28515625" style="66" bestFit="1" customWidth="1"/>
    <col min="1029" max="1029" width="25.140625" style="66" bestFit="1" customWidth="1"/>
    <col min="1030" max="1030" width="16.28515625" style="66" bestFit="1" customWidth="1"/>
    <col min="1031" max="1280" width="9.140625" style="66"/>
    <col min="1281" max="1281" width="3.28515625" style="66" bestFit="1" customWidth="1"/>
    <col min="1282" max="1282" width="23.85546875" style="66" customWidth="1"/>
    <col min="1283" max="1283" width="34" style="66" bestFit="1" customWidth="1"/>
    <col min="1284" max="1284" width="16.28515625" style="66" bestFit="1" customWidth="1"/>
    <col min="1285" max="1285" width="25.140625" style="66" bestFit="1" customWidth="1"/>
    <col min="1286" max="1286" width="16.28515625" style="66" bestFit="1" customWidth="1"/>
    <col min="1287" max="1536" width="9.140625" style="66"/>
    <col min="1537" max="1537" width="3.28515625" style="66" bestFit="1" customWidth="1"/>
    <col min="1538" max="1538" width="23.85546875" style="66" customWidth="1"/>
    <col min="1539" max="1539" width="34" style="66" bestFit="1" customWidth="1"/>
    <col min="1540" max="1540" width="16.28515625" style="66" bestFit="1" customWidth="1"/>
    <col min="1541" max="1541" width="25.140625" style="66" bestFit="1" customWidth="1"/>
    <col min="1542" max="1542" width="16.28515625" style="66" bestFit="1" customWidth="1"/>
    <col min="1543" max="1792" width="9.140625" style="66"/>
    <col min="1793" max="1793" width="3.28515625" style="66" bestFit="1" customWidth="1"/>
    <col min="1794" max="1794" width="23.85546875" style="66" customWidth="1"/>
    <col min="1795" max="1795" width="34" style="66" bestFit="1" customWidth="1"/>
    <col min="1796" max="1796" width="16.28515625" style="66" bestFit="1" customWidth="1"/>
    <col min="1797" max="1797" width="25.140625" style="66" bestFit="1" customWidth="1"/>
    <col min="1798" max="1798" width="16.28515625" style="66" bestFit="1" customWidth="1"/>
    <col min="1799" max="2048" width="9.140625" style="66"/>
    <col min="2049" max="2049" width="3.28515625" style="66" bestFit="1" customWidth="1"/>
    <col min="2050" max="2050" width="23.85546875" style="66" customWidth="1"/>
    <col min="2051" max="2051" width="34" style="66" bestFit="1" customWidth="1"/>
    <col min="2052" max="2052" width="16.28515625" style="66" bestFit="1" customWidth="1"/>
    <col min="2053" max="2053" width="25.140625" style="66" bestFit="1" customWidth="1"/>
    <col min="2054" max="2054" width="16.28515625" style="66" bestFit="1" customWidth="1"/>
    <col min="2055" max="2304" width="9.140625" style="66"/>
    <col min="2305" max="2305" width="3.28515625" style="66" bestFit="1" customWidth="1"/>
    <col min="2306" max="2306" width="23.85546875" style="66" customWidth="1"/>
    <col min="2307" max="2307" width="34" style="66" bestFit="1" customWidth="1"/>
    <col min="2308" max="2308" width="16.28515625" style="66" bestFit="1" customWidth="1"/>
    <col min="2309" max="2309" width="25.140625" style="66" bestFit="1" customWidth="1"/>
    <col min="2310" max="2310" width="16.28515625" style="66" bestFit="1" customWidth="1"/>
    <col min="2311" max="2560" width="9.140625" style="66"/>
    <col min="2561" max="2561" width="3.28515625" style="66" bestFit="1" customWidth="1"/>
    <col min="2562" max="2562" width="23.85546875" style="66" customWidth="1"/>
    <col min="2563" max="2563" width="34" style="66" bestFit="1" customWidth="1"/>
    <col min="2564" max="2564" width="16.28515625" style="66" bestFit="1" customWidth="1"/>
    <col min="2565" max="2565" width="25.140625" style="66" bestFit="1" customWidth="1"/>
    <col min="2566" max="2566" width="16.28515625" style="66" bestFit="1" customWidth="1"/>
    <col min="2567" max="2816" width="9.140625" style="66"/>
    <col min="2817" max="2817" width="3.28515625" style="66" bestFit="1" customWidth="1"/>
    <col min="2818" max="2818" width="23.85546875" style="66" customWidth="1"/>
    <col min="2819" max="2819" width="34" style="66" bestFit="1" customWidth="1"/>
    <col min="2820" max="2820" width="16.28515625" style="66" bestFit="1" customWidth="1"/>
    <col min="2821" max="2821" width="25.140625" style="66" bestFit="1" customWidth="1"/>
    <col min="2822" max="2822" width="16.28515625" style="66" bestFit="1" customWidth="1"/>
    <col min="2823" max="3072" width="9.140625" style="66"/>
    <col min="3073" max="3073" width="3.28515625" style="66" bestFit="1" customWidth="1"/>
    <col min="3074" max="3074" width="23.85546875" style="66" customWidth="1"/>
    <col min="3075" max="3075" width="34" style="66" bestFit="1" customWidth="1"/>
    <col min="3076" max="3076" width="16.28515625" style="66" bestFit="1" customWidth="1"/>
    <col min="3077" max="3077" width="25.140625" style="66" bestFit="1" customWidth="1"/>
    <col min="3078" max="3078" width="16.28515625" style="66" bestFit="1" customWidth="1"/>
    <col min="3079" max="3328" width="9.140625" style="66"/>
    <col min="3329" max="3329" width="3.28515625" style="66" bestFit="1" customWidth="1"/>
    <col min="3330" max="3330" width="23.85546875" style="66" customWidth="1"/>
    <col min="3331" max="3331" width="34" style="66" bestFit="1" customWidth="1"/>
    <col min="3332" max="3332" width="16.28515625" style="66" bestFit="1" customWidth="1"/>
    <col min="3333" max="3333" width="25.140625" style="66" bestFit="1" customWidth="1"/>
    <col min="3334" max="3334" width="16.28515625" style="66" bestFit="1" customWidth="1"/>
    <col min="3335" max="3584" width="9.140625" style="66"/>
    <col min="3585" max="3585" width="3.28515625" style="66" bestFit="1" customWidth="1"/>
    <col min="3586" max="3586" width="23.85546875" style="66" customWidth="1"/>
    <col min="3587" max="3587" width="34" style="66" bestFit="1" customWidth="1"/>
    <col min="3588" max="3588" width="16.28515625" style="66" bestFit="1" customWidth="1"/>
    <col min="3589" max="3589" width="25.140625" style="66" bestFit="1" customWidth="1"/>
    <col min="3590" max="3590" width="16.28515625" style="66" bestFit="1" customWidth="1"/>
    <col min="3591" max="3840" width="9.140625" style="66"/>
    <col min="3841" max="3841" width="3.28515625" style="66" bestFit="1" customWidth="1"/>
    <col min="3842" max="3842" width="23.85546875" style="66" customWidth="1"/>
    <col min="3843" max="3843" width="34" style="66" bestFit="1" customWidth="1"/>
    <col min="3844" max="3844" width="16.28515625" style="66" bestFit="1" customWidth="1"/>
    <col min="3845" max="3845" width="25.140625" style="66" bestFit="1" customWidth="1"/>
    <col min="3846" max="3846" width="16.28515625" style="66" bestFit="1" customWidth="1"/>
    <col min="3847" max="4096" width="9.140625" style="66"/>
    <col min="4097" max="4097" width="3.28515625" style="66" bestFit="1" customWidth="1"/>
    <col min="4098" max="4098" width="23.85546875" style="66" customWidth="1"/>
    <col min="4099" max="4099" width="34" style="66" bestFit="1" customWidth="1"/>
    <col min="4100" max="4100" width="16.28515625" style="66" bestFit="1" customWidth="1"/>
    <col min="4101" max="4101" width="25.140625" style="66" bestFit="1" customWidth="1"/>
    <col min="4102" max="4102" width="16.28515625" style="66" bestFit="1" customWidth="1"/>
    <col min="4103" max="4352" width="9.140625" style="66"/>
    <col min="4353" max="4353" width="3.28515625" style="66" bestFit="1" customWidth="1"/>
    <col min="4354" max="4354" width="23.85546875" style="66" customWidth="1"/>
    <col min="4355" max="4355" width="34" style="66" bestFit="1" customWidth="1"/>
    <col min="4356" max="4356" width="16.28515625" style="66" bestFit="1" customWidth="1"/>
    <col min="4357" max="4357" width="25.140625" style="66" bestFit="1" customWidth="1"/>
    <col min="4358" max="4358" width="16.28515625" style="66" bestFit="1" customWidth="1"/>
    <col min="4359" max="4608" width="9.140625" style="66"/>
    <col min="4609" max="4609" width="3.28515625" style="66" bestFit="1" customWidth="1"/>
    <col min="4610" max="4610" width="23.85546875" style="66" customWidth="1"/>
    <col min="4611" max="4611" width="34" style="66" bestFit="1" customWidth="1"/>
    <col min="4612" max="4612" width="16.28515625" style="66" bestFit="1" customWidth="1"/>
    <col min="4613" max="4613" width="25.140625" style="66" bestFit="1" customWidth="1"/>
    <col min="4614" max="4614" width="16.28515625" style="66" bestFit="1" customWidth="1"/>
    <col min="4615" max="4864" width="9.140625" style="66"/>
    <col min="4865" max="4865" width="3.28515625" style="66" bestFit="1" customWidth="1"/>
    <col min="4866" max="4866" width="23.85546875" style="66" customWidth="1"/>
    <col min="4867" max="4867" width="34" style="66" bestFit="1" customWidth="1"/>
    <col min="4868" max="4868" width="16.28515625" style="66" bestFit="1" customWidth="1"/>
    <col min="4869" max="4869" width="25.140625" style="66" bestFit="1" customWidth="1"/>
    <col min="4870" max="4870" width="16.28515625" style="66" bestFit="1" customWidth="1"/>
    <col min="4871" max="5120" width="9.140625" style="66"/>
    <col min="5121" max="5121" width="3.28515625" style="66" bestFit="1" customWidth="1"/>
    <col min="5122" max="5122" width="23.85546875" style="66" customWidth="1"/>
    <col min="5123" max="5123" width="34" style="66" bestFit="1" customWidth="1"/>
    <col min="5124" max="5124" width="16.28515625" style="66" bestFit="1" customWidth="1"/>
    <col min="5125" max="5125" width="25.140625" style="66" bestFit="1" customWidth="1"/>
    <col min="5126" max="5126" width="16.28515625" style="66" bestFit="1" customWidth="1"/>
    <col min="5127" max="5376" width="9.140625" style="66"/>
    <col min="5377" max="5377" width="3.28515625" style="66" bestFit="1" customWidth="1"/>
    <col min="5378" max="5378" width="23.85546875" style="66" customWidth="1"/>
    <col min="5379" max="5379" width="34" style="66" bestFit="1" customWidth="1"/>
    <col min="5380" max="5380" width="16.28515625" style="66" bestFit="1" customWidth="1"/>
    <col min="5381" max="5381" width="25.140625" style="66" bestFit="1" customWidth="1"/>
    <col min="5382" max="5382" width="16.28515625" style="66" bestFit="1" customWidth="1"/>
    <col min="5383" max="5632" width="9.140625" style="66"/>
    <col min="5633" max="5633" width="3.28515625" style="66" bestFit="1" customWidth="1"/>
    <col min="5634" max="5634" width="23.85546875" style="66" customWidth="1"/>
    <col min="5635" max="5635" width="34" style="66" bestFit="1" customWidth="1"/>
    <col min="5636" max="5636" width="16.28515625" style="66" bestFit="1" customWidth="1"/>
    <col min="5637" max="5637" width="25.140625" style="66" bestFit="1" customWidth="1"/>
    <col min="5638" max="5638" width="16.28515625" style="66" bestFit="1" customWidth="1"/>
    <col min="5639" max="5888" width="9.140625" style="66"/>
    <col min="5889" max="5889" width="3.28515625" style="66" bestFit="1" customWidth="1"/>
    <col min="5890" max="5890" width="23.85546875" style="66" customWidth="1"/>
    <col min="5891" max="5891" width="34" style="66" bestFit="1" customWidth="1"/>
    <col min="5892" max="5892" width="16.28515625" style="66" bestFit="1" customWidth="1"/>
    <col min="5893" max="5893" width="25.140625" style="66" bestFit="1" customWidth="1"/>
    <col min="5894" max="5894" width="16.28515625" style="66" bestFit="1" customWidth="1"/>
    <col min="5895" max="6144" width="9.140625" style="66"/>
    <col min="6145" max="6145" width="3.28515625" style="66" bestFit="1" customWidth="1"/>
    <col min="6146" max="6146" width="23.85546875" style="66" customWidth="1"/>
    <col min="6147" max="6147" width="34" style="66" bestFit="1" customWidth="1"/>
    <col min="6148" max="6148" width="16.28515625" style="66" bestFit="1" customWidth="1"/>
    <col min="6149" max="6149" width="25.140625" style="66" bestFit="1" customWidth="1"/>
    <col min="6150" max="6150" width="16.28515625" style="66" bestFit="1" customWidth="1"/>
    <col min="6151" max="6400" width="9.140625" style="66"/>
    <col min="6401" max="6401" width="3.28515625" style="66" bestFit="1" customWidth="1"/>
    <col min="6402" max="6402" width="23.85546875" style="66" customWidth="1"/>
    <col min="6403" max="6403" width="34" style="66" bestFit="1" customWidth="1"/>
    <col min="6404" max="6404" width="16.28515625" style="66" bestFit="1" customWidth="1"/>
    <col min="6405" max="6405" width="25.140625" style="66" bestFit="1" customWidth="1"/>
    <col min="6406" max="6406" width="16.28515625" style="66" bestFit="1" customWidth="1"/>
    <col min="6407" max="6656" width="9.140625" style="66"/>
    <col min="6657" max="6657" width="3.28515625" style="66" bestFit="1" customWidth="1"/>
    <col min="6658" max="6658" width="23.85546875" style="66" customWidth="1"/>
    <col min="6659" max="6659" width="34" style="66" bestFit="1" customWidth="1"/>
    <col min="6660" max="6660" width="16.28515625" style="66" bestFit="1" customWidth="1"/>
    <col min="6661" max="6661" width="25.140625" style="66" bestFit="1" customWidth="1"/>
    <col min="6662" max="6662" width="16.28515625" style="66" bestFit="1" customWidth="1"/>
    <col min="6663" max="6912" width="9.140625" style="66"/>
    <col min="6913" max="6913" width="3.28515625" style="66" bestFit="1" customWidth="1"/>
    <col min="6914" max="6914" width="23.85546875" style="66" customWidth="1"/>
    <col min="6915" max="6915" width="34" style="66" bestFit="1" customWidth="1"/>
    <col min="6916" max="6916" width="16.28515625" style="66" bestFit="1" customWidth="1"/>
    <col min="6917" max="6917" width="25.140625" style="66" bestFit="1" customWidth="1"/>
    <col min="6918" max="6918" width="16.28515625" style="66" bestFit="1" customWidth="1"/>
    <col min="6919" max="7168" width="9.140625" style="66"/>
    <col min="7169" max="7169" width="3.28515625" style="66" bestFit="1" customWidth="1"/>
    <col min="7170" max="7170" width="23.85546875" style="66" customWidth="1"/>
    <col min="7171" max="7171" width="34" style="66" bestFit="1" customWidth="1"/>
    <col min="7172" max="7172" width="16.28515625" style="66" bestFit="1" customWidth="1"/>
    <col min="7173" max="7173" width="25.140625" style="66" bestFit="1" customWidth="1"/>
    <col min="7174" max="7174" width="16.28515625" style="66" bestFit="1" customWidth="1"/>
    <col min="7175" max="7424" width="9.140625" style="66"/>
    <col min="7425" max="7425" width="3.28515625" style="66" bestFit="1" customWidth="1"/>
    <col min="7426" max="7426" width="23.85546875" style="66" customWidth="1"/>
    <col min="7427" max="7427" width="34" style="66" bestFit="1" customWidth="1"/>
    <col min="7428" max="7428" width="16.28515625" style="66" bestFit="1" customWidth="1"/>
    <col min="7429" max="7429" width="25.140625" style="66" bestFit="1" customWidth="1"/>
    <col min="7430" max="7430" width="16.28515625" style="66" bestFit="1" customWidth="1"/>
    <col min="7431" max="7680" width="9.140625" style="66"/>
    <col min="7681" max="7681" width="3.28515625" style="66" bestFit="1" customWidth="1"/>
    <col min="7682" max="7682" width="23.85546875" style="66" customWidth="1"/>
    <col min="7683" max="7683" width="34" style="66" bestFit="1" customWidth="1"/>
    <col min="7684" max="7684" width="16.28515625" style="66" bestFit="1" customWidth="1"/>
    <col min="7685" max="7685" width="25.140625" style="66" bestFit="1" customWidth="1"/>
    <col min="7686" max="7686" width="16.28515625" style="66" bestFit="1" customWidth="1"/>
    <col min="7687" max="7936" width="9.140625" style="66"/>
    <col min="7937" max="7937" width="3.28515625" style="66" bestFit="1" customWidth="1"/>
    <col min="7938" max="7938" width="23.85546875" style="66" customWidth="1"/>
    <col min="7939" max="7939" width="34" style="66" bestFit="1" customWidth="1"/>
    <col min="7940" max="7940" width="16.28515625" style="66" bestFit="1" customWidth="1"/>
    <col min="7941" max="7941" width="25.140625" style="66" bestFit="1" customWidth="1"/>
    <col min="7942" max="7942" width="16.28515625" style="66" bestFit="1" customWidth="1"/>
    <col min="7943" max="8192" width="9.140625" style="66"/>
    <col min="8193" max="8193" width="3.28515625" style="66" bestFit="1" customWidth="1"/>
    <col min="8194" max="8194" width="23.85546875" style="66" customWidth="1"/>
    <col min="8195" max="8195" width="34" style="66" bestFit="1" customWidth="1"/>
    <col min="8196" max="8196" width="16.28515625" style="66" bestFit="1" customWidth="1"/>
    <col min="8197" max="8197" width="25.140625" style="66" bestFit="1" customWidth="1"/>
    <col min="8198" max="8198" width="16.28515625" style="66" bestFit="1" customWidth="1"/>
    <col min="8199" max="8448" width="9.140625" style="66"/>
    <col min="8449" max="8449" width="3.28515625" style="66" bestFit="1" customWidth="1"/>
    <col min="8450" max="8450" width="23.85546875" style="66" customWidth="1"/>
    <col min="8451" max="8451" width="34" style="66" bestFit="1" customWidth="1"/>
    <col min="8452" max="8452" width="16.28515625" style="66" bestFit="1" customWidth="1"/>
    <col min="8453" max="8453" width="25.140625" style="66" bestFit="1" customWidth="1"/>
    <col min="8454" max="8454" width="16.28515625" style="66" bestFit="1" customWidth="1"/>
    <col min="8455" max="8704" width="9.140625" style="66"/>
    <col min="8705" max="8705" width="3.28515625" style="66" bestFit="1" customWidth="1"/>
    <col min="8706" max="8706" width="23.85546875" style="66" customWidth="1"/>
    <col min="8707" max="8707" width="34" style="66" bestFit="1" customWidth="1"/>
    <col min="8708" max="8708" width="16.28515625" style="66" bestFit="1" customWidth="1"/>
    <col min="8709" max="8709" width="25.140625" style="66" bestFit="1" customWidth="1"/>
    <col min="8710" max="8710" width="16.28515625" style="66" bestFit="1" customWidth="1"/>
    <col min="8711" max="8960" width="9.140625" style="66"/>
    <col min="8961" max="8961" width="3.28515625" style="66" bestFit="1" customWidth="1"/>
    <col min="8962" max="8962" width="23.85546875" style="66" customWidth="1"/>
    <col min="8963" max="8963" width="34" style="66" bestFit="1" customWidth="1"/>
    <col min="8964" max="8964" width="16.28515625" style="66" bestFit="1" customWidth="1"/>
    <col min="8965" max="8965" width="25.140625" style="66" bestFit="1" customWidth="1"/>
    <col min="8966" max="8966" width="16.28515625" style="66" bestFit="1" customWidth="1"/>
    <col min="8967" max="9216" width="9.140625" style="66"/>
    <col min="9217" max="9217" width="3.28515625" style="66" bestFit="1" customWidth="1"/>
    <col min="9218" max="9218" width="23.85546875" style="66" customWidth="1"/>
    <col min="9219" max="9219" width="34" style="66" bestFit="1" customWidth="1"/>
    <col min="9220" max="9220" width="16.28515625" style="66" bestFit="1" customWidth="1"/>
    <col min="9221" max="9221" width="25.140625" style="66" bestFit="1" customWidth="1"/>
    <col min="9222" max="9222" width="16.28515625" style="66" bestFit="1" customWidth="1"/>
    <col min="9223" max="9472" width="9.140625" style="66"/>
    <col min="9473" max="9473" width="3.28515625" style="66" bestFit="1" customWidth="1"/>
    <col min="9474" max="9474" width="23.85546875" style="66" customWidth="1"/>
    <col min="9475" max="9475" width="34" style="66" bestFit="1" customWidth="1"/>
    <col min="9476" max="9476" width="16.28515625" style="66" bestFit="1" customWidth="1"/>
    <col min="9477" max="9477" width="25.140625" style="66" bestFit="1" customWidth="1"/>
    <col min="9478" max="9478" width="16.28515625" style="66" bestFit="1" customWidth="1"/>
    <col min="9479" max="9728" width="9.140625" style="66"/>
    <col min="9729" max="9729" width="3.28515625" style="66" bestFit="1" customWidth="1"/>
    <col min="9730" max="9730" width="23.85546875" style="66" customWidth="1"/>
    <col min="9731" max="9731" width="34" style="66" bestFit="1" customWidth="1"/>
    <col min="9732" max="9732" width="16.28515625" style="66" bestFit="1" customWidth="1"/>
    <col min="9733" max="9733" width="25.140625" style="66" bestFit="1" customWidth="1"/>
    <col min="9734" max="9734" width="16.28515625" style="66" bestFit="1" customWidth="1"/>
    <col min="9735" max="9984" width="9.140625" style="66"/>
    <col min="9985" max="9985" width="3.28515625" style="66" bestFit="1" customWidth="1"/>
    <col min="9986" max="9986" width="23.85546875" style="66" customWidth="1"/>
    <col min="9987" max="9987" width="34" style="66" bestFit="1" customWidth="1"/>
    <col min="9988" max="9988" width="16.28515625" style="66" bestFit="1" customWidth="1"/>
    <col min="9989" max="9989" width="25.140625" style="66" bestFit="1" customWidth="1"/>
    <col min="9990" max="9990" width="16.28515625" style="66" bestFit="1" customWidth="1"/>
    <col min="9991" max="10240" width="9.140625" style="66"/>
    <col min="10241" max="10241" width="3.28515625" style="66" bestFit="1" customWidth="1"/>
    <col min="10242" max="10242" width="23.85546875" style="66" customWidth="1"/>
    <col min="10243" max="10243" width="34" style="66" bestFit="1" customWidth="1"/>
    <col min="10244" max="10244" width="16.28515625" style="66" bestFit="1" customWidth="1"/>
    <col min="10245" max="10245" width="25.140625" style="66" bestFit="1" customWidth="1"/>
    <col min="10246" max="10246" width="16.28515625" style="66" bestFit="1" customWidth="1"/>
    <col min="10247" max="10496" width="9.140625" style="66"/>
    <col min="10497" max="10497" width="3.28515625" style="66" bestFit="1" customWidth="1"/>
    <col min="10498" max="10498" width="23.85546875" style="66" customWidth="1"/>
    <col min="10499" max="10499" width="34" style="66" bestFit="1" customWidth="1"/>
    <col min="10500" max="10500" width="16.28515625" style="66" bestFit="1" customWidth="1"/>
    <col min="10501" max="10501" width="25.140625" style="66" bestFit="1" customWidth="1"/>
    <col min="10502" max="10502" width="16.28515625" style="66" bestFit="1" customWidth="1"/>
    <col min="10503" max="10752" width="9.140625" style="66"/>
    <col min="10753" max="10753" width="3.28515625" style="66" bestFit="1" customWidth="1"/>
    <col min="10754" max="10754" width="23.85546875" style="66" customWidth="1"/>
    <col min="10755" max="10755" width="34" style="66" bestFit="1" customWidth="1"/>
    <col min="10756" max="10756" width="16.28515625" style="66" bestFit="1" customWidth="1"/>
    <col min="10757" max="10757" width="25.140625" style="66" bestFit="1" customWidth="1"/>
    <col min="10758" max="10758" width="16.28515625" style="66" bestFit="1" customWidth="1"/>
    <col min="10759" max="11008" width="9.140625" style="66"/>
    <col min="11009" max="11009" width="3.28515625" style="66" bestFit="1" customWidth="1"/>
    <col min="11010" max="11010" width="23.85546875" style="66" customWidth="1"/>
    <col min="11011" max="11011" width="34" style="66" bestFit="1" customWidth="1"/>
    <col min="11012" max="11012" width="16.28515625" style="66" bestFit="1" customWidth="1"/>
    <col min="11013" max="11013" width="25.140625" style="66" bestFit="1" customWidth="1"/>
    <col min="11014" max="11014" width="16.28515625" style="66" bestFit="1" customWidth="1"/>
    <col min="11015" max="11264" width="9.140625" style="66"/>
    <col min="11265" max="11265" width="3.28515625" style="66" bestFit="1" customWidth="1"/>
    <col min="11266" max="11266" width="23.85546875" style="66" customWidth="1"/>
    <col min="11267" max="11267" width="34" style="66" bestFit="1" customWidth="1"/>
    <col min="11268" max="11268" width="16.28515625" style="66" bestFit="1" customWidth="1"/>
    <col min="11269" max="11269" width="25.140625" style="66" bestFit="1" customWidth="1"/>
    <col min="11270" max="11270" width="16.28515625" style="66" bestFit="1" customWidth="1"/>
    <col min="11271" max="11520" width="9.140625" style="66"/>
    <col min="11521" max="11521" width="3.28515625" style="66" bestFit="1" customWidth="1"/>
    <col min="11522" max="11522" width="23.85546875" style="66" customWidth="1"/>
    <col min="11523" max="11523" width="34" style="66" bestFit="1" customWidth="1"/>
    <col min="11524" max="11524" width="16.28515625" style="66" bestFit="1" customWidth="1"/>
    <col min="11525" max="11525" width="25.140625" style="66" bestFit="1" customWidth="1"/>
    <col min="11526" max="11526" width="16.28515625" style="66" bestFit="1" customWidth="1"/>
    <col min="11527" max="11776" width="9.140625" style="66"/>
    <col min="11777" max="11777" width="3.28515625" style="66" bestFit="1" customWidth="1"/>
    <col min="11778" max="11778" width="23.85546875" style="66" customWidth="1"/>
    <col min="11779" max="11779" width="34" style="66" bestFit="1" customWidth="1"/>
    <col min="11780" max="11780" width="16.28515625" style="66" bestFit="1" customWidth="1"/>
    <col min="11781" max="11781" width="25.140625" style="66" bestFit="1" customWidth="1"/>
    <col min="11782" max="11782" width="16.28515625" style="66" bestFit="1" customWidth="1"/>
    <col min="11783" max="12032" width="9.140625" style="66"/>
    <col min="12033" max="12033" width="3.28515625" style="66" bestFit="1" customWidth="1"/>
    <col min="12034" max="12034" width="23.85546875" style="66" customWidth="1"/>
    <col min="12035" max="12035" width="34" style="66" bestFit="1" customWidth="1"/>
    <col min="12036" max="12036" width="16.28515625" style="66" bestFit="1" customWidth="1"/>
    <col min="12037" max="12037" width="25.140625" style="66" bestFit="1" customWidth="1"/>
    <col min="12038" max="12038" width="16.28515625" style="66" bestFit="1" customWidth="1"/>
    <col min="12039" max="12288" width="9.140625" style="66"/>
    <col min="12289" max="12289" width="3.28515625" style="66" bestFit="1" customWidth="1"/>
    <col min="12290" max="12290" width="23.85546875" style="66" customWidth="1"/>
    <col min="12291" max="12291" width="34" style="66" bestFit="1" customWidth="1"/>
    <col min="12292" max="12292" width="16.28515625" style="66" bestFit="1" customWidth="1"/>
    <col min="12293" max="12293" width="25.140625" style="66" bestFit="1" customWidth="1"/>
    <col min="12294" max="12294" width="16.28515625" style="66" bestFit="1" customWidth="1"/>
    <col min="12295" max="12544" width="9.140625" style="66"/>
    <col min="12545" max="12545" width="3.28515625" style="66" bestFit="1" customWidth="1"/>
    <col min="12546" max="12546" width="23.85546875" style="66" customWidth="1"/>
    <col min="12547" max="12547" width="34" style="66" bestFit="1" customWidth="1"/>
    <col min="12548" max="12548" width="16.28515625" style="66" bestFit="1" customWidth="1"/>
    <col min="12549" max="12549" width="25.140625" style="66" bestFit="1" customWidth="1"/>
    <col min="12550" max="12550" width="16.28515625" style="66" bestFit="1" customWidth="1"/>
    <col min="12551" max="12800" width="9.140625" style="66"/>
    <col min="12801" max="12801" width="3.28515625" style="66" bestFit="1" customWidth="1"/>
    <col min="12802" max="12802" width="23.85546875" style="66" customWidth="1"/>
    <col min="12803" max="12803" width="34" style="66" bestFit="1" customWidth="1"/>
    <col min="12804" max="12804" width="16.28515625" style="66" bestFit="1" customWidth="1"/>
    <col min="12805" max="12805" width="25.140625" style="66" bestFit="1" customWidth="1"/>
    <col min="12806" max="12806" width="16.28515625" style="66" bestFit="1" customWidth="1"/>
    <col min="12807" max="13056" width="9.140625" style="66"/>
    <col min="13057" max="13057" width="3.28515625" style="66" bestFit="1" customWidth="1"/>
    <col min="13058" max="13058" width="23.85546875" style="66" customWidth="1"/>
    <col min="13059" max="13059" width="34" style="66" bestFit="1" customWidth="1"/>
    <col min="13060" max="13060" width="16.28515625" style="66" bestFit="1" customWidth="1"/>
    <col min="13061" max="13061" width="25.140625" style="66" bestFit="1" customWidth="1"/>
    <col min="13062" max="13062" width="16.28515625" style="66" bestFit="1" customWidth="1"/>
    <col min="13063" max="13312" width="9.140625" style="66"/>
    <col min="13313" max="13313" width="3.28515625" style="66" bestFit="1" customWidth="1"/>
    <col min="13314" max="13314" width="23.85546875" style="66" customWidth="1"/>
    <col min="13315" max="13315" width="34" style="66" bestFit="1" customWidth="1"/>
    <col min="13316" max="13316" width="16.28515625" style="66" bestFit="1" customWidth="1"/>
    <col min="13317" max="13317" width="25.140625" style="66" bestFit="1" customWidth="1"/>
    <col min="13318" max="13318" width="16.28515625" style="66" bestFit="1" customWidth="1"/>
    <col min="13319" max="13568" width="9.140625" style="66"/>
    <col min="13569" max="13569" width="3.28515625" style="66" bestFit="1" customWidth="1"/>
    <col min="13570" max="13570" width="23.85546875" style="66" customWidth="1"/>
    <col min="13571" max="13571" width="34" style="66" bestFit="1" customWidth="1"/>
    <col min="13572" max="13572" width="16.28515625" style="66" bestFit="1" customWidth="1"/>
    <col min="13573" max="13573" width="25.140625" style="66" bestFit="1" customWidth="1"/>
    <col min="13574" max="13574" width="16.28515625" style="66" bestFit="1" customWidth="1"/>
    <col min="13575" max="13824" width="9.140625" style="66"/>
    <col min="13825" max="13825" width="3.28515625" style="66" bestFit="1" customWidth="1"/>
    <col min="13826" max="13826" width="23.85546875" style="66" customWidth="1"/>
    <col min="13827" max="13827" width="34" style="66" bestFit="1" customWidth="1"/>
    <col min="13828" max="13828" width="16.28515625" style="66" bestFit="1" customWidth="1"/>
    <col min="13829" max="13829" width="25.140625" style="66" bestFit="1" customWidth="1"/>
    <col min="13830" max="13830" width="16.28515625" style="66" bestFit="1" customWidth="1"/>
    <col min="13831" max="14080" width="9.140625" style="66"/>
    <col min="14081" max="14081" width="3.28515625" style="66" bestFit="1" customWidth="1"/>
    <col min="14082" max="14082" width="23.85546875" style="66" customWidth="1"/>
    <col min="14083" max="14083" width="34" style="66" bestFit="1" customWidth="1"/>
    <col min="14084" max="14084" width="16.28515625" style="66" bestFit="1" customWidth="1"/>
    <col min="14085" max="14085" width="25.140625" style="66" bestFit="1" customWidth="1"/>
    <col min="14086" max="14086" width="16.28515625" style="66" bestFit="1" customWidth="1"/>
    <col min="14087" max="14336" width="9.140625" style="66"/>
    <col min="14337" max="14337" width="3.28515625" style="66" bestFit="1" customWidth="1"/>
    <col min="14338" max="14338" width="23.85546875" style="66" customWidth="1"/>
    <col min="14339" max="14339" width="34" style="66" bestFit="1" customWidth="1"/>
    <col min="14340" max="14340" width="16.28515625" style="66" bestFit="1" customWidth="1"/>
    <col min="14341" max="14341" width="25.140625" style="66" bestFit="1" customWidth="1"/>
    <col min="14342" max="14342" width="16.28515625" style="66" bestFit="1" customWidth="1"/>
    <col min="14343" max="14592" width="9.140625" style="66"/>
    <col min="14593" max="14593" width="3.28515625" style="66" bestFit="1" customWidth="1"/>
    <col min="14594" max="14594" width="23.85546875" style="66" customWidth="1"/>
    <col min="14595" max="14595" width="34" style="66" bestFit="1" customWidth="1"/>
    <col min="14596" max="14596" width="16.28515625" style="66" bestFit="1" customWidth="1"/>
    <col min="14597" max="14597" width="25.140625" style="66" bestFit="1" customWidth="1"/>
    <col min="14598" max="14598" width="16.28515625" style="66" bestFit="1" customWidth="1"/>
    <col min="14599" max="14848" width="9.140625" style="66"/>
    <col min="14849" max="14849" width="3.28515625" style="66" bestFit="1" customWidth="1"/>
    <col min="14850" max="14850" width="23.85546875" style="66" customWidth="1"/>
    <col min="14851" max="14851" width="34" style="66" bestFit="1" customWidth="1"/>
    <col min="14852" max="14852" width="16.28515625" style="66" bestFit="1" customWidth="1"/>
    <col min="14853" max="14853" width="25.140625" style="66" bestFit="1" customWidth="1"/>
    <col min="14854" max="14854" width="16.28515625" style="66" bestFit="1" customWidth="1"/>
    <col min="14855" max="15104" width="9.140625" style="66"/>
    <col min="15105" max="15105" width="3.28515625" style="66" bestFit="1" customWidth="1"/>
    <col min="15106" max="15106" width="23.85546875" style="66" customWidth="1"/>
    <col min="15107" max="15107" width="34" style="66" bestFit="1" customWidth="1"/>
    <col min="15108" max="15108" width="16.28515625" style="66" bestFit="1" customWidth="1"/>
    <col min="15109" max="15109" width="25.140625" style="66" bestFit="1" customWidth="1"/>
    <col min="15110" max="15110" width="16.28515625" style="66" bestFit="1" customWidth="1"/>
    <col min="15111" max="15360" width="9.140625" style="66"/>
    <col min="15361" max="15361" width="3.28515625" style="66" bestFit="1" customWidth="1"/>
    <col min="15362" max="15362" width="23.85546875" style="66" customWidth="1"/>
    <col min="15363" max="15363" width="34" style="66" bestFit="1" customWidth="1"/>
    <col min="15364" max="15364" width="16.28515625" style="66" bestFit="1" customWidth="1"/>
    <col min="15365" max="15365" width="25.140625" style="66" bestFit="1" customWidth="1"/>
    <col min="15366" max="15366" width="16.28515625" style="66" bestFit="1" customWidth="1"/>
    <col min="15367" max="15616" width="9.140625" style="66"/>
    <col min="15617" max="15617" width="3.28515625" style="66" bestFit="1" customWidth="1"/>
    <col min="15618" max="15618" width="23.85546875" style="66" customWidth="1"/>
    <col min="15619" max="15619" width="34" style="66" bestFit="1" customWidth="1"/>
    <col min="15620" max="15620" width="16.28515625" style="66" bestFit="1" customWidth="1"/>
    <col min="15621" max="15621" width="25.140625" style="66" bestFit="1" customWidth="1"/>
    <col min="15622" max="15622" width="16.28515625" style="66" bestFit="1" customWidth="1"/>
    <col min="15623" max="15872" width="9.140625" style="66"/>
    <col min="15873" max="15873" width="3.28515625" style="66" bestFit="1" customWidth="1"/>
    <col min="15874" max="15874" width="23.85546875" style="66" customWidth="1"/>
    <col min="15875" max="15875" width="34" style="66" bestFit="1" customWidth="1"/>
    <col min="15876" max="15876" width="16.28515625" style="66" bestFit="1" customWidth="1"/>
    <col min="15877" max="15877" width="25.140625" style="66" bestFit="1" customWidth="1"/>
    <col min="15878" max="15878" width="16.28515625" style="66" bestFit="1" customWidth="1"/>
    <col min="15879" max="16128" width="9.140625" style="66"/>
    <col min="16129" max="16129" width="3.28515625" style="66" bestFit="1" customWidth="1"/>
    <col min="16130" max="16130" width="23.85546875" style="66" customWidth="1"/>
    <col min="16131" max="16131" width="34" style="66" bestFit="1" customWidth="1"/>
    <col min="16132" max="16132" width="16.28515625" style="66" bestFit="1" customWidth="1"/>
    <col min="16133" max="16133" width="25.140625" style="66" bestFit="1" customWidth="1"/>
    <col min="16134" max="16134" width="16.28515625" style="66" bestFit="1" customWidth="1"/>
    <col min="16135" max="16384" width="9.140625" style="66"/>
  </cols>
  <sheetData>
    <row r="1" spans="1:6" x14ac:dyDescent="0.25">
      <c r="A1" s="185" t="s">
        <v>276</v>
      </c>
      <c r="B1" s="185"/>
      <c r="C1" s="185"/>
      <c r="D1" s="185"/>
      <c r="E1" s="185"/>
      <c r="F1" s="185"/>
    </row>
    <row r="2" spans="1:6" ht="28.5" x14ac:dyDescent="0.25">
      <c r="A2" s="67" t="s">
        <v>1</v>
      </c>
      <c r="B2" s="67" t="s">
        <v>277</v>
      </c>
      <c r="C2" s="67" t="s">
        <v>108</v>
      </c>
      <c r="D2" s="67" t="s">
        <v>278</v>
      </c>
      <c r="E2" s="67" t="s">
        <v>279</v>
      </c>
      <c r="F2" s="67" t="s">
        <v>280</v>
      </c>
    </row>
    <row r="3" spans="1:6" x14ac:dyDescent="0.25">
      <c r="A3" s="68">
        <v>1</v>
      </c>
      <c r="B3" s="69" t="s">
        <v>281</v>
      </c>
      <c r="C3" s="68" t="s">
        <v>282</v>
      </c>
      <c r="D3" s="70">
        <f>56436.4+4151</f>
        <v>60587.4</v>
      </c>
      <c r="E3" s="71" t="s">
        <v>283</v>
      </c>
      <c r="F3" s="72">
        <v>60587.4</v>
      </c>
    </row>
    <row r="4" spans="1:6" x14ac:dyDescent="0.25">
      <c r="A4" s="73">
        <v>2</v>
      </c>
      <c r="B4" s="69" t="s">
        <v>284</v>
      </c>
      <c r="C4" s="73" t="s">
        <v>285</v>
      </c>
      <c r="D4" s="70">
        <v>3943</v>
      </c>
      <c r="E4" s="71" t="s">
        <v>286</v>
      </c>
      <c r="F4" s="70">
        <v>3943</v>
      </c>
    </row>
    <row r="5" spans="1:6" x14ac:dyDescent="0.25">
      <c r="A5" s="73">
        <v>3</v>
      </c>
      <c r="B5" s="69" t="s">
        <v>287</v>
      </c>
      <c r="C5" s="73" t="s">
        <v>288</v>
      </c>
      <c r="D5" s="70">
        <v>151200</v>
      </c>
      <c r="E5" s="71">
        <v>23120</v>
      </c>
      <c r="F5" s="70">
        <v>151200</v>
      </c>
    </row>
    <row r="6" spans="1:6" x14ac:dyDescent="0.25">
      <c r="A6" s="68">
        <v>4</v>
      </c>
      <c r="B6" s="69" t="s">
        <v>289</v>
      </c>
      <c r="C6" s="73" t="s">
        <v>290</v>
      </c>
      <c r="D6" s="70">
        <v>120000</v>
      </c>
      <c r="E6" s="71">
        <v>23120</v>
      </c>
      <c r="F6" s="70">
        <v>120000</v>
      </c>
    </row>
    <row r="7" spans="1:6" x14ac:dyDescent="0.25">
      <c r="A7" s="73">
        <v>5</v>
      </c>
      <c r="B7" s="69" t="s">
        <v>291</v>
      </c>
      <c r="C7" s="73" t="s">
        <v>292</v>
      </c>
      <c r="D7" s="70">
        <v>87060.85</v>
      </c>
      <c r="E7" s="71" t="s">
        <v>286</v>
      </c>
      <c r="F7" s="70">
        <v>87060.85</v>
      </c>
    </row>
    <row r="8" spans="1:6" x14ac:dyDescent="0.25">
      <c r="A8" s="73">
        <v>6</v>
      </c>
      <c r="B8" s="69" t="s">
        <v>293</v>
      </c>
      <c r="C8" s="73" t="s">
        <v>294</v>
      </c>
      <c r="D8" s="70">
        <v>50000.74</v>
      </c>
      <c r="E8" s="71" t="s">
        <v>295</v>
      </c>
      <c r="F8" s="72">
        <v>50000.74</v>
      </c>
    </row>
    <row r="9" spans="1:6" x14ac:dyDescent="0.25">
      <c r="A9" s="68">
        <v>7</v>
      </c>
      <c r="B9" s="69" t="s">
        <v>296</v>
      </c>
      <c r="C9" s="73" t="s">
        <v>297</v>
      </c>
      <c r="D9" s="70">
        <v>6794</v>
      </c>
      <c r="E9" s="71">
        <v>23120</v>
      </c>
      <c r="F9" s="70">
        <v>6794</v>
      </c>
    </row>
    <row r="10" spans="1:6" x14ac:dyDescent="0.25">
      <c r="A10" s="73">
        <v>8</v>
      </c>
      <c r="B10" s="69" t="s">
        <v>298</v>
      </c>
      <c r="C10" s="73" t="s">
        <v>299</v>
      </c>
      <c r="D10" s="70">
        <v>1038.45</v>
      </c>
      <c r="E10" s="71" t="s">
        <v>286</v>
      </c>
      <c r="F10" s="70">
        <v>1038.45</v>
      </c>
    </row>
    <row r="11" spans="1:6" x14ac:dyDescent="0.25">
      <c r="A11" s="73">
        <v>9</v>
      </c>
      <c r="B11" s="69" t="s">
        <v>300</v>
      </c>
      <c r="C11" s="73" t="s">
        <v>301</v>
      </c>
      <c r="D11" s="70">
        <v>63384.2</v>
      </c>
      <c r="E11" s="71" t="s">
        <v>283</v>
      </c>
      <c r="F11" s="72">
        <v>63384.2</v>
      </c>
    </row>
    <row r="12" spans="1:6" x14ac:dyDescent="0.25">
      <c r="A12" s="68">
        <v>10</v>
      </c>
      <c r="B12" s="69" t="s">
        <v>302</v>
      </c>
      <c r="C12" s="73" t="s">
        <v>303</v>
      </c>
      <c r="D12" s="70">
        <v>2220</v>
      </c>
      <c r="E12" s="71" t="s">
        <v>295</v>
      </c>
      <c r="F12" s="72">
        <v>2220</v>
      </c>
    </row>
    <row r="13" spans="1:6" x14ac:dyDescent="0.25">
      <c r="A13" s="73">
        <v>11</v>
      </c>
      <c r="B13" s="69" t="s">
        <v>304</v>
      </c>
      <c r="C13" s="73" t="s">
        <v>305</v>
      </c>
      <c r="D13" s="70">
        <v>5298.89</v>
      </c>
      <c r="E13" s="71" t="s">
        <v>286</v>
      </c>
      <c r="F13" s="70">
        <v>5298.89</v>
      </c>
    </row>
    <row r="14" spans="1:6" x14ac:dyDescent="0.25">
      <c r="A14" s="73">
        <v>12</v>
      </c>
      <c r="B14" s="69" t="s">
        <v>306</v>
      </c>
      <c r="C14" s="73" t="s">
        <v>307</v>
      </c>
      <c r="D14" s="70">
        <v>37496</v>
      </c>
      <c r="E14" s="71" t="s">
        <v>286</v>
      </c>
      <c r="F14" s="70">
        <v>37496</v>
      </c>
    </row>
    <row r="15" spans="1:6" x14ac:dyDescent="0.25">
      <c r="A15" s="68">
        <v>13</v>
      </c>
      <c r="B15" s="69" t="s">
        <v>308</v>
      </c>
      <c r="C15" s="73" t="s">
        <v>309</v>
      </c>
      <c r="D15" s="70">
        <f>7287.2+63000</f>
        <v>70287.199999999997</v>
      </c>
      <c r="E15" s="71" t="s">
        <v>310</v>
      </c>
      <c r="F15" s="72">
        <v>70287.199999999997</v>
      </c>
    </row>
    <row r="16" spans="1:6" x14ac:dyDescent="0.25">
      <c r="A16" s="73">
        <v>14</v>
      </c>
      <c r="B16" s="74" t="s">
        <v>311</v>
      </c>
      <c r="C16" s="75" t="s">
        <v>312</v>
      </c>
      <c r="D16" s="70">
        <v>14000</v>
      </c>
      <c r="E16" s="71" t="s">
        <v>286</v>
      </c>
      <c r="F16" s="70">
        <v>14000</v>
      </c>
    </row>
    <row r="17" spans="1:6" x14ac:dyDescent="0.25">
      <c r="A17" s="73">
        <v>15</v>
      </c>
      <c r="B17" s="74" t="s">
        <v>313</v>
      </c>
      <c r="C17" s="75" t="s">
        <v>314</v>
      </c>
      <c r="D17" s="70">
        <v>9592.2099999999991</v>
      </c>
      <c r="E17" s="71" t="s">
        <v>286</v>
      </c>
      <c r="F17" s="70">
        <v>9592.2099999999991</v>
      </c>
    </row>
    <row r="18" spans="1:6" x14ac:dyDescent="0.25">
      <c r="A18" s="68">
        <v>16</v>
      </c>
      <c r="B18" s="76" t="s">
        <v>315</v>
      </c>
      <c r="C18" s="75" t="s">
        <v>316</v>
      </c>
      <c r="D18" s="70">
        <v>2457.65</v>
      </c>
      <c r="E18" s="71">
        <v>23120</v>
      </c>
      <c r="F18" s="70">
        <v>2457.65</v>
      </c>
    </row>
    <row r="19" spans="1:6" x14ac:dyDescent="0.25">
      <c r="A19" s="68">
        <v>17</v>
      </c>
      <c r="B19" s="76"/>
      <c r="C19" s="75" t="s">
        <v>317</v>
      </c>
      <c r="D19" s="70">
        <v>780000</v>
      </c>
      <c r="E19" s="71">
        <v>23118</v>
      </c>
      <c r="F19" s="70">
        <v>780000</v>
      </c>
    </row>
    <row r="20" spans="1:6" x14ac:dyDescent="0.25">
      <c r="A20" s="68">
        <v>18</v>
      </c>
      <c r="B20" s="76"/>
      <c r="C20" s="75" t="s">
        <v>318</v>
      </c>
      <c r="D20" s="70">
        <v>22500</v>
      </c>
      <c r="E20" s="71">
        <v>23118</v>
      </c>
      <c r="F20" s="70">
        <v>22500</v>
      </c>
    </row>
    <row r="21" spans="1:6" x14ac:dyDescent="0.25">
      <c r="A21" s="68">
        <v>19</v>
      </c>
      <c r="B21" s="76"/>
      <c r="C21" s="75" t="s">
        <v>319</v>
      </c>
      <c r="D21" s="70">
        <v>288873.86</v>
      </c>
      <c r="E21" s="71" t="s">
        <v>320</v>
      </c>
      <c r="F21" s="70">
        <v>288873.86</v>
      </c>
    </row>
    <row r="22" spans="1:6" x14ac:dyDescent="0.25">
      <c r="A22" s="68">
        <v>20</v>
      </c>
      <c r="B22" s="76"/>
      <c r="C22" s="75" t="s">
        <v>321</v>
      </c>
      <c r="D22" s="70">
        <v>11894</v>
      </c>
      <c r="E22" s="71" t="s">
        <v>322</v>
      </c>
      <c r="F22" s="70">
        <v>11894</v>
      </c>
    </row>
    <row r="23" spans="1:6" x14ac:dyDescent="0.25">
      <c r="A23" s="68">
        <v>21</v>
      </c>
      <c r="B23" s="76"/>
      <c r="C23" s="75" t="s">
        <v>323</v>
      </c>
      <c r="D23" s="70">
        <v>5000</v>
      </c>
      <c r="E23" s="71" t="s">
        <v>324</v>
      </c>
      <c r="F23" s="70">
        <v>5000</v>
      </c>
    </row>
    <row r="24" spans="1:6" x14ac:dyDescent="0.25">
      <c r="A24" s="68">
        <v>22</v>
      </c>
      <c r="B24" s="76"/>
      <c r="C24" s="75" t="s">
        <v>325</v>
      </c>
      <c r="D24" s="70">
        <v>10000</v>
      </c>
      <c r="E24" s="71" t="s">
        <v>324</v>
      </c>
      <c r="F24" s="70">
        <v>10000</v>
      </c>
    </row>
    <row r="25" spans="1:6" x14ac:dyDescent="0.25">
      <c r="A25" s="68">
        <v>23</v>
      </c>
      <c r="B25" s="76"/>
      <c r="C25" s="75" t="s">
        <v>326</v>
      </c>
      <c r="D25" s="70">
        <v>17600</v>
      </c>
      <c r="E25" s="71" t="s">
        <v>324</v>
      </c>
      <c r="F25" s="70">
        <v>17600</v>
      </c>
    </row>
    <row r="26" spans="1:6" x14ac:dyDescent="0.25">
      <c r="A26" s="68">
        <v>24</v>
      </c>
      <c r="B26" s="76"/>
      <c r="C26" s="75" t="s">
        <v>327</v>
      </c>
      <c r="D26" s="70">
        <v>11470</v>
      </c>
      <c r="E26" s="71" t="s">
        <v>324</v>
      </c>
      <c r="F26" s="70">
        <v>11470</v>
      </c>
    </row>
    <row r="27" spans="1:6" x14ac:dyDescent="0.25">
      <c r="A27" s="68">
        <v>25</v>
      </c>
      <c r="B27" s="76"/>
      <c r="C27" s="75" t="s">
        <v>328</v>
      </c>
      <c r="D27" s="70">
        <v>3450</v>
      </c>
      <c r="E27" s="71">
        <v>23120</v>
      </c>
      <c r="F27" s="70">
        <v>3450</v>
      </c>
    </row>
    <row r="28" spans="1:6" x14ac:dyDescent="0.25">
      <c r="A28" s="68">
        <v>26</v>
      </c>
      <c r="B28" s="76"/>
      <c r="C28" s="75" t="s">
        <v>329</v>
      </c>
      <c r="D28" s="70">
        <v>10508.4</v>
      </c>
      <c r="E28" s="71" t="s">
        <v>330</v>
      </c>
      <c r="F28" s="70">
        <v>10508.4</v>
      </c>
    </row>
    <row r="29" spans="1:6" x14ac:dyDescent="0.25">
      <c r="A29" s="68">
        <v>27</v>
      </c>
      <c r="B29" s="76"/>
      <c r="C29" s="75" t="s">
        <v>331</v>
      </c>
      <c r="D29" s="70">
        <v>1098</v>
      </c>
      <c r="E29" s="71" t="s">
        <v>324</v>
      </c>
      <c r="F29" s="70">
        <v>1098</v>
      </c>
    </row>
    <row r="30" spans="1:6" x14ac:dyDescent="0.25">
      <c r="A30" s="68">
        <v>28</v>
      </c>
      <c r="B30" s="76"/>
      <c r="C30" s="75" t="s">
        <v>332</v>
      </c>
      <c r="D30" s="70">
        <v>7250</v>
      </c>
      <c r="E30" s="71" t="s">
        <v>324</v>
      </c>
      <c r="F30" s="70">
        <v>7250</v>
      </c>
    </row>
    <row r="31" spans="1:6" x14ac:dyDescent="0.25">
      <c r="A31" s="73"/>
      <c r="B31" s="77" t="s">
        <v>333</v>
      </c>
      <c r="C31" s="78"/>
      <c r="D31" s="79">
        <f>SUM(D3:D30)</f>
        <v>1855004.8499999996</v>
      </c>
      <c r="E31" s="71"/>
      <c r="F31" s="79">
        <f>SUM(F3:F30)</f>
        <v>1855004.8499999996</v>
      </c>
    </row>
  </sheetData>
  <mergeCells count="1">
    <mergeCell ref="A1:F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I16" sqref="I16"/>
    </sheetView>
  </sheetViews>
  <sheetFormatPr defaultRowHeight="15" x14ac:dyDescent="0.25"/>
  <cols>
    <col min="1" max="1" width="3.28515625" bestFit="1" customWidth="1"/>
    <col min="2" max="2" width="10" style="89" customWidth="1"/>
    <col min="3" max="3" width="54.140625" bestFit="1" customWidth="1"/>
    <col min="4" max="4" width="14.5703125" bestFit="1" customWidth="1"/>
    <col min="5" max="5" width="19.7109375" bestFit="1" customWidth="1"/>
    <col min="257" max="257" width="3.28515625" bestFit="1" customWidth="1"/>
    <col min="258" max="258" width="10" customWidth="1"/>
    <col min="259" max="259" width="54.140625" bestFit="1" customWidth="1"/>
    <col min="260" max="260" width="14.5703125" bestFit="1" customWidth="1"/>
    <col min="261" max="261" width="19.7109375" bestFit="1" customWidth="1"/>
    <col min="513" max="513" width="3.28515625" bestFit="1" customWidth="1"/>
    <col min="514" max="514" width="10" customWidth="1"/>
    <col min="515" max="515" width="54.140625" bestFit="1" customWidth="1"/>
    <col min="516" max="516" width="14.5703125" bestFit="1" customWidth="1"/>
    <col min="517" max="517" width="19.7109375" bestFit="1" customWidth="1"/>
    <col min="769" max="769" width="3.28515625" bestFit="1" customWidth="1"/>
    <col min="770" max="770" width="10" customWidth="1"/>
    <col min="771" max="771" width="54.140625" bestFit="1" customWidth="1"/>
    <col min="772" max="772" width="14.5703125" bestFit="1" customWidth="1"/>
    <col min="773" max="773" width="19.7109375" bestFit="1" customWidth="1"/>
    <col min="1025" max="1025" width="3.28515625" bestFit="1" customWidth="1"/>
    <col min="1026" max="1026" width="10" customWidth="1"/>
    <col min="1027" max="1027" width="54.140625" bestFit="1" customWidth="1"/>
    <col min="1028" max="1028" width="14.5703125" bestFit="1" customWidth="1"/>
    <col min="1029" max="1029" width="19.7109375" bestFit="1" customWidth="1"/>
    <col min="1281" max="1281" width="3.28515625" bestFit="1" customWidth="1"/>
    <col min="1282" max="1282" width="10" customWidth="1"/>
    <col min="1283" max="1283" width="54.140625" bestFit="1" customWidth="1"/>
    <col min="1284" max="1284" width="14.5703125" bestFit="1" customWidth="1"/>
    <col min="1285" max="1285" width="19.7109375" bestFit="1" customWidth="1"/>
    <col min="1537" max="1537" width="3.28515625" bestFit="1" customWidth="1"/>
    <col min="1538" max="1538" width="10" customWidth="1"/>
    <col min="1539" max="1539" width="54.140625" bestFit="1" customWidth="1"/>
    <col min="1540" max="1540" width="14.5703125" bestFit="1" customWidth="1"/>
    <col min="1541" max="1541" width="19.7109375" bestFit="1" customWidth="1"/>
    <col min="1793" max="1793" width="3.28515625" bestFit="1" customWidth="1"/>
    <col min="1794" max="1794" width="10" customWidth="1"/>
    <col min="1795" max="1795" width="54.140625" bestFit="1" customWidth="1"/>
    <col min="1796" max="1796" width="14.5703125" bestFit="1" customWidth="1"/>
    <col min="1797" max="1797" width="19.7109375" bestFit="1" customWidth="1"/>
    <col min="2049" max="2049" width="3.28515625" bestFit="1" customWidth="1"/>
    <col min="2050" max="2050" width="10" customWidth="1"/>
    <col min="2051" max="2051" width="54.140625" bestFit="1" customWidth="1"/>
    <col min="2052" max="2052" width="14.5703125" bestFit="1" customWidth="1"/>
    <col min="2053" max="2053" width="19.7109375" bestFit="1" customWidth="1"/>
    <col min="2305" max="2305" width="3.28515625" bestFit="1" customWidth="1"/>
    <col min="2306" max="2306" width="10" customWidth="1"/>
    <col min="2307" max="2307" width="54.140625" bestFit="1" customWidth="1"/>
    <col min="2308" max="2308" width="14.5703125" bestFit="1" customWidth="1"/>
    <col min="2309" max="2309" width="19.7109375" bestFit="1" customWidth="1"/>
    <col min="2561" max="2561" width="3.28515625" bestFit="1" customWidth="1"/>
    <col min="2562" max="2562" width="10" customWidth="1"/>
    <col min="2563" max="2563" width="54.140625" bestFit="1" customWidth="1"/>
    <col min="2564" max="2564" width="14.5703125" bestFit="1" customWidth="1"/>
    <col min="2565" max="2565" width="19.7109375" bestFit="1" customWidth="1"/>
    <col min="2817" max="2817" width="3.28515625" bestFit="1" customWidth="1"/>
    <col min="2818" max="2818" width="10" customWidth="1"/>
    <col min="2819" max="2819" width="54.140625" bestFit="1" customWidth="1"/>
    <col min="2820" max="2820" width="14.5703125" bestFit="1" customWidth="1"/>
    <col min="2821" max="2821" width="19.7109375" bestFit="1" customWidth="1"/>
    <col min="3073" max="3073" width="3.28515625" bestFit="1" customWidth="1"/>
    <col min="3074" max="3074" width="10" customWidth="1"/>
    <col min="3075" max="3075" width="54.140625" bestFit="1" customWidth="1"/>
    <col min="3076" max="3076" width="14.5703125" bestFit="1" customWidth="1"/>
    <col min="3077" max="3077" width="19.7109375" bestFit="1" customWidth="1"/>
    <col min="3329" max="3329" width="3.28515625" bestFit="1" customWidth="1"/>
    <col min="3330" max="3330" width="10" customWidth="1"/>
    <col min="3331" max="3331" width="54.140625" bestFit="1" customWidth="1"/>
    <col min="3332" max="3332" width="14.5703125" bestFit="1" customWidth="1"/>
    <col min="3333" max="3333" width="19.7109375" bestFit="1" customWidth="1"/>
    <col min="3585" max="3585" width="3.28515625" bestFit="1" customWidth="1"/>
    <col min="3586" max="3586" width="10" customWidth="1"/>
    <col min="3587" max="3587" width="54.140625" bestFit="1" customWidth="1"/>
    <col min="3588" max="3588" width="14.5703125" bestFit="1" customWidth="1"/>
    <col min="3589" max="3589" width="19.7109375" bestFit="1" customWidth="1"/>
    <col min="3841" max="3841" width="3.28515625" bestFit="1" customWidth="1"/>
    <col min="3842" max="3842" width="10" customWidth="1"/>
    <col min="3843" max="3843" width="54.140625" bestFit="1" customWidth="1"/>
    <col min="3844" max="3844" width="14.5703125" bestFit="1" customWidth="1"/>
    <col min="3845" max="3845" width="19.7109375" bestFit="1" customWidth="1"/>
    <col min="4097" max="4097" width="3.28515625" bestFit="1" customWidth="1"/>
    <col min="4098" max="4098" width="10" customWidth="1"/>
    <col min="4099" max="4099" width="54.140625" bestFit="1" customWidth="1"/>
    <col min="4100" max="4100" width="14.5703125" bestFit="1" customWidth="1"/>
    <col min="4101" max="4101" width="19.7109375" bestFit="1" customWidth="1"/>
    <col min="4353" max="4353" width="3.28515625" bestFit="1" customWidth="1"/>
    <col min="4354" max="4354" width="10" customWidth="1"/>
    <col min="4355" max="4355" width="54.140625" bestFit="1" customWidth="1"/>
    <col min="4356" max="4356" width="14.5703125" bestFit="1" customWidth="1"/>
    <col min="4357" max="4357" width="19.7109375" bestFit="1" customWidth="1"/>
    <col min="4609" max="4609" width="3.28515625" bestFit="1" customWidth="1"/>
    <col min="4610" max="4610" width="10" customWidth="1"/>
    <col min="4611" max="4611" width="54.140625" bestFit="1" customWidth="1"/>
    <col min="4612" max="4612" width="14.5703125" bestFit="1" customWidth="1"/>
    <col min="4613" max="4613" width="19.7109375" bestFit="1" customWidth="1"/>
    <col min="4865" max="4865" width="3.28515625" bestFit="1" customWidth="1"/>
    <col min="4866" max="4866" width="10" customWidth="1"/>
    <col min="4867" max="4867" width="54.140625" bestFit="1" customWidth="1"/>
    <col min="4868" max="4868" width="14.5703125" bestFit="1" customWidth="1"/>
    <col min="4869" max="4869" width="19.7109375" bestFit="1" customWidth="1"/>
    <col min="5121" max="5121" width="3.28515625" bestFit="1" customWidth="1"/>
    <col min="5122" max="5122" width="10" customWidth="1"/>
    <col min="5123" max="5123" width="54.140625" bestFit="1" customWidth="1"/>
    <col min="5124" max="5124" width="14.5703125" bestFit="1" customWidth="1"/>
    <col min="5125" max="5125" width="19.7109375" bestFit="1" customWidth="1"/>
    <col min="5377" max="5377" width="3.28515625" bestFit="1" customWidth="1"/>
    <col min="5378" max="5378" width="10" customWidth="1"/>
    <col min="5379" max="5379" width="54.140625" bestFit="1" customWidth="1"/>
    <col min="5380" max="5380" width="14.5703125" bestFit="1" customWidth="1"/>
    <col min="5381" max="5381" width="19.7109375" bestFit="1" customWidth="1"/>
    <col min="5633" max="5633" width="3.28515625" bestFit="1" customWidth="1"/>
    <col min="5634" max="5634" width="10" customWidth="1"/>
    <col min="5635" max="5635" width="54.140625" bestFit="1" customWidth="1"/>
    <col min="5636" max="5636" width="14.5703125" bestFit="1" customWidth="1"/>
    <col min="5637" max="5637" width="19.7109375" bestFit="1" customWidth="1"/>
    <col min="5889" max="5889" width="3.28515625" bestFit="1" customWidth="1"/>
    <col min="5890" max="5890" width="10" customWidth="1"/>
    <col min="5891" max="5891" width="54.140625" bestFit="1" customWidth="1"/>
    <col min="5892" max="5892" width="14.5703125" bestFit="1" customWidth="1"/>
    <col min="5893" max="5893" width="19.7109375" bestFit="1" customWidth="1"/>
    <col min="6145" max="6145" width="3.28515625" bestFit="1" customWidth="1"/>
    <col min="6146" max="6146" width="10" customWidth="1"/>
    <col min="6147" max="6147" width="54.140625" bestFit="1" customWidth="1"/>
    <col min="6148" max="6148" width="14.5703125" bestFit="1" customWidth="1"/>
    <col min="6149" max="6149" width="19.7109375" bestFit="1" customWidth="1"/>
    <col min="6401" max="6401" width="3.28515625" bestFit="1" customWidth="1"/>
    <col min="6402" max="6402" width="10" customWidth="1"/>
    <col min="6403" max="6403" width="54.140625" bestFit="1" customWidth="1"/>
    <col min="6404" max="6404" width="14.5703125" bestFit="1" customWidth="1"/>
    <col min="6405" max="6405" width="19.7109375" bestFit="1" customWidth="1"/>
    <col min="6657" max="6657" width="3.28515625" bestFit="1" customWidth="1"/>
    <col min="6658" max="6658" width="10" customWidth="1"/>
    <col min="6659" max="6659" width="54.140625" bestFit="1" customWidth="1"/>
    <col min="6660" max="6660" width="14.5703125" bestFit="1" customWidth="1"/>
    <col min="6661" max="6661" width="19.7109375" bestFit="1" customWidth="1"/>
    <col min="6913" max="6913" width="3.28515625" bestFit="1" customWidth="1"/>
    <col min="6914" max="6914" width="10" customWidth="1"/>
    <col min="6915" max="6915" width="54.140625" bestFit="1" customWidth="1"/>
    <col min="6916" max="6916" width="14.5703125" bestFit="1" customWidth="1"/>
    <col min="6917" max="6917" width="19.7109375" bestFit="1" customWidth="1"/>
    <col min="7169" max="7169" width="3.28515625" bestFit="1" customWidth="1"/>
    <col min="7170" max="7170" width="10" customWidth="1"/>
    <col min="7171" max="7171" width="54.140625" bestFit="1" customWidth="1"/>
    <col min="7172" max="7172" width="14.5703125" bestFit="1" customWidth="1"/>
    <col min="7173" max="7173" width="19.7109375" bestFit="1" customWidth="1"/>
    <col min="7425" max="7425" width="3.28515625" bestFit="1" customWidth="1"/>
    <col min="7426" max="7426" width="10" customWidth="1"/>
    <col min="7427" max="7427" width="54.140625" bestFit="1" customWidth="1"/>
    <col min="7428" max="7428" width="14.5703125" bestFit="1" customWidth="1"/>
    <col min="7429" max="7429" width="19.7109375" bestFit="1" customWidth="1"/>
    <col min="7681" max="7681" width="3.28515625" bestFit="1" customWidth="1"/>
    <col min="7682" max="7682" width="10" customWidth="1"/>
    <col min="7683" max="7683" width="54.140625" bestFit="1" customWidth="1"/>
    <col min="7684" max="7684" width="14.5703125" bestFit="1" customWidth="1"/>
    <col min="7685" max="7685" width="19.7109375" bestFit="1" customWidth="1"/>
    <col min="7937" max="7937" width="3.28515625" bestFit="1" customWidth="1"/>
    <col min="7938" max="7938" width="10" customWidth="1"/>
    <col min="7939" max="7939" width="54.140625" bestFit="1" customWidth="1"/>
    <col min="7940" max="7940" width="14.5703125" bestFit="1" customWidth="1"/>
    <col min="7941" max="7941" width="19.7109375" bestFit="1" customWidth="1"/>
    <col min="8193" max="8193" width="3.28515625" bestFit="1" customWidth="1"/>
    <col min="8194" max="8194" width="10" customWidth="1"/>
    <col min="8195" max="8195" width="54.140625" bestFit="1" customWidth="1"/>
    <col min="8196" max="8196" width="14.5703125" bestFit="1" customWidth="1"/>
    <col min="8197" max="8197" width="19.7109375" bestFit="1" customWidth="1"/>
    <col min="8449" max="8449" width="3.28515625" bestFit="1" customWidth="1"/>
    <col min="8450" max="8450" width="10" customWidth="1"/>
    <col min="8451" max="8451" width="54.140625" bestFit="1" customWidth="1"/>
    <col min="8452" max="8452" width="14.5703125" bestFit="1" customWidth="1"/>
    <col min="8453" max="8453" width="19.7109375" bestFit="1" customWidth="1"/>
    <col min="8705" max="8705" width="3.28515625" bestFit="1" customWidth="1"/>
    <col min="8706" max="8706" width="10" customWidth="1"/>
    <col min="8707" max="8707" width="54.140625" bestFit="1" customWidth="1"/>
    <col min="8708" max="8708" width="14.5703125" bestFit="1" customWidth="1"/>
    <col min="8709" max="8709" width="19.7109375" bestFit="1" customWidth="1"/>
    <col min="8961" max="8961" width="3.28515625" bestFit="1" customWidth="1"/>
    <col min="8962" max="8962" width="10" customWidth="1"/>
    <col min="8963" max="8963" width="54.140625" bestFit="1" customWidth="1"/>
    <col min="8964" max="8964" width="14.5703125" bestFit="1" customWidth="1"/>
    <col min="8965" max="8965" width="19.7109375" bestFit="1" customWidth="1"/>
    <col min="9217" max="9217" width="3.28515625" bestFit="1" customWidth="1"/>
    <col min="9218" max="9218" width="10" customWidth="1"/>
    <col min="9219" max="9219" width="54.140625" bestFit="1" customWidth="1"/>
    <col min="9220" max="9220" width="14.5703125" bestFit="1" customWidth="1"/>
    <col min="9221" max="9221" width="19.7109375" bestFit="1" customWidth="1"/>
    <col min="9473" max="9473" width="3.28515625" bestFit="1" customWidth="1"/>
    <col min="9474" max="9474" width="10" customWidth="1"/>
    <col min="9475" max="9475" width="54.140625" bestFit="1" customWidth="1"/>
    <col min="9476" max="9476" width="14.5703125" bestFit="1" customWidth="1"/>
    <col min="9477" max="9477" width="19.7109375" bestFit="1" customWidth="1"/>
    <col min="9729" max="9729" width="3.28515625" bestFit="1" customWidth="1"/>
    <col min="9730" max="9730" width="10" customWidth="1"/>
    <col min="9731" max="9731" width="54.140625" bestFit="1" customWidth="1"/>
    <col min="9732" max="9732" width="14.5703125" bestFit="1" customWidth="1"/>
    <col min="9733" max="9733" width="19.7109375" bestFit="1" customWidth="1"/>
    <col min="9985" max="9985" width="3.28515625" bestFit="1" customWidth="1"/>
    <col min="9986" max="9986" width="10" customWidth="1"/>
    <col min="9987" max="9987" width="54.140625" bestFit="1" customWidth="1"/>
    <col min="9988" max="9988" width="14.5703125" bestFit="1" customWidth="1"/>
    <col min="9989" max="9989" width="19.7109375" bestFit="1" customWidth="1"/>
    <col min="10241" max="10241" width="3.28515625" bestFit="1" customWidth="1"/>
    <col min="10242" max="10242" width="10" customWidth="1"/>
    <col min="10243" max="10243" width="54.140625" bestFit="1" customWidth="1"/>
    <col min="10244" max="10244" width="14.5703125" bestFit="1" customWidth="1"/>
    <col min="10245" max="10245" width="19.7109375" bestFit="1" customWidth="1"/>
    <col min="10497" max="10497" width="3.28515625" bestFit="1" customWidth="1"/>
    <col min="10498" max="10498" width="10" customWidth="1"/>
    <col min="10499" max="10499" width="54.140625" bestFit="1" customWidth="1"/>
    <col min="10500" max="10500" width="14.5703125" bestFit="1" customWidth="1"/>
    <col min="10501" max="10501" width="19.7109375" bestFit="1" customWidth="1"/>
    <col min="10753" max="10753" width="3.28515625" bestFit="1" customWidth="1"/>
    <col min="10754" max="10754" width="10" customWidth="1"/>
    <col min="10755" max="10755" width="54.140625" bestFit="1" customWidth="1"/>
    <col min="10756" max="10756" width="14.5703125" bestFit="1" customWidth="1"/>
    <col min="10757" max="10757" width="19.7109375" bestFit="1" customWidth="1"/>
    <col min="11009" max="11009" width="3.28515625" bestFit="1" customWidth="1"/>
    <col min="11010" max="11010" width="10" customWidth="1"/>
    <col min="11011" max="11011" width="54.140625" bestFit="1" customWidth="1"/>
    <col min="11012" max="11012" width="14.5703125" bestFit="1" customWidth="1"/>
    <col min="11013" max="11013" width="19.7109375" bestFit="1" customWidth="1"/>
    <col min="11265" max="11265" width="3.28515625" bestFit="1" customWidth="1"/>
    <col min="11266" max="11266" width="10" customWidth="1"/>
    <col min="11267" max="11267" width="54.140625" bestFit="1" customWidth="1"/>
    <col min="11268" max="11268" width="14.5703125" bestFit="1" customWidth="1"/>
    <col min="11269" max="11269" width="19.7109375" bestFit="1" customWidth="1"/>
    <col min="11521" max="11521" width="3.28515625" bestFit="1" customWidth="1"/>
    <col min="11522" max="11522" width="10" customWidth="1"/>
    <col min="11523" max="11523" width="54.140625" bestFit="1" customWidth="1"/>
    <col min="11524" max="11524" width="14.5703125" bestFit="1" customWidth="1"/>
    <col min="11525" max="11525" width="19.7109375" bestFit="1" customWidth="1"/>
    <col min="11777" max="11777" width="3.28515625" bestFit="1" customWidth="1"/>
    <col min="11778" max="11778" width="10" customWidth="1"/>
    <col min="11779" max="11779" width="54.140625" bestFit="1" customWidth="1"/>
    <col min="11780" max="11780" width="14.5703125" bestFit="1" customWidth="1"/>
    <col min="11781" max="11781" width="19.7109375" bestFit="1" customWidth="1"/>
    <col min="12033" max="12033" width="3.28515625" bestFit="1" customWidth="1"/>
    <col min="12034" max="12034" width="10" customWidth="1"/>
    <col min="12035" max="12035" width="54.140625" bestFit="1" customWidth="1"/>
    <col min="12036" max="12036" width="14.5703125" bestFit="1" customWidth="1"/>
    <col min="12037" max="12037" width="19.7109375" bestFit="1" customWidth="1"/>
    <col min="12289" max="12289" width="3.28515625" bestFit="1" customWidth="1"/>
    <col min="12290" max="12290" width="10" customWidth="1"/>
    <col min="12291" max="12291" width="54.140625" bestFit="1" customWidth="1"/>
    <col min="12292" max="12292" width="14.5703125" bestFit="1" customWidth="1"/>
    <col min="12293" max="12293" width="19.7109375" bestFit="1" customWidth="1"/>
    <col min="12545" max="12545" width="3.28515625" bestFit="1" customWidth="1"/>
    <col min="12546" max="12546" width="10" customWidth="1"/>
    <col min="12547" max="12547" width="54.140625" bestFit="1" customWidth="1"/>
    <col min="12548" max="12548" width="14.5703125" bestFit="1" customWidth="1"/>
    <col min="12549" max="12549" width="19.7109375" bestFit="1" customWidth="1"/>
    <col min="12801" max="12801" width="3.28515625" bestFit="1" customWidth="1"/>
    <col min="12802" max="12802" width="10" customWidth="1"/>
    <col min="12803" max="12803" width="54.140625" bestFit="1" customWidth="1"/>
    <col min="12804" max="12804" width="14.5703125" bestFit="1" customWidth="1"/>
    <col min="12805" max="12805" width="19.7109375" bestFit="1" customWidth="1"/>
    <col min="13057" max="13057" width="3.28515625" bestFit="1" customWidth="1"/>
    <col min="13058" max="13058" width="10" customWidth="1"/>
    <col min="13059" max="13059" width="54.140625" bestFit="1" customWidth="1"/>
    <col min="13060" max="13060" width="14.5703125" bestFit="1" customWidth="1"/>
    <col min="13061" max="13061" width="19.7109375" bestFit="1" customWidth="1"/>
    <col min="13313" max="13313" width="3.28515625" bestFit="1" customWidth="1"/>
    <col min="13314" max="13314" width="10" customWidth="1"/>
    <col min="13315" max="13315" width="54.140625" bestFit="1" customWidth="1"/>
    <col min="13316" max="13316" width="14.5703125" bestFit="1" customWidth="1"/>
    <col min="13317" max="13317" width="19.7109375" bestFit="1" customWidth="1"/>
    <col min="13569" max="13569" width="3.28515625" bestFit="1" customWidth="1"/>
    <col min="13570" max="13570" width="10" customWidth="1"/>
    <col min="13571" max="13571" width="54.140625" bestFit="1" customWidth="1"/>
    <col min="13572" max="13572" width="14.5703125" bestFit="1" customWidth="1"/>
    <col min="13573" max="13573" width="19.7109375" bestFit="1" customWidth="1"/>
    <col min="13825" max="13825" width="3.28515625" bestFit="1" customWidth="1"/>
    <col min="13826" max="13826" width="10" customWidth="1"/>
    <col min="13827" max="13827" width="54.140625" bestFit="1" customWidth="1"/>
    <col min="13828" max="13828" width="14.5703125" bestFit="1" customWidth="1"/>
    <col min="13829" max="13829" width="19.7109375" bestFit="1" customWidth="1"/>
    <col min="14081" max="14081" width="3.28515625" bestFit="1" customWidth="1"/>
    <col min="14082" max="14082" width="10" customWidth="1"/>
    <col min="14083" max="14083" width="54.140625" bestFit="1" customWidth="1"/>
    <col min="14084" max="14084" width="14.5703125" bestFit="1" customWidth="1"/>
    <col min="14085" max="14085" width="19.7109375" bestFit="1" customWidth="1"/>
    <col min="14337" max="14337" width="3.28515625" bestFit="1" customWidth="1"/>
    <col min="14338" max="14338" width="10" customWidth="1"/>
    <col min="14339" max="14339" width="54.140625" bestFit="1" customWidth="1"/>
    <col min="14340" max="14340" width="14.5703125" bestFit="1" customWidth="1"/>
    <col min="14341" max="14341" width="19.7109375" bestFit="1" customWidth="1"/>
    <col min="14593" max="14593" width="3.28515625" bestFit="1" customWidth="1"/>
    <col min="14594" max="14594" width="10" customWidth="1"/>
    <col min="14595" max="14595" width="54.140625" bestFit="1" customWidth="1"/>
    <col min="14596" max="14596" width="14.5703125" bestFit="1" customWidth="1"/>
    <col min="14597" max="14597" width="19.7109375" bestFit="1" customWidth="1"/>
    <col min="14849" max="14849" width="3.28515625" bestFit="1" customWidth="1"/>
    <col min="14850" max="14850" width="10" customWidth="1"/>
    <col min="14851" max="14851" width="54.140625" bestFit="1" customWidth="1"/>
    <col min="14852" max="14852" width="14.5703125" bestFit="1" customWidth="1"/>
    <col min="14853" max="14853" width="19.7109375" bestFit="1" customWidth="1"/>
    <col min="15105" max="15105" width="3.28515625" bestFit="1" customWidth="1"/>
    <col min="15106" max="15106" width="10" customWidth="1"/>
    <col min="15107" max="15107" width="54.140625" bestFit="1" customWidth="1"/>
    <col min="15108" max="15108" width="14.5703125" bestFit="1" customWidth="1"/>
    <col min="15109" max="15109" width="19.7109375" bestFit="1" customWidth="1"/>
    <col min="15361" max="15361" width="3.28515625" bestFit="1" customWidth="1"/>
    <col min="15362" max="15362" width="10" customWidth="1"/>
    <col min="15363" max="15363" width="54.140625" bestFit="1" customWidth="1"/>
    <col min="15364" max="15364" width="14.5703125" bestFit="1" customWidth="1"/>
    <col min="15365" max="15365" width="19.7109375" bestFit="1" customWidth="1"/>
    <col min="15617" max="15617" width="3.28515625" bestFit="1" customWidth="1"/>
    <col min="15618" max="15618" width="10" customWidth="1"/>
    <col min="15619" max="15619" width="54.140625" bestFit="1" customWidth="1"/>
    <col min="15620" max="15620" width="14.5703125" bestFit="1" customWidth="1"/>
    <col min="15621" max="15621" width="19.7109375" bestFit="1" customWidth="1"/>
    <col min="15873" max="15873" width="3.28515625" bestFit="1" customWidth="1"/>
    <col min="15874" max="15874" width="10" customWidth="1"/>
    <col min="15875" max="15875" width="54.140625" bestFit="1" customWidth="1"/>
    <col min="15876" max="15876" width="14.5703125" bestFit="1" customWidth="1"/>
    <col min="15877" max="15877" width="19.7109375" bestFit="1" customWidth="1"/>
    <col min="16129" max="16129" width="3.28515625" bestFit="1" customWidth="1"/>
    <col min="16130" max="16130" width="10" customWidth="1"/>
    <col min="16131" max="16131" width="54.140625" bestFit="1" customWidth="1"/>
    <col min="16132" max="16132" width="14.5703125" bestFit="1" customWidth="1"/>
    <col min="16133" max="16133" width="19.7109375" bestFit="1" customWidth="1"/>
  </cols>
  <sheetData>
    <row r="1" spans="1:5" x14ac:dyDescent="0.25">
      <c r="A1" s="186" t="s">
        <v>334</v>
      </c>
      <c r="B1" s="186"/>
      <c r="C1" s="186"/>
      <c r="D1" s="186"/>
      <c r="E1" s="186"/>
    </row>
    <row r="2" spans="1:5" x14ac:dyDescent="0.25">
      <c r="A2" s="82" t="s">
        <v>1</v>
      </c>
      <c r="B2" s="83" t="s">
        <v>335</v>
      </c>
      <c r="C2" s="82" t="s">
        <v>108</v>
      </c>
      <c r="D2" s="82" t="s">
        <v>336</v>
      </c>
      <c r="E2" s="82" t="s">
        <v>337</v>
      </c>
    </row>
    <row r="3" spans="1:5" x14ac:dyDescent="0.25">
      <c r="A3" s="27">
        <v>1</v>
      </c>
      <c r="B3" s="84" t="s">
        <v>338</v>
      </c>
      <c r="C3" s="85" t="s">
        <v>339</v>
      </c>
      <c r="D3" s="86">
        <v>506753.3</v>
      </c>
      <c r="E3" s="86">
        <v>506753.3</v>
      </c>
    </row>
    <row r="4" spans="1:5" x14ac:dyDescent="0.25">
      <c r="A4" s="27">
        <v>2</v>
      </c>
      <c r="B4" s="84" t="s">
        <v>340</v>
      </c>
      <c r="C4" s="27" t="s">
        <v>341</v>
      </c>
      <c r="D4" s="86">
        <v>55794.21</v>
      </c>
      <c r="E4" s="86">
        <v>55794.21</v>
      </c>
    </row>
    <row r="5" spans="1:5" x14ac:dyDescent="0.25">
      <c r="A5" s="27">
        <v>3</v>
      </c>
      <c r="B5" s="84" t="s">
        <v>342</v>
      </c>
      <c r="C5" s="27" t="s">
        <v>343</v>
      </c>
      <c r="D5" s="86">
        <v>27134.7</v>
      </c>
      <c r="E5" s="86">
        <v>27134.7</v>
      </c>
    </row>
    <row r="6" spans="1:5" x14ac:dyDescent="0.25">
      <c r="A6" s="27">
        <v>4</v>
      </c>
      <c r="B6" s="84" t="s">
        <v>344</v>
      </c>
      <c r="C6" s="27" t="s">
        <v>345</v>
      </c>
      <c r="D6" s="86">
        <v>13550.9</v>
      </c>
      <c r="E6" s="86">
        <v>13550.9</v>
      </c>
    </row>
    <row r="7" spans="1:5" x14ac:dyDescent="0.25">
      <c r="A7" s="27">
        <v>5</v>
      </c>
      <c r="B7" s="84" t="s">
        <v>346</v>
      </c>
      <c r="C7" s="27" t="s">
        <v>347</v>
      </c>
      <c r="D7" s="86">
        <v>55794.21</v>
      </c>
      <c r="E7" s="86">
        <v>55794.21</v>
      </c>
    </row>
    <row r="8" spans="1:5" x14ac:dyDescent="0.25">
      <c r="A8" s="27">
        <v>6</v>
      </c>
      <c r="B8" s="84" t="s">
        <v>348</v>
      </c>
      <c r="C8" s="27" t="s">
        <v>349</v>
      </c>
      <c r="D8" s="86">
        <v>14368.06</v>
      </c>
      <c r="E8" s="86">
        <v>14368.06</v>
      </c>
    </row>
    <row r="9" spans="1:5" x14ac:dyDescent="0.25">
      <c r="A9" s="27">
        <v>7</v>
      </c>
      <c r="B9" s="84" t="s">
        <v>350</v>
      </c>
      <c r="C9" s="27" t="s">
        <v>351</v>
      </c>
      <c r="D9" s="86">
        <v>15682.6</v>
      </c>
      <c r="E9" s="86">
        <v>15682.6</v>
      </c>
    </row>
    <row r="10" spans="1:5" x14ac:dyDescent="0.25">
      <c r="A10" s="27">
        <v>8</v>
      </c>
      <c r="B10" s="84" t="s">
        <v>352</v>
      </c>
      <c r="C10" s="27" t="s">
        <v>353</v>
      </c>
      <c r="D10" s="86">
        <v>27842.35</v>
      </c>
      <c r="E10" s="86">
        <v>27842.35</v>
      </c>
    </row>
    <row r="11" spans="1:5" x14ac:dyDescent="0.25">
      <c r="A11" s="27">
        <v>9</v>
      </c>
      <c r="B11" s="84" t="s">
        <v>354</v>
      </c>
      <c r="C11" s="27" t="s">
        <v>355</v>
      </c>
      <c r="D11" s="86">
        <v>13550.9</v>
      </c>
      <c r="E11" s="86">
        <v>13550.9</v>
      </c>
    </row>
    <row r="12" spans="1:5" x14ac:dyDescent="0.25">
      <c r="A12" s="27">
        <v>10</v>
      </c>
      <c r="B12" s="84" t="s">
        <v>356</v>
      </c>
      <c r="C12" s="27" t="s">
        <v>357</v>
      </c>
      <c r="D12" s="86">
        <v>55794.21</v>
      </c>
      <c r="E12" s="86">
        <v>55794.21</v>
      </c>
    </row>
    <row r="13" spans="1:5" x14ac:dyDescent="0.25">
      <c r="A13" s="27">
        <v>11</v>
      </c>
      <c r="B13" s="84" t="s">
        <v>358</v>
      </c>
      <c r="C13" s="27" t="s">
        <v>359</v>
      </c>
      <c r="D13" s="86">
        <v>13550.9</v>
      </c>
      <c r="E13" s="86">
        <v>13550.9</v>
      </c>
    </row>
    <row r="14" spans="1:5" x14ac:dyDescent="0.25">
      <c r="A14" s="27">
        <v>12</v>
      </c>
      <c r="B14" s="84" t="s">
        <v>360</v>
      </c>
      <c r="C14" s="27" t="s">
        <v>361</v>
      </c>
      <c r="D14" s="86">
        <v>13550.9</v>
      </c>
      <c r="E14" s="86">
        <v>13550.9</v>
      </c>
    </row>
    <row r="15" spans="1:5" x14ac:dyDescent="0.25">
      <c r="A15" s="27">
        <v>13</v>
      </c>
      <c r="B15" s="84" t="s">
        <v>362</v>
      </c>
      <c r="C15" s="27" t="s">
        <v>363</v>
      </c>
      <c r="D15" s="86">
        <v>55794.21</v>
      </c>
      <c r="E15" s="86">
        <v>55794.21</v>
      </c>
    </row>
    <row r="16" spans="1:5" x14ac:dyDescent="0.25">
      <c r="A16" s="27">
        <v>14</v>
      </c>
      <c r="B16" s="84" t="s">
        <v>364</v>
      </c>
      <c r="C16" s="27" t="s">
        <v>365</v>
      </c>
      <c r="D16" s="86">
        <v>13583.8</v>
      </c>
      <c r="E16" s="86">
        <v>13583.8</v>
      </c>
    </row>
    <row r="17" spans="1:5" x14ac:dyDescent="0.25">
      <c r="A17" s="27">
        <v>15</v>
      </c>
      <c r="B17" s="84" t="s">
        <v>366</v>
      </c>
      <c r="C17" s="27" t="s">
        <v>367</v>
      </c>
      <c r="D17" s="86">
        <v>14291.45</v>
      </c>
      <c r="E17" s="86">
        <v>14291.45</v>
      </c>
    </row>
    <row r="18" spans="1:5" x14ac:dyDescent="0.25">
      <c r="A18" s="27">
        <v>16</v>
      </c>
      <c r="B18" s="84" t="s">
        <v>368</v>
      </c>
      <c r="C18" s="27" t="s">
        <v>369</v>
      </c>
      <c r="D18" s="86">
        <v>217340.79999999999</v>
      </c>
      <c r="E18" s="86">
        <v>217340.79999999999</v>
      </c>
    </row>
    <row r="19" spans="1:5" x14ac:dyDescent="0.25">
      <c r="A19" s="27">
        <v>17</v>
      </c>
      <c r="B19" s="84" t="s">
        <v>370</v>
      </c>
      <c r="C19" s="27" t="s">
        <v>371</v>
      </c>
      <c r="D19" s="86">
        <v>15709.55</v>
      </c>
      <c r="E19" s="86">
        <v>15709.55</v>
      </c>
    </row>
    <row r="20" spans="1:5" x14ac:dyDescent="0.25">
      <c r="A20" s="27">
        <v>18</v>
      </c>
      <c r="B20" s="84" t="s">
        <v>372</v>
      </c>
      <c r="C20" s="27" t="s">
        <v>373</v>
      </c>
      <c r="D20" s="86">
        <v>13694.66</v>
      </c>
      <c r="E20" s="86">
        <v>13694.66</v>
      </c>
    </row>
    <row r="21" spans="1:5" x14ac:dyDescent="0.25">
      <c r="A21" s="27">
        <v>19</v>
      </c>
      <c r="B21" s="84" t="s">
        <v>374</v>
      </c>
      <c r="C21" s="27" t="s">
        <v>375</v>
      </c>
      <c r="D21" s="86">
        <v>9033.93</v>
      </c>
      <c r="E21" s="86">
        <v>9033.93</v>
      </c>
    </row>
    <row r="22" spans="1:5" x14ac:dyDescent="0.25">
      <c r="A22" s="27">
        <v>20</v>
      </c>
      <c r="B22" s="84" t="s">
        <v>376</v>
      </c>
      <c r="C22" s="27" t="s">
        <v>377</v>
      </c>
      <c r="D22" s="86">
        <v>6855.36</v>
      </c>
      <c r="E22" s="86">
        <v>6855.36</v>
      </c>
    </row>
    <row r="23" spans="1:5" x14ac:dyDescent="0.25">
      <c r="A23" s="27">
        <v>21</v>
      </c>
      <c r="B23" s="84" t="s">
        <v>378</v>
      </c>
      <c r="C23" s="27" t="s">
        <v>379</v>
      </c>
      <c r="D23" s="86">
        <v>93739.75</v>
      </c>
      <c r="E23" s="86">
        <v>93739.75</v>
      </c>
    </row>
    <row r="24" spans="1:5" x14ac:dyDescent="0.25">
      <c r="A24" s="27">
        <v>22</v>
      </c>
      <c r="B24" s="84" t="s">
        <v>380</v>
      </c>
      <c r="C24" s="27" t="s">
        <v>381</v>
      </c>
      <c r="D24" s="86">
        <v>18621.759999999998</v>
      </c>
      <c r="E24" s="86">
        <v>18621.759999999998</v>
      </c>
    </row>
    <row r="25" spans="1:5" x14ac:dyDescent="0.25">
      <c r="A25" s="27"/>
      <c r="B25" s="87" t="s">
        <v>382</v>
      </c>
      <c r="C25" s="87"/>
      <c r="D25" s="88">
        <f>SUM(D3:D24)</f>
        <v>1272032.51</v>
      </c>
      <c r="E25" s="88">
        <f>SUM(E3:E24)</f>
        <v>1272032.51</v>
      </c>
    </row>
  </sheetData>
  <mergeCells count="1">
    <mergeCell ref="A1:E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showGridLines="0" workbookViewId="0">
      <selection activeCell="D6" sqref="D6"/>
    </sheetView>
  </sheetViews>
  <sheetFormatPr defaultRowHeight="15" x14ac:dyDescent="0.25"/>
  <cols>
    <col min="1" max="1" width="4.28515625" style="95" customWidth="1"/>
    <col min="2" max="2" width="36.5703125" style="95" bestFit="1" customWidth="1"/>
    <col min="3" max="3" width="16.140625" style="95" bestFit="1" customWidth="1"/>
    <col min="4" max="4" width="15" style="95" bestFit="1" customWidth="1"/>
    <col min="5" max="5" width="14.7109375" style="95" bestFit="1" customWidth="1"/>
    <col min="6" max="6" width="18.5703125" style="95" customWidth="1"/>
    <col min="7" max="7" width="25" style="95" bestFit="1" customWidth="1"/>
    <col min="8" max="16384" width="9.140625" style="95"/>
  </cols>
  <sheetData>
    <row r="1" spans="1:7" ht="15.75" x14ac:dyDescent="0.25">
      <c r="A1" s="92"/>
      <c r="B1" s="93" t="s">
        <v>383</v>
      </c>
      <c r="C1" s="94"/>
    </row>
    <row r="2" spans="1:7" x14ac:dyDescent="0.25">
      <c r="A2" s="92"/>
    </row>
    <row r="3" spans="1:7" x14ac:dyDescent="0.25">
      <c r="A3" s="96" t="s">
        <v>1</v>
      </c>
      <c r="B3" s="97" t="s">
        <v>384</v>
      </c>
      <c r="C3" s="97" t="s">
        <v>385</v>
      </c>
      <c r="D3" s="98" t="s">
        <v>606</v>
      </c>
      <c r="E3" s="98" t="s">
        <v>605</v>
      </c>
      <c r="F3" s="99"/>
      <c r="G3" s="99"/>
    </row>
    <row r="4" spans="1:7" x14ac:dyDescent="0.25">
      <c r="A4" s="96">
        <v>1</v>
      </c>
      <c r="B4" s="97" t="s">
        <v>386</v>
      </c>
      <c r="C4" s="97" t="s">
        <v>387</v>
      </c>
      <c r="D4" s="100">
        <v>662154.89999999944</v>
      </c>
      <c r="E4" s="100"/>
      <c r="F4" s="99" t="s">
        <v>389</v>
      </c>
      <c r="G4" s="99">
        <v>4</v>
      </c>
    </row>
    <row r="5" spans="1:7" x14ac:dyDescent="0.25">
      <c r="A5" s="96">
        <v>2</v>
      </c>
      <c r="B5" s="97" t="s">
        <v>182</v>
      </c>
      <c r="C5" s="97" t="s">
        <v>390</v>
      </c>
      <c r="D5" s="100">
        <v>396640.93999999948</v>
      </c>
      <c r="E5" s="100">
        <v>396640.93999999948</v>
      </c>
      <c r="F5" s="99" t="s">
        <v>391</v>
      </c>
      <c r="G5" s="99">
        <v>5</v>
      </c>
    </row>
    <row r="6" spans="1:7" x14ac:dyDescent="0.25">
      <c r="A6" s="96">
        <v>3</v>
      </c>
      <c r="B6" s="97" t="s">
        <v>392</v>
      </c>
      <c r="C6" s="97" t="s">
        <v>393</v>
      </c>
      <c r="D6" s="100">
        <v>84570.949999999255</v>
      </c>
      <c r="E6" s="100"/>
      <c r="F6" s="99" t="s">
        <v>389</v>
      </c>
      <c r="G6" s="99">
        <v>4</v>
      </c>
    </row>
    <row r="7" spans="1:7" x14ac:dyDescent="0.25">
      <c r="A7" s="96">
        <v>4</v>
      </c>
      <c r="B7" s="97" t="s">
        <v>394</v>
      </c>
      <c r="C7" s="97" t="s">
        <v>395</v>
      </c>
      <c r="D7" s="100">
        <v>59459.130000000121</v>
      </c>
      <c r="E7" s="100"/>
      <c r="F7" s="99" t="s">
        <v>396</v>
      </c>
      <c r="G7" s="99">
        <v>7</v>
      </c>
    </row>
    <row r="8" spans="1:7" x14ac:dyDescent="0.25">
      <c r="A8" s="96">
        <v>5</v>
      </c>
      <c r="B8" s="97" t="s">
        <v>397</v>
      </c>
      <c r="C8" s="97" t="s">
        <v>398</v>
      </c>
      <c r="D8" s="100">
        <v>57508.55999999959</v>
      </c>
      <c r="E8" s="100"/>
      <c r="F8" s="99" t="s">
        <v>389</v>
      </c>
      <c r="G8" s="99">
        <v>4</v>
      </c>
    </row>
    <row r="9" spans="1:7" x14ac:dyDescent="0.25">
      <c r="A9" s="96">
        <v>6</v>
      </c>
      <c r="B9" s="97" t="s">
        <v>399</v>
      </c>
      <c r="C9" s="97" t="s">
        <v>400</v>
      </c>
      <c r="D9" s="100">
        <v>56406.780000000028</v>
      </c>
      <c r="E9" s="100"/>
      <c r="F9" s="99" t="s">
        <v>396</v>
      </c>
      <c r="G9" s="99">
        <v>7</v>
      </c>
    </row>
    <row r="10" spans="1:7" x14ac:dyDescent="0.25">
      <c r="A10" s="96">
        <v>7</v>
      </c>
      <c r="B10" s="97" t="s">
        <v>401</v>
      </c>
      <c r="C10" s="97" t="s">
        <v>402</v>
      </c>
      <c r="D10" s="100">
        <v>47492.530000000261</v>
      </c>
      <c r="E10" s="100"/>
      <c r="F10" s="99" t="s">
        <v>389</v>
      </c>
      <c r="G10" s="99">
        <v>4</v>
      </c>
    </row>
    <row r="11" spans="1:7" x14ac:dyDescent="0.25">
      <c r="A11" s="96">
        <v>8</v>
      </c>
      <c r="B11" s="97" t="s">
        <v>403</v>
      </c>
      <c r="C11" s="97" t="s">
        <v>404</v>
      </c>
      <c r="D11" s="100">
        <v>42366.479999999981</v>
      </c>
      <c r="E11" s="100"/>
      <c r="F11" s="99" t="s">
        <v>396</v>
      </c>
      <c r="G11" s="99">
        <v>7</v>
      </c>
    </row>
    <row r="12" spans="1:7" x14ac:dyDescent="0.25">
      <c r="A12" s="96">
        <v>9</v>
      </c>
      <c r="B12" s="97" t="s">
        <v>405</v>
      </c>
      <c r="C12" s="97" t="s">
        <v>406</v>
      </c>
      <c r="D12" s="100">
        <v>41973.35999999987</v>
      </c>
      <c r="E12" s="100"/>
      <c r="F12" s="99" t="s">
        <v>396</v>
      </c>
      <c r="G12" s="99">
        <v>7</v>
      </c>
    </row>
    <row r="13" spans="1:7" x14ac:dyDescent="0.25">
      <c r="A13" s="96">
        <v>10</v>
      </c>
      <c r="B13" s="97" t="s">
        <v>407</v>
      </c>
      <c r="C13" s="97" t="s">
        <v>408</v>
      </c>
      <c r="D13" s="100">
        <v>36986.300000000279</v>
      </c>
      <c r="E13" s="100"/>
      <c r="F13" s="99" t="s">
        <v>409</v>
      </c>
      <c r="G13" s="99">
        <v>3</v>
      </c>
    </row>
    <row r="14" spans="1:7" x14ac:dyDescent="0.25">
      <c r="A14" s="96">
        <v>11</v>
      </c>
      <c r="B14" s="97" t="s">
        <v>410</v>
      </c>
      <c r="C14" s="97" t="s">
        <v>411</v>
      </c>
      <c r="D14" s="100">
        <v>35075.280000000261</v>
      </c>
      <c r="E14" s="100">
        <v>35075.280000000261</v>
      </c>
      <c r="F14" s="99" t="s">
        <v>391</v>
      </c>
      <c r="G14" s="99">
        <v>2</v>
      </c>
    </row>
    <row r="15" spans="1:7" ht="21.75" x14ac:dyDescent="0.25">
      <c r="A15" s="96">
        <v>12</v>
      </c>
      <c r="B15" s="97" t="s">
        <v>412</v>
      </c>
      <c r="C15" s="97" t="s">
        <v>413</v>
      </c>
      <c r="D15" s="100">
        <v>28997.210000000894</v>
      </c>
      <c r="E15" s="100">
        <v>28997.210000000894</v>
      </c>
      <c r="F15" s="99" t="s">
        <v>396</v>
      </c>
      <c r="G15" s="99">
        <v>2</v>
      </c>
    </row>
    <row r="16" spans="1:7" x14ac:dyDescent="0.25">
      <c r="A16" s="96">
        <v>13</v>
      </c>
      <c r="B16" s="97" t="s">
        <v>414</v>
      </c>
      <c r="C16" s="97" t="s">
        <v>415</v>
      </c>
      <c r="D16" s="100">
        <v>24739.810000000056</v>
      </c>
      <c r="E16" s="100"/>
      <c r="F16" s="99" t="s">
        <v>396</v>
      </c>
      <c r="G16" s="99">
        <v>7</v>
      </c>
    </row>
    <row r="17" spans="1:7" x14ac:dyDescent="0.25">
      <c r="A17" s="96">
        <v>14</v>
      </c>
      <c r="B17" s="97" t="s">
        <v>416</v>
      </c>
      <c r="C17" s="97" t="s">
        <v>417</v>
      </c>
      <c r="D17" s="100">
        <v>24065.840000003576</v>
      </c>
      <c r="E17" s="100">
        <v>24065.840000003576</v>
      </c>
      <c r="F17" s="99" t="s">
        <v>418</v>
      </c>
      <c r="G17" s="99">
        <v>2</v>
      </c>
    </row>
    <row r="18" spans="1:7" x14ac:dyDescent="0.25">
      <c r="A18" s="96">
        <v>15</v>
      </c>
      <c r="B18" s="97" t="s">
        <v>419</v>
      </c>
      <c r="C18" s="97" t="s">
        <v>420</v>
      </c>
      <c r="D18" s="100">
        <v>22474.660000000149</v>
      </c>
      <c r="E18" s="100"/>
      <c r="F18" s="99" t="s">
        <v>389</v>
      </c>
      <c r="G18" s="99">
        <v>4</v>
      </c>
    </row>
    <row r="19" spans="1:7" x14ac:dyDescent="0.25">
      <c r="A19" s="96">
        <v>16</v>
      </c>
      <c r="B19" s="97" t="s">
        <v>421</v>
      </c>
      <c r="C19" s="97" t="s">
        <v>422</v>
      </c>
      <c r="D19" s="100">
        <v>20750.709999999963</v>
      </c>
      <c r="E19" s="100"/>
      <c r="F19" s="99" t="s">
        <v>396</v>
      </c>
      <c r="G19" s="99">
        <v>7</v>
      </c>
    </row>
    <row r="20" spans="1:7" x14ac:dyDescent="0.25">
      <c r="A20" s="96">
        <v>17</v>
      </c>
      <c r="B20" s="97" t="s">
        <v>423</v>
      </c>
      <c r="C20" s="97" t="s">
        <v>424</v>
      </c>
      <c r="D20" s="100">
        <v>15505.310000000522</v>
      </c>
      <c r="E20" s="100"/>
      <c r="F20" s="99" t="s">
        <v>389</v>
      </c>
      <c r="G20" s="99">
        <v>4</v>
      </c>
    </row>
    <row r="21" spans="1:7" x14ac:dyDescent="0.25">
      <c r="A21" s="96">
        <v>18</v>
      </c>
      <c r="B21" s="97" t="s">
        <v>425</v>
      </c>
      <c r="C21" s="97" t="s">
        <v>426</v>
      </c>
      <c r="D21" s="100">
        <v>15185.070000000298</v>
      </c>
      <c r="E21" s="100"/>
      <c r="F21" s="99" t="s">
        <v>389</v>
      </c>
      <c r="G21" s="99">
        <v>4</v>
      </c>
    </row>
    <row r="22" spans="1:7" ht="21.75" x14ac:dyDescent="0.25">
      <c r="A22" s="96">
        <v>19</v>
      </c>
      <c r="B22" s="97" t="s">
        <v>427</v>
      </c>
      <c r="C22" s="97" t="s">
        <v>428</v>
      </c>
      <c r="D22" s="100">
        <v>15096.469999999739</v>
      </c>
      <c r="E22" s="100"/>
      <c r="F22" s="99" t="s">
        <v>418</v>
      </c>
      <c r="G22" s="99">
        <v>1</v>
      </c>
    </row>
    <row r="23" spans="1:7" x14ac:dyDescent="0.25">
      <c r="A23" s="96">
        <v>20</v>
      </c>
      <c r="B23" s="97" t="s">
        <v>429</v>
      </c>
      <c r="C23" s="97" t="s">
        <v>430</v>
      </c>
      <c r="D23" s="100">
        <v>13428.800000000047</v>
      </c>
      <c r="E23" s="100"/>
      <c r="F23" s="99" t="s">
        <v>389</v>
      </c>
      <c r="G23" s="99">
        <v>4</v>
      </c>
    </row>
    <row r="24" spans="1:7" x14ac:dyDescent="0.25">
      <c r="A24" s="96">
        <v>21</v>
      </c>
      <c r="B24" s="97" t="s">
        <v>431</v>
      </c>
      <c r="C24" s="97" t="s">
        <v>432</v>
      </c>
      <c r="D24" s="100">
        <v>13249.189999997616</v>
      </c>
      <c r="E24" s="100">
        <v>13249.189999997616</v>
      </c>
      <c r="F24" s="99" t="s">
        <v>391</v>
      </c>
      <c r="G24" s="99">
        <v>2</v>
      </c>
    </row>
    <row r="25" spans="1:7" x14ac:dyDescent="0.25">
      <c r="A25" s="96">
        <v>22</v>
      </c>
      <c r="B25" s="97" t="s">
        <v>433</v>
      </c>
      <c r="C25" s="97" t="s">
        <v>434</v>
      </c>
      <c r="D25" s="100">
        <v>12260.520000000019</v>
      </c>
      <c r="E25" s="100"/>
      <c r="F25" s="99" t="s">
        <v>389</v>
      </c>
      <c r="G25" s="99">
        <v>4</v>
      </c>
    </row>
    <row r="26" spans="1:7" x14ac:dyDescent="0.25">
      <c r="A26" s="96">
        <v>23</v>
      </c>
      <c r="B26" s="97" t="s">
        <v>435</v>
      </c>
      <c r="C26" s="97" t="s">
        <v>436</v>
      </c>
      <c r="D26" s="100">
        <v>11897.770000000019</v>
      </c>
      <c r="E26" s="100"/>
      <c r="F26" s="99" t="s">
        <v>389</v>
      </c>
      <c r="G26" s="99">
        <v>4</v>
      </c>
    </row>
    <row r="27" spans="1:7" x14ac:dyDescent="0.25">
      <c r="A27" s="96">
        <v>24</v>
      </c>
      <c r="B27" s="97" t="s">
        <v>437</v>
      </c>
      <c r="C27" s="97" t="s">
        <v>438</v>
      </c>
      <c r="D27" s="100">
        <v>11424.099999999627</v>
      </c>
      <c r="E27" s="100">
        <v>11424.099999999627</v>
      </c>
      <c r="F27" s="99" t="s">
        <v>439</v>
      </c>
      <c r="G27" s="99">
        <v>2</v>
      </c>
    </row>
    <row r="28" spans="1:7" x14ac:dyDescent="0.25">
      <c r="A28" s="96">
        <v>25</v>
      </c>
      <c r="B28" s="97" t="s">
        <v>440</v>
      </c>
      <c r="C28" s="97" t="s">
        <v>441</v>
      </c>
      <c r="D28" s="100">
        <v>10329.850000000093</v>
      </c>
      <c r="E28" s="100"/>
      <c r="F28" s="99" t="s">
        <v>389</v>
      </c>
      <c r="G28" s="99">
        <v>4</v>
      </c>
    </row>
    <row r="29" spans="1:7" x14ac:dyDescent="0.25">
      <c r="A29" s="96">
        <v>26</v>
      </c>
      <c r="B29" s="97" t="s">
        <v>442</v>
      </c>
      <c r="C29" s="97" t="s">
        <v>443</v>
      </c>
      <c r="D29" s="100">
        <v>10286.059999999998</v>
      </c>
      <c r="E29" s="100"/>
      <c r="F29" s="99" t="s">
        <v>444</v>
      </c>
      <c r="G29" s="99">
        <v>3</v>
      </c>
    </row>
    <row r="30" spans="1:7" x14ac:dyDescent="0.25">
      <c r="A30" s="96">
        <v>27</v>
      </c>
      <c r="B30" s="97" t="s">
        <v>445</v>
      </c>
      <c r="C30" s="97" t="s">
        <v>446</v>
      </c>
      <c r="D30" s="100">
        <v>9990.6300000000047</v>
      </c>
      <c r="E30" s="100"/>
      <c r="F30" s="99" t="s">
        <v>444</v>
      </c>
      <c r="G30" s="99">
        <v>3</v>
      </c>
    </row>
    <row r="31" spans="1:7" x14ac:dyDescent="0.25">
      <c r="A31" s="96">
        <v>28</v>
      </c>
      <c r="B31" s="97" t="s">
        <v>447</v>
      </c>
      <c r="C31" s="97" t="s">
        <v>448</v>
      </c>
      <c r="D31" s="100">
        <v>9626.7700000000186</v>
      </c>
      <c r="E31" s="100"/>
      <c r="F31" s="99" t="s">
        <v>389</v>
      </c>
      <c r="G31" s="99">
        <v>4</v>
      </c>
    </row>
    <row r="32" spans="1:7" x14ac:dyDescent="0.25">
      <c r="A32" s="96">
        <v>29</v>
      </c>
      <c r="B32" s="97" t="s">
        <v>449</v>
      </c>
      <c r="C32" s="97" t="s">
        <v>450</v>
      </c>
      <c r="D32" s="100">
        <v>9333.6400000001304</v>
      </c>
      <c r="E32" s="100"/>
      <c r="F32" s="99" t="s">
        <v>451</v>
      </c>
      <c r="G32" s="99">
        <v>3</v>
      </c>
    </row>
    <row r="33" spans="1:7" x14ac:dyDescent="0.25">
      <c r="A33" s="96">
        <v>30</v>
      </c>
      <c r="B33" s="97" t="s">
        <v>452</v>
      </c>
      <c r="C33" s="97" t="s">
        <v>453</v>
      </c>
      <c r="D33" s="100">
        <v>8296.1500000000233</v>
      </c>
      <c r="E33" s="100"/>
      <c r="F33" s="99" t="s">
        <v>444</v>
      </c>
      <c r="G33" s="99">
        <v>3</v>
      </c>
    </row>
    <row r="34" spans="1:7" x14ac:dyDescent="0.25">
      <c r="A34" s="96">
        <v>31</v>
      </c>
      <c r="B34" s="97" t="s">
        <v>454</v>
      </c>
      <c r="C34" s="97" t="s">
        <v>455</v>
      </c>
      <c r="D34" s="100">
        <v>8264.019999999553</v>
      </c>
      <c r="E34" s="100"/>
      <c r="F34" s="99" t="s">
        <v>444</v>
      </c>
      <c r="G34" s="99">
        <v>3</v>
      </c>
    </row>
    <row r="35" spans="1:7" x14ac:dyDescent="0.25">
      <c r="A35" s="96">
        <v>32</v>
      </c>
      <c r="B35" s="97" t="s">
        <v>456</v>
      </c>
      <c r="C35" s="97" t="s">
        <v>457</v>
      </c>
      <c r="D35" s="100">
        <v>8263.429999999993</v>
      </c>
      <c r="E35" s="100"/>
      <c r="F35" s="99" t="s">
        <v>458</v>
      </c>
      <c r="G35" s="99">
        <v>3</v>
      </c>
    </row>
    <row r="36" spans="1:7" x14ac:dyDescent="0.25">
      <c r="A36" s="96">
        <v>33</v>
      </c>
      <c r="B36" s="97" t="s">
        <v>459</v>
      </c>
      <c r="C36" s="97" t="s">
        <v>460</v>
      </c>
      <c r="D36" s="100">
        <v>8235.6000000000931</v>
      </c>
      <c r="E36" s="100">
        <v>8235.6000000000931</v>
      </c>
      <c r="F36" s="99" t="s">
        <v>439</v>
      </c>
      <c r="G36" s="99">
        <v>2</v>
      </c>
    </row>
    <row r="37" spans="1:7" x14ac:dyDescent="0.25">
      <c r="A37" s="96">
        <v>34</v>
      </c>
      <c r="B37" s="97" t="s">
        <v>461</v>
      </c>
      <c r="C37" s="97" t="s">
        <v>462</v>
      </c>
      <c r="D37" s="100">
        <v>8078.0100000000093</v>
      </c>
      <c r="E37" s="100"/>
      <c r="F37" s="99" t="s">
        <v>451</v>
      </c>
      <c r="G37" s="99">
        <v>3</v>
      </c>
    </row>
    <row r="38" spans="1:7" x14ac:dyDescent="0.25">
      <c r="A38" s="96">
        <v>35</v>
      </c>
      <c r="B38" s="97" t="s">
        <v>463</v>
      </c>
      <c r="C38" s="97" t="s">
        <v>464</v>
      </c>
      <c r="D38" s="100">
        <v>7762.4799999999814</v>
      </c>
      <c r="E38" s="100"/>
      <c r="F38" s="99" t="s">
        <v>389</v>
      </c>
      <c r="G38" s="99">
        <v>4</v>
      </c>
    </row>
    <row r="39" spans="1:7" x14ac:dyDescent="0.25">
      <c r="A39" s="96">
        <v>36</v>
      </c>
      <c r="B39" s="97" t="s">
        <v>465</v>
      </c>
      <c r="C39" s="97" t="s">
        <v>466</v>
      </c>
      <c r="D39" s="100">
        <v>7661.9500000000698</v>
      </c>
      <c r="E39" s="100"/>
      <c r="F39" s="99" t="s">
        <v>444</v>
      </c>
      <c r="G39" s="99">
        <v>3</v>
      </c>
    </row>
    <row r="40" spans="1:7" x14ac:dyDescent="0.25">
      <c r="A40" s="96">
        <v>37</v>
      </c>
      <c r="B40" s="97" t="s">
        <v>467</v>
      </c>
      <c r="C40" s="97" t="s">
        <v>468</v>
      </c>
      <c r="D40" s="100">
        <v>7651.8899999999994</v>
      </c>
      <c r="E40" s="100"/>
      <c r="F40" s="99" t="s">
        <v>444</v>
      </c>
      <c r="G40" s="99">
        <v>3</v>
      </c>
    </row>
    <row r="41" spans="1:7" x14ac:dyDescent="0.25">
      <c r="A41" s="96">
        <v>38</v>
      </c>
      <c r="B41" s="97" t="s">
        <v>469</v>
      </c>
      <c r="C41" s="97" t="s">
        <v>470</v>
      </c>
      <c r="D41" s="100">
        <v>7498.5100000000093</v>
      </c>
      <c r="E41" s="100"/>
      <c r="F41" s="99" t="s">
        <v>444</v>
      </c>
      <c r="G41" s="99">
        <v>3</v>
      </c>
    </row>
    <row r="42" spans="1:7" x14ac:dyDescent="0.25">
      <c r="A42" s="96">
        <v>39</v>
      </c>
      <c r="B42" s="97" t="s">
        <v>471</v>
      </c>
      <c r="C42" s="97" t="s">
        <v>472</v>
      </c>
      <c r="D42" s="100">
        <v>7288.4199999999983</v>
      </c>
      <c r="E42" s="100"/>
      <c r="F42" s="99" t="s">
        <v>389</v>
      </c>
      <c r="G42" s="99">
        <v>4</v>
      </c>
    </row>
    <row r="43" spans="1:7" x14ac:dyDescent="0.25">
      <c r="A43" s="96">
        <v>40</v>
      </c>
      <c r="B43" s="97" t="s">
        <v>473</v>
      </c>
      <c r="C43" s="97" t="s">
        <v>474</v>
      </c>
      <c r="D43" s="100">
        <v>7042.7299999999814</v>
      </c>
      <c r="E43" s="100"/>
      <c r="F43" s="99" t="s">
        <v>451</v>
      </c>
      <c r="G43" s="99">
        <v>3</v>
      </c>
    </row>
    <row r="44" spans="1:7" x14ac:dyDescent="0.25">
      <c r="A44" s="96">
        <v>41</v>
      </c>
      <c r="B44" s="97" t="s">
        <v>475</v>
      </c>
      <c r="C44" s="97" t="s">
        <v>476</v>
      </c>
      <c r="D44" s="100">
        <v>7013.589999999851</v>
      </c>
      <c r="E44" s="100">
        <v>7013.589999999851</v>
      </c>
      <c r="F44" s="99" t="s">
        <v>391</v>
      </c>
      <c r="G44" s="99">
        <v>2</v>
      </c>
    </row>
    <row r="45" spans="1:7" x14ac:dyDescent="0.25">
      <c r="A45" s="96">
        <v>42</v>
      </c>
      <c r="B45" s="97" t="s">
        <v>477</v>
      </c>
      <c r="C45" s="97" t="s">
        <v>478</v>
      </c>
      <c r="D45" s="100">
        <v>6936.7200000006706</v>
      </c>
      <c r="E45" s="100">
        <v>6936.7200000006706</v>
      </c>
      <c r="F45" s="99" t="s">
        <v>418</v>
      </c>
      <c r="G45" s="99">
        <v>2</v>
      </c>
    </row>
    <row r="46" spans="1:7" x14ac:dyDescent="0.25">
      <c r="A46" s="96">
        <v>43</v>
      </c>
      <c r="B46" s="97" t="s">
        <v>479</v>
      </c>
      <c r="C46" s="97" t="s">
        <v>480</v>
      </c>
      <c r="D46" s="100">
        <v>6896.3899999996647</v>
      </c>
      <c r="E46" s="100"/>
      <c r="F46" s="99" t="s">
        <v>451</v>
      </c>
      <c r="G46" s="99">
        <v>3</v>
      </c>
    </row>
    <row r="47" spans="1:7" x14ac:dyDescent="0.25">
      <c r="A47" s="96">
        <v>44</v>
      </c>
      <c r="B47" s="97" t="s">
        <v>481</v>
      </c>
      <c r="C47" s="97" t="s">
        <v>482</v>
      </c>
      <c r="D47" s="100">
        <v>6889.0900000000256</v>
      </c>
      <c r="E47" s="100"/>
      <c r="F47" s="99" t="s">
        <v>444</v>
      </c>
      <c r="G47" s="99">
        <v>3</v>
      </c>
    </row>
    <row r="48" spans="1:7" x14ac:dyDescent="0.25">
      <c r="A48" s="96">
        <v>45</v>
      </c>
      <c r="B48" s="97" t="s">
        <v>483</v>
      </c>
      <c r="C48" s="97" t="s">
        <v>484</v>
      </c>
      <c r="D48" s="100">
        <v>6734.6099999998696</v>
      </c>
      <c r="E48" s="100"/>
      <c r="F48" s="99" t="s">
        <v>451</v>
      </c>
      <c r="G48" s="99">
        <v>3</v>
      </c>
    </row>
    <row r="49" spans="1:7" ht="21.75" x14ac:dyDescent="0.25">
      <c r="A49" s="96">
        <v>46</v>
      </c>
      <c r="B49" s="97" t="s">
        <v>485</v>
      </c>
      <c r="C49" s="97" t="s">
        <v>486</v>
      </c>
      <c r="D49" s="100">
        <v>6639.2099999999627</v>
      </c>
      <c r="E49" s="100"/>
      <c r="F49" s="99" t="s">
        <v>487</v>
      </c>
      <c r="G49" s="99">
        <v>2</v>
      </c>
    </row>
    <row r="50" spans="1:7" x14ac:dyDescent="0.25">
      <c r="A50" s="96">
        <v>47</v>
      </c>
      <c r="B50" s="97" t="s">
        <v>488</v>
      </c>
      <c r="C50" s="97" t="s">
        <v>489</v>
      </c>
      <c r="D50" s="100">
        <v>6581.3799999998882</v>
      </c>
      <c r="E50" s="100"/>
      <c r="F50" s="99" t="s">
        <v>458</v>
      </c>
      <c r="G50" s="99">
        <v>3</v>
      </c>
    </row>
    <row r="51" spans="1:7" x14ac:dyDescent="0.25">
      <c r="A51" s="96">
        <v>48</v>
      </c>
      <c r="B51" s="97" t="s">
        <v>490</v>
      </c>
      <c r="C51" s="97" t="s">
        <v>491</v>
      </c>
      <c r="D51" s="100">
        <v>6528.9700000006706</v>
      </c>
      <c r="E51" s="100"/>
      <c r="F51" s="99" t="s">
        <v>458</v>
      </c>
      <c r="G51" s="99">
        <v>3</v>
      </c>
    </row>
    <row r="52" spans="1:7" x14ac:dyDescent="0.25">
      <c r="A52" s="96">
        <v>49</v>
      </c>
      <c r="B52" s="97" t="s">
        <v>492</v>
      </c>
      <c r="C52" s="97" t="s">
        <v>493</v>
      </c>
      <c r="D52" s="100">
        <v>6315.8799999998882</v>
      </c>
      <c r="E52" s="100"/>
      <c r="F52" s="99" t="s">
        <v>444</v>
      </c>
      <c r="G52" s="99">
        <v>3</v>
      </c>
    </row>
    <row r="53" spans="1:7" x14ac:dyDescent="0.25">
      <c r="A53" s="96">
        <v>50</v>
      </c>
      <c r="B53" s="97" t="s">
        <v>494</v>
      </c>
      <c r="C53" s="97" t="s">
        <v>495</v>
      </c>
      <c r="D53" s="100">
        <v>6154.089999999851</v>
      </c>
      <c r="E53" s="100">
        <v>6154.089999999851</v>
      </c>
      <c r="F53" s="99" t="s">
        <v>396</v>
      </c>
      <c r="G53" s="99">
        <v>2</v>
      </c>
    </row>
    <row r="54" spans="1:7" x14ac:dyDescent="0.25">
      <c r="A54" s="96">
        <v>51</v>
      </c>
      <c r="B54" s="97" t="s">
        <v>496</v>
      </c>
      <c r="C54" s="97" t="s">
        <v>497</v>
      </c>
      <c r="D54" s="100">
        <v>6076.5400000000373</v>
      </c>
      <c r="E54" s="100"/>
      <c r="F54" s="99" t="s">
        <v>451</v>
      </c>
      <c r="G54" s="99">
        <v>3</v>
      </c>
    </row>
    <row r="55" spans="1:7" x14ac:dyDescent="0.25">
      <c r="A55" s="96">
        <v>52</v>
      </c>
      <c r="B55" s="97" t="s">
        <v>498</v>
      </c>
      <c r="C55" s="97" t="s">
        <v>499</v>
      </c>
      <c r="D55" s="100">
        <v>5960.4299999999348</v>
      </c>
      <c r="E55" s="100"/>
      <c r="F55" s="99" t="s">
        <v>451</v>
      </c>
      <c r="G55" s="99">
        <v>3</v>
      </c>
    </row>
    <row r="56" spans="1:7" x14ac:dyDescent="0.25">
      <c r="A56" s="96">
        <v>53</v>
      </c>
      <c r="B56" s="97" t="s">
        <v>410</v>
      </c>
      <c r="C56" s="97" t="s">
        <v>500</v>
      </c>
      <c r="D56" s="100">
        <v>5943.269999999553</v>
      </c>
      <c r="E56" s="100">
        <v>5943.269999999553</v>
      </c>
      <c r="F56" s="99" t="s">
        <v>396</v>
      </c>
      <c r="G56" s="99">
        <v>2</v>
      </c>
    </row>
    <row r="57" spans="1:7" x14ac:dyDescent="0.25">
      <c r="A57" s="96">
        <v>54</v>
      </c>
      <c r="B57" s="97" t="s">
        <v>501</v>
      </c>
      <c r="C57" s="97" t="s">
        <v>502</v>
      </c>
      <c r="D57" s="100">
        <v>5901.679999999993</v>
      </c>
      <c r="E57" s="100"/>
      <c r="F57" s="99" t="s">
        <v>458</v>
      </c>
      <c r="G57" s="99">
        <v>3</v>
      </c>
    </row>
    <row r="58" spans="1:7" x14ac:dyDescent="0.25">
      <c r="A58" s="96">
        <v>55</v>
      </c>
      <c r="B58" s="97" t="s">
        <v>503</v>
      </c>
      <c r="C58" s="97" t="s">
        <v>504</v>
      </c>
      <c r="D58" s="100">
        <v>5778.6200000001118</v>
      </c>
      <c r="E58" s="100"/>
      <c r="F58" s="99" t="s">
        <v>444</v>
      </c>
      <c r="G58" s="99">
        <v>3</v>
      </c>
    </row>
    <row r="59" spans="1:7" x14ac:dyDescent="0.25">
      <c r="A59" s="96">
        <v>56</v>
      </c>
      <c r="B59" s="97" t="s">
        <v>505</v>
      </c>
      <c r="C59" s="97" t="s">
        <v>506</v>
      </c>
      <c r="D59" s="100">
        <v>5709.5500000002794</v>
      </c>
      <c r="E59" s="100">
        <v>5709.5500000002794</v>
      </c>
      <c r="F59" s="99" t="s">
        <v>418</v>
      </c>
      <c r="G59" s="99">
        <v>2</v>
      </c>
    </row>
    <row r="60" spans="1:7" x14ac:dyDescent="0.25">
      <c r="A60" s="96">
        <v>57</v>
      </c>
      <c r="B60" s="97" t="s">
        <v>507</v>
      </c>
      <c r="C60" s="97" t="s">
        <v>508</v>
      </c>
      <c r="D60" s="100">
        <v>5491.1699999999255</v>
      </c>
      <c r="E60" s="100"/>
      <c r="F60" s="99" t="s">
        <v>389</v>
      </c>
      <c r="G60" s="99">
        <v>4</v>
      </c>
    </row>
    <row r="61" spans="1:7" x14ac:dyDescent="0.25">
      <c r="A61" s="96">
        <v>58</v>
      </c>
      <c r="B61" s="97" t="s">
        <v>509</v>
      </c>
      <c r="C61" s="97" t="s">
        <v>510</v>
      </c>
      <c r="D61" s="100">
        <v>5474.390000000014</v>
      </c>
      <c r="E61" s="100"/>
      <c r="F61" s="99" t="s">
        <v>451</v>
      </c>
      <c r="G61" s="99">
        <v>3</v>
      </c>
    </row>
    <row r="62" spans="1:7" x14ac:dyDescent="0.25">
      <c r="A62" s="96">
        <v>59</v>
      </c>
      <c r="B62" s="97" t="s">
        <v>511</v>
      </c>
      <c r="C62" s="97" t="s">
        <v>512</v>
      </c>
      <c r="D62" s="100">
        <v>5471.8500000000931</v>
      </c>
      <c r="E62" s="100"/>
      <c r="F62" s="99" t="s">
        <v>444</v>
      </c>
      <c r="G62" s="99">
        <v>3</v>
      </c>
    </row>
    <row r="63" spans="1:7" x14ac:dyDescent="0.25">
      <c r="A63" s="96">
        <v>60</v>
      </c>
      <c r="B63" s="97" t="s">
        <v>513</v>
      </c>
      <c r="C63" s="97" t="s">
        <v>514</v>
      </c>
      <c r="D63" s="100">
        <v>5458.25</v>
      </c>
      <c r="E63" s="100"/>
      <c r="F63" s="99" t="s">
        <v>389</v>
      </c>
      <c r="G63" s="99">
        <v>4</v>
      </c>
    </row>
    <row r="64" spans="1:7" x14ac:dyDescent="0.25">
      <c r="A64" s="96">
        <v>61</v>
      </c>
      <c r="B64" s="97" t="s">
        <v>515</v>
      </c>
      <c r="C64" s="97" t="s">
        <v>516</v>
      </c>
      <c r="D64" s="100">
        <v>5437.2899999998044</v>
      </c>
      <c r="E64" s="100"/>
      <c r="F64" s="99" t="s">
        <v>444</v>
      </c>
      <c r="G64" s="99">
        <v>3</v>
      </c>
    </row>
    <row r="65" spans="1:7" x14ac:dyDescent="0.25">
      <c r="A65" s="96">
        <v>62</v>
      </c>
      <c r="B65" s="97" t="s">
        <v>517</v>
      </c>
      <c r="C65" s="97" t="s">
        <v>518</v>
      </c>
      <c r="D65" s="100">
        <v>5367.3300000000745</v>
      </c>
      <c r="E65" s="100"/>
      <c r="F65" s="99" t="s">
        <v>451</v>
      </c>
      <c r="G65" s="99">
        <v>3</v>
      </c>
    </row>
    <row r="66" spans="1:7" x14ac:dyDescent="0.25">
      <c r="A66" s="96">
        <v>63</v>
      </c>
      <c r="B66" s="97" t="s">
        <v>519</v>
      </c>
      <c r="C66" s="97" t="s">
        <v>520</v>
      </c>
      <c r="D66" s="100">
        <v>5294.6799999999348</v>
      </c>
      <c r="E66" s="100"/>
      <c r="F66" s="99" t="s">
        <v>451</v>
      </c>
      <c r="G66" s="99">
        <v>3</v>
      </c>
    </row>
    <row r="67" spans="1:7" x14ac:dyDescent="0.25">
      <c r="A67" s="96">
        <v>64</v>
      </c>
      <c r="B67" s="97" t="s">
        <v>521</v>
      </c>
      <c r="C67" s="97" t="s">
        <v>522</v>
      </c>
      <c r="D67" s="100">
        <v>5247.5800000000163</v>
      </c>
      <c r="E67" s="100"/>
      <c r="F67" s="99" t="s">
        <v>444</v>
      </c>
      <c r="G67" s="99">
        <v>3</v>
      </c>
    </row>
    <row r="68" spans="1:7" x14ac:dyDescent="0.25">
      <c r="A68" s="96">
        <v>65</v>
      </c>
      <c r="B68" s="97" t="s">
        <v>523</v>
      </c>
      <c r="C68" s="97" t="s">
        <v>524</v>
      </c>
      <c r="D68" s="100">
        <v>5239.5800000000017</v>
      </c>
      <c r="E68" s="100"/>
      <c r="F68" s="99" t="s">
        <v>444</v>
      </c>
      <c r="G68" s="99">
        <v>3</v>
      </c>
    </row>
    <row r="69" spans="1:7" x14ac:dyDescent="0.25">
      <c r="A69" s="96">
        <v>66</v>
      </c>
      <c r="B69" s="97" t="s">
        <v>525</v>
      </c>
      <c r="C69" s="97" t="s">
        <v>526</v>
      </c>
      <c r="D69" s="100">
        <v>5116.5300000000279</v>
      </c>
      <c r="E69" s="100"/>
      <c r="F69" s="99" t="s">
        <v>458</v>
      </c>
      <c r="G69" s="99">
        <v>3</v>
      </c>
    </row>
    <row r="70" spans="1:7" x14ac:dyDescent="0.25">
      <c r="A70" s="96">
        <v>67</v>
      </c>
      <c r="B70" s="97" t="s">
        <v>527</v>
      </c>
      <c r="C70" s="97" t="s">
        <v>528</v>
      </c>
      <c r="D70" s="100">
        <v>4997.3800000003539</v>
      </c>
      <c r="E70" s="100"/>
      <c r="F70" s="99" t="s">
        <v>396</v>
      </c>
      <c r="G70" s="99">
        <v>7</v>
      </c>
    </row>
    <row r="71" spans="1:7" x14ac:dyDescent="0.25">
      <c r="A71" s="96">
        <v>68</v>
      </c>
      <c r="B71" s="97" t="s">
        <v>529</v>
      </c>
      <c r="C71" s="97" t="s">
        <v>530</v>
      </c>
      <c r="D71" s="100">
        <v>4953.3699999999953</v>
      </c>
      <c r="E71" s="100"/>
      <c r="F71" s="99" t="s">
        <v>444</v>
      </c>
      <c r="G71" s="99">
        <v>3</v>
      </c>
    </row>
    <row r="72" spans="1:7" x14ac:dyDescent="0.25">
      <c r="A72" s="96">
        <v>69</v>
      </c>
      <c r="B72" s="97" t="s">
        <v>531</v>
      </c>
      <c r="C72" s="97" t="s">
        <v>532</v>
      </c>
      <c r="D72" s="100">
        <v>4603.5200000000186</v>
      </c>
      <c r="E72" s="100"/>
      <c r="F72" s="99" t="s">
        <v>458</v>
      </c>
      <c r="G72" s="99">
        <v>3</v>
      </c>
    </row>
    <row r="73" spans="1:7" x14ac:dyDescent="0.25">
      <c r="A73" s="96">
        <v>70</v>
      </c>
      <c r="B73" s="97" t="s">
        <v>533</v>
      </c>
      <c r="C73" s="97" t="s">
        <v>534</v>
      </c>
      <c r="D73" s="100">
        <v>4600.0800000000745</v>
      </c>
      <c r="E73" s="100">
        <v>4600.0800000000745</v>
      </c>
      <c r="F73" s="99" t="s">
        <v>418</v>
      </c>
      <c r="G73" s="99">
        <v>2</v>
      </c>
    </row>
    <row r="74" spans="1:7" x14ac:dyDescent="0.25">
      <c r="A74" s="96">
        <v>71</v>
      </c>
      <c r="B74" s="97" t="s">
        <v>535</v>
      </c>
      <c r="C74" s="97" t="s">
        <v>536</v>
      </c>
      <c r="D74" s="100">
        <v>4588.410000000149</v>
      </c>
      <c r="E74" s="100"/>
      <c r="F74" s="99" t="s">
        <v>458</v>
      </c>
      <c r="G74" s="99">
        <v>3</v>
      </c>
    </row>
    <row r="75" spans="1:7" x14ac:dyDescent="0.25">
      <c r="A75" s="96">
        <v>72</v>
      </c>
      <c r="B75" s="97" t="s">
        <v>537</v>
      </c>
      <c r="C75" s="97" t="s">
        <v>538</v>
      </c>
      <c r="D75" s="100">
        <v>4567.4499999999825</v>
      </c>
      <c r="E75" s="100"/>
      <c r="F75" s="99" t="s">
        <v>444</v>
      </c>
      <c r="G75" s="99">
        <v>3</v>
      </c>
    </row>
    <row r="76" spans="1:7" x14ac:dyDescent="0.25">
      <c r="A76" s="96">
        <v>73</v>
      </c>
      <c r="B76" s="97" t="s">
        <v>425</v>
      </c>
      <c r="C76" s="97" t="s">
        <v>539</v>
      </c>
      <c r="D76" s="100">
        <v>4531.839999999851</v>
      </c>
      <c r="E76" s="100"/>
      <c r="F76" s="99" t="s">
        <v>389</v>
      </c>
      <c r="G76" s="99">
        <v>4</v>
      </c>
    </row>
    <row r="77" spans="1:7" x14ac:dyDescent="0.25">
      <c r="A77" s="96">
        <v>74</v>
      </c>
      <c r="B77" s="97" t="s">
        <v>540</v>
      </c>
      <c r="C77" s="97" t="s">
        <v>541</v>
      </c>
      <c r="D77" s="100">
        <v>4318.6999999992549</v>
      </c>
      <c r="E77" s="100"/>
      <c r="F77" s="99" t="s">
        <v>451</v>
      </c>
      <c r="G77" s="99">
        <v>3</v>
      </c>
    </row>
    <row r="78" spans="1:7" x14ac:dyDescent="0.25">
      <c r="A78" s="96">
        <v>75</v>
      </c>
      <c r="B78" s="97" t="s">
        <v>542</v>
      </c>
      <c r="C78" s="97" t="s">
        <v>543</v>
      </c>
      <c r="D78" s="100">
        <v>4303.0699999998324</v>
      </c>
      <c r="E78" s="100"/>
      <c r="F78" s="99" t="s">
        <v>444</v>
      </c>
      <c r="G78" s="99">
        <v>3</v>
      </c>
    </row>
    <row r="79" spans="1:7" x14ac:dyDescent="0.25">
      <c r="A79" s="96">
        <v>76</v>
      </c>
      <c r="B79" s="97" t="s">
        <v>544</v>
      </c>
      <c r="C79" s="97" t="s">
        <v>545</v>
      </c>
      <c r="D79" s="100">
        <v>3881.8699999999953</v>
      </c>
      <c r="E79" s="100"/>
      <c r="F79" s="99" t="s">
        <v>451</v>
      </c>
      <c r="G79" s="99">
        <v>3</v>
      </c>
    </row>
    <row r="80" spans="1:7" x14ac:dyDescent="0.25">
      <c r="A80" s="96">
        <v>77</v>
      </c>
      <c r="B80" s="97" t="s">
        <v>546</v>
      </c>
      <c r="C80" s="97" t="s">
        <v>547</v>
      </c>
      <c r="D80" s="100">
        <v>3842.3700000001118</v>
      </c>
      <c r="E80" s="100">
        <v>3842.3700000001118</v>
      </c>
      <c r="F80" s="99" t="s">
        <v>487</v>
      </c>
      <c r="G80" s="99">
        <v>2</v>
      </c>
    </row>
    <row r="81" spans="1:7" x14ac:dyDescent="0.25">
      <c r="A81" s="96">
        <v>78</v>
      </c>
      <c r="B81" s="97" t="s">
        <v>548</v>
      </c>
      <c r="C81" s="97" t="s">
        <v>549</v>
      </c>
      <c r="D81" s="100">
        <v>3812.9400000000023</v>
      </c>
      <c r="E81" s="100"/>
      <c r="F81" s="99" t="s">
        <v>389</v>
      </c>
      <c r="G81" s="99">
        <v>4</v>
      </c>
    </row>
    <row r="82" spans="1:7" x14ac:dyDescent="0.25">
      <c r="A82" s="96">
        <v>79</v>
      </c>
      <c r="B82" s="97" t="s">
        <v>550</v>
      </c>
      <c r="C82" s="97" t="s">
        <v>551</v>
      </c>
      <c r="D82" s="100">
        <v>3728.3000000000466</v>
      </c>
      <c r="E82" s="100"/>
      <c r="F82" s="99" t="s">
        <v>389</v>
      </c>
      <c r="G82" s="99">
        <v>4</v>
      </c>
    </row>
    <row r="83" spans="1:7" x14ac:dyDescent="0.25">
      <c r="A83" s="96">
        <v>80</v>
      </c>
      <c r="B83" s="97" t="s">
        <v>552</v>
      </c>
      <c r="C83" s="97" t="s">
        <v>553</v>
      </c>
      <c r="D83" s="100">
        <v>3638.3099999949336</v>
      </c>
      <c r="E83" s="100">
        <v>3638.3099999949336</v>
      </c>
      <c r="F83" s="99" t="s">
        <v>391</v>
      </c>
      <c r="G83" s="99">
        <v>2</v>
      </c>
    </row>
    <row r="84" spans="1:7" x14ac:dyDescent="0.25">
      <c r="A84" s="96">
        <v>81</v>
      </c>
      <c r="B84" s="97" t="s">
        <v>554</v>
      </c>
      <c r="C84" s="97" t="s">
        <v>555</v>
      </c>
      <c r="D84" s="100">
        <v>3497.0500000000466</v>
      </c>
      <c r="E84" s="100"/>
      <c r="F84" s="99" t="s">
        <v>451</v>
      </c>
      <c r="G84" s="99">
        <v>3</v>
      </c>
    </row>
    <row r="85" spans="1:7" x14ac:dyDescent="0.25">
      <c r="A85" s="96">
        <v>82</v>
      </c>
      <c r="B85" s="97" t="s">
        <v>556</v>
      </c>
      <c r="C85" s="97" t="s">
        <v>557</v>
      </c>
      <c r="D85" s="100">
        <v>3356.4100000000035</v>
      </c>
      <c r="E85" s="100"/>
      <c r="F85" s="99" t="s">
        <v>444</v>
      </c>
      <c r="G85" s="99">
        <v>3</v>
      </c>
    </row>
    <row r="86" spans="1:7" x14ac:dyDescent="0.25">
      <c r="A86" s="96">
        <v>83</v>
      </c>
      <c r="B86" s="97" t="s">
        <v>558</v>
      </c>
      <c r="C86" s="97" t="s">
        <v>559</v>
      </c>
      <c r="D86" s="100">
        <v>3316.9500000000698</v>
      </c>
      <c r="E86" s="100"/>
      <c r="F86" s="99" t="s">
        <v>451</v>
      </c>
      <c r="G86" s="99">
        <v>3</v>
      </c>
    </row>
    <row r="87" spans="1:7" x14ac:dyDescent="0.25">
      <c r="A87" s="96">
        <v>84</v>
      </c>
      <c r="B87" s="97" t="s">
        <v>560</v>
      </c>
      <c r="C87" s="97" t="s">
        <v>561</v>
      </c>
      <c r="D87" s="100">
        <v>3195.8100000005215</v>
      </c>
      <c r="E87" s="100">
        <v>3195.8100000005215</v>
      </c>
      <c r="F87" s="99" t="s">
        <v>396</v>
      </c>
      <c r="G87" s="99">
        <v>1</v>
      </c>
    </row>
    <row r="88" spans="1:7" x14ac:dyDescent="0.25">
      <c r="A88" s="96">
        <v>85</v>
      </c>
      <c r="B88" s="97" t="s">
        <v>562</v>
      </c>
      <c r="C88" s="97" t="s">
        <v>563</v>
      </c>
      <c r="D88" s="100">
        <v>3150.390000000014</v>
      </c>
      <c r="E88" s="100"/>
      <c r="F88" s="99" t="s">
        <v>409</v>
      </c>
      <c r="G88" s="99">
        <v>3</v>
      </c>
    </row>
    <row r="89" spans="1:7" x14ac:dyDescent="0.25">
      <c r="A89" s="96">
        <v>86</v>
      </c>
      <c r="B89" s="97" t="s">
        <v>564</v>
      </c>
      <c r="C89" s="97" t="s">
        <v>565</v>
      </c>
      <c r="D89" s="100">
        <v>3085.1300000003539</v>
      </c>
      <c r="E89" s="100"/>
      <c r="F89" s="99" t="s">
        <v>458</v>
      </c>
      <c r="G89" s="99">
        <v>3</v>
      </c>
    </row>
    <row r="90" spans="1:7" x14ac:dyDescent="0.25">
      <c r="A90" s="96">
        <v>87</v>
      </c>
      <c r="B90" s="97" t="s">
        <v>546</v>
      </c>
      <c r="C90" s="97" t="s">
        <v>566</v>
      </c>
      <c r="D90" s="100">
        <v>3068.2699999958277</v>
      </c>
      <c r="E90" s="100">
        <v>3068.2699999958277</v>
      </c>
      <c r="F90" s="99" t="s">
        <v>391</v>
      </c>
      <c r="G90" s="99">
        <v>2</v>
      </c>
    </row>
    <row r="91" spans="1:7" x14ac:dyDescent="0.25">
      <c r="A91" s="96">
        <v>88</v>
      </c>
      <c r="B91" s="97" t="s">
        <v>567</v>
      </c>
      <c r="C91" s="97" t="s">
        <v>568</v>
      </c>
      <c r="D91" s="100">
        <v>3011.4400000000023</v>
      </c>
      <c r="E91" s="100"/>
      <c r="F91" s="99" t="s">
        <v>458</v>
      </c>
      <c r="G91" s="99">
        <v>3</v>
      </c>
    </row>
    <row r="92" spans="1:7" x14ac:dyDescent="0.25">
      <c r="A92" s="96">
        <v>89</v>
      </c>
      <c r="B92" s="97" t="s">
        <v>569</v>
      </c>
      <c r="C92" s="97" t="s">
        <v>570</v>
      </c>
      <c r="D92" s="100">
        <v>2934.0799999999581</v>
      </c>
      <c r="E92" s="100"/>
      <c r="F92" s="99" t="s">
        <v>444</v>
      </c>
      <c r="G92" s="99">
        <v>3</v>
      </c>
    </row>
    <row r="93" spans="1:7" x14ac:dyDescent="0.25">
      <c r="A93" s="96">
        <v>90</v>
      </c>
      <c r="B93" s="97" t="s">
        <v>571</v>
      </c>
      <c r="C93" s="97" t="s">
        <v>572</v>
      </c>
      <c r="D93" s="100">
        <v>2928.429999999702</v>
      </c>
      <c r="E93" s="100">
        <v>2928.429999999702</v>
      </c>
      <c r="F93" s="99" t="s">
        <v>396</v>
      </c>
      <c r="G93" s="99">
        <v>2</v>
      </c>
    </row>
    <row r="94" spans="1:7" x14ac:dyDescent="0.25">
      <c r="A94" s="96">
        <v>91</v>
      </c>
      <c r="B94" s="97" t="s">
        <v>573</v>
      </c>
      <c r="C94" s="97" t="s">
        <v>574</v>
      </c>
      <c r="D94" s="100">
        <v>2854.2200000002049</v>
      </c>
      <c r="E94" s="100"/>
      <c r="F94" s="99" t="s">
        <v>444</v>
      </c>
      <c r="G94" s="99">
        <v>3</v>
      </c>
    </row>
    <row r="95" spans="1:7" x14ac:dyDescent="0.25">
      <c r="A95" s="96">
        <v>92</v>
      </c>
      <c r="B95" s="97" t="s">
        <v>575</v>
      </c>
      <c r="C95" s="97" t="s">
        <v>576</v>
      </c>
      <c r="D95" s="100">
        <v>2784.0399999999936</v>
      </c>
      <c r="E95" s="100"/>
      <c r="F95" s="99" t="s">
        <v>458</v>
      </c>
      <c r="G95" s="99">
        <v>3</v>
      </c>
    </row>
    <row r="96" spans="1:7" x14ac:dyDescent="0.25">
      <c r="A96" s="96">
        <v>93</v>
      </c>
      <c r="B96" s="97" t="s">
        <v>405</v>
      </c>
      <c r="C96" s="97" t="s">
        <v>577</v>
      </c>
      <c r="D96" s="100">
        <v>2699.4499999997206</v>
      </c>
      <c r="E96" s="100"/>
      <c r="F96" s="99" t="s">
        <v>396</v>
      </c>
      <c r="G96" s="99">
        <v>7</v>
      </c>
    </row>
    <row r="97" spans="1:7" ht="21.75" x14ac:dyDescent="0.25">
      <c r="A97" s="96">
        <v>94</v>
      </c>
      <c r="B97" s="97" t="s">
        <v>578</v>
      </c>
      <c r="C97" s="97" t="s">
        <v>579</v>
      </c>
      <c r="D97" s="100">
        <v>2666.179999999702</v>
      </c>
      <c r="E97" s="100">
        <v>2666.179999999702</v>
      </c>
      <c r="F97" s="99" t="s">
        <v>391</v>
      </c>
      <c r="G97" s="99">
        <v>2</v>
      </c>
    </row>
    <row r="98" spans="1:7" x14ac:dyDescent="0.25">
      <c r="A98" s="96">
        <v>95</v>
      </c>
      <c r="B98" s="97" t="s">
        <v>580</v>
      </c>
      <c r="C98" s="97" t="s">
        <v>581</v>
      </c>
      <c r="D98" s="100">
        <v>2646.7099999990314</v>
      </c>
      <c r="E98" s="100">
        <v>2646.7099999990314</v>
      </c>
      <c r="F98" s="99" t="s">
        <v>396</v>
      </c>
      <c r="G98" s="99">
        <v>2</v>
      </c>
    </row>
    <row r="99" spans="1:7" x14ac:dyDescent="0.25">
      <c r="A99" s="96">
        <v>96</v>
      </c>
      <c r="B99" s="97" t="s">
        <v>582</v>
      </c>
      <c r="C99" s="97" t="s">
        <v>583</v>
      </c>
      <c r="D99" s="100">
        <v>2514.5200000000186</v>
      </c>
      <c r="E99" s="100"/>
      <c r="F99" s="99" t="s">
        <v>451</v>
      </c>
      <c r="G99" s="99">
        <v>3</v>
      </c>
    </row>
    <row r="100" spans="1:7" x14ac:dyDescent="0.25">
      <c r="A100" s="96">
        <v>97</v>
      </c>
      <c r="B100" s="97" t="s">
        <v>584</v>
      </c>
      <c r="C100" s="97" t="s">
        <v>585</v>
      </c>
      <c r="D100" s="100">
        <v>2480.1000000000931</v>
      </c>
      <c r="E100" s="100"/>
      <c r="F100" s="99" t="s">
        <v>458</v>
      </c>
      <c r="G100" s="99">
        <v>3</v>
      </c>
    </row>
    <row r="101" spans="1:7" x14ac:dyDescent="0.25">
      <c r="A101" s="96">
        <v>98</v>
      </c>
      <c r="B101" s="97" t="s">
        <v>586</v>
      </c>
      <c r="C101" s="97" t="s">
        <v>587</v>
      </c>
      <c r="D101" s="100">
        <v>2465.679999999993</v>
      </c>
      <c r="E101" s="100"/>
      <c r="F101" s="99" t="s">
        <v>396</v>
      </c>
      <c r="G101" s="99">
        <v>7</v>
      </c>
    </row>
    <row r="102" spans="1:7" x14ac:dyDescent="0.25">
      <c r="A102" s="96">
        <v>99</v>
      </c>
      <c r="B102" s="97" t="s">
        <v>588</v>
      </c>
      <c r="C102" s="97" t="s">
        <v>589</v>
      </c>
      <c r="D102" s="100">
        <v>2384.3400000000838</v>
      </c>
      <c r="E102" s="100">
        <v>2384.3400000000838</v>
      </c>
      <c r="F102" s="99" t="s">
        <v>391</v>
      </c>
      <c r="G102" s="99">
        <v>2</v>
      </c>
    </row>
    <row r="103" spans="1:7" x14ac:dyDescent="0.25">
      <c r="A103" s="96">
        <v>100</v>
      </c>
      <c r="B103" s="97" t="s">
        <v>590</v>
      </c>
      <c r="C103" s="97" t="s">
        <v>591</v>
      </c>
      <c r="D103" s="100">
        <v>2365.5600000000559</v>
      </c>
      <c r="E103" s="100"/>
      <c r="F103" s="99" t="s">
        <v>458</v>
      </c>
      <c r="G103" s="99">
        <v>3</v>
      </c>
    </row>
    <row r="104" spans="1:7" x14ac:dyDescent="0.25">
      <c r="A104" s="96">
        <v>101</v>
      </c>
      <c r="B104" s="97" t="s">
        <v>592</v>
      </c>
      <c r="C104" s="97" t="s">
        <v>593</v>
      </c>
      <c r="D104" s="100">
        <v>2355.4100000000326</v>
      </c>
      <c r="E104" s="100"/>
      <c r="F104" s="99" t="s">
        <v>458</v>
      </c>
      <c r="G104" s="99">
        <v>3</v>
      </c>
    </row>
    <row r="105" spans="1:7" x14ac:dyDescent="0.25">
      <c r="A105" s="96">
        <v>102</v>
      </c>
      <c r="B105" s="97" t="s">
        <v>394</v>
      </c>
      <c r="C105" s="97" t="s">
        <v>594</v>
      </c>
      <c r="D105" s="100">
        <v>2342.4400000000023</v>
      </c>
      <c r="E105" s="100"/>
      <c r="F105" s="99" t="s">
        <v>396</v>
      </c>
      <c r="G105" s="99">
        <v>7</v>
      </c>
    </row>
    <row r="106" spans="1:7" x14ac:dyDescent="0.25">
      <c r="A106" s="96">
        <v>103</v>
      </c>
      <c r="B106" s="97" t="s">
        <v>414</v>
      </c>
      <c r="C106" s="97" t="s">
        <v>595</v>
      </c>
      <c r="D106" s="100">
        <v>2297.5400000000373</v>
      </c>
      <c r="E106" s="100"/>
      <c r="F106" s="99" t="s">
        <v>396</v>
      </c>
      <c r="G106" s="99">
        <v>7</v>
      </c>
    </row>
    <row r="107" spans="1:7" x14ac:dyDescent="0.25">
      <c r="A107" s="96">
        <v>104</v>
      </c>
      <c r="B107" s="97" t="s">
        <v>596</v>
      </c>
      <c r="C107" s="97" t="s">
        <v>597</v>
      </c>
      <c r="D107" s="100">
        <v>2219.25</v>
      </c>
      <c r="E107" s="100"/>
      <c r="F107" s="99" t="s">
        <v>396</v>
      </c>
      <c r="G107" s="99">
        <v>7</v>
      </c>
    </row>
    <row r="108" spans="1:7" x14ac:dyDescent="0.25">
      <c r="A108" s="96">
        <v>105</v>
      </c>
      <c r="B108" s="97" t="s">
        <v>471</v>
      </c>
      <c r="C108" s="97" t="s">
        <v>598</v>
      </c>
      <c r="D108" s="100">
        <v>2214.0999999998603</v>
      </c>
      <c r="E108" s="100"/>
      <c r="F108" s="99" t="s">
        <v>389</v>
      </c>
      <c r="G108" s="99">
        <v>4</v>
      </c>
    </row>
    <row r="109" spans="1:7" x14ac:dyDescent="0.25">
      <c r="A109" s="96">
        <v>106</v>
      </c>
      <c r="B109" s="97" t="s">
        <v>599</v>
      </c>
      <c r="C109" s="97" t="s">
        <v>600</v>
      </c>
      <c r="D109" s="100">
        <v>2184.7099999999627</v>
      </c>
      <c r="E109" s="100"/>
      <c r="F109" s="99" t="s">
        <v>409</v>
      </c>
      <c r="G109" s="99">
        <v>3</v>
      </c>
    </row>
    <row r="110" spans="1:7" x14ac:dyDescent="0.25">
      <c r="A110" s="96">
        <v>107</v>
      </c>
      <c r="B110" s="97" t="s">
        <v>601</v>
      </c>
      <c r="C110" s="97" t="s">
        <v>602</v>
      </c>
      <c r="D110" s="100">
        <v>2163.5100000000093</v>
      </c>
      <c r="E110" s="100"/>
      <c r="F110" s="99" t="s">
        <v>444</v>
      </c>
      <c r="G110" s="99">
        <v>3</v>
      </c>
    </row>
    <row r="111" spans="1:7" x14ac:dyDescent="0.25">
      <c r="A111" s="105">
        <v>108</v>
      </c>
      <c r="B111" s="101" t="s">
        <v>603</v>
      </c>
      <c r="C111" s="101" t="s">
        <v>604</v>
      </c>
      <c r="D111" s="106">
        <v>2100.5299999999988</v>
      </c>
      <c r="E111" s="106"/>
      <c r="F111" s="107" t="s">
        <v>451</v>
      </c>
      <c r="G111" s="107">
        <v>3</v>
      </c>
    </row>
    <row r="112" spans="1:7" x14ac:dyDescent="0.25">
      <c r="A112" s="108"/>
      <c r="B112" s="98" t="s">
        <v>607</v>
      </c>
      <c r="C112" s="98"/>
      <c r="D112" s="100">
        <v>14484134.4</v>
      </c>
      <c r="E112" s="100"/>
      <c r="F112" s="99" t="s">
        <v>608</v>
      </c>
      <c r="G112" s="99" t="s">
        <v>609</v>
      </c>
    </row>
    <row r="113" spans="1:7" ht="21.75" x14ac:dyDescent="0.25">
      <c r="A113" s="99"/>
      <c r="B113" s="98" t="s">
        <v>610</v>
      </c>
      <c r="C113" s="99"/>
      <c r="D113" s="110">
        <v>4105017.17</v>
      </c>
      <c r="E113" s="110">
        <v>4105017.17</v>
      </c>
      <c r="F113" s="99" t="s">
        <v>611</v>
      </c>
      <c r="G113" s="99"/>
    </row>
    <row r="114" spans="1:7" x14ac:dyDescent="0.25">
      <c r="A114" s="99"/>
      <c r="B114" s="99" t="s">
        <v>177</v>
      </c>
      <c r="C114" s="99"/>
      <c r="D114" s="102">
        <f>SUM(D4:D113)</f>
        <v>20765780.909999989</v>
      </c>
      <c r="E114" s="102">
        <f>SUM(E4:E113)</f>
        <v>4683433.0499999914</v>
      </c>
      <c r="F114" s="99"/>
      <c r="G114" s="99"/>
    </row>
  </sheetData>
  <autoFilter ref="A3:G114"/>
  <pageMargins left="0.23622047244094491" right="0.23622047244094491" top="0.74803149606299213" bottom="0.74803149606299213" header="0.31496062992125984" footer="0.31496062992125984"/>
  <pageSetup paperSize="9"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1"/>
  <sheetViews>
    <sheetView workbookViewId="0"/>
  </sheetViews>
  <sheetFormatPr defaultRowHeight="15" x14ac:dyDescent="0.25"/>
  <cols>
    <col min="1" max="1" width="3" bestFit="1" customWidth="1"/>
    <col min="2" max="2" width="39.28515625" customWidth="1"/>
    <col min="3" max="3" width="23.85546875" style="113" bestFit="1" customWidth="1"/>
    <col min="4" max="5" width="15.7109375" style="113" bestFit="1" customWidth="1"/>
    <col min="6" max="6" width="20" bestFit="1" customWidth="1"/>
    <col min="7" max="7" width="29.140625" bestFit="1" customWidth="1"/>
    <col min="8" max="8" width="13.28515625" bestFit="1" customWidth="1"/>
  </cols>
  <sheetData>
    <row r="2" spans="1:8" x14ac:dyDescent="0.25">
      <c r="A2" s="64" t="s">
        <v>1</v>
      </c>
      <c r="B2" s="64" t="s">
        <v>384</v>
      </c>
      <c r="C2" s="61" t="s">
        <v>612</v>
      </c>
      <c r="D2" s="61" t="s">
        <v>613</v>
      </c>
      <c r="E2" s="61" t="s">
        <v>614</v>
      </c>
      <c r="F2" s="64" t="s">
        <v>615</v>
      </c>
      <c r="G2" s="64" t="s">
        <v>616</v>
      </c>
    </row>
    <row r="3" spans="1:8" x14ac:dyDescent="0.25">
      <c r="A3" s="64">
        <v>1</v>
      </c>
      <c r="B3" s="103" t="s">
        <v>617</v>
      </c>
      <c r="C3" s="104">
        <v>60000</v>
      </c>
      <c r="D3" s="104">
        <v>15000</v>
      </c>
      <c r="E3" s="104">
        <v>15000</v>
      </c>
      <c r="F3" s="103" t="s">
        <v>611</v>
      </c>
      <c r="G3" s="103" t="s">
        <v>618</v>
      </c>
    </row>
    <row r="4" spans="1:8" x14ac:dyDescent="0.25">
      <c r="A4" s="64">
        <v>2</v>
      </c>
      <c r="B4" s="103" t="s">
        <v>619</v>
      </c>
      <c r="C4" s="104">
        <v>10700</v>
      </c>
      <c r="D4" s="104">
        <v>700</v>
      </c>
      <c r="E4" s="104">
        <v>0</v>
      </c>
      <c r="F4" s="103" t="s">
        <v>620</v>
      </c>
      <c r="G4" s="103" t="s">
        <v>621</v>
      </c>
    </row>
    <row r="5" spans="1:8" x14ac:dyDescent="0.25">
      <c r="A5" s="64">
        <v>3</v>
      </c>
      <c r="B5" s="103" t="s">
        <v>622</v>
      </c>
      <c r="C5" s="104">
        <v>10800</v>
      </c>
      <c r="D5" s="104">
        <v>800</v>
      </c>
      <c r="E5" s="104">
        <v>0</v>
      </c>
      <c r="F5" s="103" t="s">
        <v>623</v>
      </c>
      <c r="G5" s="103" t="s">
        <v>621</v>
      </c>
    </row>
    <row r="6" spans="1:8" x14ac:dyDescent="0.25">
      <c r="A6" s="64">
        <v>4</v>
      </c>
      <c r="B6" s="103" t="s">
        <v>624</v>
      </c>
      <c r="C6" s="104">
        <v>11757</v>
      </c>
      <c r="D6" s="104">
        <v>1757</v>
      </c>
      <c r="E6" s="104">
        <v>0</v>
      </c>
      <c r="F6" s="103" t="s">
        <v>620</v>
      </c>
      <c r="G6" s="103" t="s">
        <v>621</v>
      </c>
    </row>
    <row r="7" spans="1:8" x14ac:dyDescent="0.25">
      <c r="A7" s="64">
        <v>5</v>
      </c>
      <c r="B7" s="103" t="s">
        <v>625</v>
      </c>
      <c r="C7" s="104">
        <v>11800</v>
      </c>
      <c r="D7" s="104">
        <v>1800</v>
      </c>
      <c r="E7" s="104">
        <v>0</v>
      </c>
      <c r="F7" s="103" t="s">
        <v>623</v>
      </c>
      <c r="G7" s="103" t="s">
        <v>621</v>
      </c>
    </row>
    <row r="8" spans="1:8" x14ac:dyDescent="0.25">
      <c r="A8" s="64">
        <v>6</v>
      </c>
      <c r="B8" s="103" t="s">
        <v>626</v>
      </c>
      <c r="C8" s="104">
        <v>10500</v>
      </c>
      <c r="D8" s="104">
        <v>500</v>
      </c>
      <c r="E8" s="104">
        <v>0</v>
      </c>
      <c r="F8" s="103" t="s">
        <v>627</v>
      </c>
      <c r="G8" s="103" t="s">
        <v>621</v>
      </c>
    </row>
    <row r="9" spans="1:8" x14ac:dyDescent="0.25">
      <c r="A9" s="64">
        <v>7</v>
      </c>
      <c r="B9" s="103" t="s">
        <v>628</v>
      </c>
      <c r="C9" s="104">
        <v>4189.05</v>
      </c>
      <c r="D9" s="104">
        <v>5810.95</v>
      </c>
      <c r="E9" s="104">
        <v>0</v>
      </c>
      <c r="F9" s="103" t="s">
        <v>620</v>
      </c>
      <c r="G9" s="103" t="s">
        <v>621</v>
      </c>
    </row>
    <row r="10" spans="1:8" x14ac:dyDescent="0.25">
      <c r="A10" s="64">
        <v>8</v>
      </c>
      <c r="B10" s="111" t="s">
        <v>629</v>
      </c>
      <c r="C10" s="104">
        <v>290300</v>
      </c>
      <c r="D10" s="104">
        <v>3415000</v>
      </c>
      <c r="E10" s="104">
        <v>0</v>
      </c>
      <c r="F10" s="103" t="s">
        <v>623</v>
      </c>
      <c r="G10" s="103" t="s">
        <v>630</v>
      </c>
    </row>
    <row r="11" spans="1:8" x14ac:dyDescent="0.25">
      <c r="A11" s="64">
        <v>9</v>
      </c>
      <c r="B11" s="103" t="s">
        <v>631</v>
      </c>
      <c r="C11" s="104">
        <v>96000</v>
      </c>
      <c r="D11" s="104">
        <v>480000</v>
      </c>
      <c r="E11" s="104">
        <v>480000</v>
      </c>
      <c r="F11" s="103" t="s">
        <v>632</v>
      </c>
      <c r="G11" s="103" t="s">
        <v>633</v>
      </c>
    </row>
    <row r="12" spans="1:8" x14ac:dyDescent="0.25">
      <c r="A12" s="64">
        <v>10</v>
      </c>
      <c r="B12" s="103" t="s">
        <v>610</v>
      </c>
      <c r="C12" s="104" t="s">
        <v>634</v>
      </c>
      <c r="D12" s="104">
        <v>3400000</v>
      </c>
      <c r="E12" s="104">
        <v>0</v>
      </c>
      <c r="F12" s="103" t="s">
        <v>611</v>
      </c>
      <c r="G12" s="103" t="s">
        <v>635</v>
      </c>
    </row>
    <row r="13" spans="1:8" x14ac:dyDescent="0.25">
      <c r="A13" s="64">
        <v>11</v>
      </c>
      <c r="B13" s="103" t="s">
        <v>636</v>
      </c>
      <c r="C13" s="104">
        <v>8400000</v>
      </c>
      <c r="D13" s="104">
        <v>2876742</v>
      </c>
      <c r="E13" s="104">
        <v>2876742</v>
      </c>
      <c r="F13" s="103" t="s">
        <v>608</v>
      </c>
      <c r="G13" s="103" t="s">
        <v>637</v>
      </c>
    </row>
    <row r="14" spans="1:8" x14ac:dyDescent="0.25">
      <c r="A14" s="64">
        <v>12</v>
      </c>
      <c r="B14" s="103" t="s">
        <v>638</v>
      </c>
      <c r="C14" s="104">
        <v>530000</v>
      </c>
      <c r="D14" s="104">
        <v>1650000</v>
      </c>
      <c r="E14" s="104">
        <v>1650000</v>
      </c>
      <c r="F14" s="103" t="s">
        <v>611</v>
      </c>
      <c r="G14" s="103" t="s">
        <v>633</v>
      </c>
      <c r="H14" s="45"/>
    </row>
    <row r="15" spans="1:8" x14ac:dyDescent="0.25">
      <c r="A15" s="64">
        <v>13</v>
      </c>
      <c r="B15" s="103" t="s">
        <v>639</v>
      </c>
      <c r="C15" s="104">
        <v>400000</v>
      </c>
      <c r="D15" s="104">
        <v>1000000</v>
      </c>
      <c r="E15" s="104">
        <v>1000000</v>
      </c>
      <c r="F15" s="103" t="s">
        <v>611</v>
      </c>
      <c r="G15" s="103" t="s">
        <v>633</v>
      </c>
    </row>
    <row r="16" spans="1:8" x14ac:dyDescent="0.25">
      <c r="A16" s="64">
        <v>14</v>
      </c>
      <c r="B16" s="103" t="s">
        <v>640</v>
      </c>
      <c r="C16" s="104">
        <v>250000</v>
      </c>
      <c r="D16" s="104">
        <v>250000</v>
      </c>
      <c r="E16" s="104">
        <v>250000</v>
      </c>
      <c r="F16" s="103" t="s">
        <v>632</v>
      </c>
      <c r="G16" s="103" t="s">
        <v>633</v>
      </c>
    </row>
    <row r="17" spans="1:8" x14ac:dyDescent="0.25">
      <c r="A17" s="64">
        <v>15</v>
      </c>
      <c r="B17" s="103" t="s">
        <v>641</v>
      </c>
      <c r="C17" s="104">
        <v>200000</v>
      </c>
      <c r="D17" s="104">
        <v>735294.12</v>
      </c>
      <c r="E17" s="104">
        <v>735294.12</v>
      </c>
      <c r="F17" s="103" t="s">
        <v>608</v>
      </c>
      <c r="G17" s="103" t="s">
        <v>635</v>
      </c>
      <c r="H17" s="112"/>
    </row>
    <row r="18" spans="1:8" x14ac:dyDescent="0.25">
      <c r="A18" s="64">
        <v>16</v>
      </c>
      <c r="B18" s="103" t="s">
        <v>642</v>
      </c>
      <c r="C18" s="104">
        <v>150000</v>
      </c>
      <c r="D18" s="104">
        <v>375000</v>
      </c>
      <c r="E18" s="104">
        <v>375000</v>
      </c>
      <c r="F18" s="103" t="s">
        <v>608</v>
      </c>
      <c r="G18" s="103" t="s">
        <v>633</v>
      </c>
      <c r="H18" s="112"/>
    </row>
    <row r="19" spans="1:8" x14ac:dyDescent="0.25">
      <c r="A19" s="64">
        <v>17</v>
      </c>
      <c r="B19" s="103" t="s">
        <v>643</v>
      </c>
      <c r="C19" s="104">
        <v>140000</v>
      </c>
      <c r="D19" s="104">
        <v>350000</v>
      </c>
      <c r="E19" s="104">
        <v>350000</v>
      </c>
      <c r="F19" s="103" t="s">
        <v>608</v>
      </c>
      <c r="G19" s="103" t="s">
        <v>633</v>
      </c>
    </row>
    <row r="20" spans="1:8" x14ac:dyDescent="0.25">
      <c r="A20" s="64">
        <v>18</v>
      </c>
      <c r="B20" s="103" t="s">
        <v>644</v>
      </c>
      <c r="C20" s="104">
        <v>120000</v>
      </c>
      <c r="D20" s="104">
        <v>300000</v>
      </c>
      <c r="E20" s="104">
        <v>300000</v>
      </c>
      <c r="F20" s="103" t="s">
        <v>611</v>
      </c>
      <c r="G20" s="103" t="s">
        <v>633</v>
      </c>
    </row>
    <row r="21" spans="1:8" x14ac:dyDescent="0.25">
      <c r="A21" s="64">
        <v>19</v>
      </c>
      <c r="B21" s="103" t="s">
        <v>645</v>
      </c>
      <c r="C21" s="104">
        <v>120000</v>
      </c>
      <c r="D21" s="104">
        <v>300000</v>
      </c>
      <c r="E21" s="104">
        <v>300000</v>
      </c>
      <c r="F21" s="103" t="s">
        <v>632</v>
      </c>
      <c r="G21" s="103" t="s">
        <v>633</v>
      </c>
    </row>
    <row r="22" spans="1:8" x14ac:dyDescent="0.25">
      <c r="A22" s="64">
        <v>20</v>
      </c>
      <c r="B22" s="103" t="s">
        <v>646</v>
      </c>
      <c r="C22" s="104">
        <v>43100</v>
      </c>
      <c r="D22" s="104">
        <v>215382.07</v>
      </c>
      <c r="E22" s="104">
        <v>215382.07</v>
      </c>
      <c r="F22" s="103" t="s">
        <v>632</v>
      </c>
      <c r="G22" s="103" t="s">
        <v>633</v>
      </c>
    </row>
    <row r="23" spans="1:8" x14ac:dyDescent="0.25">
      <c r="A23" s="64">
        <v>21</v>
      </c>
      <c r="B23" s="103" t="s">
        <v>647</v>
      </c>
      <c r="C23" s="104">
        <v>35000</v>
      </c>
      <c r="D23" s="104">
        <v>175000</v>
      </c>
      <c r="E23" s="104">
        <v>175000</v>
      </c>
      <c r="F23" s="103" t="s">
        <v>632</v>
      </c>
      <c r="G23" s="103" t="s">
        <v>633</v>
      </c>
    </row>
    <row r="24" spans="1:8" x14ac:dyDescent="0.25">
      <c r="A24" s="64">
        <v>22</v>
      </c>
      <c r="B24" s="103" t="s">
        <v>648</v>
      </c>
      <c r="C24" s="104">
        <v>320000</v>
      </c>
      <c r="D24" s="104">
        <v>1367836.67</v>
      </c>
      <c r="E24" s="104">
        <v>1367836.67</v>
      </c>
      <c r="F24" s="103" t="s">
        <v>632</v>
      </c>
      <c r="G24" s="103" t="s">
        <v>649</v>
      </c>
    </row>
    <row r="25" spans="1:8" x14ac:dyDescent="0.25">
      <c r="A25" s="64">
        <v>23</v>
      </c>
      <c r="B25" s="103" t="s">
        <v>650</v>
      </c>
      <c r="C25" s="104">
        <v>14250</v>
      </c>
      <c r="D25" s="104">
        <v>194200</v>
      </c>
      <c r="E25" s="104">
        <v>194200</v>
      </c>
      <c r="F25" s="103" t="s">
        <v>608</v>
      </c>
      <c r="G25" s="103" t="s">
        <v>633</v>
      </c>
    </row>
    <row r="26" spans="1:8" ht="33" x14ac:dyDescent="0.25">
      <c r="A26" s="27"/>
      <c r="B26" s="109" t="s">
        <v>610</v>
      </c>
      <c r="C26" s="110">
        <v>3134500</v>
      </c>
      <c r="D26" s="110">
        <v>13486217.6</v>
      </c>
      <c r="E26" s="110">
        <v>13486217.6</v>
      </c>
      <c r="F26" s="114" t="s">
        <v>611</v>
      </c>
      <c r="G26" s="103" t="s">
        <v>633</v>
      </c>
    </row>
    <row r="27" spans="1:8" x14ac:dyDescent="0.25">
      <c r="A27" s="27"/>
      <c r="B27" s="27" t="s">
        <v>651</v>
      </c>
      <c r="C27" s="110" t="s">
        <v>708</v>
      </c>
      <c r="D27" s="110">
        <v>21527</v>
      </c>
      <c r="E27" s="110">
        <v>0</v>
      </c>
      <c r="F27" s="27" t="s">
        <v>458</v>
      </c>
      <c r="G27" s="114" t="s">
        <v>766</v>
      </c>
    </row>
    <row r="28" spans="1:8" x14ac:dyDescent="0.25">
      <c r="A28" s="27"/>
      <c r="B28" s="27" t="s">
        <v>652</v>
      </c>
      <c r="C28" s="110" t="s">
        <v>709</v>
      </c>
      <c r="D28" s="110">
        <v>21527</v>
      </c>
      <c r="E28" s="110">
        <v>21527</v>
      </c>
      <c r="F28" s="27" t="s">
        <v>389</v>
      </c>
      <c r="G28" s="114" t="s">
        <v>766</v>
      </c>
    </row>
    <row r="29" spans="1:8" x14ac:dyDescent="0.25">
      <c r="A29" s="27"/>
      <c r="B29" s="27" t="s">
        <v>653</v>
      </c>
      <c r="C29" s="110" t="s">
        <v>534</v>
      </c>
      <c r="D29" s="110">
        <v>21527</v>
      </c>
      <c r="E29" s="110">
        <v>21527</v>
      </c>
      <c r="F29" s="27" t="s">
        <v>418</v>
      </c>
      <c r="G29" s="114" t="s">
        <v>766</v>
      </c>
    </row>
    <row r="30" spans="1:8" x14ac:dyDescent="0.25">
      <c r="A30" s="27"/>
      <c r="B30" s="27" t="s">
        <v>353</v>
      </c>
      <c r="C30" s="110" t="s">
        <v>710</v>
      </c>
      <c r="D30" s="110">
        <v>21527</v>
      </c>
      <c r="E30" s="110">
        <v>21527</v>
      </c>
      <c r="F30" s="27" t="s">
        <v>389</v>
      </c>
      <c r="G30" s="114" t="s">
        <v>766</v>
      </c>
    </row>
    <row r="31" spans="1:8" x14ac:dyDescent="0.25">
      <c r="A31" s="27"/>
      <c r="B31" s="27" t="s">
        <v>654</v>
      </c>
      <c r="C31" s="110" t="s">
        <v>566</v>
      </c>
      <c r="D31" s="110">
        <v>21527</v>
      </c>
      <c r="E31" s="110">
        <v>21527</v>
      </c>
      <c r="F31" s="27" t="s">
        <v>391</v>
      </c>
      <c r="G31" s="114" t="s">
        <v>766</v>
      </c>
    </row>
    <row r="32" spans="1:8" x14ac:dyDescent="0.25">
      <c r="A32" s="27"/>
      <c r="B32" s="27" t="s">
        <v>655</v>
      </c>
      <c r="C32" s="110" t="s">
        <v>711</v>
      </c>
      <c r="D32" s="110">
        <v>21527</v>
      </c>
      <c r="E32" s="110">
        <v>21527</v>
      </c>
      <c r="F32" s="27" t="s">
        <v>418</v>
      </c>
      <c r="G32" s="114" t="s">
        <v>766</v>
      </c>
    </row>
    <row r="33" spans="1:7" x14ac:dyDescent="0.25">
      <c r="A33" s="27"/>
      <c r="B33" s="27" t="s">
        <v>656</v>
      </c>
      <c r="C33" s="110" t="s">
        <v>712</v>
      </c>
      <c r="D33" s="110">
        <v>21527</v>
      </c>
      <c r="E33" s="110">
        <v>0</v>
      </c>
      <c r="F33" s="27" t="s">
        <v>451</v>
      </c>
      <c r="G33" s="114" t="s">
        <v>766</v>
      </c>
    </row>
    <row r="34" spans="1:7" x14ac:dyDescent="0.25">
      <c r="A34" s="27"/>
      <c r="B34" s="27" t="s">
        <v>657</v>
      </c>
      <c r="C34" s="110" t="s">
        <v>713</v>
      </c>
      <c r="D34" s="110">
        <v>21527</v>
      </c>
      <c r="E34" s="110">
        <v>21527</v>
      </c>
      <c r="F34" s="27" t="s">
        <v>391</v>
      </c>
      <c r="G34" s="114" t="s">
        <v>766</v>
      </c>
    </row>
    <row r="35" spans="1:7" x14ac:dyDescent="0.25">
      <c r="A35" s="27"/>
      <c r="B35" s="27" t="s">
        <v>658</v>
      </c>
      <c r="C35" s="110" t="s">
        <v>714</v>
      </c>
      <c r="D35" s="110">
        <v>21527</v>
      </c>
      <c r="E35" s="110">
        <v>21527</v>
      </c>
      <c r="F35" s="27" t="s">
        <v>439</v>
      </c>
      <c r="G35" s="114" t="s">
        <v>766</v>
      </c>
    </row>
    <row r="36" spans="1:7" x14ac:dyDescent="0.25">
      <c r="A36" s="27"/>
      <c r="B36" s="27" t="s">
        <v>659</v>
      </c>
      <c r="C36" s="110" t="s">
        <v>715</v>
      </c>
      <c r="D36" s="110">
        <v>21527</v>
      </c>
      <c r="E36" s="110">
        <v>0</v>
      </c>
      <c r="F36" s="27" t="s">
        <v>458</v>
      </c>
      <c r="G36" s="114" t="s">
        <v>766</v>
      </c>
    </row>
    <row r="37" spans="1:7" x14ac:dyDescent="0.25">
      <c r="A37" s="27"/>
      <c r="B37" s="27" t="s">
        <v>660</v>
      </c>
      <c r="C37" s="110" t="s">
        <v>716</v>
      </c>
      <c r="D37" s="110">
        <v>23680</v>
      </c>
      <c r="E37" s="110">
        <v>0</v>
      </c>
      <c r="F37" s="27" t="s">
        <v>451</v>
      </c>
      <c r="G37" s="114" t="s">
        <v>766</v>
      </c>
    </row>
    <row r="38" spans="1:7" x14ac:dyDescent="0.25">
      <c r="A38" s="27"/>
      <c r="B38" s="27" t="s">
        <v>661</v>
      </c>
      <c r="C38" s="110" t="s">
        <v>717</v>
      </c>
      <c r="D38" s="110">
        <v>23680</v>
      </c>
      <c r="E38" s="110">
        <v>23680</v>
      </c>
      <c r="F38" s="27" t="s">
        <v>391</v>
      </c>
      <c r="G38" s="114" t="s">
        <v>766</v>
      </c>
    </row>
    <row r="39" spans="1:7" x14ac:dyDescent="0.25">
      <c r="A39" s="27"/>
      <c r="B39" s="27" t="s">
        <v>662</v>
      </c>
      <c r="C39" s="110" t="s">
        <v>718</v>
      </c>
      <c r="D39" s="110">
        <v>23680</v>
      </c>
      <c r="E39" s="110">
        <v>23680</v>
      </c>
      <c r="F39" s="27" t="s">
        <v>439</v>
      </c>
      <c r="G39" s="114" t="s">
        <v>766</v>
      </c>
    </row>
    <row r="40" spans="1:7" x14ac:dyDescent="0.25">
      <c r="A40" s="27"/>
      <c r="B40" s="27" t="s">
        <v>663</v>
      </c>
      <c r="C40" s="110" t="s">
        <v>719</v>
      </c>
      <c r="D40" s="110">
        <v>23680</v>
      </c>
      <c r="E40" s="110">
        <v>23680</v>
      </c>
      <c r="F40" s="27" t="s">
        <v>439</v>
      </c>
      <c r="G40" s="114" t="s">
        <v>766</v>
      </c>
    </row>
    <row r="41" spans="1:7" x14ac:dyDescent="0.25">
      <c r="A41" s="27"/>
      <c r="B41" s="27" t="s">
        <v>664</v>
      </c>
      <c r="C41" s="110" t="s">
        <v>720</v>
      </c>
      <c r="D41" s="110">
        <v>23680</v>
      </c>
      <c r="E41" s="110">
        <v>0</v>
      </c>
      <c r="F41" s="27" t="s">
        <v>451</v>
      </c>
      <c r="G41" s="114" t="s">
        <v>766</v>
      </c>
    </row>
    <row r="42" spans="1:7" x14ac:dyDescent="0.25">
      <c r="A42" s="27"/>
      <c r="B42" s="27" t="s">
        <v>665</v>
      </c>
      <c r="C42" s="110" t="s">
        <v>721</v>
      </c>
      <c r="D42" s="110">
        <v>23680</v>
      </c>
      <c r="E42" s="110">
        <v>23680</v>
      </c>
      <c r="F42" s="27" t="s">
        <v>389</v>
      </c>
      <c r="G42" s="114" t="s">
        <v>766</v>
      </c>
    </row>
    <row r="43" spans="1:7" x14ac:dyDescent="0.25">
      <c r="A43" s="27"/>
      <c r="B43" s="27" t="s">
        <v>666</v>
      </c>
      <c r="C43" s="110" t="s">
        <v>722</v>
      </c>
      <c r="D43" s="110">
        <v>23680</v>
      </c>
      <c r="E43" s="110">
        <v>0</v>
      </c>
      <c r="F43" s="27" t="s">
        <v>458</v>
      </c>
      <c r="G43" s="114" t="s">
        <v>766</v>
      </c>
    </row>
    <row r="44" spans="1:7" x14ac:dyDescent="0.25">
      <c r="A44" s="27"/>
      <c r="B44" s="27" t="s">
        <v>667</v>
      </c>
      <c r="C44" s="110" t="s">
        <v>723</v>
      </c>
      <c r="D44" s="110">
        <v>23680</v>
      </c>
      <c r="E44" s="110">
        <v>23680</v>
      </c>
      <c r="F44" s="27" t="s">
        <v>391</v>
      </c>
      <c r="G44" s="114" t="s">
        <v>766</v>
      </c>
    </row>
    <row r="45" spans="1:7" x14ac:dyDescent="0.25">
      <c r="A45" s="27"/>
      <c r="B45" s="27" t="s">
        <v>668</v>
      </c>
      <c r="C45" s="110" t="s">
        <v>724</v>
      </c>
      <c r="D45" s="110">
        <v>23680</v>
      </c>
      <c r="E45" s="110">
        <v>23680</v>
      </c>
      <c r="F45" s="27" t="s">
        <v>391</v>
      </c>
      <c r="G45" s="114" t="s">
        <v>766</v>
      </c>
    </row>
    <row r="46" spans="1:7" x14ac:dyDescent="0.25">
      <c r="A46" s="27"/>
      <c r="B46" s="27" t="s">
        <v>669</v>
      </c>
      <c r="C46" s="110" t="s">
        <v>725</v>
      </c>
      <c r="D46" s="110">
        <v>23680</v>
      </c>
      <c r="E46" s="110">
        <v>23680</v>
      </c>
      <c r="F46" s="27" t="s">
        <v>418</v>
      </c>
      <c r="G46" s="114" t="s">
        <v>766</v>
      </c>
    </row>
    <row r="47" spans="1:7" x14ac:dyDescent="0.25">
      <c r="A47" s="27"/>
      <c r="B47" s="27" t="s">
        <v>670</v>
      </c>
      <c r="C47" s="110" t="s">
        <v>726</v>
      </c>
      <c r="D47" s="110">
        <v>23680</v>
      </c>
      <c r="E47" s="110">
        <v>0</v>
      </c>
      <c r="F47" s="27" t="s">
        <v>451</v>
      </c>
      <c r="G47" s="114" t="s">
        <v>766</v>
      </c>
    </row>
    <row r="48" spans="1:7" x14ac:dyDescent="0.25">
      <c r="A48" s="27"/>
      <c r="B48" s="27" t="s">
        <v>671</v>
      </c>
      <c r="C48" s="110" t="s">
        <v>727</v>
      </c>
      <c r="D48" s="110">
        <v>23680</v>
      </c>
      <c r="E48" s="110">
        <v>23680</v>
      </c>
      <c r="F48" s="27" t="s">
        <v>391</v>
      </c>
      <c r="G48" s="114" t="s">
        <v>766</v>
      </c>
    </row>
    <row r="49" spans="1:7" x14ac:dyDescent="0.25">
      <c r="A49" s="27"/>
      <c r="B49" s="27" t="s">
        <v>672</v>
      </c>
      <c r="C49" s="110" t="s">
        <v>728</v>
      </c>
      <c r="D49" s="110">
        <v>23680</v>
      </c>
      <c r="E49" s="110">
        <v>23680</v>
      </c>
      <c r="F49" s="27" t="s">
        <v>391</v>
      </c>
      <c r="G49" s="114" t="s">
        <v>766</v>
      </c>
    </row>
    <row r="50" spans="1:7" x14ac:dyDescent="0.25">
      <c r="A50" s="27"/>
      <c r="B50" s="27" t="s">
        <v>673</v>
      </c>
      <c r="C50" s="110" t="s">
        <v>729</v>
      </c>
      <c r="D50" s="110">
        <v>23680</v>
      </c>
      <c r="E50" s="110">
        <v>23680</v>
      </c>
      <c r="F50" s="27" t="s">
        <v>439</v>
      </c>
      <c r="G50" s="114" t="s">
        <v>766</v>
      </c>
    </row>
    <row r="51" spans="1:7" x14ac:dyDescent="0.25">
      <c r="A51" s="27"/>
      <c r="B51" s="27" t="s">
        <v>674</v>
      </c>
      <c r="C51" s="110" t="s">
        <v>506</v>
      </c>
      <c r="D51" s="110">
        <v>23680</v>
      </c>
      <c r="E51" s="110">
        <v>23680</v>
      </c>
      <c r="F51" s="27" t="s">
        <v>418</v>
      </c>
      <c r="G51" s="114" t="s">
        <v>766</v>
      </c>
    </row>
    <row r="52" spans="1:7" x14ac:dyDescent="0.25">
      <c r="A52" s="27"/>
      <c r="B52" s="27" t="s">
        <v>667</v>
      </c>
      <c r="C52" s="110" t="s">
        <v>730</v>
      </c>
      <c r="D52" s="110">
        <v>23680</v>
      </c>
      <c r="E52" s="110">
        <v>23680</v>
      </c>
      <c r="F52" s="27" t="s">
        <v>391</v>
      </c>
      <c r="G52" s="114" t="s">
        <v>766</v>
      </c>
    </row>
    <row r="53" spans="1:7" x14ac:dyDescent="0.25">
      <c r="A53" s="27"/>
      <c r="B53" s="27" t="s">
        <v>675</v>
      </c>
      <c r="C53" s="110" t="s">
        <v>731</v>
      </c>
      <c r="D53" s="110">
        <v>23680</v>
      </c>
      <c r="E53" s="110">
        <v>23680</v>
      </c>
      <c r="F53" s="27" t="s">
        <v>391</v>
      </c>
      <c r="G53" s="114" t="s">
        <v>766</v>
      </c>
    </row>
    <row r="54" spans="1:7" x14ac:dyDescent="0.25">
      <c r="A54" s="27"/>
      <c r="B54" s="27" t="s">
        <v>407</v>
      </c>
      <c r="C54" s="110" t="s">
        <v>408</v>
      </c>
      <c r="D54" s="110">
        <v>23680</v>
      </c>
      <c r="E54" s="110">
        <v>0</v>
      </c>
      <c r="F54" s="27" t="s">
        <v>409</v>
      </c>
      <c r="G54" s="114" t="s">
        <v>766</v>
      </c>
    </row>
    <row r="55" spans="1:7" x14ac:dyDescent="0.25">
      <c r="A55" s="27"/>
      <c r="B55" s="27" t="s">
        <v>676</v>
      </c>
      <c r="C55" s="110" t="s">
        <v>732</v>
      </c>
      <c r="D55" s="110">
        <v>23680</v>
      </c>
      <c r="E55" s="110">
        <v>0</v>
      </c>
      <c r="F55" s="27" t="s">
        <v>451</v>
      </c>
      <c r="G55" s="114" t="s">
        <v>766</v>
      </c>
    </row>
    <row r="56" spans="1:7" x14ac:dyDescent="0.25">
      <c r="A56" s="27"/>
      <c r="B56" s="27" t="s">
        <v>677</v>
      </c>
      <c r="C56" s="110" t="s">
        <v>733</v>
      </c>
      <c r="D56" s="110">
        <v>23680</v>
      </c>
      <c r="E56" s="110">
        <v>0</v>
      </c>
      <c r="F56" s="27" t="s">
        <v>458</v>
      </c>
      <c r="G56" s="114" t="s">
        <v>766</v>
      </c>
    </row>
    <row r="57" spans="1:7" x14ac:dyDescent="0.25">
      <c r="A57" s="27"/>
      <c r="B57" s="27" t="s">
        <v>678</v>
      </c>
      <c r="C57" s="110" t="s">
        <v>734</v>
      </c>
      <c r="D57" s="110">
        <v>23680</v>
      </c>
      <c r="E57" s="110">
        <v>0</v>
      </c>
      <c r="F57" s="27" t="s">
        <v>458</v>
      </c>
      <c r="G57" s="114" t="s">
        <v>766</v>
      </c>
    </row>
    <row r="58" spans="1:7" x14ac:dyDescent="0.25">
      <c r="A58" s="27"/>
      <c r="B58" s="27" t="s">
        <v>679</v>
      </c>
      <c r="C58" s="110" t="s">
        <v>735</v>
      </c>
      <c r="D58" s="110">
        <v>23680</v>
      </c>
      <c r="E58" s="110">
        <v>23680</v>
      </c>
      <c r="F58" s="27" t="s">
        <v>439</v>
      </c>
      <c r="G58" s="114" t="s">
        <v>766</v>
      </c>
    </row>
    <row r="59" spans="1:7" x14ac:dyDescent="0.25">
      <c r="A59" s="27"/>
      <c r="B59" s="27" t="s">
        <v>680</v>
      </c>
      <c r="C59" s="110" t="s">
        <v>736</v>
      </c>
      <c r="D59" s="110">
        <v>23680</v>
      </c>
      <c r="E59" s="110">
        <v>0</v>
      </c>
      <c r="F59" s="27" t="s">
        <v>458</v>
      </c>
      <c r="G59" s="114" t="s">
        <v>766</v>
      </c>
    </row>
    <row r="60" spans="1:7" x14ac:dyDescent="0.25">
      <c r="A60" s="27"/>
      <c r="B60" s="27" t="s">
        <v>681</v>
      </c>
      <c r="C60" s="110" t="s">
        <v>737</v>
      </c>
      <c r="D60" s="110">
        <v>23680</v>
      </c>
      <c r="E60" s="110">
        <v>23680</v>
      </c>
      <c r="F60" s="27" t="s">
        <v>389</v>
      </c>
      <c r="G60" s="114" t="s">
        <v>766</v>
      </c>
    </row>
    <row r="61" spans="1:7" x14ac:dyDescent="0.25">
      <c r="A61" s="27"/>
      <c r="B61" s="27" t="s">
        <v>682</v>
      </c>
      <c r="C61" s="110" t="s">
        <v>738</v>
      </c>
      <c r="D61" s="110">
        <v>23680</v>
      </c>
      <c r="E61" s="110">
        <v>23680</v>
      </c>
      <c r="F61" s="27" t="s">
        <v>391</v>
      </c>
      <c r="G61" s="114" t="s">
        <v>766</v>
      </c>
    </row>
    <row r="62" spans="1:7" x14ac:dyDescent="0.25">
      <c r="A62" s="27"/>
      <c r="B62" s="27" t="s">
        <v>683</v>
      </c>
      <c r="C62" s="110" t="s">
        <v>739</v>
      </c>
      <c r="D62" s="110">
        <v>23680</v>
      </c>
      <c r="E62" s="110">
        <v>23680</v>
      </c>
      <c r="F62" s="27" t="s">
        <v>391</v>
      </c>
      <c r="G62" s="114" t="s">
        <v>766</v>
      </c>
    </row>
    <row r="63" spans="1:7" x14ac:dyDescent="0.25">
      <c r="A63" s="27"/>
      <c r="B63" s="27" t="s">
        <v>684</v>
      </c>
      <c r="C63" s="110" t="s">
        <v>740</v>
      </c>
      <c r="D63" s="110">
        <v>23680</v>
      </c>
      <c r="E63" s="110">
        <v>23680</v>
      </c>
      <c r="F63" s="27" t="s">
        <v>391</v>
      </c>
      <c r="G63" s="114" t="s">
        <v>766</v>
      </c>
    </row>
    <row r="64" spans="1:7" x14ac:dyDescent="0.25">
      <c r="A64" s="27"/>
      <c r="B64" s="27" t="s">
        <v>685</v>
      </c>
      <c r="C64" s="110" t="s">
        <v>741</v>
      </c>
      <c r="D64" s="110">
        <v>21527</v>
      </c>
      <c r="E64" s="110">
        <v>21527</v>
      </c>
      <c r="F64" s="27" t="s">
        <v>439</v>
      </c>
      <c r="G64" s="114" t="s">
        <v>766</v>
      </c>
    </row>
    <row r="65" spans="1:7" x14ac:dyDescent="0.25">
      <c r="A65" s="27"/>
      <c r="B65" s="27" t="s">
        <v>423</v>
      </c>
      <c r="C65" s="110" t="s">
        <v>424</v>
      </c>
      <c r="D65" s="110">
        <v>21527</v>
      </c>
      <c r="E65" s="110">
        <v>0</v>
      </c>
      <c r="F65" s="27" t="s">
        <v>389</v>
      </c>
      <c r="G65" s="114" t="s">
        <v>766</v>
      </c>
    </row>
    <row r="66" spans="1:7" x14ac:dyDescent="0.25">
      <c r="A66" s="27"/>
      <c r="B66" s="27" t="s">
        <v>686</v>
      </c>
      <c r="C66" s="110" t="s">
        <v>742</v>
      </c>
      <c r="D66" s="110">
        <v>21527</v>
      </c>
      <c r="E66" s="110">
        <v>21527</v>
      </c>
      <c r="F66" s="27" t="s">
        <v>396</v>
      </c>
      <c r="G66" s="114" t="s">
        <v>766</v>
      </c>
    </row>
    <row r="67" spans="1:7" x14ac:dyDescent="0.25">
      <c r="A67" s="27"/>
      <c r="B67" s="27" t="s">
        <v>687</v>
      </c>
      <c r="C67" s="110" t="s">
        <v>743</v>
      </c>
      <c r="D67" s="110">
        <v>21527</v>
      </c>
      <c r="E67" s="110">
        <v>0</v>
      </c>
      <c r="F67" s="27" t="s">
        <v>451</v>
      </c>
      <c r="G67" s="114" t="s">
        <v>766</v>
      </c>
    </row>
    <row r="68" spans="1:7" x14ac:dyDescent="0.25">
      <c r="A68" s="27"/>
      <c r="B68" s="27" t="s">
        <v>688</v>
      </c>
      <c r="C68" s="110" t="s">
        <v>744</v>
      </c>
      <c r="D68" s="110">
        <v>21527</v>
      </c>
      <c r="E68" s="110">
        <v>21527</v>
      </c>
      <c r="F68" s="27" t="s">
        <v>391</v>
      </c>
      <c r="G68" s="114" t="s">
        <v>766</v>
      </c>
    </row>
    <row r="69" spans="1:7" x14ac:dyDescent="0.25">
      <c r="A69" s="27"/>
      <c r="B69" s="27" t="s">
        <v>689</v>
      </c>
      <c r="C69" s="110" t="s">
        <v>745</v>
      </c>
      <c r="D69" s="110">
        <v>21527</v>
      </c>
      <c r="E69" s="110">
        <v>21527</v>
      </c>
      <c r="F69" s="27" t="s">
        <v>439</v>
      </c>
      <c r="G69" s="114" t="s">
        <v>766</v>
      </c>
    </row>
    <row r="70" spans="1:7" x14ac:dyDescent="0.25">
      <c r="A70" s="27"/>
      <c r="B70" s="27" t="s">
        <v>690</v>
      </c>
      <c r="C70" s="110" t="s">
        <v>746</v>
      </c>
      <c r="D70" s="110">
        <v>21527</v>
      </c>
      <c r="E70" s="110">
        <v>21527</v>
      </c>
      <c r="F70" s="27" t="s">
        <v>391</v>
      </c>
      <c r="G70" s="114" t="s">
        <v>766</v>
      </c>
    </row>
    <row r="71" spans="1:7" x14ac:dyDescent="0.25">
      <c r="A71" s="27"/>
      <c r="B71" s="27" t="s">
        <v>392</v>
      </c>
      <c r="C71" s="110" t="s">
        <v>393</v>
      </c>
      <c r="D71" s="110">
        <v>21527</v>
      </c>
      <c r="E71" s="110">
        <v>21527</v>
      </c>
      <c r="F71" s="27" t="s">
        <v>389</v>
      </c>
      <c r="G71" s="114" t="s">
        <v>766</v>
      </c>
    </row>
    <row r="72" spans="1:7" x14ac:dyDescent="0.25">
      <c r="A72" s="27"/>
      <c r="B72" s="27" t="s">
        <v>691</v>
      </c>
      <c r="C72" s="110" t="s">
        <v>747</v>
      </c>
      <c r="D72" s="110">
        <v>21527</v>
      </c>
      <c r="E72" s="110">
        <v>21527</v>
      </c>
      <c r="F72" s="27" t="s">
        <v>418</v>
      </c>
      <c r="G72" s="114" t="s">
        <v>766</v>
      </c>
    </row>
    <row r="73" spans="1:7" x14ac:dyDescent="0.25">
      <c r="A73" s="27"/>
      <c r="B73" s="27" t="s">
        <v>692</v>
      </c>
      <c r="C73" s="110" t="s">
        <v>748</v>
      </c>
      <c r="D73" s="110">
        <v>23680</v>
      </c>
      <c r="E73" s="110">
        <v>23680</v>
      </c>
      <c r="F73" s="27" t="s">
        <v>418</v>
      </c>
      <c r="G73" s="114" t="s">
        <v>766</v>
      </c>
    </row>
    <row r="74" spans="1:7" x14ac:dyDescent="0.25">
      <c r="A74" s="27"/>
      <c r="B74" s="27" t="s">
        <v>693</v>
      </c>
      <c r="C74" s="110" t="s">
        <v>749</v>
      </c>
      <c r="D74" s="110">
        <v>23680</v>
      </c>
      <c r="E74" s="110">
        <v>23680</v>
      </c>
      <c r="F74" s="27" t="s">
        <v>418</v>
      </c>
      <c r="G74" s="114" t="s">
        <v>766</v>
      </c>
    </row>
    <row r="75" spans="1:7" x14ac:dyDescent="0.25">
      <c r="A75" s="27"/>
      <c r="B75" s="27" t="s">
        <v>401</v>
      </c>
      <c r="C75" s="110" t="s">
        <v>750</v>
      </c>
      <c r="D75" s="110">
        <v>23680</v>
      </c>
      <c r="E75" s="110">
        <v>23680</v>
      </c>
      <c r="F75" s="27" t="s">
        <v>389</v>
      </c>
      <c r="G75" s="114" t="s">
        <v>766</v>
      </c>
    </row>
    <row r="76" spans="1:7" x14ac:dyDescent="0.25">
      <c r="A76" s="27"/>
      <c r="B76" s="27" t="s">
        <v>694</v>
      </c>
      <c r="C76" s="110" t="s">
        <v>751</v>
      </c>
      <c r="D76" s="110">
        <v>23680</v>
      </c>
      <c r="E76" s="110">
        <v>23680</v>
      </c>
      <c r="F76" s="27" t="s">
        <v>418</v>
      </c>
      <c r="G76" s="114" t="s">
        <v>766</v>
      </c>
    </row>
    <row r="77" spans="1:7" x14ac:dyDescent="0.25">
      <c r="A77" s="27"/>
      <c r="B77" s="27" t="s">
        <v>695</v>
      </c>
      <c r="C77" s="110" t="s">
        <v>752</v>
      </c>
      <c r="D77" s="110">
        <v>23680</v>
      </c>
      <c r="E77" s="110">
        <v>23680</v>
      </c>
      <c r="F77" s="27" t="s">
        <v>418</v>
      </c>
      <c r="G77" s="114" t="s">
        <v>766</v>
      </c>
    </row>
    <row r="78" spans="1:7" x14ac:dyDescent="0.25">
      <c r="A78" s="27"/>
      <c r="B78" s="27" t="s">
        <v>696</v>
      </c>
      <c r="C78" s="110" t="s">
        <v>753</v>
      </c>
      <c r="D78" s="110">
        <v>23680</v>
      </c>
      <c r="E78" s="110">
        <v>23680</v>
      </c>
      <c r="F78" s="27" t="s">
        <v>418</v>
      </c>
      <c r="G78" s="114" t="s">
        <v>766</v>
      </c>
    </row>
    <row r="79" spans="1:7" x14ac:dyDescent="0.25">
      <c r="A79" s="27"/>
      <c r="B79" s="27" t="s">
        <v>697</v>
      </c>
      <c r="C79" s="110" t="s">
        <v>754</v>
      </c>
      <c r="D79" s="110">
        <v>23680</v>
      </c>
      <c r="E79" s="110">
        <v>0</v>
      </c>
      <c r="F79" s="27" t="s">
        <v>409</v>
      </c>
      <c r="G79" s="114" t="s">
        <v>766</v>
      </c>
    </row>
    <row r="80" spans="1:7" x14ac:dyDescent="0.25">
      <c r="A80" s="27"/>
      <c r="B80" s="27" t="s">
        <v>698</v>
      </c>
      <c r="C80" s="110" t="s">
        <v>755</v>
      </c>
      <c r="D80" s="110">
        <v>23680</v>
      </c>
      <c r="E80" s="110">
        <v>0</v>
      </c>
      <c r="F80" s="27" t="s">
        <v>409</v>
      </c>
      <c r="G80" s="114" t="s">
        <v>766</v>
      </c>
    </row>
    <row r="81" spans="1:7" x14ac:dyDescent="0.25">
      <c r="A81" s="27"/>
      <c r="B81" s="27" t="s">
        <v>699</v>
      </c>
      <c r="C81" s="110" t="s">
        <v>756</v>
      </c>
      <c r="D81" s="110">
        <v>23680</v>
      </c>
      <c r="E81" s="110">
        <v>23680</v>
      </c>
      <c r="F81" s="27" t="s">
        <v>389</v>
      </c>
      <c r="G81" s="114" t="s">
        <v>766</v>
      </c>
    </row>
    <row r="82" spans="1:7" x14ac:dyDescent="0.25">
      <c r="A82" s="27"/>
      <c r="B82" s="27" t="s">
        <v>700</v>
      </c>
      <c r="C82" s="110" t="s">
        <v>757</v>
      </c>
      <c r="D82" s="110">
        <v>23680</v>
      </c>
      <c r="E82" s="110">
        <v>0</v>
      </c>
      <c r="F82" s="27" t="s">
        <v>451</v>
      </c>
      <c r="G82" s="114" t="s">
        <v>766</v>
      </c>
    </row>
    <row r="83" spans="1:7" x14ac:dyDescent="0.25">
      <c r="A83" s="27"/>
      <c r="B83" s="27" t="s">
        <v>701</v>
      </c>
      <c r="C83" s="110" t="s">
        <v>758</v>
      </c>
      <c r="D83" s="110">
        <v>23680</v>
      </c>
      <c r="E83" s="110">
        <v>23680</v>
      </c>
      <c r="F83" s="27" t="s">
        <v>391</v>
      </c>
      <c r="G83" s="114" t="s">
        <v>766</v>
      </c>
    </row>
    <row r="84" spans="1:7" x14ac:dyDescent="0.25">
      <c r="A84" s="27"/>
      <c r="B84" s="27" t="s">
        <v>702</v>
      </c>
      <c r="C84" s="110" t="s">
        <v>759</v>
      </c>
      <c r="D84" s="110">
        <v>23680</v>
      </c>
      <c r="E84" s="110">
        <v>23680</v>
      </c>
      <c r="F84" s="27" t="s">
        <v>391</v>
      </c>
      <c r="G84" s="114" t="s">
        <v>766</v>
      </c>
    </row>
    <row r="85" spans="1:7" x14ac:dyDescent="0.25">
      <c r="A85" s="27"/>
      <c r="B85" s="27" t="s">
        <v>703</v>
      </c>
      <c r="C85" s="110" t="s">
        <v>760</v>
      </c>
      <c r="D85" s="110">
        <v>23680</v>
      </c>
      <c r="E85" s="110">
        <v>23680</v>
      </c>
      <c r="F85" s="27" t="s">
        <v>439</v>
      </c>
      <c r="G85" s="114" t="s">
        <v>766</v>
      </c>
    </row>
    <row r="86" spans="1:7" x14ac:dyDescent="0.25">
      <c r="A86" s="27"/>
      <c r="B86" s="27" t="s">
        <v>704</v>
      </c>
      <c r="C86" s="110" t="s">
        <v>761</v>
      </c>
      <c r="D86" s="110">
        <v>23680</v>
      </c>
      <c r="E86" s="110">
        <v>23680</v>
      </c>
      <c r="F86" s="27" t="s">
        <v>389</v>
      </c>
      <c r="G86" s="114" t="s">
        <v>766</v>
      </c>
    </row>
    <row r="87" spans="1:7" x14ac:dyDescent="0.25">
      <c r="A87" s="27"/>
      <c r="B87" s="27" t="s">
        <v>447</v>
      </c>
      <c r="C87" s="110" t="s">
        <v>762</v>
      </c>
      <c r="D87" s="110">
        <v>23680</v>
      </c>
      <c r="E87" s="110">
        <v>23680</v>
      </c>
      <c r="F87" s="27" t="s">
        <v>389</v>
      </c>
      <c r="G87" s="114" t="s">
        <v>766</v>
      </c>
    </row>
    <row r="88" spans="1:7" x14ac:dyDescent="0.25">
      <c r="A88" s="27"/>
      <c r="B88" s="27" t="s">
        <v>705</v>
      </c>
      <c r="C88" s="110" t="s">
        <v>763</v>
      </c>
      <c r="D88" s="110">
        <v>23680</v>
      </c>
      <c r="E88" s="110">
        <v>23680</v>
      </c>
      <c r="F88" s="27" t="s">
        <v>418</v>
      </c>
      <c r="G88" s="114" t="s">
        <v>766</v>
      </c>
    </row>
    <row r="89" spans="1:7" x14ac:dyDescent="0.25">
      <c r="A89" s="27"/>
      <c r="B89" s="27" t="s">
        <v>706</v>
      </c>
      <c r="C89" s="110" t="s">
        <v>764</v>
      </c>
      <c r="D89" s="110">
        <v>23680</v>
      </c>
      <c r="E89" s="110">
        <v>0</v>
      </c>
      <c r="F89" s="27" t="s">
        <v>451</v>
      </c>
      <c r="G89" s="114" t="s">
        <v>766</v>
      </c>
    </row>
    <row r="90" spans="1:7" x14ac:dyDescent="0.25">
      <c r="A90" s="27"/>
      <c r="B90" s="27" t="s">
        <v>707</v>
      </c>
      <c r="C90" s="110" t="s">
        <v>765</v>
      </c>
      <c r="D90" s="110">
        <v>23680</v>
      </c>
      <c r="E90" s="110">
        <v>23680</v>
      </c>
      <c r="F90" s="27" t="s">
        <v>418</v>
      </c>
      <c r="G90" s="114" t="s">
        <v>766</v>
      </c>
    </row>
    <row r="91" spans="1:7" x14ac:dyDescent="0.25">
      <c r="A91" s="27"/>
      <c r="B91" s="27"/>
      <c r="C91" s="110"/>
      <c r="D91" s="110">
        <f>SUM(D3:D90)</f>
        <v>32071653.409999996</v>
      </c>
      <c r="E91" s="110">
        <f>SUM(E3:E90)</f>
        <v>24829810.460000001</v>
      </c>
      <c r="F91" s="27"/>
      <c r="G91" s="27"/>
    </row>
  </sheetData>
  <autoFilter ref="A2:H91"/>
  <pageMargins left="0.70866141732283472" right="0.70866141732283472" top="0.74803149606299213" bottom="0.74803149606299213" header="0.31496062992125984" footer="0.31496062992125984"/>
  <pageSetup paperSize="9"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3"/>
  <sheetViews>
    <sheetView topLeftCell="H7" zoomScale="90" zoomScaleNormal="90" workbookViewId="0">
      <selection activeCell="T23" sqref="T23"/>
    </sheetView>
  </sheetViews>
  <sheetFormatPr defaultColWidth="9.140625" defaultRowHeight="12.75" x14ac:dyDescent="0.2"/>
  <cols>
    <col min="1" max="1" width="3" style="115" bestFit="1" customWidth="1"/>
    <col min="2" max="2" width="10" style="115" customWidth="1"/>
    <col min="3" max="3" width="38.5703125" style="115" customWidth="1"/>
    <col min="4" max="4" width="21.7109375" style="115" customWidth="1"/>
    <col min="5" max="5" width="15.28515625" style="115" bestFit="1" customWidth="1"/>
    <col min="6" max="7" width="13.7109375" style="115" customWidth="1"/>
    <col min="8" max="8" width="16" style="115" customWidth="1"/>
    <col min="9" max="9" width="19.140625" style="115" customWidth="1"/>
    <col min="10" max="10" width="19" style="115" customWidth="1"/>
    <col min="11" max="11" width="12.7109375" style="115" customWidth="1"/>
    <col min="12" max="12" width="13.7109375" style="115" customWidth="1"/>
    <col min="13" max="15" width="11.28515625" style="115" customWidth="1"/>
    <col min="16" max="16" width="13.7109375" style="115" customWidth="1"/>
    <col min="17" max="17" width="10.28515625" style="115" bestFit="1" customWidth="1"/>
    <col min="18" max="18" width="13.7109375" style="115" customWidth="1"/>
    <col min="19" max="19" width="11.28515625" style="115" customWidth="1"/>
    <col min="20" max="20" width="14.85546875" style="115" customWidth="1"/>
    <col min="21" max="21" width="19.7109375" style="115" customWidth="1"/>
    <col min="22" max="16384" width="9.140625" style="115"/>
  </cols>
  <sheetData>
    <row r="1" spans="1:21" x14ac:dyDescent="0.2">
      <c r="U1" s="116" t="s">
        <v>767</v>
      </c>
    </row>
    <row r="2" spans="1:21" ht="15.75" x14ac:dyDescent="0.25">
      <c r="C2" s="117" t="s">
        <v>768</v>
      </c>
      <c r="D2" s="117"/>
      <c r="E2" s="117"/>
      <c r="F2" s="117"/>
      <c r="G2" s="117"/>
      <c r="H2" s="117"/>
      <c r="I2" s="117"/>
      <c r="J2" s="117"/>
      <c r="K2" s="117"/>
      <c r="L2" s="117"/>
      <c r="M2" s="117"/>
      <c r="N2" s="117"/>
      <c r="O2" s="117"/>
      <c r="P2" s="117"/>
      <c r="Q2" s="117"/>
      <c r="R2" s="117"/>
      <c r="S2" s="117"/>
      <c r="T2" s="117"/>
      <c r="U2" s="117"/>
    </row>
    <row r="3" spans="1:21" ht="15.75" x14ac:dyDescent="0.25">
      <c r="C3" s="117" t="s">
        <v>769</v>
      </c>
      <c r="D3" s="117"/>
      <c r="E3" s="117"/>
      <c r="F3" s="117"/>
      <c r="G3" s="117"/>
      <c r="H3" s="117"/>
      <c r="I3" s="117"/>
      <c r="J3" s="117"/>
      <c r="K3" s="117"/>
      <c r="L3" s="117"/>
      <c r="M3" s="117"/>
      <c r="N3" s="117"/>
      <c r="O3" s="117"/>
      <c r="P3" s="117"/>
      <c r="Q3" s="117"/>
      <c r="R3" s="117"/>
      <c r="S3" s="117"/>
      <c r="T3" s="117"/>
      <c r="U3" s="117"/>
    </row>
    <row r="4" spans="1:21" ht="15" customHeight="1" x14ac:dyDescent="0.25">
      <c r="C4" s="117" t="s">
        <v>770</v>
      </c>
      <c r="D4" s="117"/>
      <c r="E4" s="117"/>
      <c r="F4" s="117"/>
      <c r="G4" s="117"/>
      <c r="H4" s="117"/>
      <c r="I4" s="117"/>
      <c r="J4" s="117"/>
      <c r="K4" s="117"/>
      <c r="L4" s="117"/>
      <c r="M4" s="117"/>
      <c r="N4" s="117"/>
      <c r="O4" s="117"/>
      <c r="P4" s="117"/>
      <c r="Q4" s="117"/>
      <c r="R4" s="117"/>
      <c r="S4" s="117"/>
      <c r="T4" s="117"/>
      <c r="U4" s="117"/>
    </row>
    <row r="5" spans="1:21" ht="15.75" x14ac:dyDescent="0.25">
      <c r="C5" s="117" t="s">
        <v>771</v>
      </c>
      <c r="D5" s="118">
        <v>42186</v>
      </c>
      <c r="E5" s="117"/>
      <c r="F5" s="117"/>
      <c r="G5" s="117"/>
      <c r="H5" s="117"/>
      <c r="I5" s="117"/>
      <c r="J5" s="117"/>
      <c r="K5" s="117"/>
      <c r="L5" s="117"/>
      <c r="M5" s="117"/>
      <c r="N5" s="115" t="s">
        <v>772</v>
      </c>
      <c r="O5" s="119"/>
      <c r="P5" s="119"/>
      <c r="Q5" s="119"/>
      <c r="R5" s="119"/>
      <c r="S5" s="115" t="s">
        <v>773</v>
      </c>
      <c r="T5" s="117"/>
      <c r="U5" s="117"/>
    </row>
    <row r="6" spans="1:21" ht="13.5" x14ac:dyDescent="0.25">
      <c r="N6" s="115" t="s">
        <v>388</v>
      </c>
      <c r="O6" s="120"/>
      <c r="P6" s="120"/>
      <c r="Q6" s="120"/>
      <c r="R6" s="120"/>
      <c r="S6" s="115" t="s">
        <v>774</v>
      </c>
      <c r="U6" s="121" t="s">
        <v>775</v>
      </c>
    </row>
    <row r="7" spans="1:21" s="123" customFormat="1" ht="76.5" customHeight="1" x14ac:dyDescent="0.25">
      <c r="A7" s="122" t="s">
        <v>1</v>
      </c>
      <c r="B7" s="122"/>
      <c r="C7" s="122" t="s">
        <v>108</v>
      </c>
      <c r="D7" s="122" t="s">
        <v>776</v>
      </c>
      <c r="E7" s="122" t="s">
        <v>777</v>
      </c>
      <c r="F7" s="122" t="s">
        <v>778</v>
      </c>
      <c r="G7" s="122" t="s">
        <v>779</v>
      </c>
      <c r="H7" s="122" t="s">
        <v>780</v>
      </c>
      <c r="I7" s="122" t="s">
        <v>781</v>
      </c>
      <c r="J7" s="122" t="s">
        <v>782</v>
      </c>
      <c r="K7" s="122" t="s">
        <v>783</v>
      </c>
      <c r="L7" s="122" t="s">
        <v>784</v>
      </c>
      <c r="M7" s="122" t="s">
        <v>785</v>
      </c>
      <c r="N7" s="122" t="s">
        <v>786</v>
      </c>
      <c r="O7" s="122" t="s">
        <v>787</v>
      </c>
      <c r="P7" s="122" t="s">
        <v>788</v>
      </c>
      <c r="Q7" s="122" t="s">
        <v>785</v>
      </c>
      <c r="R7" s="122" t="s">
        <v>789</v>
      </c>
      <c r="S7" s="122" t="s">
        <v>779</v>
      </c>
      <c r="T7" s="122" t="s">
        <v>790</v>
      </c>
      <c r="U7" s="122" t="s">
        <v>791</v>
      </c>
    </row>
    <row r="8" spans="1:21" s="123" customFormat="1" x14ac:dyDescent="0.25">
      <c r="A8" s="124" t="s">
        <v>792</v>
      </c>
      <c r="B8" s="124"/>
      <c r="C8" s="124" t="s">
        <v>793</v>
      </c>
      <c r="D8" s="124" t="s">
        <v>794</v>
      </c>
      <c r="E8" s="124" t="s">
        <v>795</v>
      </c>
      <c r="F8" s="124">
        <v>1</v>
      </c>
      <c r="G8" s="124"/>
      <c r="H8" s="124">
        <v>2</v>
      </c>
      <c r="I8" s="124">
        <v>3</v>
      </c>
      <c r="J8" s="124">
        <v>4</v>
      </c>
      <c r="K8" s="124">
        <v>5</v>
      </c>
      <c r="L8" s="124">
        <v>6</v>
      </c>
      <c r="M8" s="124">
        <v>7</v>
      </c>
      <c r="N8" s="124">
        <v>8</v>
      </c>
      <c r="O8" s="124">
        <v>9</v>
      </c>
      <c r="P8" s="124">
        <v>10</v>
      </c>
      <c r="Q8" s="124">
        <v>11</v>
      </c>
      <c r="R8" s="124">
        <v>12</v>
      </c>
      <c r="S8" s="124">
        <v>13</v>
      </c>
      <c r="T8" s="124">
        <v>14</v>
      </c>
      <c r="U8" s="124">
        <v>15</v>
      </c>
    </row>
    <row r="9" spans="1:21" x14ac:dyDescent="0.2">
      <c r="A9" s="125">
        <v>1</v>
      </c>
      <c r="B9" s="125" t="s">
        <v>796</v>
      </c>
      <c r="C9" s="126" t="s">
        <v>797</v>
      </c>
      <c r="D9" s="126" t="s">
        <v>798</v>
      </c>
      <c r="E9" s="127">
        <v>118000</v>
      </c>
      <c r="F9" s="127">
        <v>0</v>
      </c>
      <c r="G9" s="127">
        <v>0</v>
      </c>
      <c r="H9" s="127">
        <v>147500</v>
      </c>
      <c r="I9" s="125"/>
      <c r="J9" s="125"/>
      <c r="K9" s="128">
        <v>0</v>
      </c>
      <c r="L9" s="129">
        <v>0</v>
      </c>
      <c r="M9" s="128"/>
      <c r="N9" s="125">
        <v>-118000</v>
      </c>
      <c r="O9" s="125" t="s">
        <v>799</v>
      </c>
      <c r="P9" s="130">
        <v>0</v>
      </c>
      <c r="Q9" s="128">
        <v>26</v>
      </c>
      <c r="R9" s="125"/>
      <c r="S9" s="128">
        <v>10</v>
      </c>
      <c r="T9" s="130">
        <v>11800</v>
      </c>
      <c r="U9" s="125"/>
    </row>
    <row r="10" spans="1:21" x14ac:dyDescent="0.2">
      <c r="A10" s="125">
        <v>2</v>
      </c>
      <c r="B10" s="125" t="s">
        <v>800</v>
      </c>
      <c r="C10" s="126" t="s">
        <v>801</v>
      </c>
      <c r="D10" s="126" t="s">
        <v>802</v>
      </c>
      <c r="E10" s="127">
        <v>5732.5</v>
      </c>
      <c r="F10" s="127">
        <v>0</v>
      </c>
      <c r="G10" s="127">
        <v>0</v>
      </c>
      <c r="H10" s="127">
        <v>4562.5</v>
      </c>
      <c r="I10" s="125"/>
      <c r="J10" s="125"/>
      <c r="K10" s="128">
        <v>0</v>
      </c>
      <c r="L10" s="129">
        <v>0</v>
      </c>
      <c r="M10" s="128"/>
      <c r="N10" s="125">
        <v>0</v>
      </c>
      <c r="O10" s="125" t="s">
        <v>388</v>
      </c>
      <c r="P10" s="130">
        <v>0</v>
      </c>
      <c r="Q10" s="128">
        <v>0</v>
      </c>
      <c r="R10" s="125"/>
      <c r="S10" s="128">
        <v>25</v>
      </c>
      <c r="T10" s="130">
        <v>1433.125</v>
      </c>
      <c r="U10" s="125"/>
    </row>
    <row r="11" spans="1:21" x14ac:dyDescent="0.2">
      <c r="A11" s="125">
        <v>3</v>
      </c>
      <c r="B11" s="125" t="s">
        <v>803</v>
      </c>
      <c r="C11" s="126" t="s">
        <v>804</v>
      </c>
      <c r="D11" s="126" t="s">
        <v>805</v>
      </c>
      <c r="E11" s="127">
        <v>4061.16</v>
      </c>
      <c r="F11" s="127">
        <v>0</v>
      </c>
      <c r="G11" s="127">
        <v>0</v>
      </c>
      <c r="H11" s="127">
        <v>3162.5</v>
      </c>
      <c r="I11" s="125"/>
      <c r="J11" s="125"/>
      <c r="K11" s="128">
        <v>0</v>
      </c>
      <c r="L11" s="129">
        <v>0</v>
      </c>
      <c r="M11" s="128"/>
      <c r="N11" s="125">
        <v>0</v>
      </c>
      <c r="O11" s="125" t="s">
        <v>388</v>
      </c>
      <c r="P11" s="130">
        <v>0</v>
      </c>
      <c r="Q11" s="128">
        <v>0</v>
      </c>
      <c r="R11" s="125"/>
      <c r="S11" s="128">
        <v>25</v>
      </c>
      <c r="T11" s="130">
        <v>1015.29</v>
      </c>
      <c r="U11" s="125"/>
    </row>
    <row r="12" spans="1:21" x14ac:dyDescent="0.2">
      <c r="A12" s="125">
        <v>4</v>
      </c>
      <c r="B12" s="125" t="s">
        <v>806</v>
      </c>
      <c r="C12" s="126" t="s">
        <v>414</v>
      </c>
      <c r="D12" s="126" t="s">
        <v>415</v>
      </c>
      <c r="E12" s="127">
        <v>27276.57</v>
      </c>
      <c r="F12" s="127">
        <v>0</v>
      </c>
      <c r="G12" s="127">
        <v>0</v>
      </c>
      <c r="H12" s="127">
        <v>58750</v>
      </c>
      <c r="I12" s="125"/>
      <c r="J12" s="125"/>
      <c r="K12" s="128">
        <v>0</v>
      </c>
      <c r="L12" s="129">
        <v>0</v>
      </c>
      <c r="M12" s="128"/>
      <c r="N12" s="125">
        <v>-1416.31933</v>
      </c>
      <c r="O12" s="125" t="s">
        <v>388</v>
      </c>
      <c r="P12" s="130">
        <v>1416.31933</v>
      </c>
      <c r="Q12" s="128">
        <v>11</v>
      </c>
      <c r="R12" s="125"/>
      <c r="S12" s="128">
        <v>50</v>
      </c>
      <c r="T12" s="130">
        <v>13638.285</v>
      </c>
      <c r="U12" s="125"/>
    </row>
    <row r="13" spans="1:21" ht="25.5" x14ac:dyDescent="0.2">
      <c r="A13" s="125">
        <v>5</v>
      </c>
      <c r="B13" s="125" t="s">
        <v>807</v>
      </c>
      <c r="C13" s="126" t="s">
        <v>416</v>
      </c>
      <c r="D13" s="126" t="s">
        <v>417</v>
      </c>
      <c r="E13" s="127">
        <v>250000</v>
      </c>
      <c r="F13" s="127">
        <v>0</v>
      </c>
      <c r="G13" s="127">
        <v>0</v>
      </c>
      <c r="H13" s="127">
        <v>375000</v>
      </c>
      <c r="I13" s="125"/>
      <c r="J13" s="125"/>
      <c r="K13" s="128">
        <v>0</v>
      </c>
      <c r="L13" s="129">
        <v>0</v>
      </c>
      <c r="M13" s="128"/>
      <c r="N13" s="125">
        <v>0</v>
      </c>
      <c r="O13" s="125" t="s">
        <v>388</v>
      </c>
      <c r="P13" s="130">
        <v>0</v>
      </c>
      <c r="Q13" s="128">
        <v>0</v>
      </c>
      <c r="R13" s="125"/>
      <c r="S13" s="128">
        <v>50</v>
      </c>
      <c r="T13" s="130">
        <v>125000</v>
      </c>
      <c r="U13" s="125"/>
    </row>
    <row r="14" spans="1:21" ht="25.5" x14ac:dyDescent="0.2">
      <c r="A14" s="125">
        <v>6</v>
      </c>
      <c r="B14" s="125" t="s">
        <v>808</v>
      </c>
      <c r="C14" s="126" t="s">
        <v>809</v>
      </c>
      <c r="D14" s="126" t="s">
        <v>742</v>
      </c>
      <c r="E14" s="127">
        <v>800000</v>
      </c>
      <c r="F14" s="127">
        <v>80000</v>
      </c>
      <c r="G14" s="127">
        <v>10</v>
      </c>
      <c r="H14" s="127">
        <v>1000000</v>
      </c>
      <c r="I14" s="125"/>
      <c r="J14" s="125"/>
      <c r="K14" s="128">
        <v>19989041.010000002</v>
      </c>
      <c r="L14" s="129">
        <v>0</v>
      </c>
      <c r="M14" s="128"/>
      <c r="N14" s="125">
        <v>0</v>
      </c>
      <c r="O14" s="125" t="s">
        <v>388</v>
      </c>
      <c r="P14" s="130">
        <v>0</v>
      </c>
      <c r="Q14" s="128">
        <v>0</v>
      </c>
      <c r="R14" s="125"/>
      <c r="S14" s="128">
        <v>100</v>
      </c>
      <c r="T14" s="130">
        <v>720000</v>
      </c>
      <c r="U14" s="125"/>
    </row>
    <row r="15" spans="1:21" ht="25.5" x14ac:dyDescent="0.2">
      <c r="A15" s="125">
        <v>7</v>
      </c>
      <c r="B15" s="125" t="s">
        <v>810</v>
      </c>
      <c r="C15" s="126" t="s">
        <v>811</v>
      </c>
      <c r="D15" s="126" t="s">
        <v>812</v>
      </c>
      <c r="E15" s="127">
        <v>274450</v>
      </c>
      <c r="F15" s="127">
        <v>0</v>
      </c>
      <c r="G15" s="127">
        <v>0</v>
      </c>
      <c r="H15" s="127">
        <v>800000</v>
      </c>
      <c r="I15" s="125"/>
      <c r="J15" s="125"/>
      <c r="K15" s="128">
        <v>0</v>
      </c>
      <c r="L15" s="129">
        <v>0</v>
      </c>
      <c r="M15" s="128"/>
      <c r="N15" s="125">
        <v>0</v>
      </c>
      <c r="O15" s="125" t="s">
        <v>388</v>
      </c>
      <c r="P15" s="130">
        <v>0</v>
      </c>
      <c r="Q15" s="128">
        <v>0</v>
      </c>
      <c r="R15" s="125"/>
      <c r="S15" s="128">
        <v>10</v>
      </c>
      <c r="T15" s="130">
        <v>27445</v>
      </c>
      <c r="U15" s="125"/>
    </row>
    <row r="16" spans="1:21" x14ac:dyDescent="0.2">
      <c r="A16" s="125">
        <v>8</v>
      </c>
      <c r="B16" s="125" t="s">
        <v>813</v>
      </c>
      <c r="C16" s="126" t="s">
        <v>552</v>
      </c>
      <c r="D16" s="126" t="s">
        <v>553</v>
      </c>
      <c r="E16" s="127">
        <v>208300</v>
      </c>
      <c r="F16" s="127">
        <v>0</v>
      </c>
      <c r="G16" s="127">
        <v>0</v>
      </c>
      <c r="H16" s="127">
        <v>375000</v>
      </c>
      <c r="I16" s="125"/>
      <c r="J16" s="125"/>
      <c r="K16" s="128">
        <v>0</v>
      </c>
      <c r="L16" s="129">
        <v>0</v>
      </c>
      <c r="M16" s="128"/>
      <c r="N16" s="125">
        <v>33.333349999999996</v>
      </c>
      <c r="O16" s="125" t="s">
        <v>388</v>
      </c>
      <c r="P16" s="130">
        <v>0</v>
      </c>
      <c r="Q16" s="128">
        <v>0</v>
      </c>
      <c r="R16" s="125"/>
      <c r="S16" s="128">
        <v>50</v>
      </c>
      <c r="T16" s="130">
        <v>104150</v>
      </c>
      <c r="U16" s="125"/>
    </row>
    <row r="17" spans="1:21" ht="25.5" x14ac:dyDescent="0.2">
      <c r="A17" s="125">
        <v>9</v>
      </c>
      <c r="B17" s="125" t="s">
        <v>814</v>
      </c>
      <c r="C17" s="126" t="s">
        <v>815</v>
      </c>
      <c r="D17" s="126" t="s">
        <v>816</v>
      </c>
      <c r="E17" s="127">
        <v>35666.22</v>
      </c>
      <c r="F17" s="127">
        <v>0</v>
      </c>
      <c r="G17" s="127">
        <v>0</v>
      </c>
      <c r="H17" s="127">
        <v>44582.78</v>
      </c>
      <c r="I17" s="125"/>
      <c r="J17" s="125"/>
      <c r="K17" s="128">
        <v>0</v>
      </c>
      <c r="L17" s="129">
        <v>0</v>
      </c>
      <c r="M17" s="128"/>
      <c r="N17" s="125">
        <v>0</v>
      </c>
      <c r="O17" s="125" t="s">
        <v>388</v>
      </c>
      <c r="P17" s="130">
        <v>0</v>
      </c>
      <c r="Q17" s="128">
        <v>0</v>
      </c>
      <c r="R17" s="125"/>
      <c r="S17" s="128">
        <v>25</v>
      </c>
      <c r="T17" s="130">
        <v>8916.5550000000003</v>
      </c>
      <c r="U17" s="125"/>
    </row>
    <row r="18" spans="1:21" ht="25.5" x14ac:dyDescent="0.2">
      <c r="A18" s="125">
        <v>10</v>
      </c>
      <c r="B18" s="125" t="s">
        <v>817</v>
      </c>
      <c r="C18" s="126" t="s">
        <v>818</v>
      </c>
      <c r="D18" s="126" t="s">
        <v>748</v>
      </c>
      <c r="E18" s="127">
        <v>13300</v>
      </c>
      <c r="F18" s="127">
        <v>0</v>
      </c>
      <c r="G18" s="127">
        <v>0</v>
      </c>
      <c r="H18" s="127">
        <v>17812.5</v>
      </c>
      <c r="I18" s="125"/>
      <c r="J18" s="125"/>
      <c r="K18" s="128">
        <v>0</v>
      </c>
      <c r="L18" s="129">
        <v>0</v>
      </c>
      <c r="M18" s="128"/>
      <c r="N18" s="125">
        <v>-1900</v>
      </c>
      <c r="O18" s="125" t="s">
        <v>388</v>
      </c>
      <c r="P18" s="130">
        <v>1900</v>
      </c>
      <c r="Q18" s="128">
        <v>46</v>
      </c>
      <c r="R18" s="125"/>
      <c r="S18" s="128">
        <v>50</v>
      </c>
      <c r="T18" s="130">
        <v>6650</v>
      </c>
      <c r="U18" s="125"/>
    </row>
    <row r="19" spans="1:21" ht="25.5" x14ac:dyDescent="0.2">
      <c r="A19" s="125">
        <v>11</v>
      </c>
      <c r="B19" s="125" t="s">
        <v>819</v>
      </c>
      <c r="C19" s="126" t="s">
        <v>820</v>
      </c>
      <c r="D19" s="126" t="s">
        <v>821</v>
      </c>
      <c r="E19" s="127">
        <v>952352</v>
      </c>
      <c r="F19" s="127">
        <v>0</v>
      </c>
      <c r="G19" s="127">
        <v>0</v>
      </c>
      <c r="H19" s="127">
        <v>4000000</v>
      </c>
      <c r="I19" s="125"/>
      <c r="J19" s="125"/>
      <c r="K19" s="128">
        <v>0</v>
      </c>
      <c r="L19" s="129">
        <v>0</v>
      </c>
      <c r="M19" s="128"/>
      <c r="N19" s="125">
        <v>0</v>
      </c>
      <c r="O19" s="125" t="s">
        <v>388</v>
      </c>
      <c r="P19" s="130">
        <v>0</v>
      </c>
      <c r="Q19" s="128">
        <v>0</v>
      </c>
      <c r="R19" s="125"/>
      <c r="S19" s="128">
        <v>10</v>
      </c>
      <c r="T19" s="130">
        <v>95235.199999999997</v>
      </c>
      <c r="U19" s="125"/>
    </row>
    <row r="20" spans="1:21" x14ac:dyDescent="0.2">
      <c r="A20" s="125">
        <v>12</v>
      </c>
      <c r="B20" s="125" t="s">
        <v>822</v>
      </c>
      <c r="C20" s="126" t="s">
        <v>823</v>
      </c>
      <c r="D20" s="126" t="s">
        <v>824</v>
      </c>
      <c r="E20" s="127">
        <v>130333.33</v>
      </c>
      <c r="F20" s="127">
        <v>0</v>
      </c>
      <c r="G20" s="127">
        <v>0</v>
      </c>
      <c r="H20" s="127">
        <v>212500</v>
      </c>
      <c r="I20" s="125"/>
      <c r="J20" s="125"/>
      <c r="K20" s="128">
        <v>0</v>
      </c>
      <c r="L20" s="129">
        <v>0</v>
      </c>
      <c r="M20" s="128"/>
      <c r="N20" s="125">
        <v>0</v>
      </c>
      <c r="O20" s="125" t="s">
        <v>388</v>
      </c>
      <c r="P20" s="130">
        <v>0</v>
      </c>
      <c r="Q20" s="128">
        <v>0</v>
      </c>
      <c r="R20" s="125"/>
      <c r="S20" s="128">
        <v>10</v>
      </c>
      <c r="T20" s="130">
        <v>13033.333000000001</v>
      </c>
      <c r="U20" s="125"/>
    </row>
    <row r="21" spans="1:21" x14ac:dyDescent="0.2">
      <c r="A21" s="125">
        <v>13</v>
      </c>
      <c r="B21" s="125" t="s">
        <v>825</v>
      </c>
      <c r="C21" s="126" t="s">
        <v>826</v>
      </c>
      <c r="D21" s="126" t="s">
        <v>827</v>
      </c>
      <c r="E21" s="127">
        <v>333333.33</v>
      </c>
      <c r="F21" s="127">
        <v>0</v>
      </c>
      <c r="G21" s="127">
        <v>0</v>
      </c>
      <c r="H21" s="127">
        <v>625000</v>
      </c>
      <c r="I21" s="125"/>
      <c r="J21" s="125"/>
      <c r="K21" s="128">
        <v>0</v>
      </c>
      <c r="L21" s="129">
        <v>0</v>
      </c>
      <c r="M21" s="128"/>
      <c r="N21" s="125">
        <v>0</v>
      </c>
      <c r="O21" s="125" t="s">
        <v>388</v>
      </c>
      <c r="P21" s="130">
        <v>0</v>
      </c>
      <c r="Q21" s="128">
        <v>0</v>
      </c>
      <c r="R21" s="125"/>
      <c r="S21" s="128">
        <v>10</v>
      </c>
      <c r="T21" s="130">
        <v>33333.333000000006</v>
      </c>
      <c r="U21" s="125"/>
    </row>
    <row r="22" spans="1:21" ht="25.5" x14ac:dyDescent="0.2">
      <c r="A22" s="125">
        <v>14</v>
      </c>
      <c r="B22" s="125" t="s">
        <v>828</v>
      </c>
      <c r="C22" s="126" t="s">
        <v>427</v>
      </c>
      <c r="D22" s="126" t="s">
        <v>428</v>
      </c>
      <c r="E22" s="127">
        <v>20699.18</v>
      </c>
      <c r="F22" s="127">
        <v>0</v>
      </c>
      <c r="G22" s="127">
        <v>0</v>
      </c>
      <c r="H22" s="127">
        <v>49000</v>
      </c>
      <c r="I22" s="125"/>
      <c r="J22" s="125"/>
      <c r="K22" s="128">
        <v>0</v>
      </c>
      <c r="L22" s="129">
        <v>0</v>
      </c>
      <c r="M22" s="128"/>
      <c r="N22" s="125">
        <v>452.48928999999998</v>
      </c>
      <c r="O22" s="125" t="s">
        <v>388</v>
      </c>
      <c r="P22" s="130">
        <v>0</v>
      </c>
      <c r="Q22" s="128">
        <v>0</v>
      </c>
      <c r="R22" s="125"/>
      <c r="S22" s="128">
        <v>25</v>
      </c>
      <c r="T22" s="130">
        <v>5174.7950000000001</v>
      </c>
      <c r="U22" s="125"/>
    </row>
    <row r="23" spans="1:21" ht="15" x14ac:dyDescent="0.25">
      <c r="A23" s="131"/>
      <c r="B23" s="131"/>
      <c r="C23" s="132" t="s">
        <v>177</v>
      </c>
      <c r="D23" s="131"/>
      <c r="E23" s="131"/>
      <c r="F23" s="131"/>
      <c r="G23" s="131"/>
      <c r="H23" s="131"/>
      <c r="I23" s="131"/>
      <c r="J23" s="131"/>
      <c r="K23" s="131"/>
      <c r="L23" s="131"/>
      <c r="M23" s="131"/>
      <c r="N23" s="131"/>
      <c r="O23" s="131"/>
      <c r="P23" s="131"/>
      <c r="Q23" s="131"/>
      <c r="R23" s="131"/>
      <c r="S23" s="131"/>
      <c r="T23" s="133">
        <f>SUM(T8:T22)</f>
        <v>1166838.9160000002</v>
      </c>
      <c r="U23" s="131"/>
    </row>
  </sheetData>
  <sheetProtection formatColumns="0" formatRows="0" insertRows="0"/>
  <autoFilter ref="A1:U22"/>
  <pageMargins left="0.23622047244094491" right="0.23622047244094491" top="0.59055118110236227" bottom="0.98425196850393704" header="0.51181102362204722" footer="0.51181102362204722"/>
  <pageSetup paperSize="9" scale="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topLeftCell="A2" workbookViewId="0">
      <selection activeCell="K17" sqref="K17"/>
    </sheetView>
  </sheetViews>
  <sheetFormatPr defaultRowHeight="15" x14ac:dyDescent="0.25"/>
  <cols>
    <col min="1" max="1" width="6.140625" customWidth="1"/>
    <col min="2" max="2" width="36.5703125" bestFit="1" customWidth="1"/>
    <col min="3" max="3" width="6" customWidth="1"/>
    <col min="4" max="4" width="16.140625" bestFit="1" customWidth="1"/>
    <col min="5" max="5" width="13.5703125" bestFit="1" customWidth="1"/>
    <col min="6" max="7" width="7.5703125" customWidth="1"/>
    <col min="8" max="8" width="11.28515625" bestFit="1" customWidth="1"/>
    <col min="9" max="10" width="12.42578125" bestFit="1" customWidth="1"/>
    <col min="11" max="11" width="12" bestFit="1" customWidth="1"/>
    <col min="12" max="12" width="8.5703125" customWidth="1"/>
    <col min="13" max="13" width="22.140625" bestFit="1" customWidth="1"/>
    <col min="14" max="14" width="11.28515625" bestFit="1" customWidth="1"/>
  </cols>
  <sheetData>
    <row r="1" spans="1:14" x14ac:dyDescent="0.25">
      <c r="A1" s="134"/>
      <c r="B1" s="135" t="s">
        <v>829</v>
      </c>
    </row>
    <row r="2" spans="1:14" x14ac:dyDescent="0.25">
      <c r="A2" s="174"/>
      <c r="B2" s="135" t="s">
        <v>830</v>
      </c>
    </row>
    <row r="3" spans="1:14" x14ac:dyDescent="0.25">
      <c r="A3" s="174"/>
      <c r="B3" s="135" t="s">
        <v>831</v>
      </c>
    </row>
    <row r="4" spans="1:14" x14ac:dyDescent="0.25">
      <c r="A4" s="174"/>
      <c r="B4" s="136" t="s">
        <v>832</v>
      </c>
    </row>
    <row r="5" spans="1:14" x14ac:dyDescent="0.25">
      <c r="A5" s="174"/>
      <c r="B5" s="136" t="s">
        <v>833</v>
      </c>
    </row>
    <row r="6" spans="1:14" x14ac:dyDescent="0.25">
      <c r="A6" s="174"/>
      <c r="B6" s="136" t="s">
        <v>834</v>
      </c>
    </row>
    <row r="7" spans="1:14" x14ac:dyDescent="0.25">
      <c r="A7" s="174"/>
      <c r="B7" s="136" t="s">
        <v>835</v>
      </c>
    </row>
    <row r="8" spans="1:14" x14ac:dyDescent="0.25">
      <c r="A8" s="174"/>
      <c r="B8" s="136" t="s">
        <v>836</v>
      </c>
    </row>
    <row r="9" spans="1:14" x14ac:dyDescent="0.25">
      <c r="A9" s="174"/>
      <c r="B9" s="136" t="s">
        <v>837</v>
      </c>
    </row>
    <row r="10" spans="1:14" x14ac:dyDescent="0.25">
      <c r="A10" s="174"/>
      <c r="B10" s="136" t="s">
        <v>838</v>
      </c>
    </row>
    <row r="11" spans="1:14" x14ac:dyDescent="0.25">
      <c r="A11" s="134"/>
      <c r="B11" s="135" t="s">
        <v>839</v>
      </c>
    </row>
    <row r="12" spans="1:14" x14ac:dyDescent="0.25">
      <c r="A12" s="134"/>
      <c r="B12" s="135" t="s">
        <v>840</v>
      </c>
    </row>
    <row r="13" spans="1:14" x14ac:dyDescent="0.25">
      <c r="A13" s="175" t="s">
        <v>841</v>
      </c>
      <c r="B13" s="91" t="s">
        <v>842</v>
      </c>
      <c r="C13" s="178" t="s">
        <v>843</v>
      </c>
      <c r="D13" s="137" t="s">
        <v>844</v>
      </c>
      <c r="E13" s="138" t="s">
        <v>278</v>
      </c>
      <c r="F13" s="137" t="s">
        <v>845</v>
      </c>
      <c r="G13" s="137" t="s">
        <v>845</v>
      </c>
      <c r="H13" s="137" t="s">
        <v>846</v>
      </c>
      <c r="I13" s="138" t="s">
        <v>847</v>
      </c>
      <c r="J13" s="138" t="s">
        <v>847</v>
      </c>
      <c r="K13" s="139" t="s">
        <v>848</v>
      </c>
      <c r="L13" s="178" t="s">
        <v>849</v>
      </c>
      <c r="M13" s="175" t="s">
        <v>850</v>
      </c>
      <c r="N13" s="171" t="s">
        <v>851</v>
      </c>
    </row>
    <row r="14" spans="1:14" x14ac:dyDescent="0.25">
      <c r="A14" s="176"/>
      <c r="B14" s="140" t="s">
        <v>852</v>
      </c>
      <c r="C14" s="179"/>
      <c r="D14" s="141" t="s">
        <v>853</v>
      </c>
      <c r="E14" s="142" t="s">
        <v>854</v>
      </c>
      <c r="F14" s="141" t="s">
        <v>855</v>
      </c>
      <c r="G14" s="141" t="s">
        <v>856</v>
      </c>
      <c r="H14" s="141" t="s">
        <v>857</v>
      </c>
      <c r="I14" s="142" t="s">
        <v>854</v>
      </c>
      <c r="J14" s="142" t="s">
        <v>858</v>
      </c>
      <c r="K14" s="143" t="s">
        <v>859</v>
      </c>
      <c r="L14" s="179"/>
      <c r="M14" s="176"/>
      <c r="N14" s="172"/>
    </row>
    <row r="15" spans="1:14" x14ac:dyDescent="0.25">
      <c r="A15" s="177"/>
      <c r="B15" s="144"/>
      <c r="C15" s="180"/>
      <c r="D15" s="145"/>
      <c r="E15" s="145"/>
      <c r="F15" s="145"/>
      <c r="G15" s="145"/>
      <c r="H15" s="145" t="s">
        <v>860</v>
      </c>
      <c r="I15" s="146" t="s">
        <v>861</v>
      </c>
      <c r="J15" s="146" t="s">
        <v>861</v>
      </c>
      <c r="K15" s="147"/>
      <c r="L15" s="180"/>
      <c r="M15" s="177"/>
      <c r="N15" s="173"/>
    </row>
    <row r="16" spans="1:14" x14ac:dyDescent="0.25">
      <c r="A16" s="148">
        <v>1</v>
      </c>
      <c r="B16" s="148">
        <v>3</v>
      </c>
      <c r="C16" s="148">
        <v>4</v>
      </c>
      <c r="D16" s="148">
        <v>5</v>
      </c>
      <c r="E16" s="149">
        <v>7</v>
      </c>
      <c r="F16" s="148">
        <v>8</v>
      </c>
      <c r="G16" s="148">
        <v>9</v>
      </c>
      <c r="H16" s="148">
        <v>10</v>
      </c>
      <c r="I16" s="149">
        <v>14</v>
      </c>
      <c r="J16" s="149">
        <v>15</v>
      </c>
      <c r="K16" s="149">
        <v>18</v>
      </c>
      <c r="L16" s="148">
        <v>26</v>
      </c>
      <c r="M16" s="148">
        <v>30</v>
      </c>
      <c r="N16" s="149">
        <v>32</v>
      </c>
    </row>
    <row r="17" spans="1:14" x14ac:dyDescent="0.25">
      <c r="A17" s="150">
        <v>1</v>
      </c>
      <c r="B17" s="151" t="s">
        <v>414</v>
      </c>
      <c r="C17" s="152">
        <v>7</v>
      </c>
      <c r="D17" s="152" t="s">
        <v>415</v>
      </c>
      <c r="E17" s="153">
        <v>44023823</v>
      </c>
      <c r="F17" s="154">
        <v>41817</v>
      </c>
      <c r="G17" s="154">
        <v>42545</v>
      </c>
      <c r="H17" s="154">
        <v>41902</v>
      </c>
      <c r="I17" s="153">
        <v>27276566.489999998</v>
      </c>
      <c r="J17" s="153">
        <v>25860247.16</v>
      </c>
      <c r="K17" s="155">
        <v>-1416319.33</v>
      </c>
      <c r="L17" s="152">
        <v>10</v>
      </c>
      <c r="M17" s="150" t="s">
        <v>862</v>
      </c>
      <c r="N17" s="153">
        <v>37249866.359999999</v>
      </c>
    </row>
    <row r="18" spans="1:14" ht="21.75" x14ac:dyDescent="0.25">
      <c r="A18" s="150">
        <v>2</v>
      </c>
      <c r="B18" s="151" t="s">
        <v>818</v>
      </c>
      <c r="C18" s="152">
        <v>7</v>
      </c>
      <c r="D18" s="152" t="s">
        <v>748</v>
      </c>
      <c r="E18" s="153">
        <v>14250000</v>
      </c>
      <c r="F18" s="154">
        <v>42004</v>
      </c>
      <c r="G18" s="154">
        <v>42548</v>
      </c>
      <c r="H18" s="154">
        <v>42109</v>
      </c>
      <c r="I18" s="153">
        <v>13300000</v>
      </c>
      <c r="J18" s="153">
        <v>11400000</v>
      </c>
      <c r="K18" s="155">
        <v>-1900000</v>
      </c>
      <c r="L18" s="152">
        <v>16</v>
      </c>
      <c r="M18" s="150" t="s">
        <v>863</v>
      </c>
      <c r="N18" s="153">
        <v>17277114.649999999</v>
      </c>
    </row>
    <row r="19" spans="1:14" x14ac:dyDescent="0.25">
      <c r="A19" s="156">
        <v>3</v>
      </c>
      <c r="B19" s="157" t="s">
        <v>864</v>
      </c>
      <c r="C19" s="158">
        <v>1</v>
      </c>
      <c r="D19" s="158" t="s">
        <v>865</v>
      </c>
      <c r="E19" s="159">
        <v>400000000</v>
      </c>
      <c r="F19" s="160">
        <v>41269</v>
      </c>
      <c r="G19" s="160">
        <v>42258</v>
      </c>
      <c r="H19" s="160">
        <v>41299</v>
      </c>
      <c r="I19" s="159">
        <v>39943733.609999999</v>
      </c>
      <c r="J19" s="159">
        <v>36363636.399999999</v>
      </c>
      <c r="K19" s="161">
        <v>-3580097.21</v>
      </c>
      <c r="L19" s="158">
        <v>20</v>
      </c>
      <c r="M19" s="156" t="s">
        <v>862</v>
      </c>
      <c r="N19" s="159">
        <v>0</v>
      </c>
    </row>
    <row r="20" spans="1:14" x14ac:dyDescent="0.25">
      <c r="A20" s="27"/>
      <c r="B20" s="27" t="s">
        <v>177</v>
      </c>
      <c r="C20" s="27"/>
      <c r="D20" s="27"/>
      <c r="E20" s="162">
        <f>SUM(E17:E19)</f>
        <v>458273823</v>
      </c>
      <c r="F20" s="27"/>
      <c r="G20" s="27"/>
      <c r="H20" s="27"/>
      <c r="I20" s="162">
        <f>SUM(I17:I19)</f>
        <v>80520300.099999994</v>
      </c>
      <c r="J20" s="162">
        <f>SUM(J17:J19)</f>
        <v>73623883.560000002</v>
      </c>
      <c r="K20" s="162">
        <f>SUM(K17:K19)</f>
        <v>-6896416.54</v>
      </c>
      <c r="L20" s="27"/>
      <c r="M20" s="27"/>
      <c r="N20" s="27"/>
    </row>
  </sheetData>
  <autoFilter ref="A16:N19"/>
  <mergeCells count="7">
    <mergeCell ref="N13:N15"/>
    <mergeCell ref="A2:A3"/>
    <mergeCell ref="A4:A10"/>
    <mergeCell ref="A13:A15"/>
    <mergeCell ref="C13:C15"/>
    <mergeCell ref="L13:L15"/>
    <mergeCell ref="M13:M15"/>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B12" sqref="B12"/>
    </sheetView>
  </sheetViews>
  <sheetFormatPr defaultRowHeight="15" x14ac:dyDescent="0.25"/>
  <cols>
    <col min="1" max="1" width="2" bestFit="1" customWidth="1"/>
    <col min="2" max="2" width="48.5703125" bestFit="1" customWidth="1"/>
    <col min="3" max="3" width="17.42578125" style="113" bestFit="1" customWidth="1"/>
    <col min="4" max="4" width="17.28515625" style="113" bestFit="1" customWidth="1"/>
    <col min="5" max="5" width="15" bestFit="1" customWidth="1"/>
    <col min="6" max="6" width="11.85546875" bestFit="1" customWidth="1"/>
  </cols>
  <sheetData>
    <row r="3" spans="1:6" x14ac:dyDescent="0.25">
      <c r="A3" s="27"/>
      <c r="B3" s="27" t="s">
        <v>384</v>
      </c>
      <c r="C3" s="110" t="s">
        <v>612</v>
      </c>
      <c r="D3" s="110" t="s">
        <v>777</v>
      </c>
      <c r="E3" s="27" t="s">
        <v>867</v>
      </c>
      <c r="F3" s="27" t="s">
        <v>615</v>
      </c>
    </row>
    <row r="4" spans="1:6" ht="16.5" x14ac:dyDescent="0.25">
      <c r="A4" s="27">
        <v>1</v>
      </c>
      <c r="B4" s="163" t="s">
        <v>866</v>
      </c>
      <c r="C4" s="110">
        <v>800000</v>
      </c>
      <c r="D4" s="110">
        <v>800000</v>
      </c>
      <c r="E4" s="27" t="s">
        <v>773</v>
      </c>
      <c r="F4" s="27" t="s">
        <v>608</v>
      </c>
    </row>
    <row r="5" spans="1:6" ht="16.5" x14ac:dyDescent="0.25">
      <c r="A5" s="27">
        <v>2</v>
      </c>
      <c r="B5" s="163" t="s">
        <v>868</v>
      </c>
      <c r="C5" s="110">
        <v>300000</v>
      </c>
      <c r="D5" s="110">
        <v>250000</v>
      </c>
      <c r="E5" s="27" t="s">
        <v>773</v>
      </c>
      <c r="F5" s="27" t="s">
        <v>632</v>
      </c>
    </row>
    <row r="6" spans="1:6" ht="16.5" x14ac:dyDescent="0.25">
      <c r="A6" s="27">
        <v>3</v>
      </c>
      <c r="B6" s="163" t="s">
        <v>640</v>
      </c>
      <c r="C6" s="110">
        <v>250000</v>
      </c>
      <c r="D6" s="110">
        <v>208300</v>
      </c>
      <c r="E6" s="27" t="s">
        <v>774</v>
      </c>
      <c r="F6" s="27" t="s">
        <v>632</v>
      </c>
    </row>
    <row r="7" spans="1:6" x14ac:dyDescent="0.25">
      <c r="A7" s="27"/>
      <c r="B7" s="27" t="s">
        <v>177</v>
      </c>
      <c r="C7" s="61">
        <f>SUM(C4:C6)</f>
        <v>1350000</v>
      </c>
      <c r="D7" s="61">
        <f>SUM(D4:D6)</f>
        <v>1258300</v>
      </c>
      <c r="E7" s="27"/>
      <c r="F7" s="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election activeCell="D3" sqref="D3:E3"/>
    </sheetView>
  </sheetViews>
  <sheetFormatPr defaultRowHeight="15" x14ac:dyDescent="0.25"/>
  <cols>
    <col min="3" max="3" width="32.42578125" bestFit="1" customWidth="1"/>
    <col min="4" max="4" width="14.7109375" style="113" bestFit="1" customWidth="1"/>
    <col min="5" max="7" width="22.42578125" style="113" customWidth="1"/>
    <col min="8" max="8" width="74" customWidth="1"/>
    <col min="9" max="9" width="11.85546875" bestFit="1" customWidth="1"/>
  </cols>
  <sheetData>
    <row r="2" spans="2:9" x14ac:dyDescent="0.25">
      <c r="B2" s="27" t="s">
        <v>1</v>
      </c>
      <c r="C2" s="27" t="s">
        <v>384</v>
      </c>
      <c r="D2" s="110" t="s">
        <v>882</v>
      </c>
      <c r="E2" s="110" t="s">
        <v>883</v>
      </c>
      <c r="F2" s="110" t="s">
        <v>872</v>
      </c>
      <c r="G2" s="110" t="s">
        <v>881</v>
      </c>
      <c r="H2" s="27"/>
      <c r="I2" s="27"/>
    </row>
    <row r="3" spans="2:9" ht="115.5" x14ac:dyDescent="0.25">
      <c r="B3" s="90">
        <v>1</v>
      </c>
      <c r="C3" s="166" t="s">
        <v>869</v>
      </c>
      <c r="D3" s="167">
        <v>3876700</v>
      </c>
      <c r="E3" s="167">
        <v>3576700</v>
      </c>
      <c r="F3" s="167">
        <v>48542754.920000002</v>
      </c>
      <c r="G3" s="167">
        <v>48542754.920000002</v>
      </c>
      <c r="H3" s="168" t="s">
        <v>870</v>
      </c>
      <c r="I3" s="90" t="s">
        <v>871</v>
      </c>
    </row>
    <row r="4" spans="2:9" ht="115.5" x14ac:dyDescent="0.25">
      <c r="B4" s="27">
        <v>2</v>
      </c>
      <c r="C4" s="163" t="s">
        <v>873</v>
      </c>
      <c r="D4" s="167">
        <v>100000</v>
      </c>
      <c r="E4" s="167">
        <v>47300</v>
      </c>
      <c r="F4" s="167">
        <v>32000000</v>
      </c>
      <c r="G4" s="167">
        <v>0</v>
      </c>
      <c r="H4" s="168" t="s">
        <v>874</v>
      </c>
      <c r="I4" s="90" t="s">
        <v>871</v>
      </c>
    </row>
    <row r="5" spans="2:9" ht="115.5" x14ac:dyDescent="0.25">
      <c r="B5" s="27">
        <v>3</v>
      </c>
      <c r="C5" s="163" t="s">
        <v>875</v>
      </c>
      <c r="D5" s="167">
        <v>60000</v>
      </c>
      <c r="E5" s="167">
        <v>60000</v>
      </c>
      <c r="F5" s="167">
        <v>10300000</v>
      </c>
      <c r="G5" s="167">
        <v>0</v>
      </c>
      <c r="H5" s="168" t="s">
        <v>876</v>
      </c>
      <c r="I5" s="27" t="s">
        <v>871</v>
      </c>
    </row>
    <row r="6" spans="2:9" ht="115.5" x14ac:dyDescent="0.25">
      <c r="B6" s="27">
        <v>4</v>
      </c>
      <c r="C6" s="163" t="s">
        <v>877</v>
      </c>
      <c r="D6" s="167">
        <v>30000</v>
      </c>
      <c r="E6" s="167">
        <v>30000</v>
      </c>
      <c r="F6" s="167">
        <v>4000000</v>
      </c>
      <c r="G6" s="167">
        <v>0</v>
      </c>
      <c r="H6" s="168" t="s">
        <v>878</v>
      </c>
      <c r="I6" s="27" t="s">
        <v>73</v>
      </c>
    </row>
    <row r="7" spans="2:9" ht="132" x14ac:dyDescent="0.25">
      <c r="B7" s="27">
        <v>5</v>
      </c>
      <c r="C7" s="164" t="s">
        <v>879</v>
      </c>
      <c r="D7" s="167">
        <v>62000</v>
      </c>
      <c r="E7" s="167">
        <v>33564</v>
      </c>
      <c r="F7" s="167">
        <v>62000000</v>
      </c>
      <c r="G7" s="167">
        <v>0</v>
      </c>
      <c r="H7" s="168" t="s">
        <v>880</v>
      </c>
      <c r="I7" s="27"/>
    </row>
    <row r="8" spans="2:9" x14ac:dyDescent="0.25">
      <c r="B8" s="27"/>
      <c r="C8" s="90"/>
      <c r="D8" s="167">
        <f>SUM(D3:D7)</f>
        <v>4128700</v>
      </c>
      <c r="E8" s="167">
        <f>SUM(E3:E7)</f>
        <v>3747564</v>
      </c>
      <c r="F8" s="167">
        <f>SUM(F3:F7)</f>
        <v>156842754.92000002</v>
      </c>
      <c r="G8" s="167">
        <f>SUM(G3:G7)</f>
        <v>48542754.920000002</v>
      </c>
      <c r="H8" s="90"/>
      <c r="I8" s="27"/>
    </row>
    <row r="9" spans="2:9" x14ac:dyDescent="0.25">
      <c r="C9" s="50"/>
      <c r="D9" s="165"/>
      <c r="E9" s="165"/>
      <c r="F9" s="165"/>
      <c r="G9" s="165"/>
      <c r="H9" s="50"/>
    </row>
    <row r="10" spans="2:9" x14ac:dyDescent="0.25">
      <c r="C10" s="50"/>
      <c r="D10" s="165"/>
      <c r="E10" s="165"/>
      <c r="F10" s="165"/>
      <c r="G10" s="165"/>
      <c r="H10" s="50"/>
    </row>
    <row r="11" spans="2:9" x14ac:dyDescent="0.25">
      <c r="C11" s="50"/>
      <c r="D11" s="165"/>
      <c r="E11" s="165"/>
      <c r="F11" s="165"/>
      <c r="G11" s="165"/>
      <c r="H11" s="5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
  <sheetViews>
    <sheetView workbookViewId="0">
      <selection activeCell="A18" sqref="A18"/>
    </sheetView>
  </sheetViews>
  <sheetFormatPr defaultRowHeight="15" x14ac:dyDescent="0.25"/>
  <cols>
    <col min="3" max="3" width="32.42578125" bestFit="1" customWidth="1"/>
    <col min="4" max="5" width="14.7109375" bestFit="1" customWidth="1"/>
    <col min="6" max="6" width="93.85546875" customWidth="1"/>
  </cols>
  <sheetData>
    <row r="3" spans="2:6" x14ac:dyDescent="0.25">
      <c r="B3" s="169" t="s">
        <v>1</v>
      </c>
      <c r="C3" s="169" t="s">
        <v>384</v>
      </c>
      <c r="D3" s="169" t="s">
        <v>612</v>
      </c>
      <c r="E3" s="169" t="s">
        <v>777</v>
      </c>
      <c r="F3" s="169" t="s">
        <v>279</v>
      </c>
    </row>
    <row r="4" spans="2:6" ht="115.5" x14ac:dyDescent="0.25">
      <c r="B4" s="90">
        <v>1</v>
      </c>
      <c r="C4" s="166" t="s">
        <v>869</v>
      </c>
      <c r="D4" s="167">
        <v>3876700</v>
      </c>
      <c r="E4" s="167">
        <v>3576700</v>
      </c>
      <c r="F4" s="168" t="s">
        <v>884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E20" sqref="E20"/>
    </sheetView>
  </sheetViews>
  <sheetFormatPr defaultRowHeight="15" x14ac:dyDescent="0.25"/>
  <cols>
    <col min="1" max="1" width="3.140625" bestFit="1" customWidth="1"/>
    <col min="2" max="2" width="14" bestFit="1" customWidth="1"/>
    <col min="3" max="3" width="15.42578125" bestFit="1" customWidth="1"/>
  </cols>
  <sheetData>
    <row r="1" spans="1:3" x14ac:dyDescent="0.25">
      <c r="A1" s="26" t="s">
        <v>1</v>
      </c>
      <c r="B1" s="26" t="s">
        <v>75</v>
      </c>
      <c r="C1" s="26" t="s">
        <v>76</v>
      </c>
    </row>
    <row r="2" spans="1:3" x14ac:dyDescent="0.25">
      <c r="A2" s="27">
        <v>1</v>
      </c>
      <c r="B2" s="27" t="s">
        <v>66</v>
      </c>
      <c r="C2" s="28">
        <v>61347</v>
      </c>
    </row>
    <row r="3" spans="1:3" x14ac:dyDescent="0.25">
      <c r="A3" s="27">
        <v>2</v>
      </c>
      <c r="B3" s="27" t="s">
        <v>67</v>
      </c>
      <c r="C3" s="28">
        <v>104993.86</v>
      </c>
    </row>
    <row r="4" spans="1:3" x14ac:dyDescent="0.25">
      <c r="A4" s="27">
        <v>3</v>
      </c>
      <c r="B4" s="27" t="s">
        <v>68</v>
      </c>
      <c r="C4" s="28">
        <v>15115.71</v>
      </c>
    </row>
    <row r="5" spans="1:3" x14ac:dyDescent="0.25">
      <c r="A5" s="27">
        <v>4</v>
      </c>
      <c r="B5" s="27" t="s">
        <v>69</v>
      </c>
      <c r="C5" s="28">
        <v>35636.480000000003</v>
      </c>
    </row>
    <row r="6" spans="1:3" x14ac:dyDescent="0.25">
      <c r="A6" s="27">
        <v>5</v>
      </c>
      <c r="B6" s="27" t="s">
        <v>70</v>
      </c>
      <c r="C6" s="28">
        <v>120636.48</v>
      </c>
    </row>
    <row r="7" spans="1:3" x14ac:dyDescent="0.25">
      <c r="A7" s="27">
        <v>6</v>
      </c>
      <c r="B7" s="27" t="s">
        <v>71</v>
      </c>
      <c r="C7" s="28">
        <v>85709</v>
      </c>
    </row>
    <row r="8" spans="1:3" x14ac:dyDescent="0.25">
      <c r="A8" s="27">
        <v>7</v>
      </c>
      <c r="B8" s="27" t="s">
        <v>72</v>
      </c>
      <c r="C8" s="28">
        <v>30950</v>
      </c>
    </row>
    <row r="9" spans="1:3" x14ac:dyDescent="0.25">
      <c r="A9" s="27">
        <v>8</v>
      </c>
      <c r="B9" s="27" t="s">
        <v>73</v>
      </c>
      <c r="C9" s="28">
        <v>80941.2</v>
      </c>
    </row>
    <row r="10" spans="1:3" x14ac:dyDescent="0.25">
      <c r="A10" s="27">
        <v>9</v>
      </c>
      <c r="B10" s="27" t="s">
        <v>73</v>
      </c>
      <c r="C10" s="28">
        <v>93044.57</v>
      </c>
    </row>
    <row r="11" spans="1:3" x14ac:dyDescent="0.25">
      <c r="A11" s="27">
        <v>10</v>
      </c>
      <c r="B11" s="27" t="s">
        <v>74</v>
      </c>
      <c r="C11" s="28">
        <v>172400</v>
      </c>
    </row>
    <row r="12" spans="1:3" x14ac:dyDescent="0.25">
      <c r="A12" s="181" t="s">
        <v>77</v>
      </c>
      <c r="B12" s="182"/>
      <c r="C12" s="29">
        <f>SUM(C2:C11)</f>
        <v>800774.3</v>
      </c>
    </row>
  </sheetData>
  <mergeCells count="1">
    <mergeCell ref="A12:B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Сумма</vt:lpstr>
      <vt:lpstr>I-2.1</vt:lpstr>
      <vt:lpstr>I-2.2</vt:lpstr>
      <vt:lpstr>III-7</vt:lpstr>
      <vt:lpstr>III-8</vt:lpstr>
      <vt:lpstr>III-9</vt:lpstr>
      <vt:lpstr>III-10</vt:lpstr>
      <vt:lpstr>III-12</vt:lpstr>
      <vt:lpstr>II-1.3</vt:lpstr>
      <vt:lpstr>III-5</vt:lpstr>
      <vt:lpstr>1.1</vt:lpstr>
      <vt:lpstr>1.5</vt:lpstr>
      <vt:lpstr>6</vt:lpstr>
      <vt:lpstr>3.1</vt:lpstr>
      <vt:lpstr>3.3</vt:lpstr>
    </vt:vector>
  </TitlesOfParts>
  <Company>Reanimator Extreme Edition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2013-04-25T04:08:56Z</dcterms:created>
  <dcterms:modified xsi:type="dcterms:W3CDTF">2015-09-09T06:30:12Z</dcterms:modified>
</cp:coreProperties>
</file>