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nesileryte/Documents/GitHub/geoFluxus/Public_data/"/>
    </mc:Choice>
  </mc:AlternateContent>
  <xr:revisionPtr revIDLastSave="0" documentId="13_ncr:1_{F498F638-EBA3-B54F-9437-32F53899273C}" xr6:coauthVersionLast="36" xr6:coauthVersionMax="36" xr10:uidLastSave="{00000000-0000-0000-0000-000000000000}"/>
  <bookViews>
    <workbookView xWindow="0" yWindow="0" windowWidth="28800" windowHeight="18000" activeTab="1" xr2:uid="{00000000-000D-0000-FFFF-FFFF00000000}"/>
  </bookViews>
  <sheets>
    <sheet name="totaal2018" sheetId="4" r:id="rId1"/>
    <sheet name="Huishoudelijk_afval_per_gemeent" sheetId="1" r:id="rId2"/>
    <sheet name="Regionale_kerncijfers_Nederland" sheetId="2" r:id="rId3"/>
    <sheet name="keyflow" sheetId="3" r:id="rId4"/>
  </sheets>
  <definedNames>
    <definedName name="_xlnm._FilterDatabase" localSheetId="1" hidden="1">Huishoudelijk_afval_per_gemeent!$A$1:$I$1117</definedName>
  </definedName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H238" i="1" s="1"/>
  <c r="D239" i="1"/>
  <c r="D240" i="1"/>
  <c r="D241" i="1"/>
  <c r="D242" i="1"/>
  <c r="D243" i="1"/>
  <c r="D244" i="1"/>
  <c r="D245" i="1"/>
  <c r="D246" i="1"/>
  <c r="H246" i="1" s="1"/>
  <c r="D247" i="1"/>
  <c r="D248" i="1"/>
  <c r="D249" i="1"/>
  <c r="D250" i="1"/>
  <c r="D251" i="1"/>
  <c r="D252" i="1"/>
  <c r="D253" i="1"/>
  <c r="D254" i="1"/>
  <c r="H254" i="1" s="1"/>
  <c r="D255" i="1"/>
  <c r="D256" i="1"/>
  <c r="D257" i="1"/>
  <c r="D258" i="1"/>
  <c r="D259" i="1"/>
  <c r="D260" i="1"/>
  <c r="D261" i="1"/>
  <c r="D262" i="1"/>
  <c r="H262" i="1" s="1"/>
  <c r="D263" i="1"/>
  <c r="D264" i="1"/>
  <c r="D265" i="1"/>
  <c r="D266" i="1"/>
  <c r="D267" i="1"/>
  <c r="D268" i="1"/>
  <c r="D269" i="1"/>
  <c r="D270" i="1"/>
  <c r="H270" i="1" s="1"/>
  <c r="D271" i="1"/>
  <c r="D272" i="1"/>
  <c r="D273" i="1"/>
  <c r="D274" i="1"/>
  <c r="D275" i="1"/>
  <c r="D276" i="1"/>
  <c r="D277" i="1"/>
  <c r="D278" i="1"/>
  <c r="H278" i="1" s="1"/>
  <c r="D279" i="1"/>
  <c r="D280" i="1"/>
  <c r="D281" i="1"/>
  <c r="D282" i="1"/>
  <c r="D283" i="1"/>
  <c r="D284" i="1"/>
  <c r="D285" i="1"/>
  <c r="D286" i="1"/>
  <c r="H286" i="1" s="1"/>
  <c r="D287" i="1"/>
  <c r="D288" i="1"/>
  <c r="D289" i="1"/>
  <c r="D290" i="1"/>
  <c r="D291" i="1"/>
  <c r="D292" i="1"/>
  <c r="D293" i="1"/>
  <c r="D294" i="1"/>
  <c r="H294" i="1" s="1"/>
  <c r="D295" i="1"/>
  <c r="D296" i="1"/>
  <c r="D297" i="1"/>
  <c r="D298" i="1"/>
  <c r="D299" i="1"/>
  <c r="D300" i="1"/>
  <c r="D301" i="1"/>
  <c r="D302" i="1"/>
  <c r="H302" i="1" s="1"/>
  <c r="D303" i="1"/>
  <c r="D304" i="1"/>
  <c r="D305" i="1"/>
  <c r="D306" i="1"/>
  <c r="D307" i="1"/>
  <c r="D308" i="1"/>
  <c r="D309" i="1"/>
  <c r="D310" i="1"/>
  <c r="H310" i="1" s="1"/>
  <c r="D311" i="1"/>
  <c r="D312" i="1"/>
  <c r="D313" i="1"/>
  <c r="D314" i="1"/>
  <c r="D315" i="1"/>
  <c r="D316" i="1"/>
  <c r="D317" i="1"/>
  <c r="D318" i="1"/>
  <c r="H318" i="1" s="1"/>
  <c r="D319" i="1"/>
  <c r="D320" i="1"/>
  <c r="D321" i="1"/>
  <c r="D322" i="1"/>
  <c r="D323" i="1"/>
  <c r="D324" i="1"/>
  <c r="D325" i="1"/>
  <c r="D326" i="1"/>
  <c r="H326" i="1" s="1"/>
  <c r="D327" i="1"/>
  <c r="D328" i="1"/>
  <c r="D329" i="1"/>
  <c r="D330" i="1"/>
  <c r="D331" i="1"/>
  <c r="D332" i="1"/>
  <c r="D333" i="1"/>
  <c r="D334" i="1"/>
  <c r="H334" i="1" s="1"/>
  <c r="D335" i="1"/>
  <c r="D336" i="1"/>
  <c r="D337" i="1"/>
  <c r="D338" i="1"/>
  <c r="D339" i="1"/>
  <c r="D340" i="1"/>
  <c r="D341" i="1"/>
  <c r="D342" i="1"/>
  <c r="H342" i="1" s="1"/>
  <c r="D343" i="1"/>
  <c r="D344" i="1"/>
  <c r="D345" i="1"/>
  <c r="D346" i="1"/>
  <c r="D347" i="1"/>
  <c r="D348" i="1"/>
  <c r="D349" i="1"/>
  <c r="D350" i="1"/>
  <c r="H350" i="1" s="1"/>
  <c r="D351" i="1"/>
  <c r="D352" i="1"/>
  <c r="D353" i="1"/>
  <c r="D354" i="1"/>
  <c r="D355" i="1"/>
  <c r="D356" i="1"/>
  <c r="D357" i="1"/>
  <c r="D358" i="1"/>
  <c r="H358" i="1" s="1"/>
  <c r="D359" i="1"/>
  <c r="D360" i="1"/>
  <c r="D361" i="1"/>
  <c r="D362" i="1"/>
  <c r="D363" i="1"/>
  <c r="D364" i="1"/>
  <c r="D365" i="1"/>
  <c r="D366" i="1"/>
  <c r="H366" i="1" s="1"/>
  <c r="D367" i="1"/>
  <c r="D368" i="1"/>
  <c r="D369" i="1"/>
  <c r="D370" i="1"/>
  <c r="D371" i="1"/>
  <c r="D372" i="1"/>
  <c r="D373" i="1"/>
  <c r="D374" i="1"/>
  <c r="H374" i="1" s="1"/>
  <c r="D375" i="1"/>
  <c r="D376" i="1"/>
  <c r="D377" i="1"/>
  <c r="D378" i="1"/>
  <c r="D379" i="1"/>
  <c r="D380" i="1"/>
  <c r="D381" i="1"/>
  <c r="D382" i="1"/>
  <c r="H382" i="1" s="1"/>
  <c r="D383" i="1"/>
  <c r="D384" i="1"/>
  <c r="D385" i="1"/>
  <c r="D386" i="1"/>
  <c r="D387" i="1"/>
  <c r="D388" i="1"/>
  <c r="D389" i="1"/>
  <c r="D390" i="1"/>
  <c r="H390" i="1" s="1"/>
  <c r="D391" i="1"/>
  <c r="D392" i="1"/>
  <c r="D393" i="1"/>
  <c r="D394" i="1"/>
  <c r="D395" i="1"/>
  <c r="D396" i="1"/>
  <c r="D397" i="1"/>
  <c r="D398" i="1"/>
  <c r="H398" i="1" s="1"/>
  <c r="D399" i="1"/>
  <c r="D400" i="1"/>
  <c r="D401" i="1"/>
  <c r="D402" i="1"/>
  <c r="D403" i="1"/>
  <c r="D404" i="1"/>
  <c r="D405" i="1"/>
  <c r="D406" i="1"/>
  <c r="H406" i="1" s="1"/>
  <c r="D407" i="1"/>
  <c r="D408" i="1"/>
  <c r="D409" i="1"/>
  <c r="D410" i="1"/>
  <c r="D411" i="1"/>
  <c r="D412" i="1"/>
  <c r="D413" i="1"/>
  <c r="D414" i="1"/>
  <c r="H414" i="1" s="1"/>
  <c r="D415" i="1"/>
  <c r="D416" i="1"/>
  <c r="D417" i="1"/>
  <c r="D418" i="1"/>
  <c r="D419" i="1"/>
  <c r="D420" i="1"/>
  <c r="D421" i="1"/>
  <c r="D422" i="1"/>
  <c r="H422" i="1" s="1"/>
  <c r="D423" i="1"/>
  <c r="D424" i="1"/>
  <c r="D425" i="1"/>
  <c r="D426" i="1"/>
  <c r="D427" i="1"/>
  <c r="D428" i="1"/>
  <c r="D429" i="1"/>
  <c r="D430" i="1"/>
  <c r="H430" i="1" s="1"/>
  <c r="D431" i="1"/>
  <c r="D432" i="1"/>
  <c r="D433" i="1"/>
  <c r="D434" i="1"/>
  <c r="D435" i="1"/>
  <c r="D436" i="1"/>
  <c r="D437" i="1"/>
  <c r="D438" i="1"/>
  <c r="H438" i="1" s="1"/>
  <c r="D439" i="1"/>
  <c r="D440" i="1"/>
  <c r="D441" i="1"/>
  <c r="D442" i="1"/>
  <c r="D443" i="1"/>
  <c r="D444" i="1"/>
  <c r="D445" i="1"/>
  <c r="D446" i="1"/>
  <c r="H446" i="1" s="1"/>
  <c r="D447" i="1"/>
  <c r="D448" i="1"/>
  <c r="D449" i="1"/>
  <c r="D450" i="1"/>
  <c r="D451" i="1"/>
  <c r="D452" i="1"/>
  <c r="D453" i="1"/>
  <c r="D454" i="1"/>
  <c r="H454" i="1" s="1"/>
  <c r="D455" i="1"/>
  <c r="D456" i="1"/>
  <c r="D457" i="1"/>
  <c r="D458" i="1"/>
  <c r="D459" i="1"/>
  <c r="D460" i="1"/>
  <c r="D461" i="1"/>
  <c r="D462" i="1"/>
  <c r="H462" i="1" s="1"/>
  <c r="D463" i="1"/>
  <c r="D464" i="1"/>
  <c r="D465" i="1"/>
  <c r="D466" i="1"/>
  <c r="D467" i="1"/>
  <c r="D468" i="1"/>
  <c r="D469" i="1"/>
  <c r="D470" i="1"/>
  <c r="H470" i="1" s="1"/>
  <c r="D471" i="1"/>
  <c r="D472" i="1"/>
  <c r="D473" i="1"/>
  <c r="D474" i="1"/>
  <c r="D475" i="1"/>
  <c r="D476" i="1"/>
  <c r="D477" i="1"/>
  <c r="D478" i="1"/>
  <c r="H478" i="1" s="1"/>
  <c r="D479" i="1"/>
  <c r="D480" i="1"/>
  <c r="D481" i="1"/>
  <c r="D482" i="1"/>
  <c r="D483" i="1"/>
  <c r="D484" i="1"/>
  <c r="D485" i="1"/>
  <c r="D486" i="1"/>
  <c r="H486" i="1" s="1"/>
  <c r="D487" i="1"/>
  <c r="D488" i="1"/>
  <c r="D489" i="1"/>
  <c r="D490" i="1"/>
  <c r="D491" i="1"/>
  <c r="D492" i="1"/>
  <c r="D493" i="1"/>
  <c r="D494" i="1"/>
  <c r="H494" i="1" s="1"/>
  <c r="D495" i="1"/>
  <c r="D496" i="1"/>
  <c r="D497" i="1"/>
  <c r="D498" i="1"/>
  <c r="D499" i="1"/>
  <c r="D500" i="1"/>
  <c r="D501" i="1"/>
  <c r="D502" i="1"/>
  <c r="H502" i="1" s="1"/>
  <c r="D503" i="1"/>
  <c r="D504" i="1"/>
  <c r="D505" i="1"/>
  <c r="D506" i="1"/>
  <c r="D507" i="1"/>
  <c r="D508" i="1"/>
  <c r="D509" i="1"/>
  <c r="D510" i="1"/>
  <c r="H510" i="1" s="1"/>
  <c r="D511" i="1"/>
  <c r="D512" i="1"/>
  <c r="D513" i="1"/>
  <c r="D514" i="1"/>
  <c r="D515" i="1"/>
  <c r="D516" i="1"/>
  <c r="D517" i="1"/>
  <c r="D518" i="1"/>
  <c r="H518" i="1" s="1"/>
  <c r="D519" i="1"/>
  <c r="D520" i="1"/>
  <c r="D521" i="1"/>
  <c r="D522" i="1"/>
  <c r="D523" i="1"/>
  <c r="D524" i="1"/>
  <c r="D525" i="1"/>
  <c r="D526" i="1"/>
  <c r="H526" i="1" s="1"/>
  <c r="D527" i="1"/>
  <c r="D528" i="1"/>
  <c r="D529" i="1"/>
  <c r="D530" i="1"/>
  <c r="D531" i="1"/>
  <c r="D532" i="1"/>
  <c r="D533" i="1"/>
  <c r="D534" i="1"/>
  <c r="H534" i="1" s="1"/>
  <c r="D535" i="1"/>
  <c r="D536" i="1"/>
  <c r="D537" i="1"/>
  <c r="D538" i="1"/>
  <c r="D539" i="1"/>
  <c r="D540" i="1"/>
  <c r="D541" i="1"/>
  <c r="D542" i="1"/>
  <c r="H542" i="1" s="1"/>
  <c r="D543" i="1"/>
  <c r="D544" i="1"/>
  <c r="D545" i="1"/>
  <c r="D546" i="1"/>
  <c r="D547" i="1"/>
  <c r="D548" i="1"/>
  <c r="D549" i="1"/>
  <c r="D550" i="1"/>
  <c r="H550" i="1" s="1"/>
  <c r="D551" i="1"/>
  <c r="D552" i="1"/>
  <c r="D553" i="1"/>
  <c r="D554" i="1"/>
  <c r="D555" i="1"/>
  <c r="D556" i="1"/>
  <c r="D557" i="1"/>
  <c r="D558" i="1"/>
  <c r="H558" i="1" s="1"/>
  <c r="D559" i="1"/>
  <c r="D560" i="1"/>
  <c r="D561" i="1"/>
  <c r="D562" i="1"/>
  <c r="D563" i="1"/>
  <c r="D564" i="1"/>
  <c r="D565" i="1"/>
  <c r="D566" i="1"/>
  <c r="H566" i="1" s="1"/>
  <c r="D567" i="1"/>
  <c r="D568" i="1"/>
  <c r="D569" i="1"/>
  <c r="D570" i="1"/>
  <c r="D571" i="1"/>
  <c r="D572" i="1"/>
  <c r="D573" i="1"/>
  <c r="D574" i="1"/>
  <c r="H574" i="1" s="1"/>
  <c r="D575" i="1"/>
  <c r="D576" i="1"/>
  <c r="D577" i="1"/>
  <c r="D578" i="1"/>
  <c r="D579" i="1"/>
  <c r="D580" i="1"/>
  <c r="D581" i="1"/>
  <c r="D582" i="1"/>
  <c r="H582" i="1" s="1"/>
  <c r="D583" i="1"/>
  <c r="D584" i="1"/>
  <c r="D585" i="1"/>
  <c r="D586" i="1"/>
  <c r="D587" i="1"/>
  <c r="D588" i="1"/>
  <c r="D589" i="1"/>
  <c r="D590" i="1"/>
  <c r="H590" i="1" s="1"/>
  <c r="D591" i="1"/>
  <c r="D592" i="1"/>
  <c r="D593" i="1"/>
  <c r="D594" i="1"/>
  <c r="D595" i="1"/>
  <c r="D596" i="1"/>
  <c r="D597" i="1"/>
  <c r="D598" i="1"/>
  <c r="H598" i="1" s="1"/>
  <c r="D599" i="1"/>
  <c r="D600" i="1"/>
  <c r="D601" i="1"/>
  <c r="D602" i="1"/>
  <c r="D603" i="1"/>
  <c r="D604" i="1"/>
  <c r="D605" i="1"/>
  <c r="D606" i="1"/>
  <c r="H606" i="1" s="1"/>
  <c r="D607" i="1"/>
  <c r="D608" i="1"/>
  <c r="D609" i="1"/>
  <c r="D610" i="1"/>
  <c r="D611" i="1"/>
  <c r="D612" i="1"/>
  <c r="D613" i="1"/>
  <c r="D614" i="1"/>
  <c r="H614" i="1" s="1"/>
  <c r="D615" i="1"/>
  <c r="D616" i="1"/>
  <c r="D617" i="1"/>
  <c r="D618" i="1"/>
  <c r="D619" i="1"/>
  <c r="D620" i="1"/>
  <c r="D621" i="1"/>
  <c r="D622" i="1"/>
  <c r="H622" i="1" s="1"/>
  <c r="D623" i="1"/>
  <c r="D624" i="1"/>
  <c r="D625" i="1"/>
  <c r="D626" i="1"/>
  <c r="D627" i="1"/>
  <c r="D628" i="1"/>
  <c r="D629" i="1"/>
  <c r="D630" i="1"/>
  <c r="H630" i="1" s="1"/>
  <c r="D631" i="1"/>
  <c r="D632" i="1"/>
  <c r="D633" i="1"/>
  <c r="D634" i="1"/>
  <c r="D635" i="1"/>
  <c r="D636" i="1"/>
  <c r="D637" i="1"/>
  <c r="D638" i="1"/>
  <c r="H638" i="1" s="1"/>
  <c r="D639" i="1"/>
  <c r="D640" i="1"/>
  <c r="D641" i="1"/>
  <c r="D642" i="1"/>
  <c r="D643" i="1"/>
  <c r="D644" i="1"/>
  <c r="D645" i="1"/>
  <c r="D646" i="1"/>
  <c r="H646" i="1" s="1"/>
  <c r="D647" i="1"/>
  <c r="D648" i="1"/>
  <c r="D649" i="1"/>
  <c r="D650" i="1"/>
  <c r="D651" i="1"/>
  <c r="D652" i="1"/>
  <c r="D653" i="1"/>
  <c r="D654" i="1"/>
  <c r="H654" i="1" s="1"/>
  <c r="D655" i="1"/>
  <c r="D656" i="1"/>
  <c r="D657" i="1"/>
  <c r="D658" i="1"/>
  <c r="D659" i="1"/>
  <c r="D660" i="1"/>
  <c r="D661" i="1"/>
  <c r="D662" i="1"/>
  <c r="H662" i="1" s="1"/>
  <c r="D663" i="1"/>
  <c r="D664" i="1"/>
  <c r="D665" i="1"/>
  <c r="D666" i="1"/>
  <c r="D667" i="1"/>
  <c r="D668" i="1"/>
  <c r="D669" i="1"/>
  <c r="D670" i="1"/>
  <c r="H670" i="1" s="1"/>
  <c r="D671" i="1"/>
  <c r="D672" i="1"/>
  <c r="D673" i="1"/>
  <c r="D674" i="1"/>
  <c r="D675" i="1"/>
  <c r="D676" i="1"/>
  <c r="D677" i="1"/>
  <c r="D678" i="1"/>
  <c r="H678" i="1" s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H798" i="1" s="1"/>
  <c r="D799" i="1"/>
  <c r="D800" i="1"/>
  <c r="D801" i="1"/>
  <c r="D802" i="1"/>
  <c r="D803" i="1"/>
  <c r="D804" i="1"/>
  <c r="D805" i="1"/>
  <c r="D806" i="1"/>
  <c r="H806" i="1" s="1"/>
  <c r="D807" i="1"/>
  <c r="D808" i="1"/>
  <c r="D809" i="1"/>
  <c r="D810" i="1"/>
  <c r="D811" i="1"/>
  <c r="D812" i="1"/>
  <c r="D813" i="1"/>
  <c r="D814" i="1"/>
  <c r="H814" i="1" s="1"/>
  <c r="D815" i="1"/>
  <c r="D816" i="1"/>
  <c r="D817" i="1"/>
  <c r="D818" i="1"/>
  <c r="D819" i="1"/>
  <c r="D820" i="1"/>
  <c r="D821" i="1"/>
  <c r="D822" i="1"/>
  <c r="H822" i="1" s="1"/>
  <c r="D823" i="1"/>
  <c r="D824" i="1"/>
  <c r="D825" i="1"/>
  <c r="D826" i="1"/>
  <c r="D827" i="1"/>
  <c r="D828" i="1"/>
  <c r="D829" i="1"/>
  <c r="D830" i="1"/>
  <c r="H830" i="1" s="1"/>
  <c r="D831" i="1"/>
  <c r="D832" i="1"/>
  <c r="D833" i="1"/>
  <c r="D834" i="1"/>
  <c r="D835" i="1"/>
  <c r="D836" i="1"/>
  <c r="D837" i="1"/>
  <c r="D838" i="1"/>
  <c r="H838" i="1" s="1"/>
  <c r="D839" i="1"/>
  <c r="D840" i="1"/>
  <c r="D841" i="1"/>
  <c r="D842" i="1"/>
  <c r="D843" i="1"/>
  <c r="D844" i="1"/>
  <c r="D845" i="1"/>
  <c r="D846" i="1"/>
  <c r="H846" i="1" s="1"/>
  <c r="D847" i="1"/>
  <c r="D848" i="1"/>
  <c r="D849" i="1"/>
  <c r="D850" i="1"/>
  <c r="D851" i="1"/>
  <c r="D852" i="1"/>
  <c r="D853" i="1"/>
  <c r="D854" i="1"/>
  <c r="H854" i="1" s="1"/>
  <c r="D855" i="1"/>
  <c r="D856" i="1"/>
  <c r="D857" i="1"/>
  <c r="D858" i="1"/>
  <c r="D859" i="1"/>
  <c r="D860" i="1"/>
  <c r="D861" i="1"/>
  <c r="D862" i="1"/>
  <c r="H862" i="1" s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H902" i="1" s="1"/>
  <c r="D903" i="1"/>
  <c r="D904" i="1"/>
  <c r="D905" i="1"/>
  <c r="D906" i="1"/>
  <c r="D907" i="1"/>
  <c r="D908" i="1"/>
  <c r="D909" i="1"/>
  <c r="D910" i="1"/>
  <c r="H910" i="1" s="1"/>
  <c r="D911" i="1"/>
  <c r="D912" i="1"/>
  <c r="D913" i="1"/>
  <c r="D914" i="1"/>
  <c r="D915" i="1"/>
  <c r="D916" i="1"/>
  <c r="D917" i="1"/>
  <c r="D918" i="1"/>
  <c r="H918" i="1" s="1"/>
  <c r="D919" i="1"/>
  <c r="D920" i="1"/>
  <c r="D921" i="1"/>
  <c r="D922" i="1"/>
  <c r="D923" i="1"/>
  <c r="D924" i="1"/>
  <c r="D925" i="1"/>
  <c r="D926" i="1"/>
  <c r="H926" i="1" s="1"/>
  <c r="D927" i="1"/>
  <c r="D928" i="1"/>
  <c r="D929" i="1"/>
  <c r="D930" i="1"/>
  <c r="D931" i="1"/>
  <c r="D932" i="1"/>
  <c r="D933" i="1"/>
  <c r="D934" i="1"/>
  <c r="H934" i="1" s="1"/>
  <c r="D935" i="1"/>
  <c r="D936" i="1"/>
  <c r="D937" i="1"/>
  <c r="D938" i="1"/>
  <c r="D939" i="1"/>
  <c r="D940" i="1"/>
  <c r="D941" i="1"/>
  <c r="D942" i="1"/>
  <c r="H942" i="1" s="1"/>
  <c r="D943" i="1"/>
  <c r="D944" i="1"/>
  <c r="D945" i="1"/>
  <c r="D946" i="1"/>
  <c r="D947" i="1"/>
  <c r="D948" i="1"/>
  <c r="D949" i="1"/>
  <c r="D950" i="1"/>
  <c r="H950" i="1" s="1"/>
  <c r="D951" i="1"/>
  <c r="D952" i="1"/>
  <c r="D953" i="1"/>
  <c r="D954" i="1"/>
  <c r="D955" i="1"/>
  <c r="D956" i="1"/>
  <c r="D957" i="1"/>
  <c r="D958" i="1"/>
  <c r="H958" i="1" s="1"/>
  <c r="D959" i="1"/>
  <c r="D960" i="1"/>
  <c r="D961" i="1"/>
  <c r="D962" i="1"/>
  <c r="D963" i="1"/>
  <c r="D964" i="1"/>
  <c r="D965" i="1"/>
  <c r="D966" i="1"/>
  <c r="H966" i="1" s="1"/>
  <c r="D967" i="1"/>
  <c r="D968" i="1"/>
  <c r="D969" i="1"/>
  <c r="D970" i="1"/>
  <c r="D971" i="1"/>
  <c r="D972" i="1"/>
  <c r="D973" i="1"/>
  <c r="D974" i="1"/>
  <c r="H974" i="1" s="1"/>
  <c r="D975" i="1"/>
  <c r="D976" i="1"/>
  <c r="D977" i="1"/>
  <c r="D978" i="1"/>
  <c r="D979" i="1"/>
  <c r="D980" i="1"/>
  <c r="D981" i="1"/>
  <c r="D982" i="1"/>
  <c r="H982" i="1" s="1"/>
  <c r="D983" i="1"/>
  <c r="D984" i="1"/>
  <c r="D985" i="1"/>
  <c r="D986" i="1"/>
  <c r="D987" i="1"/>
  <c r="D988" i="1"/>
  <c r="D989" i="1"/>
  <c r="D990" i="1"/>
  <c r="H990" i="1" s="1"/>
  <c r="D991" i="1"/>
  <c r="D992" i="1"/>
  <c r="D993" i="1"/>
  <c r="D994" i="1"/>
  <c r="D995" i="1"/>
  <c r="D996" i="1"/>
  <c r="D997" i="1"/>
  <c r="D998" i="1"/>
  <c r="H998" i="1" s="1"/>
  <c r="D999" i="1"/>
  <c r="D1000" i="1"/>
  <c r="D1001" i="1"/>
  <c r="D1002" i="1"/>
  <c r="D1003" i="1"/>
  <c r="D1004" i="1"/>
  <c r="D1005" i="1"/>
  <c r="D1006" i="1"/>
  <c r="H1006" i="1" s="1"/>
  <c r="D1007" i="1"/>
  <c r="D1008" i="1"/>
  <c r="D1009" i="1"/>
  <c r="D1010" i="1"/>
  <c r="D1011" i="1"/>
  <c r="D1012" i="1"/>
  <c r="D1013" i="1"/>
  <c r="D1014" i="1"/>
  <c r="H1014" i="1" s="1"/>
  <c r="D1015" i="1"/>
  <c r="D1016" i="1"/>
  <c r="D1017" i="1"/>
  <c r="D1018" i="1"/>
  <c r="D1019" i="1"/>
  <c r="D1020" i="1"/>
  <c r="D1021" i="1"/>
  <c r="D1022" i="1"/>
  <c r="H1022" i="1" s="1"/>
  <c r="D1023" i="1"/>
  <c r="D1024" i="1"/>
  <c r="D1025" i="1"/>
  <c r="D1026" i="1"/>
  <c r="D1027" i="1"/>
  <c r="D1028" i="1"/>
  <c r="D1029" i="1"/>
  <c r="D1030" i="1"/>
  <c r="H1030" i="1" s="1"/>
  <c r="D1031" i="1"/>
  <c r="D1032" i="1"/>
  <c r="D1033" i="1"/>
  <c r="D1034" i="1"/>
  <c r="D1035" i="1"/>
  <c r="D1036" i="1"/>
  <c r="D1037" i="1"/>
  <c r="D1038" i="1"/>
  <c r="H1038" i="1" s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H1083" i="1" s="1"/>
  <c r="D1084" i="1"/>
  <c r="D1085" i="1"/>
  <c r="D1086" i="1"/>
  <c r="H1086" i="1" s="1"/>
  <c r="D1087" i="1"/>
  <c r="D1088" i="1"/>
  <c r="D1089" i="1"/>
  <c r="D1090" i="1"/>
  <c r="D1091" i="1"/>
  <c r="H1091" i="1" s="1"/>
  <c r="D1092" i="1"/>
  <c r="D1093" i="1"/>
  <c r="D1094" i="1"/>
  <c r="H1094" i="1" s="1"/>
  <c r="D1095" i="1"/>
  <c r="D1096" i="1"/>
  <c r="D1097" i="1"/>
  <c r="D1098" i="1"/>
  <c r="D1099" i="1"/>
  <c r="H1099" i="1" s="1"/>
  <c r="D1100" i="1"/>
  <c r="D1101" i="1"/>
  <c r="D1102" i="1"/>
  <c r="H1102" i="1" s="1"/>
  <c r="D1103" i="1"/>
  <c r="D1104" i="1"/>
  <c r="D1105" i="1"/>
  <c r="D1106" i="1"/>
  <c r="D1107" i="1"/>
  <c r="H1107" i="1" s="1"/>
  <c r="D1108" i="1"/>
  <c r="D1109" i="1"/>
  <c r="D1110" i="1"/>
  <c r="H1110" i="1" s="1"/>
  <c r="D1111" i="1"/>
  <c r="D1112" i="1"/>
  <c r="D1113" i="1"/>
  <c r="D1114" i="1"/>
  <c r="D1115" i="1"/>
  <c r="H1115" i="1" s="1"/>
  <c r="D1116" i="1"/>
  <c r="D1117" i="1"/>
  <c r="D2" i="1"/>
  <c r="H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2" i="1"/>
  <c r="H230" i="1" l="1"/>
  <c r="H222" i="1"/>
  <c r="H214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59" i="1"/>
  <c r="H851" i="1"/>
  <c r="H843" i="1"/>
  <c r="H835" i="1"/>
  <c r="H827" i="1"/>
  <c r="H819" i="1"/>
  <c r="H811" i="1"/>
  <c r="H803" i="1"/>
  <c r="H795" i="1"/>
  <c r="H683" i="1"/>
  <c r="H675" i="1"/>
  <c r="H667" i="1"/>
  <c r="H659" i="1"/>
  <c r="H1117" i="1"/>
  <c r="H1109" i="1"/>
  <c r="H1101" i="1"/>
  <c r="H1093" i="1"/>
  <c r="H1085" i="1"/>
  <c r="H1053" i="1"/>
  <c r="H1045" i="1"/>
  <c r="H1037" i="1"/>
  <c r="H1029" i="1"/>
  <c r="H1021" i="1"/>
  <c r="H1013" i="1"/>
  <c r="H1005" i="1"/>
  <c r="H997" i="1"/>
  <c r="H989" i="1"/>
  <c r="H981" i="1"/>
  <c r="H973" i="1"/>
  <c r="H965" i="1"/>
  <c r="H957" i="1"/>
  <c r="H949" i="1"/>
  <c r="H941" i="1"/>
  <c r="H933" i="1"/>
  <c r="H925" i="1"/>
  <c r="H917" i="1"/>
  <c r="H909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81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1116" i="1"/>
  <c r="H1108" i="1"/>
  <c r="H1100" i="1"/>
  <c r="H1092" i="1"/>
  <c r="H1084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60" i="1"/>
  <c r="H652" i="1"/>
  <c r="H644" i="1"/>
  <c r="H636" i="1"/>
  <c r="H628" i="1"/>
  <c r="H620" i="1"/>
  <c r="H612" i="1"/>
  <c r="H604" i="1"/>
  <c r="H596" i="1"/>
  <c r="H588" i="1"/>
  <c r="H580" i="1"/>
  <c r="H572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H1114" i="1"/>
  <c r="H1106" i="1"/>
  <c r="H1098" i="1"/>
  <c r="H1090" i="1"/>
  <c r="H1082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58" i="1"/>
  <c r="H850" i="1"/>
  <c r="H842" i="1"/>
  <c r="H834" i="1"/>
  <c r="H826" i="1"/>
  <c r="H818" i="1"/>
  <c r="H810" i="1"/>
  <c r="H802" i="1"/>
  <c r="H794" i="1"/>
  <c r="H682" i="1"/>
  <c r="H674" i="1"/>
  <c r="H666" i="1"/>
  <c r="H658" i="1"/>
  <c r="H1113" i="1"/>
  <c r="H1105" i="1"/>
  <c r="H1097" i="1"/>
  <c r="H1089" i="1"/>
  <c r="H1041" i="1"/>
  <c r="H1033" i="1"/>
  <c r="H1025" i="1"/>
  <c r="H1017" i="1"/>
  <c r="H1009" i="1"/>
  <c r="H1001" i="1"/>
  <c r="H993" i="1"/>
  <c r="H985" i="1"/>
  <c r="H977" i="1"/>
  <c r="H969" i="1"/>
  <c r="H961" i="1"/>
  <c r="H953" i="1"/>
  <c r="H945" i="1"/>
  <c r="H937" i="1"/>
  <c r="H929" i="1"/>
  <c r="H921" i="1"/>
  <c r="H913" i="1"/>
  <c r="H905" i="1"/>
  <c r="H865" i="1"/>
  <c r="H857" i="1"/>
  <c r="H849" i="1"/>
  <c r="H841" i="1"/>
  <c r="H833" i="1"/>
  <c r="H825" i="1"/>
  <c r="H817" i="1"/>
  <c r="H809" i="1"/>
  <c r="H801" i="1"/>
  <c r="H1112" i="1"/>
  <c r="H1096" i="1"/>
  <c r="H108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64" i="1"/>
  <c r="H856" i="1"/>
  <c r="H848" i="1"/>
  <c r="H840" i="1"/>
  <c r="H832" i="1"/>
  <c r="H824" i="1"/>
  <c r="H816" i="1"/>
  <c r="H808" i="1"/>
  <c r="H800" i="1"/>
  <c r="H680" i="1"/>
  <c r="H672" i="1"/>
  <c r="H664" i="1"/>
  <c r="H656" i="1"/>
  <c r="H648" i="1"/>
  <c r="H640" i="1"/>
  <c r="H632" i="1"/>
  <c r="H624" i="1"/>
  <c r="H616" i="1"/>
  <c r="H608" i="1"/>
  <c r="H600" i="1"/>
  <c r="H592" i="1"/>
  <c r="H584" i="1"/>
  <c r="H576" i="1"/>
  <c r="H568" i="1"/>
  <c r="H560" i="1"/>
  <c r="H552" i="1"/>
  <c r="H544" i="1"/>
  <c r="H536" i="1"/>
  <c r="H528" i="1"/>
  <c r="H520" i="1"/>
  <c r="H512" i="1"/>
  <c r="H504" i="1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36" i="1"/>
  <c r="H328" i="1"/>
  <c r="H1104" i="1"/>
  <c r="H1111" i="1"/>
  <c r="H1103" i="1"/>
  <c r="H1095" i="1"/>
  <c r="H108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63" i="1"/>
  <c r="H855" i="1"/>
  <c r="H847" i="1"/>
  <c r="H839" i="1"/>
  <c r="H831" i="1"/>
  <c r="H823" i="1"/>
  <c r="H815" i="1"/>
  <c r="H807" i="1"/>
  <c r="H799" i="1"/>
  <c r="H679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57" i="1"/>
  <c r="H549" i="1"/>
  <c r="H541" i="1"/>
  <c r="H533" i="1"/>
  <c r="H525" i="1"/>
  <c r="H517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564" i="1"/>
  <c r="H556" i="1"/>
  <c r="H548" i="1"/>
  <c r="H540" i="1"/>
  <c r="H532" i="1"/>
  <c r="H524" i="1"/>
  <c r="H516" i="1"/>
  <c r="H508" i="1"/>
  <c r="H500" i="1"/>
  <c r="H492" i="1"/>
  <c r="H484" i="1"/>
  <c r="H476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4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8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H681" i="1"/>
  <c r="H673" i="1"/>
  <c r="H665" i="1"/>
  <c r="H657" i="1"/>
  <c r="H649" i="1"/>
  <c r="H641" i="1"/>
  <c r="H633" i="1"/>
  <c r="H625" i="1"/>
  <c r="H617" i="1"/>
  <c r="H609" i="1"/>
  <c r="H601" i="1"/>
  <c r="H593" i="1"/>
  <c r="H585" i="1"/>
  <c r="H577" i="1"/>
  <c r="H569" i="1"/>
  <c r="H561" i="1"/>
  <c r="H553" i="1"/>
  <c r="H545" i="1"/>
  <c r="H537" i="1"/>
  <c r="H529" i="1"/>
  <c r="H521" i="1"/>
  <c r="H513" i="1"/>
  <c r="H505" i="1"/>
  <c r="H497" i="1"/>
  <c r="H489" i="1"/>
  <c r="H481" i="1"/>
  <c r="H473" i="1"/>
  <c r="H465" i="1"/>
  <c r="H457" i="1"/>
  <c r="H449" i="1"/>
  <c r="H441" i="1"/>
  <c r="H433" i="1"/>
  <c r="H425" i="1"/>
  <c r="H417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1061" i="1"/>
  <c r="H1076" i="1"/>
  <c r="H1068" i="1"/>
  <c r="H1060" i="1"/>
  <c r="H1052" i="1"/>
  <c r="H1075" i="1"/>
  <c r="H1067" i="1"/>
  <c r="H1059" i="1"/>
  <c r="H1051" i="1"/>
  <c r="H1069" i="1"/>
  <c r="H1074" i="1"/>
  <c r="H1066" i="1"/>
  <c r="H1058" i="1"/>
  <c r="H1050" i="1"/>
  <c r="H1077" i="1"/>
  <c r="H1081" i="1"/>
  <c r="H1065" i="1"/>
  <c r="H1049" i="1"/>
  <c r="H1080" i="1"/>
  <c r="H1072" i="1"/>
  <c r="H1064" i="1"/>
  <c r="H1056" i="1"/>
  <c r="H1048" i="1"/>
  <c r="H1073" i="1"/>
  <c r="H1079" i="1"/>
  <c r="H1071" i="1"/>
  <c r="H1063" i="1"/>
  <c r="H1055" i="1"/>
  <c r="H1047" i="1"/>
  <c r="H1057" i="1"/>
  <c r="H1078" i="1"/>
  <c r="H1070" i="1"/>
  <c r="H1062" i="1"/>
  <c r="H1054" i="1"/>
  <c r="H1046" i="1"/>
  <c r="H899" i="1"/>
  <c r="H891" i="1"/>
  <c r="H883" i="1"/>
  <c r="H875" i="1"/>
  <c r="H867" i="1"/>
  <c r="H898" i="1"/>
  <c r="H890" i="1"/>
  <c r="H882" i="1"/>
  <c r="H874" i="1"/>
  <c r="H866" i="1"/>
  <c r="H897" i="1"/>
  <c r="H889" i="1"/>
  <c r="H881" i="1"/>
  <c r="H873" i="1"/>
  <c r="H896" i="1"/>
  <c r="H888" i="1"/>
  <c r="H880" i="1"/>
  <c r="H872" i="1"/>
  <c r="H895" i="1"/>
  <c r="H887" i="1"/>
  <c r="H879" i="1"/>
  <c r="H871" i="1"/>
  <c r="H894" i="1"/>
  <c r="H886" i="1"/>
  <c r="H878" i="1"/>
  <c r="H870" i="1"/>
  <c r="H787" i="1"/>
  <c r="H779" i="1"/>
  <c r="H771" i="1"/>
  <c r="H763" i="1"/>
  <c r="H786" i="1"/>
  <c r="H778" i="1"/>
  <c r="H770" i="1"/>
  <c r="H762" i="1"/>
  <c r="H793" i="1"/>
  <c r="H785" i="1"/>
  <c r="H777" i="1"/>
  <c r="H769" i="1"/>
  <c r="H761" i="1"/>
  <c r="H792" i="1"/>
  <c r="H784" i="1"/>
  <c r="H776" i="1"/>
  <c r="H768" i="1"/>
  <c r="H760" i="1"/>
  <c r="H791" i="1"/>
  <c r="H783" i="1"/>
  <c r="H775" i="1"/>
  <c r="H767" i="1"/>
  <c r="H759" i="1"/>
  <c r="H790" i="1"/>
  <c r="H782" i="1"/>
  <c r="H774" i="1"/>
  <c r="H766" i="1"/>
  <c r="H758" i="1"/>
  <c r="H755" i="1"/>
  <c r="H747" i="1"/>
  <c r="H739" i="1"/>
  <c r="H731" i="1"/>
  <c r="H723" i="1"/>
  <c r="H754" i="1"/>
  <c r="H746" i="1"/>
  <c r="H738" i="1"/>
  <c r="H730" i="1"/>
  <c r="H722" i="1"/>
  <c r="H753" i="1"/>
  <c r="H745" i="1"/>
  <c r="H737" i="1"/>
  <c r="H729" i="1"/>
  <c r="H752" i="1"/>
  <c r="H744" i="1"/>
  <c r="H736" i="1"/>
  <c r="H728" i="1"/>
  <c r="H751" i="1"/>
  <c r="H743" i="1"/>
  <c r="H735" i="1"/>
  <c r="H727" i="1"/>
  <c r="H750" i="1"/>
  <c r="H742" i="1"/>
  <c r="H734" i="1"/>
  <c r="H726" i="1"/>
  <c r="H715" i="1"/>
  <c r="H707" i="1"/>
  <c r="H699" i="1"/>
  <c r="H691" i="1"/>
  <c r="H714" i="1"/>
  <c r="H706" i="1"/>
  <c r="H698" i="1"/>
  <c r="H690" i="1"/>
  <c r="H721" i="1"/>
  <c r="H713" i="1"/>
  <c r="H705" i="1"/>
  <c r="H697" i="1"/>
  <c r="H689" i="1"/>
  <c r="H720" i="1"/>
  <c r="H712" i="1"/>
  <c r="H704" i="1"/>
  <c r="H696" i="1"/>
  <c r="H688" i="1"/>
  <c r="H719" i="1"/>
  <c r="H711" i="1"/>
  <c r="H703" i="1"/>
  <c r="H695" i="1"/>
  <c r="H687" i="1"/>
  <c r="H718" i="1"/>
  <c r="H710" i="1"/>
  <c r="H702" i="1"/>
  <c r="H694" i="1"/>
  <c r="H686" i="1"/>
  <c r="B3" i="4"/>
  <c r="C3" i="4"/>
  <c r="C2" i="4"/>
  <c r="B4" i="4"/>
  <c r="C4" i="4"/>
  <c r="B5" i="4"/>
  <c r="C5" i="4"/>
  <c r="B2" i="4"/>
  <c r="B6" i="4" l="1"/>
  <c r="C6" i="4"/>
</calcChain>
</file>

<file path=xl/sharedStrings.xml><?xml version="1.0" encoding="utf-8"?>
<sst xmlns="http://schemas.openxmlformats.org/spreadsheetml/2006/main" count="3507" uniqueCount="89">
  <si>
    <t>Perioden</t>
  </si>
  <si>
    <t>Regio's</t>
  </si>
  <si>
    <t>Afvalsoort</t>
  </si>
  <si>
    <t>kg per inwoner</t>
  </si>
  <si>
    <t>Aalsmeer</t>
  </si>
  <si>
    <t>Totaal huishoudelijk afval</t>
  </si>
  <si>
    <t>Huishoudelijk restafval</t>
  </si>
  <si>
    <t>Grof huishoudelijk restafval</t>
  </si>
  <si>
    <t>Verbouwingsrestafval</t>
  </si>
  <si>
    <t>GFT-afval</t>
  </si>
  <si>
    <t>Oud papier en karton</t>
  </si>
  <si>
    <t>Textiel</t>
  </si>
  <si>
    <t>Verpakkingsglas</t>
  </si>
  <si>
    <t>Kunststof verpakkingen</t>
  </si>
  <si>
    <t>Drankenkartons</t>
  </si>
  <si>
    <t>Metalen verpakkingen (blik)</t>
  </si>
  <si>
    <t>PMD-fractie</t>
  </si>
  <si>
    <t>Klein chemisch Afval (KCA)</t>
  </si>
  <si>
    <t>Luiers</t>
  </si>
  <si>
    <t>Frituurvet en -olie</t>
  </si>
  <si>
    <t>Mengfracties</t>
  </si>
  <si>
    <t>Grof tuinafval</t>
  </si>
  <si>
    <t>Afgedankte elektr(on)ische apparaten</t>
  </si>
  <si>
    <t>Bruikbaar huisraad</t>
  </si>
  <si>
    <t>Harde plastics</t>
  </si>
  <si>
    <t>Vloerbedekking</t>
  </si>
  <si>
    <t>Matrassen</t>
  </si>
  <si>
    <t>Schoon puin</t>
  </si>
  <si>
    <t>Houtafval (A- en B-hout)</t>
  </si>
  <si>
    <t>Houtafval (C-hout)</t>
  </si>
  <si>
    <t>Metalen</t>
  </si>
  <si>
    <t>Vlakglas</t>
  </si>
  <si>
    <t>Bitumenhoudende dakbedekking</t>
  </si>
  <si>
    <t>Gips</t>
  </si>
  <si>
    <t>Asbesthoudend afval</t>
  </si>
  <si>
    <t>Schone grond</t>
  </si>
  <si>
    <t>Autobanden</t>
  </si>
  <si>
    <t>Piepschuim</t>
  </si>
  <si>
    <t>Gasflessen en brandblussers</t>
  </si>
  <si>
    <t>Kadavers</t>
  </si>
  <si>
    <t>Overig huishoudelijk afval</t>
  </si>
  <si>
    <t>Almere</t>
  </si>
  <si>
    <t>Amstelveen</t>
  </si>
  <si>
    <t>Amsterdam</t>
  </si>
  <si>
    <t>Beemster</t>
  </si>
  <si>
    <t>Beverwijk</t>
  </si>
  <si>
    <t>Blaricum</t>
  </si>
  <si>
    <t>Bloemendaal</t>
  </si>
  <si>
    <t>Diemen</t>
  </si>
  <si>
    <t>Edam-Volendam</t>
  </si>
  <si>
    <t>Gooise Meren</t>
  </si>
  <si>
    <t>Haarlem</t>
  </si>
  <si>
    <t>Haarlemmermeer</t>
  </si>
  <si>
    <t>Heemskerk</t>
  </si>
  <si>
    <t>Heemstede</t>
  </si>
  <si>
    <t>Hilversum</t>
  </si>
  <si>
    <t>Huizen</t>
  </si>
  <si>
    <t>Landsmeer</t>
  </si>
  <si>
    <t>Laren (NH.)</t>
  </si>
  <si>
    <t>Lelystad</t>
  </si>
  <si>
    <t>Oostzaan</t>
  </si>
  <si>
    <t>Ouder-Amstel</t>
  </si>
  <si>
    <t>Purmerend</t>
  </si>
  <si>
    <t>Uitgeest</t>
  </si>
  <si>
    <t>Uithoorn</t>
  </si>
  <si>
    <t>Velsen</t>
  </si>
  <si>
    <t>Waterland</t>
  </si>
  <si>
    <t>Weesp</t>
  </si>
  <si>
    <t>Wijdemeren</t>
  </si>
  <si>
    <t>Wormerland</t>
  </si>
  <si>
    <t>Zaanstad</t>
  </si>
  <si>
    <t>Source</t>
  </si>
  <si>
    <t>CBS</t>
  </si>
  <si>
    <t>Zandvoort</t>
  </si>
  <si>
    <t>aantal</t>
  </si>
  <si>
    <t>corr</t>
  </si>
  <si>
    <t>t/jaar</t>
  </si>
  <si>
    <t>Inwoners</t>
  </si>
  <si>
    <t>Afval</t>
  </si>
  <si>
    <t>keyflow</t>
  </si>
  <si>
    <t>CDW</t>
  </si>
  <si>
    <t>CG</t>
  </si>
  <si>
    <t>-</t>
  </si>
  <si>
    <t>TOTAAL</t>
  </si>
  <si>
    <t>restafval</t>
  </si>
  <si>
    <t>AMA</t>
  </si>
  <si>
    <t>Jaar</t>
  </si>
  <si>
    <t>KeyflFW</t>
  </si>
  <si>
    <t>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</si>
</sst>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6" fillId="0" borderId="0" xfId="0" applyFont="1"/>
    <xf numFmtId="0" fontId="16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B9" sqref="B9"/>
    </sheetView>
  </sheetViews>
  <sheetFormatPr baseColWidth="10" defaultRowHeight="16" x14ac:dyDescent="0.2"/>
  <sheetData>
    <row r="1" spans="1:6" x14ac:dyDescent="0.2">
      <c r="A1" s="2" t="s">
        <v>79</v>
      </c>
      <c r="B1" t="s">
        <v>85</v>
      </c>
      <c r="C1" t="s">
        <v>43</v>
      </c>
      <c r="D1" s="3"/>
      <c r="E1" s="3"/>
      <c r="F1" s="3"/>
    </row>
    <row r="2" spans="1:6" x14ac:dyDescent="0.2">
      <c r="A2" s="3" t="s">
        <v>83</v>
      </c>
      <c r="B2">
        <f>SUMIF(Huishoudelijk_afval_per_gemeent!$I$2:$I$1117,$A2,Huishoudelijk_afval_per_gemeent!$H$2:$H$1117)</f>
        <v>1107319.4597999998</v>
      </c>
      <c r="C2">
        <f>SUMIF(Huishoudelijk_afval_per_gemeent!$I$110:$I$145,$A2,Huishoudelijk_afval_per_gemeent!$H$110:$H$145)</f>
        <v>325562.71639999998</v>
      </c>
    </row>
    <row r="3" spans="1:6" x14ac:dyDescent="0.2">
      <c r="A3" s="3" t="s">
        <v>88</v>
      </c>
      <c r="B3">
        <f>SUMIF(Huishoudelijk_afval_per_gemeent!$I$2:$I$1117,$A3,Huishoudelijk_afval_per_gemeent!$H$2:$H$1117)</f>
        <v>137134.891</v>
      </c>
      <c r="C3">
        <f>SUMIF(Huishoudelijk_afval_per_gemeent!$I$110:$I$145,$A3,Huishoudelijk_afval_per_gemeent!$H$110:$H$145)</f>
        <v>1708.0940000000001</v>
      </c>
    </row>
    <row r="4" spans="1:6" x14ac:dyDescent="0.2">
      <c r="A4" s="3" t="s">
        <v>81</v>
      </c>
      <c r="B4">
        <f>SUMIF(Huishoudelijk_afval_per_gemeent!$I$2:$I$1117,$A4,Huishoudelijk_afval_per_gemeent!$H$2:$H$1117)</f>
        <v>297836.56260000018</v>
      </c>
      <c r="C4">
        <f>SUMIF(Huishoudelijk_afval_per_gemeent!$I$110:$I$145,$A4,Huishoudelijk_afval_per_gemeent!$H$110:$H$145)</f>
        <v>99838.094299999997</v>
      </c>
    </row>
    <row r="5" spans="1:6" x14ac:dyDescent="0.2">
      <c r="A5" s="3" t="s">
        <v>80</v>
      </c>
      <c r="B5">
        <f>SUMIF(Huishoudelijk_afval_per_gemeent!$I$2:$I$1117,$A5,Huishoudelijk_afval_per_gemeent!$H$2:$H$1117)</f>
        <v>143201.81490000014</v>
      </c>
      <c r="C5">
        <f>SUMIF(Huishoudelijk_afval_per_gemeent!$I$110:$I$145,$A5,Huishoudelijk_afval_per_gemeent!$H$110:$H$145)</f>
        <v>15458.250699999995</v>
      </c>
    </row>
    <row r="6" spans="1:6" x14ac:dyDescent="0.2">
      <c r="A6" s="3" t="s">
        <v>84</v>
      </c>
      <c r="B6">
        <f>B2-SUM(B3:B5)</f>
        <v>529146.19129999948</v>
      </c>
      <c r="C6">
        <f>C2-SUM(C3:C5)</f>
        <v>208558.27739999999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17"/>
  <sheetViews>
    <sheetView tabSelected="1" workbookViewId="0">
      <selection activeCell="J13" sqref="J13"/>
    </sheetView>
  </sheetViews>
  <sheetFormatPr baseColWidth="10" defaultRowHeight="16" x14ac:dyDescent="0.2"/>
  <cols>
    <col min="3" max="3" width="18.33203125" customWidth="1"/>
    <col min="5" max="5" width="19" customWidth="1"/>
    <col min="11" max="11" width="13.33203125" customWidth="1"/>
    <col min="12" max="12" width="11.83203125" customWidth="1"/>
    <col min="13" max="13" width="11.6640625" customWidth="1"/>
    <col min="15" max="15" width="11.6640625" customWidth="1"/>
  </cols>
  <sheetData>
    <row r="1" spans="1:9" x14ac:dyDescent="0.2">
      <c r="A1" s="3" t="s">
        <v>71</v>
      </c>
      <c r="B1" s="3" t="s">
        <v>86</v>
      </c>
      <c r="C1" s="3" t="s">
        <v>1</v>
      </c>
      <c r="D1" s="3" t="s">
        <v>77</v>
      </c>
      <c r="E1" s="3" t="s">
        <v>2</v>
      </c>
      <c r="F1" s="3" t="s">
        <v>3</v>
      </c>
      <c r="G1" s="3" t="s">
        <v>75</v>
      </c>
      <c r="H1" s="3" t="s">
        <v>76</v>
      </c>
      <c r="I1" s="3" t="s">
        <v>79</v>
      </c>
    </row>
    <row r="2" spans="1:9" x14ac:dyDescent="0.2">
      <c r="A2" s="1" t="s">
        <v>72</v>
      </c>
      <c r="B2" s="1">
        <v>2018</v>
      </c>
      <c r="C2" s="1" t="s">
        <v>4</v>
      </c>
      <c r="D2" s="1">
        <f>VLOOKUP(C2,Regionale_kerncijfers_Nederland!B$2:D$33,3,0)</f>
        <v>31499</v>
      </c>
      <c r="E2" s="1" t="s">
        <v>5</v>
      </c>
      <c r="F2" s="1">
        <v>485.5</v>
      </c>
      <c r="G2">
        <f>IF(ISBLANK(F2), 0, F2)</f>
        <v>485.5</v>
      </c>
      <c r="H2">
        <f>(D2*G2)/1000</f>
        <v>15292.764499999999</v>
      </c>
      <c r="I2" t="str">
        <f>VLOOKUP(E2,keyflow!A$2:B$37,2,0)</f>
        <v>TOTAAL</v>
      </c>
    </row>
    <row r="3" spans="1:9" x14ac:dyDescent="0.2">
      <c r="A3" s="1" t="s">
        <v>72</v>
      </c>
      <c r="B3" s="1">
        <v>2018</v>
      </c>
      <c r="C3" s="1" t="s">
        <v>4</v>
      </c>
      <c r="D3" s="1">
        <f>VLOOKUP(C3,Regionale_kerncijfers_Nederland!B$2:D$33,3,0)</f>
        <v>31499</v>
      </c>
      <c r="E3" s="1" t="s">
        <v>6</v>
      </c>
      <c r="F3" s="1">
        <v>170.8</v>
      </c>
      <c r="G3">
        <f t="shared" ref="G3:G66" si="0">IF(ISBLANK(F3), 0, F3)</f>
        <v>170.8</v>
      </c>
      <c r="H3">
        <f t="shared" ref="H3:H66" si="1">(D3*G3)/1000</f>
        <v>5380.0291999999999</v>
      </c>
      <c r="I3" t="str">
        <f>VLOOKUP(E3,keyflow!A$2:B$37,2,0)</f>
        <v>-</v>
      </c>
    </row>
    <row r="4" spans="1:9" x14ac:dyDescent="0.2">
      <c r="A4" s="1" t="s">
        <v>72</v>
      </c>
      <c r="B4" s="1">
        <v>2018</v>
      </c>
      <c r="C4" s="1" t="s">
        <v>4</v>
      </c>
      <c r="D4" s="1">
        <f>VLOOKUP(C4,Regionale_kerncijfers_Nederland!B$2:D$33,3,0)</f>
        <v>31499</v>
      </c>
      <c r="E4" s="1" t="s">
        <v>7</v>
      </c>
      <c r="F4" s="1">
        <v>23.4</v>
      </c>
      <c r="G4">
        <f t="shared" si="0"/>
        <v>23.4</v>
      </c>
      <c r="H4">
        <f t="shared" si="1"/>
        <v>737.07659999999998</v>
      </c>
      <c r="I4" t="str">
        <f>VLOOKUP(E4,keyflow!A$2:B$37,2,0)</f>
        <v>CG</v>
      </c>
    </row>
    <row r="5" spans="1:9" x14ac:dyDescent="0.2">
      <c r="A5" s="1" t="s">
        <v>72</v>
      </c>
      <c r="B5" s="1">
        <v>2018</v>
      </c>
      <c r="C5" s="1" t="s">
        <v>4</v>
      </c>
      <c r="D5" s="1">
        <f>VLOOKUP(C5,Regionale_kerncijfers_Nederland!B$2:D$33,3,0)</f>
        <v>31499</v>
      </c>
      <c r="E5" s="1" t="s">
        <v>8</v>
      </c>
      <c r="F5" s="1"/>
      <c r="G5">
        <f t="shared" si="0"/>
        <v>0</v>
      </c>
      <c r="H5">
        <f t="shared" si="1"/>
        <v>0</v>
      </c>
      <c r="I5" t="str">
        <f>VLOOKUP(E5,keyflow!A$2:B$37,2,0)</f>
        <v>CDW</v>
      </c>
    </row>
    <row r="6" spans="1:9" x14ac:dyDescent="0.2">
      <c r="A6" s="1" t="s">
        <v>72</v>
      </c>
      <c r="B6" s="1">
        <v>2018</v>
      </c>
      <c r="C6" s="1" t="s">
        <v>4</v>
      </c>
      <c r="D6" s="1">
        <f>VLOOKUP(C6,Regionale_kerncijfers_Nederland!B$2:D$33,3,0)</f>
        <v>31499</v>
      </c>
      <c r="E6" s="1" t="s">
        <v>9</v>
      </c>
      <c r="F6" s="1">
        <v>92</v>
      </c>
      <c r="G6">
        <f t="shared" si="0"/>
        <v>92</v>
      </c>
      <c r="H6">
        <f t="shared" si="1"/>
        <v>2897.9079999999999</v>
      </c>
      <c r="I6" t="str">
        <f>VLOOKUP(E6,keyflow!A$2:B$37,2,0)</f>
        <v>FW</v>
      </c>
    </row>
    <row r="7" spans="1:9" x14ac:dyDescent="0.2">
      <c r="A7" s="1" t="s">
        <v>72</v>
      </c>
      <c r="B7" s="1">
        <v>2018</v>
      </c>
      <c r="C7" s="1" t="s">
        <v>4</v>
      </c>
      <c r="D7" s="1">
        <f>VLOOKUP(C7,Regionale_kerncijfers_Nederland!B$2:D$33,3,0)</f>
        <v>31499</v>
      </c>
      <c r="E7" s="1" t="s">
        <v>10</v>
      </c>
      <c r="F7" s="1">
        <v>46.2</v>
      </c>
      <c r="G7">
        <f t="shared" si="0"/>
        <v>46.2</v>
      </c>
      <c r="H7">
        <f t="shared" si="1"/>
        <v>1455.2538</v>
      </c>
      <c r="I7" t="str">
        <f>VLOOKUP(E7,keyflow!A$2:B$37,2,0)</f>
        <v>CG</v>
      </c>
    </row>
    <row r="8" spans="1:9" x14ac:dyDescent="0.2">
      <c r="A8" s="1" t="s">
        <v>72</v>
      </c>
      <c r="B8" s="1">
        <v>2018</v>
      </c>
      <c r="C8" s="1" t="s">
        <v>4</v>
      </c>
      <c r="D8" s="1">
        <f>VLOOKUP(C8,Regionale_kerncijfers_Nederland!B$2:D$33,3,0)</f>
        <v>31499</v>
      </c>
      <c r="E8" s="1" t="s">
        <v>11</v>
      </c>
      <c r="F8" s="1">
        <v>5</v>
      </c>
      <c r="G8">
        <f t="shared" si="0"/>
        <v>5</v>
      </c>
      <c r="H8">
        <f t="shared" si="1"/>
        <v>157.495</v>
      </c>
      <c r="I8" t="str">
        <f>VLOOKUP(E8,keyflow!A$2:B$37,2,0)</f>
        <v>CG</v>
      </c>
    </row>
    <row r="9" spans="1:9" x14ac:dyDescent="0.2">
      <c r="A9" s="1" t="s">
        <v>72</v>
      </c>
      <c r="B9" s="1">
        <v>2018</v>
      </c>
      <c r="C9" s="1" t="s">
        <v>4</v>
      </c>
      <c r="D9" s="1">
        <f>VLOOKUP(C9,Regionale_kerncijfers_Nederland!B$2:D$33,3,0)</f>
        <v>31499</v>
      </c>
      <c r="E9" s="1" t="s">
        <v>12</v>
      </c>
      <c r="F9" s="1">
        <v>23.7</v>
      </c>
      <c r="G9">
        <f t="shared" si="0"/>
        <v>23.7</v>
      </c>
      <c r="H9">
        <f t="shared" si="1"/>
        <v>746.52629999999988</v>
      </c>
      <c r="I9" t="str">
        <f>VLOOKUP(E9,keyflow!A$2:B$37,2,0)</f>
        <v>CG</v>
      </c>
    </row>
    <row r="10" spans="1:9" x14ac:dyDescent="0.2">
      <c r="A10" s="1" t="s">
        <v>72</v>
      </c>
      <c r="B10" s="1">
        <v>2018</v>
      </c>
      <c r="C10" s="1" t="s">
        <v>4</v>
      </c>
      <c r="D10" s="1">
        <f>VLOOKUP(C10,Regionale_kerncijfers_Nederland!B$2:D$33,3,0)</f>
        <v>31499</v>
      </c>
      <c r="E10" s="1" t="s">
        <v>13</v>
      </c>
      <c r="F10" s="1">
        <v>9.1999999999999993</v>
      </c>
      <c r="G10">
        <f t="shared" si="0"/>
        <v>9.1999999999999993</v>
      </c>
      <c r="H10">
        <f t="shared" si="1"/>
        <v>289.79079999999999</v>
      </c>
      <c r="I10" t="str">
        <f>VLOOKUP(E10,keyflow!A$2:B$37,2,0)</f>
        <v>CG</v>
      </c>
    </row>
    <row r="11" spans="1:9" x14ac:dyDescent="0.2">
      <c r="A11" s="1" t="s">
        <v>72</v>
      </c>
      <c r="B11" s="1">
        <v>2018</v>
      </c>
      <c r="C11" s="1" t="s">
        <v>4</v>
      </c>
      <c r="D11" s="1">
        <f>VLOOKUP(C11,Regionale_kerncijfers_Nederland!B$2:D$33,3,0)</f>
        <v>31499</v>
      </c>
      <c r="E11" s="1" t="s">
        <v>14</v>
      </c>
      <c r="F11" s="1"/>
      <c r="G11">
        <f t="shared" si="0"/>
        <v>0</v>
      </c>
      <c r="H11">
        <f t="shared" si="1"/>
        <v>0</v>
      </c>
      <c r="I11" t="str">
        <f>VLOOKUP(E11,keyflow!A$2:B$37,2,0)</f>
        <v>CG</v>
      </c>
    </row>
    <row r="12" spans="1:9" x14ac:dyDescent="0.2">
      <c r="A12" s="1" t="s">
        <v>72</v>
      </c>
      <c r="B12" s="1">
        <v>2018</v>
      </c>
      <c r="C12" s="1" t="s">
        <v>4</v>
      </c>
      <c r="D12" s="1">
        <f>VLOOKUP(C12,Regionale_kerncijfers_Nederland!B$2:D$33,3,0)</f>
        <v>31499</v>
      </c>
      <c r="E12" s="1" t="s">
        <v>15</v>
      </c>
      <c r="F12" s="1"/>
      <c r="G12">
        <f t="shared" si="0"/>
        <v>0</v>
      </c>
      <c r="H12">
        <f t="shared" si="1"/>
        <v>0</v>
      </c>
      <c r="I12" t="str">
        <f>VLOOKUP(E12,keyflow!A$2:B$37,2,0)</f>
        <v>CG</v>
      </c>
    </row>
    <row r="13" spans="1:9" x14ac:dyDescent="0.2">
      <c r="A13" s="1" t="s">
        <v>72</v>
      </c>
      <c r="B13" s="1">
        <v>2018</v>
      </c>
      <c r="C13" s="1" t="s">
        <v>4</v>
      </c>
      <c r="D13" s="1">
        <f>VLOOKUP(C13,Regionale_kerncijfers_Nederland!B$2:D$33,3,0)</f>
        <v>31499</v>
      </c>
      <c r="E13" s="1" t="s">
        <v>16</v>
      </c>
      <c r="F13" s="1"/>
      <c r="G13">
        <f t="shared" si="0"/>
        <v>0</v>
      </c>
      <c r="H13">
        <f t="shared" si="1"/>
        <v>0</v>
      </c>
      <c r="I13" t="str">
        <f>VLOOKUP(E13,keyflow!A$2:B$37,2,0)</f>
        <v>CG</v>
      </c>
    </row>
    <row r="14" spans="1:9" x14ac:dyDescent="0.2">
      <c r="A14" s="1" t="s">
        <v>72</v>
      </c>
      <c r="B14" s="1">
        <v>2018</v>
      </c>
      <c r="C14" s="1" t="s">
        <v>4</v>
      </c>
      <c r="D14" s="1">
        <f>VLOOKUP(C14,Regionale_kerncijfers_Nederland!B$2:D$33,3,0)</f>
        <v>31499</v>
      </c>
      <c r="E14" s="1" t="s">
        <v>17</v>
      </c>
      <c r="F14" s="1">
        <v>1.8</v>
      </c>
      <c r="G14">
        <f t="shared" si="0"/>
        <v>1.8</v>
      </c>
      <c r="H14">
        <f t="shared" si="1"/>
        <v>56.698200000000007</v>
      </c>
      <c r="I14" t="str">
        <f>VLOOKUP(E14,keyflow!A$2:B$37,2,0)</f>
        <v>CG</v>
      </c>
    </row>
    <row r="15" spans="1:9" x14ac:dyDescent="0.2">
      <c r="A15" s="1" t="s">
        <v>72</v>
      </c>
      <c r="B15" s="1">
        <v>2018</v>
      </c>
      <c r="C15" s="1" t="s">
        <v>4</v>
      </c>
      <c r="D15" s="1">
        <f>VLOOKUP(C15,Regionale_kerncijfers_Nederland!B$2:D$33,3,0)</f>
        <v>31499</v>
      </c>
      <c r="E15" s="1" t="s">
        <v>18</v>
      </c>
      <c r="F15" s="1"/>
      <c r="G15">
        <f t="shared" si="0"/>
        <v>0</v>
      </c>
      <c r="H15">
        <f t="shared" si="1"/>
        <v>0</v>
      </c>
      <c r="I15" t="str">
        <f>VLOOKUP(E15,keyflow!A$2:B$37,2,0)</f>
        <v>CG</v>
      </c>
    </row>
    <row r="16" spans="1:9" x14ac:dyDescent="0.2">
      <c r="A16" s="1" t="s">
        <v>72</v>
      </c>
      <c r="B16" s="1">
        <v>2018</v>
      </c>
      <c r="C16" s="1" t="s">
        <v>4</v>
      </c>
      <c r="D16" s="1">
        <f>VLOOKUP(C16,Regionale_kerncijfers_Nederland!B$2:D$33,3,0)</f>
        <v>31499</v>
      </c>
      <c r="E16" s="1" t="s">
        <v>19</v>
      </c>
      <c r="F16" s="1"/>
      <c r="G16">
        <f t="shared" si="0"/>
        <v>0</v>
      </c>
      <c r="H16">
        <f t="shared" si="1"/>
        <v>0</v>
      </c>
      <c r="I16" t="str">
        <f>VLOOKUP(E16,keyflow!A$2:B$37,2,0)</f>
        <v>FW</v>
      </c>
    </row>
    <row r="17" spans="1:9" x14ac:dyDescent="0.2">
      <c r="A17" s="1" t="s">
        <v>72</v>
      </c>
      <c r="B17" s="1">
        <v>2018</v>
      </c>
      <c r="C17" s="1" t="s">
        <v>4</v>
      </c>
      <c r="D17" s="1">
        <f>VLOOKUP(C17,Regionale_kerncijfers_Nederland!B$2:D$33,3,0)</f>
        <v>31499</v>
      </c>
      <c r="E17" s="1" t="s">
        <v>20</v>
      </c>
      <c r="F17" s="1"/>
      <c r="G17">
        <f t="shared" si="0"/>
        <v>0</v>
      </c>
      <c r="H17">
        <f t="shared" si="1"/>
        <v>0</v>
      </c>
      <c r="I17" t="str">
        <f>VLOOKUP(E17,keyflow!A$2:B$37,2,0)</f>
        <v>CG</v>
      </c>
    </row>
    <row r="18" spans="1:9" x14ac:dyDescent="0.2">
      <c r="A18" s="1" t="s">
        <v>72</v>
      </c>
      <c r="B18" s="1">
        <v>2018</v>
      </c>
      <c r="C18" s="1" t="s">
        <v>4</v>
      </c>
      <c r="D18" s="1">
        <f>VLOOKUP(C18,Regionale_kerncijfers_Nederland!B$2:D$33,3,0)</f>
        <v>31499</v>
      </c>
      <c r="E18" s="1" t="s">
        <v>21</v>
      </c>
      <c r="F18" s="1">
        <v>30.4</v>
      </c>
      <c r="G18">
        <f t="shared" si="0"/>
        <v>30.4</v>
      </c>
      <c r="H18">
        <f t="shared" si="1"/>
        <v>957.56959999999992</v>
      </c>
      <c r="I18" t="str">
        <f>VLOOKUP(E18,keyflow!A$2:B$37,2,0)</f>
        <v>FW</v>
      </c>
    </row>
    <row r="19" spans="1:9" x14ac:dyDescent="0.2">
      <c r="A19" s="1" t="s">
        <v>72</v>
      </c>
      <c r="B19" s="1">
        <v>2018</v>
      </c>
      <c r="C19" s="1" t="s">
        <v>4</v>
      </c>
      <c r="D19" s="1">
        <f>VLOOKUP(C19,Regionale_kerncijfers_Nederland!B$2:D$33,3,0)</f>
        <v>31499</v>
      </c>
      <c r="E19" s="1" t="s">
        <v>22</v>
      </c>
      <c r="F19" s="1">
        <v>4.3</v>
      </c>
      <c r="G19">
        <f t="shared" si="0"/>
        <v>4.3</v>
      </c>
      <c r="H19">
        <f t="shared" si="1"/>
        <v>135.44569999999999</v>
      </c>
      <c r="I19" t="str">
        <f>VLOOKUP(E19,keyflow!A$2:B$37,2,0)</f>
        <v>CG</v>
      </c>
    </row>
    <row r="20" spans="1:9" x14ac:dyDescent="0.2">
      <c r="A20" s="1" t="s">
        <v>72</v>
      </c>
      <c r="B20" s="1">
        <v>2018</v>
      </c>
      <c r="C20" s="1" t="s">
        <v>4</v>
      </c>
      <c r="D20" s="1">
        <f>VLOOKUP(C20,Regionale_kerncijfers_Nederland!B$2:D$33,3,0)</f>
        <v>31499</v>
      </c>
      <c r="E20" s="1" t="s">
        <v>23</v>
      </c>
      <c r="F20" s="1"/>
      <c r="G20">
        <f t="shared" si="0"/>
        <v>0</v>
      </c>
      <c r="H20">
        <f t="shared" si="1"/>
        <v>0</v>
      </c>
      <c r="I20" t="str">
        <f>VLOOKUP(E20,keyflow!A$2:B$37,2,0)</f>
        <v>CG</v>
      </c>
    </row>
    <row r="21" spans="1:9" x14ac:dyDescent="0.2">
      <c r="A21" s="1" t="s">
        <v>72</v>
      </c>
      <c r="B21" s="1">
        <v>2018</v>
      </c>
      <c r="C21" s="1" t="s">
        <v>4</v>
      </c>
      <c r="D21" s="1">
        <f>VLOOKUP(C21,Regionale_kerncijfers_Nederland!B$2:D$33,3,0)</f>
        <v>31499</v>
      </c>
      <c r="E21" s="1" t="s">
        <v>24</v>
      </c>
      <c r="F21" s="1">
        <v>1.8</v>
      </c>
      <c r="G21">
        <f t="shared" si="0"/>
        <v>1.8</v>
      </c>
      <c r="H21">
        <f t="shared" si="1"/>
        <v>56.698200000000007</v>
      </c>
      <c r="I21" t="str">
        <f>VLOOKUP(E21,keyflow!A$2:B$37,2,0)</f>
        <v>CG</v>
      </c>
    </row>
    <row r="22" spans="1:9" x14ac:dyDescent="0.2">
      <c r="A22" s="1" t="s">
        <v>72</v>
      </c>
      <c r="B22" s="1">
        <v>2018</v>
      </c>
      <c r="C22" s="1" t="s">
        <v>4</v>
      </c>
      <c r="D22" s="1">
        <f>VLOOKUP(C22,Regionale_kerncijfers_Nederland!B$2:D$33,3,0)</f>
        <v>31499</v>
      </c>
      <c r="E22" s="1" t="s">
        <v>25</v>
      </c>
      <c r="F22" s="1">
        <v>1.4</v>
      </c>
      <c r="G22">
        <f t="shared" si="0"/>
        <v>1.4</v>
      </c>
      <c r="H22">
        <f t="shared" si="1"/>
        <v>44.098599999999998</v>
      </c>
      <c r="I22" t="str">
        <f>VLOOKUP(E22,keyflow!A$2:B$37,2,0)</f>
        <v>CDW</v>
      </c>
    </row>
    <row r="23" spans="1:9" x14ac:dyDescent="0.2">
      <c r="A23" s="1" t="s">
        <v>72</v>
      </c>
      <c r="B23" s="1">
        <v>2018</v>
      </c>
      <c r="C23" s="1" t="s">
        <v>4</v>
      </c>
      <c r="D23" s="1">
        <f>VLOOKUP(C23,Regionale_kerncijfers_Nederland!B$2:D$33,3,0)</f>
        <v>31499</v>
      </c>
      <c r="E23" s="1" t="s">
        <v>26</v>
      </c>
      <c r="F23" s="1"/>
      <c r="G23">
        <f t="shared" si="0"/>
        <v>0</v>
      </c>
      <c r="H23">
        <f t="shared" si="1"/>
        <v>0</v>
      </c>
      <c r="I23" t="str">
        <f>VLOOKUP(E23,keyflow!A$2:B$37,2,0)</f>
        <v>CG</v>
      </c>
    </row>
    <row r="24" spans="1:9" x14ac:dyDescent="0.2">
      <c r="A24" s="1" t="s">
        <v>72</v>
      </c>
      <c r="B24" s="1">
        <v>2018</v>
      </c>
      <c r="C24" s="1" t="s">
        <v>4</v>
      </c>
      <c r="D24" s="1">
        <f>VLOOKUP(C24,Regionale_kerncijfers_Nederland!B$2:D$33,3,0)</f>
        <v>31499</v>
      </c>
      <c r="E24" s="1" t="s">
        <v>27</v>
      </c>
      <c r="F24" s="1">
        <v>36</v>
      </c>
      <c r="G24">
        <f t="shared" si="0"/>
        <v>36</v>
      </c>
      <c r="H24">
        <f t="shared" si="1"/>
        <v>1133.9639999999999</v>
      </c>
      <c r="I24" t="str">
        <f>VLOOKUP(E24,keyflow!A$2:B$37,2,0)</f>
        <v>CDW</v>
      </c>
    </row>
    <row r="25" spans="1:9" x14ac:dyDescent="0.2">
      <c r="A25" s="1" t="s">
        <v>72</v>
      </c>
      <c r="B25" s="1">
        <v>2018</v>
      </c>
      <c r="C25" s="1" t="s">
        <v>4</v>
      </c>
      <c r="D25" s="1">
        <f>VLOOKUP(C25,Regionale_kerncijfers_Nederland!B$2:D$33,3,0)</f>
        <v>31499</v>
      </c>
      <c r="E25" s="1" t="s">
        <v>28</v>
      </c>
      <c r="F25" s="1">
        <v>22.8</v>
      </c>
      <c r="G25">
        <f t="shared" si="0"/>
        <v>22.8</v>
      </c>
      <c r="H25">
        <f t="shared" si="1"/>
        <v>718.17720000000008</v>
      </c>
      <c r="I25" t="str">
        <f>VLOOKUP(E25,keyflow!A$2:B$37,2,0)</f>
        <v>CDW</v>
      </c>
    </row>
    <row r="26" spans="1:9" x14ac:dyDescent="0.2">
      <c r="A26" s="1" t="s">
        <v>72</v>
      </c>
      <c r="B26" s="1">
        <v>2018</v>
      </c>
      <c r="C26" s="1" t="s">
        <v>4</v>
      </c>
      <c r="D26" s="1">
        <f>VLOOKUP(C26,Regionale_kerncijfers_Nederland!B$2:D$33,3,0)</f>
        <v>31499</v>
      </c>
      <c r="E26" s="1" t="s">
        <v>29</v>
      </c>
      <c r="F26" s="1">
        <v>7.9</v>
      </c>
      <c r="G26">
        <f t="shared" si="0"/>
        <v>7.9</v>
      </c>
      <c r="H26">
        <f t="shared" si="1"/>
        <v>248.84210000000002</v>
      </c>
      <c r="I26" t="str">
        <f>VLOOKUP(E26,keyflow!A$2:B$37,2,0)</f>
        <v>CDW</v>
      </c>
    </row>
    <row r="27" spans="1:9" x14ac:dyDescent="0.2">
      <c r="A27" s="1" t="s">
        <v>72</v>
      </c>
      <c r="B27" s="1">
        <v>2018</v>
      </c>
      <c r="C27" s="1" t="s">
        <v>4</v>
      </c>
      <c r="D27" s="1">
        <f>VLOOKUP(C27,Regionale_kerncijfers_Nederland!B$2:D$33,3,0)</f>
        <v>31499</v>
      </c>
      <c r="E27" s="1" t="s">
        <v>30</v>
      </c>
      <c r="F27" s="1">
        <v>5</v>
      </c>
      <c r="G27">
        <f t="shared" si="0"/>
        <v>5</v>
      </c>
      <c r="H27">
        <f t="shared" si="1"/>
        <v>157.495</v>
      </c>
      <c r="I27" t="str">
        <f>VLOOKUP(E27,keyflow!A$2:B$37,2,0)</f>
        <v>CDW</v>
      </c>
    </row>
    <row r="28" spans="1:9" x14ac:dyDescent="0.2">
      <c r="A28" s="1" t="s">
        <v>72</v>
      </c>
      <c r="B28" s="1">
        <v>2018</v>
      </c>
      <c r="C28" s="1" t="s">
        <v>4</v>
      </c>
      <c r="D28" s="1">
        <f>VLOOKUP(C28,Regionale_kerncijfers_Nederland!B$2:D$33,3,0)</f>
        <v>31499</v>
      </c>
      <c r="E28" s="1" t="s">
        <v>31</v>
      </c>
      <c r="F28" s="1">
        <v>1.1000000000000001</v>
      </c>
      <c r="G28">
        <f t="shared" si="0"/>
        <v>1.1000000000000001</v>
      </c>
      <c r="H28">
        <f t="shared" si="1"/>
        <v>34.648900000000005</v>
      </c>
      <c r="I28" t="str">
        <f>VLOOKUP(E28,keyflow!A$2:B$37,2,0)</f>
        <v>CDW</v>
      </c>
    </row>
    <row r="29" spans="1:9" x14ac:dyDescent="0.2">
      <c r="A29" s="1" t="s">
        <v>72</v>
      </c>
      <c r="B29" s="1">
        <v>2018</v>
      </c>
      <c r="C29" s="1" t="s">
        <v>4</v>
      </c>
      <c r="D29" s="1">
        <f>VLOOKUP(C29,Regionale_kerncijfers_Nederland!B$2:D$33,3,0)</f>
        <v>31499</v>
      </c>
      <c r="E29" s="1" t="s">
        <v>32</v>
      </c>
      <c r="F29" s="1">
        <v>0.6</v>
      </c>
      <c r="G29">
        <f t="shared" si="0"/>
        <v>0.6</v>
      </c>
      <c r="H29">
        <f t="shared" si="1"/>
        <v>18.899399999999996</v>
      </c>
      <c r="I29" t="str">
        <f>VLOOKUP(E29,keyflow!A$2:B$37,2,0)</f>
        <v>CDW</v>
      </c>
    </row>
    <row r="30" spans="1:9" x14ac:dyDescent="0.2">
      <c r="A30" s="1" t="s">
        <v>72</v>
      </c>
      <c r="B30" s="1">
        <v>2018</v>
      </c>
      <c r="C30" s="1" t="s">
        <v>4</v>
      </c>
      <c r="D30" s="1">
        <f>VLOOKUP(C30,Regionale_kerncijfers_Nederland!B$2:D$33,3,0)</f>
        <v>31499</v>
      </c>
      <c r="E30" s="1" t="s">
        <v>33</v>
      </c>
      <c r="F30" s="1">
        <v>1.1000000000000001</v>
      </c>
      <c r="G30">
        <f t="shared" si="0"/>
        <v>1.1000000000000001</v>
      </c>
      <c r="H30">
        <f t="shared" si="1"/>
        <v>34.648900000000005</v>
      </c>
      <c r="I30" t="str">
        <f>VLOOKUP(E30,keyflow!A$2:B$37,2,0)</f>
        <v>CDW</v>
      </c>
    </row>
    <row r="31" spans="1:9" x14ac:dyDescent="0.2">
      <c r="A31" s="1" t="s">
        <v>72</v>
      </c>
      <c r="B31" s="1">
        <v>2018</v>
      </c>
      <c r="C31" s="1" t="s">
        <v>4</v>
      </c>
      <c r="D31" s="1">
        <f>VLOOKUP(C31,Regionale_kerncijfers_Nederland!B$2:D$33,3,0)</f>
        <v>31499</v>
      </c>
      <c r="E31" s="1" t="s">
        <v>34</v>
      </c>
      <c r="F31" s="1">
        <v>0.6</v>
      </c>
      <c r="G31">
        <f t="shared" si="0"/>
        <v>0.6</v>
      </c>
      <c r="H31">
        <f t="shared" si="1"/>
        <v>18.899399999999996</v>
      </c>
      <c r="I31" t="str">
        <f>VLOOKUP(E31,keyflow!A$2:B$37,2,0)</f>
        <v>CDW</v>
      </c>
    </row>
    <row r="32" spans="1:9" x14ac:dyDescent="0.2">
      <c r="A32" s="1" t="s">
        <v>72</v>
      </c>
      <c r="B32" s="1">
        <v>2018</v>
      </c>
      <c r="C32" s="1" t="s">
        <v>4</v>
      </c>
      <c r="D32" s="1">
        <f>VLOOKUP(C32,Regionale_kerncijfers_Nederland!B$2:D$33,3,0)</f>
        <v>31499</v>
      </c>
      <c r="E32" s="1" t="s">
        <v>35</v>
      </c>
      <c r="F32" s="1"/>
      <c r="G32">
        <f t="shared" si="0"/>
        <v>0</v>
      </c>
      <c r="H32">
        <f t="shared" si="1"/>
        <v>0</v>
      </c>
      <c r="I32" t="str">
        <f>VLOOKUP(E32,keyflow!A$2:B$37,2,0)</f>
        <v>CDW</v>
      </c>
    </row>
    <row r="33" spans="1:9" x14ac:dyDescent="0.2">
      <c r="A33" s="1" t="s">
        <v>72</v>
      </c>
      <c r="B33" s="1">
        <v>2018</v>
      </c>
      <c r="C33" s="1" t="s">
        <v>4</v>
      </c>
      <c r="D33" s="1">
        <f>VLOOKUP(C33,Regionale_kerncijfers_Nederland!B$2:D$33,3,0)</f>
        <v>31499</v>
      </c>
      <c r="E33" s="1" t="s">
        <v>36</v>
      </c>
      <c r="F33" s="1">
        <v>0.2</v>
      </c>
      <c r="G33">
        <f t="shared" si="0"/>
        <v>0.2</v>
      </c>
      <c r="H33">
        <f t="shared" si="1"/>
        <v>6.2998000000000003</v>
      </c>
      <c r="I33" t="str">
        <f>VLOOKUP(E33,keyflow!A$2:B$37,2,0)</f>
        <v>CG</v>
      </c>
    </row>
    <row r="34" spans="1:9" x14ac:dyDescent="0.2">
      <c r="A34" s="1" t="s">
        <v>72</v>
      </c>
      <c r="B34" s="1">
        <v>2018</v>
      </c>
      <c r="C34" s="1" t="s">
        <v>4</v>
      </c>
      <c r="D34" s="1">
        <f>VLOOKUP(C34,Regionale_kerncijfers_Nederland!B$2:D$33,3,0)</f>
        <v>31499</v>
      </c>
      <c r="E34" s="1" t="s">
        <v>37</v>
      </c>
      <c r="F34" s="1">
        <v>0.1</v>
      </c>
      <c r="G34">
        <f t="shared" si="0"/>
        <v>0.1</v>
      </c>
      <c r="H34">
        <f t="shared" si="1"/>
        <v>3.1499000000000001</v>
      </c>
      <c r="I34" t="str">
        <f>VLOOKUP(E34,keyflow!A$2:B$37,2,0)</f>
        <v>CDW</v>
      </c>
    </row>
    <row r="35" spans="1:9" x14ac:dyDescent="0.2">
      <c r="A35" s="1" t="s">
        <v>72</v>
      </c>
      <c r="B35" s="1">
        <v>2018</v>
      </c>
      <c r="C35" s="1" t="s">
        <v>4</v>
      </c>
      <c r="D35" s="1">
        <f>VLOOKUP(C35,Regionale_kerncijfers_Nederland!B$2:D$33,3,0)</f>
        <v>31499</v>
      </c>
      <c r="E35" s="1" t="s">
        <v>38</v>
      </c>
      <c r="F35" s="1">
        <v>0</v>
      </c>
      <c r="G35">
        <f t="shared" si="0"/>
        <v>0</v>
      </c>
      <c r="H35">
        <f t="shared" si="1"/>
        <v>0</v>
      </c>
      <c r="I35" t="str">
        <f>VLOOKUP(E35,keyflow!A$2:B$37,2,0)</f>
        <v>CG</v>
      </c>
    </row>
    <row r="36" spans="1:9" x14ac:dyDescent="0.2">
      <c r="A36" s="1" t="s">
        <v>72</v>
      </c>
      <c r="B36" s="1">
        <v>2018</v>
      </c>
      <c r="C36" s="1" t="s">
        <v>4</v>
      </c>
      <c r="D36" s="1">
        <f>VLOOKUP(C36,Regionale_kerncijfers_Nederland!B$2:D$33,3,0)</f>
        <v>31499</v>
      </c>
      <c r="E36" s="1" t="s">
        <v>39</v>
      </c>
      <c r="F36" s="1"/>
      <c r="G36">
        <f t="shared" si="0"/>
        <v>0</v>
      </c>
      <c r="H36">
        <f t="shared" si="1"/>
        <v>0</v>
      </c>
      <c r="I36" t="str">
        <f>VLOOKUP(E36,keyflow!A$2:B$37,2,0)</f>
        <v>FW</v>
      </c>
    </row>
    <row r="37" spans="1:9" x14ac:dyDescent="0.2">
      <c r="A37" s="1" t="s">
        <v>72</v>
      </c>
      <c r="B37" s="1">
        <v>2018</v>
      </c>
      <c r="C37" s="1" t="s">
        <v>4</v>
      </c>
      <c r="D37" s="1">
        <f>VLOOKUP(C37,Regionale_kerncijfers_Nederland!B$2:D$33,3,0)</f>
        <v>31499</v>
      </c>
      <c r="E37" s="1" t="s">
        <v>40</v>
      </c>
      <c r="F37" s="1"/>
      <c r="G37">
        <f t="shared" si="0"/>
        <v>0</v>
      </c>
      <c r="H37">
        <f t="shared" si="1"/>
        <v>0</v>
      </c>
      <c r="I37" t="str">
        <f>VLOOKUP(E37,keyflow!A$2:B$37,2,0)</f>
        <v>-</v>
      </c>
    </row>
    <row r="38" spans="1:9" x14ac:dyDescent="0.2">
      <c r="A38" s="1" t="s">
        <v>72</v>
      </c>
      <c r="B38" s="1">
        <v>2018</v>
      </c>
      <c r="C38" s="1" t="s">
        <v>41</v>
      </c>
      <c r="D38" s="1">
        <f>VLOOKUP(C38,Regionale_kerncijfers_Nederland!B$2:D$33,3,0)</f>
        <v>203990</v>
      </c>
      <c r="E38" s="1" t="s">
        <v>5</v>
      </c>
      <c r="F38" s="1">
        <v>452.8</v>
      </c>
      <c r="G38">
        <f t="shared" si="0"/>
        <v>452.8</v>
      </c>
      <c r="H38">
        <f t="shared" si="1"/>
        <v>92366.672000000006</v>
      </c>
      <c r="I38" t="str">
        <f>VLOOKUP(E38,keyflow!A$2:B$37,2,0)</f>
        <v>TOTAAL</v>
      </c>
    </row>
    <row r="39" spans="1:9" x14ac:dyDescent="0.2">
      <c r="A39" s="1" t="s">
        <v>72</v>
      </c>
      <c r="B39" s="1">
        <v>2018</v>
      </c>
      <c r="C39" s="1" t="s">
        <v>41</v>
      </c>
      <c r="D39" s="1">
        <f>VLOOKUP(C39,Regionale_kerncijfers_Nederland!B$2:D$33,3,0)</f>
        <v>203990</v>
      </c>
      <c r="E39" s="1" t="s">
        <v>6</v>
      </c>
      <c r="F39" s="1">
        <v>170.9</v>
      </c>
      <c r="G39">
        <f t="shared" si="0"/>
        <v>170.9</v>
      </c>
      <c r="H39">
        <f t="shared" si="1"/>
        <v>34861.891000000003</v>
      </c>
      <c r="I39" t="str">
        <f>VLOOKUP(E39,keyflow!A$2:B$37,2,0)</f>
        <v>-</v>
      </c>
    </row>
    <row r="40" spans="1:9" x14ac:dyDescent="0.2">
      <c r="A40" s="1" t="s">
        <v>72</v>
      </c>
      <c r="B40" s="1">
        <v>2018</v>
      </c>
      <c r="C40" s="1" t="s">
        <v>41</v>
      </c>
      <c r="D40" s="1">
        <f>VLOOKUP(C40,Regionale_kerncijfers_Nederland!B$2:D$33,3,0)</f>
        <v>203990</v>
      </c>
      <c r="E40" s="1" t="s">
        <v>7</v>
      </c>
      <c r="F40" s="1">
        <v>28.5</v>
      </c>
      <c r="G40">
        <f t="shared" si="0"/>
        <v>28.5</v>
      </c>
      <c r="H40">
        <f t="shared" si="1"/>
        <v>5813.7150000000001</v>
      </c>
      <c r="I40" t="str">
        <f>VLOOKUP(E40,keyflow!A$2:B$37,2,0)</f>
        <v>CG</v>
      </c>
    </row>
    <row r="41" spans="1:9" x14ac:dyDescent="0.2">
      <c r="A41" s="1" t="s">
        <v>72</v>
      </c>
      <c r="B41" s="1">
        <v>2018</v>
      </c>
      <c r="C41" s="1" t="s">
        <v>41</v>
      </c>
      <c r="D41" s="1">
        <f>VLOOKUP(C41,Regionale_kerncijfers_Nederland!B$2:D$33,3,0)</f>
        <v>203990</v>
      </c>
      <c r="E41" s="1" t="s">
        <v>8</v>
      </c>
      <c r="F41" s="1"/>
      <c r="G41">
        <f t="shared" si="0"/>
        <v>0</v>
      </c>
      <c r="H41">
        <f t="shared" si="1"/>
        <v>0</v>
      </c>
      <c r="I41" t="str">
        <f>VLOOKUP(E41,keyflow!A$2:B$37,2,0)</f>
        <v>CDW</v>
      </c>
    </row>
    <row r="42" spans="1:9" x14ac:dyDescent="0.2">
      <c r="A42" s="1" t="s">
        <v>72</v>
      </c>
      <c r="B42" s="1">
        <v>2018</v>
      </c>
      <c r="C42" s="1" t="s">
        <v>41</v>
      </c>
      <c r="D42" s="1">
        <f>VLOOKUP(C42,Regionale_kerncijfers_Nederland!B$2:D$33,3,0)</f>
        <v>203990</v>
      </c>
      <c r="E42" s="1" t="s">
        <v>9</v>
      </c>
      <c r="F42" s="1">
        <v>52.6</v>
      </c>
      <c r="G42">
        <f t="shared" si="0"/>
        <v>52.6</v>
      </c>
      <c r="H42">
        <f t="shared" si="1"/>
        <v>10729.874</v>
      </c>
      <c r="I42" t="str">
        <f>VLOOKUP(E42,keyflow!A$2:B$37,2,0)</f>
        <v>FW</v>
      </c>
    </row>
    <row r="43" spans="1:9" x14ac:dyDescent="0.2">
      <c r="A43" s="1" t="s">
        <v>72</v>
      </c>
      <c r="B43" s="1">
        <v>2018</v>
      </c>
      <c r="C43" s="1" t="s">
        <v>41</v>
      </c>
      <c r="D43" s="1">
        <f>VLOOKUP(C43,Regionale_kerncijfers_Nederland!B$2:D$33,3,0)</f>
        <v>203990</v>
      </c>
      <c r="E43" s="1" t="s">
        <v>10</v>
      </c>
      <c r="F43" s="1">
        <v>45.8</v>
      </c>
      <c r="G43">
        <f t="shared" si="0"/>
        <v>45.8</v>
      </c>
      <c r="H43">
        <f t="shared" si="1"/>
        <v>9342.7420000000002</v>
      </c>
      <c r="I43" t="str">
        <f>VLOOKUP(E43,keyflow!A$2:B$37,2,0)</f>
        <v>CG</v>
      </c>
    </row>
    <row r="44" spans="1:9" x14ac:dyDescent="0.2">
      <c r="A44" s="1" t="s">
        <v>72</v>
      </c>
      <c r="B44" s="1">
        <v>2018</v>
      </c>
      <c r="C44" s="1" t="s">
        <v>41</v>
      </c>
      <c r="D44" s="1">
        <f>VLOOKUP(C44,Regionale_kerncijfers_Nederland!B$2:D$33,3,0)</f>
        <v>203990</v>
      </c>
      <c r="E44" s="1" t="s">
        <v>11</v>
      </c>
      <c r="F44" s="1">
        <v>4.9000000000000004</v>
      </c>
      <c r="G44">
        <f t="shared" si="0"/>
        <v>4.9000000000000004</v>
      </c>
      <c r="H44">
        <f t="shared" si="1"/>
        <v>999.55100000000016</v>
      </c>
      <c r="I44" t="str">
        <f>VLOOKUP(E44,keyflow!A$2:B$37,2,0)</f>
        <v>CG</v>
      </c>
    </row>
    <row r="45" spans="1:9" x14ac:dyDescent="0.2">
      <c r="A45" s="1" t="s">
        <v>72</v>
      </c>
      <c r="B45" s="1">
        <v>2018</v>
      </c>
      <c r="C45" s="1" t="s">
        <v>41</v>
      </c>
      <c r="D45" s="1">
        <f>VLOOKUP(C45,Regionale_kerncijfers_Nederland!B$2:D$33,3,0)</f>
        <v>203990</v>
      </c>
      <c r="E45" s="1" t="s">
        <v>12</v>
      </c>
      <c r="F45" s="1">
        <v>16.8</v>
      </c>
      <c r="G45">
        <f t="shared" si="0"/>
        <v>16.8</v>
      </c>
      <c r="H45">
        <f t="shared" si="1"/>
        <v>3427.0320000000002</v>
      </c>
      <c r="I45" t="str">
        <f>VLOOKUP(E45,keyflow!A$2:B$37,2,0)</f>
        <v>CG</v>
      </c>
    </row>
    <row r="46" spans="1:9" x14ac:dyDescent="0.2">
      <c r="A46" s="1" t="s">
        <v>72</v>
      </c>
      <c r="B46" s="1">
        <v>2018</v>
      </c>
      <c r="C46" s="1" t="s">
        <v>41</v>
      </c>
      <c r="D46" s="1">
        <f>VLOOKUP(C46,Regionale_kerncijfers_Nederland!B$2:D$33,3,0)</f>
        <v>203990</v>
      </c>
      <c r="E46" s="1" t="s">
        <v>13</v>
      </c>
      <c r="F46" s="1"/>
      <c r="G46">
        <f t="shared" si="0"/>
        <v>0</v>
      </c>
      <c r="H46">
        <f t="shared" si="1"/>
        <v>0</v>
      </c>
      <c r="I46" t="str">
        <f>VLOOKUP(E46,keyflow!A$2:B$37,2,0)</f>
        <v>CG</v>
      </c>
    </row>
    <row r="47" spans="1:9" x14ac:dyDescent="0.2">
      <c r="A47" s="1" t="s">
        <v>72</v>
      </c>
      <c r="B47" s="1">
        <v>2018</v>
      </c>
      <c r="C47" s="1" t="s">
        <v>41</v>
      </c>
      <c r="D47" s="1">
        <f>VLOOKUP(C47,Regionale_kerncijfers_Nederland!B$2:D$33,3,0)</f>
        <v>203990</v>
      </c>
      <c r="E47" s="1" t="s">
        <v>14</v>
      </c>
      <c r="F47" s="1"/>
      <c r="G47">
        <f t="shared" si="0"/>
        <v>0</v>
      </c>
      <c r="H47">
        <f t="shared" si="1"/>
        <v>0</v>
      </c>
      <c r="I47" t="str">
        <f>VLOOKUP(E47,keyflow!A$2:B$37,2,0)</f>
        <v>CG</v>
      </c>
    </row>
    <row r="48" spans="1:9" x14ac:dyDescent="0.2">
      <c r="A48" s="1" t="s">
        <v>72</v>
      </c>
      <c r="B48" s="1">
        <v>2018</v>
      </c>
      <c r="C48" s="1" t="s">
        <v>41</v>
      </c>
      <c r="D48" s="1">
        <f>VLOOKUP(C48,Regionale_kerncijfers_Nederland!B$2:D$33,3,0)</f>
        <v>203990</v>
      </c>
      <c r="E48" s="1" t="s">
        <v>15</v>
      </c>
      <c r="F48" s="1"/>
      <c r="G48">
        <f t="shared" si="0"/>
        <v>0</v>
      </c>
      <c r="H48">
        <f t="shared" si="1"/>
        <v>0</v>
      </c>
      <c r="I48" t="str">
        <f>VLOOKUP(E48,keyflow!A$2:B$37,2,0)</f>
        <v>CG</v>
      </c>
    </row>
    <row r="49" spans="1:9" x14ac:dyDescent="0.2">
      <c r="A49" s="1" t="s">
        <v>72</v>
      </c>
      <c r="B49" s="1">
        <v>2018</v>
      </c>
      <c r="C49" s="1" t="s">
        <v>41</v>
      </c>
      <c r="D49" s="1">
        <f>VLOOKUP(C49,Regionale_kerncijfers_Nederland!B$2:D$33,3,0)</f>
        <v>203990</v>
      </c>
      <c r="E49" s="1" t="s">
        <v>16</v>
      </c>
      <c r="F49" s="1">
        <v>24.3</v>
      </c>
      <c r="G49">
        <f t="shared" si="0"/>
        <v>24.3</v>
      </c>
      <c r="H49">
        <f t="shared" si="1"/>
        <v>4956.9570000000003</v>
      </c>
      <c r="I49" t="str">
        <f>VLOOKUP(E49,keyflow!A$2:B$37,2,0)</f>
        <v>CG</v>
      </c>
    </row>
    <row r="50" spans="1:9" x14ac:dyDescent="0.2">
      <c r="A50" s="1" t="s">
        <v>72</v>
      </c>
      <c r="B50" s="1">
        <v>2018</v>
      </c>
      <c r="C50" s="1" t="s">
        <v>41</v>
      </c>
      <c r="D50" s="1">
        <f>VLOOKUP(C50,Regionale_kerncijfers_Nederland!B$2:D$33,3,0)</f>
        <v>203990</v>
      </c>
      <c r="E50" s="1" t="s">
        <v>17</v>
      </c>
      <c r="F50" s="1">
        <v>1.1000000000000001</v>
      </c>
      <c r="G50">
        <f t="shared" si="0"/>
        <v>1.1000000000000001</v>
      </c>
      <c r="H50">
        <f t="shared" si="1"/>
        <v>224.38900000000004</v>
      </c>
      <c r="I50" t="str">
        <f>VLOOKUP(E50,keyflow!A$2:B$37,2,0)</f>
        <v>CG</v>
      </c>
    </row>
    <row r="51" spans="1:9" x14ac:dyDescent="0.2">
      <c r="A51" s="1" t="s">
        <v>72</v>
      </c>
      <c r="B51" s="1">
        <v>2018</v>
      </c>
      <c r="C51" s="1" t="s">
        <v>41</v>
      </c>
      <c r="D51" s="1">
        <f>VLOOKUP(C51,Regionale_kerncijfers_Nederland!B$2:D$33,3,0)</f>
        <v>203990</v>
      </c>
      <c r="E51" s="1" t="s">
        <v>18</v>
      </c>
      <c r="F51" s="1"/>
      <c r="G51">
        <f t="shared" si="0"/>
        <v>0</v>
      </c>
      <c r="H51">
        <f t="shared" si="1"/>
        <v>0</v>
      </c>
      <c r="I51" t="str">
        <f>VLOOKUP(E51,keyflow!A$2:B$37,2,0)</f>
        <v>CG</v>
      </c>
    </row>
    <row r="52" spans="1:9" x14ac:dyDescent="0.2">
      <c r="A52" s="1" t="s">
        <v>72</v>
      </c>
      <c r="B52" s="1">
        <v>2018</v>
      </c>
      <c r="C52" s="1" t="s">
        <v>41</v>
      </c>
      <c r="D52" s="1">
        <f>VLOOKUP(C52,Regionale_kerncijfers_Nederland!B$2:D$33,3,0)</f>
        <v>203990</v>
      </c>
      <c r="E52" s="1" t="s">
        <v>19</v>
      </c>
      <c r="F52" s="1">
        <v>0.2</v>
      </c>
      <c r="G52">
        <f t="shared" si="0"/>
        <v>0.2</v>
      </c>
      <c r="H52">
        <f t="shared" si="1"/>
        <v>40.798000000000002</v>
      </c>
      <c r="I52" t="str">
        <f>VLOOKUP(E52,keyflow!A$2:B$37,2,0)</f>
        <v>FW</v>
      </c>
    </row>
    <row r="53" spans="1:9" x14ac:dyDescent="0.2">
      <c r="A53" s="1" t="s">
        <v>72</v>
      </c>
      <c r="B53" s="1">
        <v>2018</v>
      </c>
      <c r="C53" s="1" t="s">
        <v>41</v>
      </c>
      <c r="D53" s="1">
        <f>VLOOKUP(C53,Regionale_kerncijfers_Nederland!B$2:D$33,3,0)</f>
        <v>203990</v>
      </c>
      <c r="E53" s="1" t="s">
        <v>20</v>
      </c>
      <c r="F53" s="1"/>
      <c r="G53">
        <f t="shared" si="0"/>
        <v>0</v>
      </c>
      <c r="H53">
        <f t="shared" si="1"/>
        <v>0</v>
      </c>
      <c r="I53" t="str">
        <f>VLOOKUP(E53,keyflow!A$2:B$37,2,0)</f>
        <v>CG</v>
      </c>
    </row>
    <row r="54" spans="1:9" x14ac:dyDescent="0.2">
      <c r="A54" s="1" t="s">
        <v>72</v>
      </c>
      <c r="B54" s="1">
        <v>2018</v>
      </c>
      <c r="C54" s="1" t="s">
        <v>41</v>
      </c>
      <c r="D54" s="1">
        <f>VLOOKUP(C54,Regionale_kerncijfers_Nederland!B$2:D$33,3,0)</f>
        <v>203990</v>
      </c>
      <c r="E54" s="1" t="s">
        <v>21</v>
      </c>
      <c r="F54" s="1">
        <v>22.8</v>
      </c>
      <c r="G54">
        <f t="shared" si="0"/>
        <v>22.8</v>
      </c>
      <c r="H54">
        <f t="shared" si="1"/>
        <v>4650.9719999999998</v>
      </c>
      <c r="I54" t="str">
        <f>VLOOKUP(E54,keyflow!A$2:B$37,2,0)</f>
        <v>FW</v>
      </c>
    </row>
    <row r="55" spans="1:9" x14ac:dyDescent="0.2">
      <c r="A55" s="1" t="s">
        <v>72</v>
      </c>
      <c r="B55" s="1">
        <v>2018</v>
      </c>
      <c r="C55" s="1" t="s">
        <v>41</v>
      </c>
      <c r="D55" s="1">
        <f>VLOOKUP(C55,Regionale_kerncijfers_Nederland!B$2:D$33,3,0)</f>
        <v>203990</v>
      </c>
      <c r="E55" s="1" t="s">
        <v>22</v>
      </c>
      <c r="F55" s="1">
        <v>4.9000000000000004</v>
      </c>
      <c r="G55">
        <f t="shared" si="0"/>
        <v>4.9000000000000004</v>
      </c>
      <c r="H55">
        <f t="shared" si="1"/>
        <v>999.55100000000016</v>
      </c>
      <c r="I55" t="str">
        <f>VLOOKUP(E55,keyflow!A$2:B$37,2,0)</f>
        <v>CG</v>
      </c>
    </row>
    <row r="56" spans="1:9" x14ac:dyDescent="0.2">
      <c r="A56" s="1" t="s">
        <v>72</v>
      </c>
      <c r="B56" s="1">
        <v>2018</v>
      </c>
      <c r="C56" s="1" t="s">
        <v>41</v>
      </c>
      <c r="D56" s="1">
        <f>VLOOKUP(C56,Regionale_kerncijfers_Nederland!B$2:D$33,3,0)</f>
        <v>203990</v>
      </c>
      <c r="E56" s="1" t="s">
        <v>23</v>
      </c>
      <c r="F56" s="1"/>
      <c r="G56">
        <f t="shared" si="0"/>
        <v>0</v>
      </c>
      <c r="H56">
        <f t="shared" si="1"/>
        <v>0</v>
      </c>
      <c r="I56" t="str">
        <f>VLOOKUP(E56,keyflow!A$2:B$37,2,0)</f>
        <v>CG</v>
      </c>
    </row>
    <row r="57" spans="1:9" x14ac:dyDescent="0.2">
      <c r="A57" s="1" t="s">
        <v>72</v>
      </c>
      <c r="B57" s="1">
        <v>2018</v>
      </c>
      <c r="C57" s="1" t="s">
        <v>41</v>
      </c>
      <c r="D57" s="1">
        <f>VLOOKUP(C57,Regionale_kerncijfers_Nederland!B$2:D$33,3,0)</f>
        <v>203990</v>
      </c>
      <c r="E57" s="1" t="s">
        <v>24</v>
      </c>
      <c r="F57" s="1">
        <v>2.1</v>
      </c>
      <c r="G57">
        <f t="shared" si="0"/>
        <v>2.1</v>
      </c>
      <c r="H57">
        <f t="shared" si="1"/>
        <v>428.37900000000002</v>
      </c>
      <c r="I57" t="str">
        <f>VLOOKUP(E57,keyflow!A$2:B$37,2,0)</f>
        <v>CG</v>
      </c>
    </row>
    <row r="58" spans="1:9" x14ac:dyDescent="0.2">
      <c r="A58" s="1" t="s">
        <v>72</v>
      </c>
      <c r="B58" s="1">
        <v>2018</v>
      </c>
      <c r="C58" s="1" t="s">
        <v>41</v>
      </c>
      <c r="D58" s="1">
        <f>VLOOKUP(C58,Regionale_kerncijfers_Nederland!B$2:D$33,3,0)</f>
        <v>203990</v>
      </c>
      <c r="E58" s="1" t="s">
        <v>25</v>
      </c>
      <c r="F58" s="1"/>
      <c r="G58">
        <f t="shared" si="0"/>
        <v>0</v>
      </c>
      <c r="H58">
        <f t="shared" si="1"/>
        <v>0</v>
      </c>
      <c r="I58" t="str">
        <f>VLOOKUP(E58,keyflow!A$2:B$37,2,0)</f>
        <v>CDW</v>
      </c>
    </row>
    <row r="59" spans="1:9" x14ac:dyDescent="0.2">
      <c r="A59" s="1" t="s">
        <v>72</v>
      </c>
      <c r="B59" s="1">
        <v>2018</v>
      </c>
      <c r="C59" s="1" t="s">
        <v>41</v>
      </c>
      <c r="D59" s="1">
        <f>VLOOKUP(C59,Regionale_kerncijfers_Nederland!B$2:D$33,3,0)</f>
        <v>203990</v>
      </c>
      <c r="E59" s="1" t="s">
        <v>26</v>
      </c>
      <c r="F59" s="1">
        <v>0.3</v>
      </c>
      <c r="G59">
        <f t="shared" si="0"/>
        <v>0.3</v>
      </c>
      <c r="H59">
        <f t="shared" si="1"/>
        <v>61.197000000000003</v>
      </c>
      <c r="I59" t="str">
        <f>VLOOKUP(E59,keyflow!A$2:B$37,2,0)</f>
        <v>CG</v>
      </c>
    </row>
    <row r="60" spans="1:9" x14ac:dyDescent="0.2">
      <c r="A60" s="1" t="s">
        <v>72</v>
      </c>
      <c r="B60" s="1">
        <v>2018</v>
      </c>
      <c r="C60" s="1" t="s">
        <v>41</v>
      </c>
      <c r="D60" s="1">
        <f>VLOOKUP(C60,Regionale_kerncijfers_Nederland!B$2:D$33,3,0)</f>
        <v>203990</v>
      </c>
      <c r="E60" s="1" t="s">
        <v>27</v>
      </c>
      <c r="F60" s="1">
        <v>28.3</v>
      </c>
      <c r="G60">
        <f t="shared" si="0"/>
        <v>28.3</v>
      </c>
      <c r="H60">
        <f t="shared" si="1"/>
        <v>5772.9170000000004</v>
      </c>
      <c r="I60" t="str">
        <f>VLOOKUP(E60,keyflow!A$2:B$37,2,0)</f>
        <v>CDW</v>
      </c>
    </row>
    <row r="61" spans="1:9" x14ac:dyDescent="0.2">
      <c r="A61" s="1" t="s">
        <v>72</v>
      </c>
      <c r="B61" s="1">
        <v>2018</v>
      </c>
      <c r="C61" s="1" t="s">
        <v>41</v>
      </c>
      <c r="D61" s="1">
        <f>VLOOKUP(C61,Regionale_kerncijfers_Nederland!B$2:D$33,3,0)</f>
        <v>203990</v>
      </c>
      <c r="E61" s="1" t="s">
        <v>28</v>
      </c>
      <c r="F61" s="1">
        <v>21.9</v>
      </c>
      <c r="G61">
        <f t="shared" si="0"/>
        <v>21.9</v>
      </c>
      <c r="H61">
        <f t="shared" si="1"/>
        <v>4467.3810000000003</v>
      </c>
      <c r="I61" t="str">
        <f>VLOOKUP(E61,keyflow!A$2:B$37,2,0)</f>
        <v>CDW</v>
      </c>
    </row>
    <row r="62" spans="1:9" x14ac:dyDescent="0.2">
      <c r="A62" s="1" t="s">
        <v>72</v>
      </c>
      <c r="B62" s="1">
        <v>2018</v>
      </c>
      <c r="C62" s="1" t="s">
        <v>41</v>
      </c>
      <c r="D62" s="1">
        <f>VLOOKUP(C62,Regionale_kerncijfers_Nederland!B$2:D$33,3,0)</f>
        <v>203990</v>
      </c>
      <c r="E62" s="1" t="s">
        <v>29</v>
      </c>
      <c r="F62" s="1">
        <v>4.4000000000000004</v>
      </c>
      <c r="G62">
        <f t="shared" si="0"/>
        <v>4.4000000000000004</v>
      </c>
      <c r="H62">
        <f t="shared" si="1"/>
        <v>897.55600000000015</v>
      </c>
      <c r="I62" t="str">
        <f>VLOOKUP(E62,keyflow!A$2:B$37,2,0)</f>
        <v>CDW</v>
      </c>
    </row>
    <row r="63" spans="1:9" x14ac:dyDescent="0.2">
      <c r="A63" s="1" t="s">
        <v>72</v>
      </c>
      <c r="B63" s="1">
        <v>2018</v>
      </c>
      <c r="C63" s="1" t="s">
        <v>41</v>
      </c>
      <c r="D63" s="1">
        <f>VLOOKUP(C63,Regionale_kerncijfers_Nederland!B$2:D$33,3,0)</f>
        <v>203990</v>
      </c>
      <c r="E63" s="1" t="s">
        <v>30</v>
      </c>
      <c r="F63" s="1">
        <v>7.6</v>
      </c>
      <c r="G63">
        <f t="shared" si="0"/>
        <v>7.6</v>
      </c>
      <c r="H63">
        <f t="shared" si="1"/>
        <v>1550.3240000000001</v>
      </c>
      <c r="I63" t="str">
        <f>VLOOKUP(E63,keyflow!A$2:B$37,2,0)</f>
        <v>CDW</v>
      </c>
    </row>
    <row r="64" spans="1:9" x14ac:dyDescent="0.2">
      <c r="A64" s="1" t="s">
        <v>72</v>
      </c>
      <c r="B64" s="1">
        <v>2018</v>
      </c>
      <c r="C64" s="1" t="s">
        <v>41</v>
      </c>
      <c r="D64" s="1">
        <f>VLOOKUP(C64,Regionale_kerncijfers_Nederland!B$2:D$33,3,0)</f>
        <v>203990</v>
      </c>
      <c r="E64" s="1" t="s">
        <v>31</v>
      </c>
      <c r="F64" s="1">
        <v>0.7</v>
      </c>
      <c r="G64">
        <f t="shared" si="0"/>
        <v>0.7</v>
      </c>
      <c r="H64">
        <f t="shared" si="1"/>
        <v>142.79300000000001</v>
      </c>
      <c r="I64" t="str">
        <f>VLOOKUP(E64,keyflow!A$2:B$37,2,0)</f>
        <v>CDW</v>
      </c>
    </row>
    <row r="65" spans="1:9" x14ac:dyDescent="0.2">
      <c r="A65" s="1" t="s">
        <v>72</v>
      </c>
      <c r="B65" s="1">
        <v>2018</v>
      </c>
      <c r="C65" s="1" t="s">
        <v>41</v>
      </c>
      <c r="D65" s="1">
        <f>VLOOKUP(C65,Regionale_kerncijfers_Nederland!B$2:D$33,3,0)</f>
        <v>203990</v>
      </c>
      <c r="E65" s="1" t="s">
        <v>32</v>
      </c>
      <c r="F65" s="1"/>
      <c r="G65">
        <f t="shared" si="0"/>
        <v>0</v>
      </c>
      <c r="H65">
        <f t="shared" si="1"/>
        <v>0</v>
      </c>
      <c r="I65" t="str">
        <f>VLOOKUP(E65,keyflow!A$2:B$37,2,0)</f>
        <v>CDW</v>
      </c>
    </row>
    <row r="66" spans="1:9" x14ac:dyDescent="0.2">
      <c r="A66" s="1" t="s">
        <v>72</v>
      </c>
      <c r="B66" s="1">
        <v>2018</v>
      </c>
      <c r="C66" s="1" t="s">
        <v>41</v>
      </c>
      <c r="D66" s="1">
        <f>VLOOKUP(C66,Regionale_kerncijfers_Nederland!B$2:D$33,3,0)</f>
        <v>203990</v>
      </c>
      <c r="E66" s="1" t="s">
        <v>33</v>
      </c>
      <c r="F66" s="1">
        <v>3.1</v>
      </c>
      <c r="G66">
        <f t="shared" si="0"/>
        <v>3.1</v>
      </c>
      <c r="H66">
        <f t="shared" si="1"/>
        <v>632.36900000000003</v>
      </c>
      <c r="I66" t="str">
        <f>VLOOKUP(E66,keyflow!A$2:B$37,2,0)</f>
        <v>CDW</v>
      </c>
    </row>
    <row r="67" spans="1:9" x14ac:dyDescent="0.2">
      <c r="A67" s="1" t="s">
        <v>72</v>
      </c>
      <c r="B67" s="1">
        <v>2018</v>
      </c>
      <c r="C67" s="1" t="s">
        <v>41</v>
      </c>
      <c r="D67" s="1">
        <f>VLOOKUP(C67,Regionale_kerncijfers_Nederland!B$2:D$33,3,0)</f>
        <v>203990</v>
      </c>
      <c r="E67" s="1" t="s">
        <v>34</v>
      </c>
      <c r="F67" s="1">
        <v>0.1</v>
      </c>
      <c r="G67">
        <f t="shared" ref="G67:G130" si="2">IF(ISBLANK(F67), 0, F67)</f>
        <v>0.1</v>
      </c>
      <c r="H67">
        <f t="shared" ref="H67:H130" si="3">(D67*G67)/1000</f>
        <v>20.399000000000001</v>
      </c>
      <c r="I67" t="str">
        <f>VLOOKUP(E67,keyflow!A$2:B$37,2,0)</f>
        <v>CDW</v>
      </c>
    </row>
    <row r="68" spans="1:9" x14ac:dyDescent="0.2">
      <c r="A68" s="1" t="s">
        <v>72</v>
      </c>
      <c r="B68" s="1">
        <v>2018</v>
      </c>
      <c r="C68" s="1" t="s">
        <v>41</v>
      </c>
      <c r="D68" s="1">
        <f>VLOOKUP(C68,Regionale_kerncijfers_Nederland!B$2:D$33,3,0)</f>
        <v>203990</v>
      </c>
      <c r="E68" s="1" t="s">
        <v>35</v>
      </c>
      <c r="F68" s="1">
        <v>11.4</v>
      </c>
      <c r="G68">
        <f t="shared" si="2"/>
        <v>11.4</v>
      </c>
      <c r="H68">
        <f t="shared" si="3"/>
        <v>2325.4859999999999</v>
      </c>
      <c r="I68" t="str">
        <f>VLOOKUP(E68,keyflow!A$2:B$37,2,0)</f>
        <v>CDW</v>
      </c>
    </row>
    <row r="69" spans="1:9" x14ac:dyDescent="0.2">
      <c r="A69" s="1" t="s">
        <v>72</v>
      </c>
      <c r="B69" s="1">
        <v>2018</v>
      </c>
      <c r="C69" s="1" t="s">
        <v>41</v>
      </c>
      <c r="D69" s="1">
        <f>VLOOKUP(C69,Regionale_kerncijfers_Nederland!B$2:D$33,3,0)</f>
        <v>203990</v>
      </c>
      <c r="E69" s="1" t="s">
        <v>36</v>
      </c>
      <c r="F69" s="1">
        <v>0.2</v>
      </c>
      <c r="G69">
        <f t="shared" si="2"/>
        <v>0.2</v>
      </c>
      <c r="H69">
        <f t="shared" si="3"/>
        <v>40.798000000000002</v>
      </c>
      <c r="I69" t="str">
        <f>VLOOKUP(E69,keyflow!A$2:B$37,2,0)</f>
        <v>CG</v>
      </c>
    </row>
    <row r="70" spans="1:9" x14ac:dyDescent="0.2">
      <c r="A70" s="1" t="s">
        <v>72</v>
      </c>
      <c r="B70" s="1">
        <v>2018</v>
      </c>
      <c r="C70" s="1" t="s">
        <v>41</v>
      </c>
      <c r="D70" s="1">
        <f>VLOOKUP(C70,Regionale_kerncijfers_Nederland!B$2:D$33,3,0)</f>
        <v>203990</v>
      </c>
      <c r="E70" s="1" t="s">
        <v>37</v>
      </c>
      <c r="F70" s="1">
        <v>0</v>
      </c>
      <c r="G70">
        <f t="shared" si="2"/>
        <v>0</v>
      </c>
      <c r="H70">
        <f t="shared" si="3"/>
        <v>0</v>
      </c>
      <c r="I70" t="str">
        <f>VLOOKUP(E70,keyflow!A$2:B$37,2,0)</f>
        <v>CDW</v>
      </c>
    </row>
    <row r="71" spans="1:9" x14ac:dyDescent="0.2">
      <c r="A71" s="1" t="s">
        <v>72</v>
      </c>
      <c r="B71" s="1">
        <v>2018</v>
      </c>
      <c r="C71" s="1" t="s">
        <v>41</v>
      </c>
      <c r="D71" s="1">
        <f>VLOOKUP(C71,Regionale_kerncijfers_Nederland!B$2:D$33,3,0)</f>
        <v>203990</v>
      </c>
      <c r="E71" s="1" t="s">
        <v>38</v>
      </c>
      <c r="F71" s="1">
        <v>0.1</v>
      </c>
      <c r="G71">
        <f t="shared" si="2"/>
        <v>0.1</v>
      </c>
      <c r="H71">
        <f t="shared" si="3"/>
        <v>20.399000000000001</v>
      </c>
      <c r="I71" t="str">
        <f>VLOOKUP(E71,keyflow!A$2:B$37,2,0)</f>
        <v>CG</v>
      </c>
    </row>
    <row r="72" spans="1:9" x14ac:dyDescent="0.2">
      <c r="A72" s="1" t="s">
        <v>72</v>
      </c>
      <c r="B72" s="1">
        <v>2018</v>
      </c>
      <c r="C72" s="1" t="s">
        <v>41</v>
      </c>
      <c r="D72" s="1">
        <f>VLOOKUP(C72,Regionale_kerncijfers_Nederland!B$2:D$33,3,0)</f>
        <v>203990</v>
      </c>
      <c r="E72" s="1" t="s">
        <v>39</v>
      </c>
      <c r="F72" s="1"/>
      <c r="G72">
        <f t="shared" si="2"/>
        <v>0</v>
      </c>
      <c r="H72">
        <f t="shared" si="3"/>
        <v>0</v>
      </c>
      <c r="I72" t="str">
        <f>VLOOKUP(E72,keyflow!A$2:B$37,2,0)</f>
        <v>FW</v>
      </c>
    </row>
    <row r="73" spans="1:9" x14ac:dyDescent="0.2">
      <c r="A73" s="1" t="s">
        <v>72</v>
      </c>
      <c r="B73" s="1">
        <v>2018</v>
      </c>
      <c r="C73" s="1" t="s">
        <v>41</v>
      </c>
      <c r="D73" s="1">
        <f>VLOOKUP(C73,Regionale_kerncijfers_Nederland!B$2:D$33,3,0)</f>
        <v>203990</v>
      </c>
      <c r="E73" s="1" t="s">
        <v>40</v>
      </c>
      <c r="F73" s="1"/>
      <c r="G73">
        <f t="shared" si="2"/>
        <v>0</v>
      </c>
      <c r="H73">
        <f t="shared" si="3"/>
        <v>0</v>
      </c>
      <c r="I73" t="str">
        <f>VLOOKUP(E73,keyflow!A$2:B$37,2,0)</f>
        <v>-</v>
      </c>
    </row>
    <row r="74" spans="1:9" x14ac:dyDescent="0.2">
      <c r="A74" s="1" t="s">
        <v>72</v>
      </c>
      <c r="B74" s="1">
        <v>2018</v>
      </c>
      <c r="C74" s="1" t="s">
        <v>42</v>
      </c>
      <c r="D74" s="1">
        <f>VLOOKUP(C74,Regionale_kerncijfers_Nederland!B$2:D$33,3,0)</f>
        <v>89870</v>
      </c>
      <c r="E74" s="1" t="s">
        <v>5</v>
      </c>
      <c r="F74" s="1">
        <v>430.5</v>
      </c>
      <c r="G74">
        <f t="shared" si="2"/>
        <v>430.5</v>
      </c>
      <c r="H74">
        <f t="shared" si="3"/>
        <v>38689.035000000003</v>
      </c>
      <c r="I74" t="str">
        <f>VLOOKUP(E74,keyflow!A$2:B$37,2,0)</f>
        <v>TOTAAL</v>
      </c>
    </row>
    <row r="75" spans="1:9" x14ac:dyDescent="0.2">
      <c r="A75" s="1" t="s">
        <v>72</v>
      </c>
      <c r="B75" s="1">
        <v>2018</v>
      </c>
      <c r="C75" s="1" t="s">
        <v>42</v>
      </c>
      <c r="D75" s="1">
        <f>VLOOKUP(C75,Regionale_kerncijfers_Nederland!B$2:D$33,3,0)</f>
        <v>89870</v>
      </c>
      <c r="E75" s="1" t="s">
        <v>6</v>
      </c>
      <c r="F75" s="1">
        <v>182.3</v>
      </c>
      <c r="G75">
        <f t="shared" si="2"/>
        <v>182.3</v>
      </c>
      <c r="H75">
        <f t="shared" si="3"/>
        <v>16383.301000000001</v>
      </c>
      <c r="I75" t="str">
        <f>VLOOKUP(E75,keyflow!A$2:B$37,2,0)</f>
        <v>-</v>
      </c>
    </row>
    <row r="76" spans="1:9" x14ac:dyDescent="0.2">
      <c r="A76" s="1" t="s">
        <v>72</v>
      </c>
      <c r="B76" s="1">
        <v>2018</v>
      </c>
      <c r="C76" s="1" t="s">
        <v>42</v>
      </c>
      <c r="D76" s="1">
        <f>VLOOKUP(C76,Regionale_kerncijfers_Nederland!B$2:D$33,3,0)</f>
        <v>89870</v>
      </c>
      <c r="E76" s="1" t="s">
        <v>7</v>
      </c>
      <c r="F76" s="1">
        <v>28.6</v>
      </c>
      <c r="G76">
        <f t="shared" si="2"/>
        <v>28.6</v>
      </c>
      <c r="H76">
        <f t="shared" si="3"/>
        <v>2570.2820000000002</v>
      </c>
      <c r="I76" t="str">
        <f>VLOOKUP(E76,keyflow!A$2:B$37,2,0)</f>
        <v>CG</v>
      </c>
    </row>
    <row r="77" spans="1:9" x14ac:dyDescent="0.2">
      <c r="A77" s="1" t="s">
        <v>72</v>
      </c>
      <c r="B77" s="1">
        <v>2018</v>
      </c>
      <c r="C77" s="1" t="s">
        <v>42</v>
      </c>
      <c r="D77" s="1">
        <f>VLOOKUP(C77,Regionale_kerncijfers_Nederland!B$2:D$33,3,0)</f>
        <v>89870</v>
      </c>
      <c r="E77" s="1" t="s">
        <v>8</v>
      </c>
      <c r="F77" s="1"/>
      <c r="G77">
        <f t="shared" si="2"/>
        <v>0</v>
      </c>
      <c r="H77">
        <f t="shared" si="3"/>
        <v>0</v>
      </c>
      <c r="I77" t="str">
        <f>VLOOKUP(E77,keyflow!A$2:B$37,2,0)</f>
        <v>CDW</v>
      </c>
    </row>
    <row r="78" spans="1:9" x14ac:dyDescent="0.2">
      <c r="A78" s="1" t="s">
        <v>72</v>
      </c>
      <c r="B78" s="1">
        <v>2018</v>
      </c>
      <c r="C78" s="1" t="s">
        <v>42</v>
      </c>
      <c r="D78" s="1">
        <f>VLOOKUP(C78,Regionale_kerncijfers_Nederland!B$2:D$33,3,0)</f>
        <v>89870</v>
      </c>
      <c r="E78" s="1" t="s">
        <v>9</v>
      </c>
      <c r="F78" s="1">
        <v>46.3</v>
      </c>
      <c r="G78">
        <f t="shared" si="2"/>
        <v>46.3</v>
      </c>
      <c r="H78">
        <f t="shared" si="3"/>
        <v>4160.9809999999998</v>
      </c>
      <c r="I78" t="str">
        <f>VLOOKUP(E78,keyflow!A$2:B$37,2,0)</f>
        <v>FW</v>
      </c>
    </row>
    <row r="79" spans="1:9" x14ac:dyDescent="0.2">
      <c r="A79" s="1" t="s">
        <v>72</v>
      </c>
      <c r="B79" s="1">
        <v>2018</v>
      </c>
      <c r="C79" s="1" t="s">
        <v>42</v>
      </c>
      <c r="D79" s="1">
        <f>VLOOKUP(C79,Regionale_kerncijfers_Nederland!B$2:D$33,3,0)</f>
        <v>89870</v>
      </c>
      <c r="E79" s="1" t="s">
        <v>10</v>
      </c>
      <c r="F79" s="1">
        <v>45</v>
      </c>
      <c r="G79">
        <f t="shared" si="2"/>
        <v>45</v>
      </c>
      <c r="H79">
        <f t="shared" si="3"/>
        <v>4044.15</v>
      </c>
      <c r="I79" t="str">
        <f>VLOOKUP(E79,keyflow!A$2:B$37,2,0)</f>
        <v>CG</v>
      </c>
    </row>
    <row r="80" spans="1:9" x14ac:dyDescent="0.2">
      <c r="A80" s="1" t="s">
        <v>72</v>
      </c>
      <c r="B80" s="1">
        <v>2018</v>
      </c>
      <c r="C80" s="1" t="s">
        <v>42</v>
      </c>
      <c r="D80" s="1">
        <f>VLOOKUP(C80,Regionale_kerncijfers_Nederland!B$2:D$33,3,0)</f>
        <v>89870</v>
      </c>
      <c r="E80" s="1" t="s">
        <v>11</v>
      </c>
      <c r="F80" s="1">
        <v>3.4</v>
      </c>
      <c r="G80">
        <f t="shared" si="2"/>
        <v>3.4</v>
      </c>
      <c r="H80">
        <f t="shared" si="3"/>
        <v>305.55799999999999</v>
      </c>
      <c r="I80" t="str">
        <f>VLOOKUP(E80,keyflow!A$2:B$37,2,0)</f>
        <v>CG</v>
      </c>
    </row>
    <row r="81" spans="1:9" x14ac:dyDescent="0.2">
      <c r="A81" s="1" t="s">
        <v>72</v>
      </c>
      <c r="B81" s="1">
        <v>2018</v>
      </c>
      <c r="C81" s="1" t="s">
        <v>42</v>
      </c>
      <c r="D81" s="1">
        <f>VLOOKUP(C81,Regionale_kerncijfers_Nederland!B$2:D$33,3,0)</f>
        <v>89870</v>
      </c>
      <c r="E81" s="1" t="s">
        <v>12</v>
      </c>
      <c r="F81" s="1">
        <v>22.2</v>
      </c>
      <c r="G81">
        <f t="shared" si="2"/>
        <v>22.2</v>
      </c>
      <c r="H81">
        <f t="shared" si="3"/>
        <v>1995.114</v>
      </c>
      <c r="I81" t="str">
        <f>VLOOKUP(E81,keyflow!A$2:B$37,2,0)</f>
        <v>CG</v>
      </c>
    </row>
    <row r="82" spans="1:9" x14ac:dyDescent="0.2">
      <c r="A82" s="1" t="s">
        <v>72</v>
      </c>
      <c r="B82" s="1">
        <v>2018</v>
      </c>
      <c r="C82" s="1" t="s">
        <v>42</v>
      </c>
      <c r="D82" s="1">
        <f>VLOOKUP(C82,Regionale_kerncijfers_Nederland!B$2:D$33,3,0)</f>
        <v>89870</v>
      </c>
      <c r="E82" s="1" t="s">
        <v>13</v>
      </c>
      <c r="F82" s="1"/>
      <c r="G82">
        <f t="shared" si="2"/>
        <v>0</v>
      </c>
      <c r="H82">
        <f t="shared" si="3"/>
        <v>0</v>
      </c>
      <c r="I82" t="str">
        <f>VLOOKUP(E82,keyflow!A$2:B$37,2,0)</f>
        <v>CG</v>
      </c>
    </row>
    <row r="83" spans="1:9" x14ac:dyDescent="0.2">
      <c r="A83" s="1" t="s">
        <v>72</v>
      </c>
      <c r="B83" s="1">
        <v>2018</v>
      </c>
      <c r="C83" s="1" t="s">
        <v>42</v>
      </c>
      <c r="D83" s="1">
        <f>VLOOKUP(C83,Regionale_kerncijfers_Nederland!B$2:D$33,3,0)</f>
        <v>89870</v>
      </c>
      <c r="E83" s="1" t="s">
        <v>14</v>
      </c>
      <c r="F83" s="1"/>
      <c r="G83">
        <f t="shared" si="2"/>
        <v>0</v>
      </c>
      <c r="H83">
        <f t="shared" si="3"/>
        <v>0</v>
      </c>
      <c r="I83" t="str">
        <f>VLOOKUP(E83,keyflow!A$2:B$37,2,0)</f>
        <v>CG</v>
      </c>
    </row>
    <row r="84" spans="1:9" x14ac:dyDescent="0.2">
      <c r="A84" s="1" t="s">
        <v>72</v>
      </c>
      <c r="B84" s="1">
        <v>2018</v>
      </c>
      <c r="C84" s="1" t="s">
        <v>42</v>
      </c>
      <c r="D84" s="1">
        <f>VLOOKUP(C84,Regionale_kerncijfers_Nederland!B$2:D$33,3,0)</f>
        <v>89870</v>
      </c>
      <c r="E84" s="1" t="s">
        <v>15</v>
      </c>
      <c r="F84" s="1"/>
      <c r="G84">
        <f t="shared" si="2"/>
        <v>0</v>
      </c>
      <c r="H84">
        <f t="shared" si="3"/>
        <v>0</v>
      </c>
      <c r="I84" t="str">
        <f>VLOOKUP(E84,keyflow!A$2:B$37,2,0)</f>
        <v>CG</v>
      </c>
    </row>
    <row r="85" spans="1:9" x14ac:dyDescent="0.2">
      <c r="A85" s="1" t="s">
        <v>72</v>
      </c>
      <c r="B85" s="1">
        <v>2018</v>
      </c>
      <c r="C85" s="1" t="s">
        <v>42</v>
      </c>
      <c r="D85" s="1">
        <f>VLOOKUP(C85,Regionale_kerncijfers_Nederland!B$2:D$33,3,0)</f>
        <v>89870</v>
      </c>
      <c r="E85" s="1" t="s">
        <v>16</v>
      </c>
      <c r="F85" s="1">
        <v>16.3</v>
      </c>
      <c r="G85">
        <f t="shared" si="2"/>
        <v>16.3</v>
      </c>
      <c r="H85">
        <f t="shared" si="3"/>
        <v>1464.8810000000001</v>
      </c>
      <c r="I85" t="str">
        <f>VLOOKUP(E85,keyflow!A$2:B$37,2,0)</f>
        <v>CG</v>
      </c>
    </row>
    <row r="86" spans="1:9" x14ac:dyDescent="0.2">
      <c r="A86" s="1" t="s">
        <v>72</v>
      </c>
      <c r="B86" s="1">
        <v>2018</v>
      </c>
      <c r="C86" s="1" t="s">
        <v>42</v>
      </c>
      <c r="D86" s="1">
        <f>VLOOKUP(C86,Regionale_kerncijfers_Nederland!B$2:D$33,3,0)</f>
        <v>89870</v>
      </c>
      <c r="E86" s="1" t="s">
        <v>17</v>
      </c>
      <c r="F86" s="1">
        <v>1.2</v>
      </c>
      <c r="G86">
        <f t="shared" si="2"/>
        <v>1.2</v>
      </c>
      <c r="H86">
        <f t="shared" si="3"/>
        <v>107.84399999999999</v>
      </c>
      <c r="I86" t="str">
        <f>VLOOKUP(E86,keyflow!A$2:B$37,2,0)</f>
        <v>CG</v>
      </c>
    </row>
    <row r="87" spans="1:9" x14ac:dyDescent="0.2">
      <c r="A87" s="1" t="s">
        <v>72</v>
      </c>
      <c r="B87" s="1">
        <v>2018</v>
      </c>
      <c r="C87" s="1" t="s">
        <v>42</v>
      </c>
      <c r="D87" s="1">
        <f>VLOOKUP(C87,Regionale_kerncijfers_Nederland!B$2:D$33,3,0)</f>
        <v>89870</v>
      </c>
      <c r="E87" s="1" t="s">
        <v>18</v>
      </c>
      <c r="F87" s="1"/>
      <c r="G87">
        <f t="shared" si="2"/>
        <v>0</v>
      </c>
      <c r="H87">
        <f t="shared" si="3"/>
        <v>0</v>
      </c>
      <c r="I87" t="str">
        <f>VLOOKUP(E87,keyflow!A$2:B$37,2,0)</f>
        <v>CG</v>
      </c>
    </row>
    <row r="88" spans="1:9" x14ac:dyDescent="0.2">
      <c r="A88" s="1" t="s">
        <v>72</v>
      </c>
      <c r="B88" s="1">
        <v>2018</v>
      </c>
      <c r="C88" s="1" t="s">
        <v>42</v>
      </c>
      <c r="D88" s="1">
        <f>VLOOKUP(C88,Regionale_kerncijfers_Nederland!B$2:D$33,3,0)</f>
        <v>89870</v>
      </c>
      <c r="E88" s="1" t="s">
        <v>19</v>
      </c>
      <c r="F88" s="1">
        <v>0.1</v>
      </c>
      <c r="G88">
        <f t="shared" si="2"/>
        <v>0.1</v>
      </c>
      <c r="H88">
        <f t="shared" si="3"/>
        <v>8.9870000000000001</v>
      </c>
      <c r="I88" t="str">
        <f>VLOOKUP(E88,keyflow!A$2:B$37,2,0)</f>
        <v>FW</v>
      </c>
    </row>
    <row r="89" spans="1:9" x14ac:dyDescent="0.2">
      <c r="A89" s="1" t="s">
        <v>72</v>
      </c>
      <c r="B89" s="1">
        <v>2018</v>
      </c>
      <c r="C89" s="1" t="s">
        <v>42</v>
      </c>
      <c r="D89" s="1">
        <f>VLOOKUP(C89,Regionale_kerncijfers_Nederland!B$2:D$33,3,0)</f>
        <v>89870</v>
      </c>
      <c r="E89" s="1" t="s">
        <v>20</v>
      </c>
      <c r="F89" s="1"/>
      <c r="G89">
        <f t="shared" si="2"/>
        <v>0</v>
      </c>
      <c r="H89">
        <f t="shared" si="3"/>
        <v>0</v>
      </c>
      <c r="I89" t="str">
        <f>VLOOKUP(E89,keyflow!A$2:B$37,2,0)</f>
        <v>CG</v>
      </c>
    </row>
    <row r="90" spans="1:9" x14ac:dyDescent="0.2">
      <c r="A90" s="1" t="s">
        <v>72</v>
      </c>
      <c r="B90" s="1">
        <v>2018</v>
      </c>
      <c r="C90" s="1" t="s">
        <v>42</v>
      </c>
      <c r="D90" s="1">
        <f>VLOOKUP(C90,Regionale_kerncijfers_Nederland!B$2:D$33,3,0)</f>
        <v>89870</v>
      </c>
      <c r="E90" s="1" t="s">
        <v>21</v>
      </c>
      <c r="F90" s="1">
        <v>6.8</v>
      </c>
      <c r="G90">
        <f t="shared" si="2"/>
        <v>6.8</v>
      </c>
      <c r="H90">
        <f t="shared" si="3"/>
        <v>611.11599999999999</v>
      </c>
      <c r="I90" t="str">
        <f>VLOOKUP(E90,keyflow!A$2:B$37,2,0)</f>
        <v>FW</v>
      </c>
    </row>
    <row r="91" spans="1:9" x14ac:dyDescent="0.2">
      <c r="A91" s="1" t="s">
        <v>72</v>
      </c>
      <c r="B91" s="1">
        <v>2018</v>
      </c>
      <c r="C91" s="1" t="s">
        <v>42</v>
      </c>
      <c r="D91" s="1">
        <f>VLOOKUP(C91,Regionale_kerncijfers_Nederland!B$2:D$33,3,0)</f>
        <v>89870</v>
      </c>
      <c r="E91" s="1" t="s">
        <v>22</v>
      </c>
      <c r="F91" s="1">
        <v>4.2</v>
      </c>
      <c r="G91">
        <f t="shared" si="2"/>
        <v>4.2</v>
      </c>
      <c r="H91">
        <f t="shared" si="3"/>
        <v>377.45400000000001</v>
      </c>
      <c r="I91" t="str">
        <f>VLOOKUP(E91,keyflow!A$2:B$37,2,0)</f>
        <v>CG</v>
      </c>
    </row>
    <row r="92" spans="1:9" x14ac:dyDescent="0.2">
      <c r="A92" s="1" t="s">
        <v>72</v>
      </c>
      <c r="B92" s="1">
        <v>2018</v>
      </c>
      <c r="C92" s="1" t="s">
        <v>42</v>
      </c>
      <c r="D92" s="1">
        <f>VLOOKUP(C92,Regionale_kerncijfers_Nederland!B$2:D$33,3,0)</f>
        <v>89870</v>
      </c>
      <c r="E92" s="1" t="s">
        <v>23</v>
      </c>
      <c r="F92" s="1">
        <v>14.9</v>
      </c>
      <c r="G92">
        <f t="shared" si="2"/>
        <v>14.9</v>
      </c>
      <c r="H92">
        <f t="shared" si="3"/>
        <v>1339.0630000000001</v>
      </c>
      <c r="I92" t="str">
        <f>VLOOKUP(E92,keyflow!A$2:B$37,2,0)</f>
        <v>CG</v>
      </c>
    </row>
    <row r="93" spans="1:9" x14ac:dyDescent="0.2">
      <c r="A93" s="1" t="s">
        <v>72</v>
      </c>
      <c r="B93" s="1">
        <v>2018</v>
      </c>
      <c r="C93" s="1" t="s">
        <v>42</v>
      </c>
      <c r="D93" s="1">
        <f>VLOOKUP(C93,Regionale_kerncijfers_Nederland!B$2:D$33,3,0)</f>
        <v>89870</v>
      </c>
      <c r="E93" s="1" t="s">
        <v>24</v>
      </c>
      <c r="F93" s="1">
        <v>2.2000000000000002</v>
      </c>
      <c r="G93">
        <f t="shared" si="2"/>
        <v>2.2000000000000002</v>
      </c>
      <c r="H93">
        <f t="shared" si="3"/>
        <v>197.71400000000003</v>
      </c>
      <c r="I93" t="str">
        <f>VLOOKUP(E93,keyflow!A$2:B$37,2,0)</f>
        <v>CG</v>
      </c>
    </row>
    <row r="94" spans="1:9" x14ac:dyDescent="0.2">
      <c r="A94" s="1" t="s">
        <v>72</v>
      </c>
      <c r="B94" s="1">
        <v>2018</v>
      </c>
      <c r="C94" s="1" t="s">
        <v>42</v>
      </c>
      <c r="D94" s="1">
        <f>VLOOKUP(C94,Regionale_kerncijfers_Nederland!B$2:D$33,3,0)</f>
        <v>89870</v>
      </c>
      <c r="E94" s="1" t="s">
        <v>25</v>
      </c>
      <c r="F94" s="1"/>
      <c r="G94">
        <f t="shared" si="2"/>
        <v>0</v>
      </c>
      <c r="H94">
        <f t="shared" si="3"/>
        <v>0</v>
      </c>
      <c r="I94" t="str">
        <f>VLOOKUP(E94,keyflow!A$2:B$37,2,0)</f>
        <v>CDW</v>
      </c>
    </row>
    <row r="95" spans="1:9" x14ac:dyDescent="0.2">
      <c r="A95" s="1" t="s">
        <v>72</v>
      </c>
      <c r="B95" s="1">
        <v>2018</v>
      </c>
      <c r="C95" s="1" t="s">
        <v>42</v>
      </c>
      <c r="D95" s="1">
        <f>VLOOKUP(C95,Regionale_kerncijfers_Nederland!B$2:D$33,3,0)</f>
        <v>89870</v>
      </c>
      <c r="E95" s="1" t="s">
        <v>26</v>
      </c>
      <c r="F95" s="1">
        <v>0.6</v>
      </c>
      <c r="G95">
        <f t="shared" si="2"/>
        <v>0.6</v>
      </c>
      <c r="H95">
        <f t="shared" si="3"/>
        <v>53.921999999999997</v>
      </c>
      <c r="I95" t="str">
        <f>VLOOKUP(E95,keyflow!A$2:B$37,2,0)</f>
        <v>CG</v>
      </c>
    </row>
    <row r="96" spans="1:9" x14ac:dyDescent="0.2">
      <c r="A96" s="1" t="s">
        <v>72</v>
      </c>
      <c r="B96" s="1">
        <v>2018</v>
      </c>
      <c r="C96" s="1" t="s">
        <v>42</v>
      </c>
      <c r="D96" s="1">
        <f>VLOOKUP(C96,Regionale_kerncijfers_Nederland!B$2:D$33,3,0)</f>
        <v>89870</v>
      </c>
      <c r="E96" s="1" t="s">
        <v>27</v>
      </c>
      <c r="F96" s="1">
        <v>16.3</v>
      </c>
      <c r="G96">
        <f t="shared" si="2"/>
        <v>16.3</v>
      </c>
      <c r="H96">
        <f t="shared" si="3"/>
        <v>1464.8810000000001</v>
      </c>
      <c r="I96" t="str">
        <f>VLOOKUP(E96,keyflow!A$2:B$37,2,0)</f>
        <v>CDW</v>
      </c>
    </row>
    <row r="97" spans="1:9" x14ac:dyDescent="0.2">
      <c r="A97" s="1" t="s">
        <v>72</v>
      </c>
      <c r="B97" s="1">
        <v>2018</v>
      </c>
      <c r="C97" s="1" t="s">
        <v>42</v>
      </c>
      <c r="D97" s="1">
        <f>VLOOKUP(C97,Regionale_kerncijfers_Nederland!B$2:D$33,3,0)</f>
        <v>89870</v>
      </c>
      <c r="E97" s="1" t="s">
        <v>28</v>
      </c>
      <c r="F97" s="1">
        <v>27.1</v>
      </c>
      <c r="G97">
        <f t="shared" si="2"/>
        <v>27.1</v>
      </c>
      <c r="H97">
        <f t="shared" si="3"/>
        <v>2435.4769999999999</v>
      </c>
      <c r="I97" t="str">
        <f>VLOOKUP(E97,keyflow!A$2:B$37,2,0)</f>
        <v>CDW</v>
      </c>
    </row>
    <row r="98" spans="1:9" x14ac:dyDescent="0.2">
      <c r="A98" s="1" t="s">
        <v>72</v>
      </c>
      <c r="B98" s="1">
        <v>2018</v>
      </c>
      <c r="C98" s="1" t="s">
        <v>42</v>
      </c>
      <c r="D98" s="1">
        <f>VLOOKUP(C98,Regionale_kerncijfers_Nederland!B$2:D$33,3,0)</f>
        <v>89870</v>
      </c>
      <c r="E98" s="1" t="s">
        <v>29</v>
      </c>
      <c r="F98" s="1">
        <v>1.3</v>
      </c>
      <c r="G98">
        <f t="shared" si="2"/>
        <v>1.3</v>
      </c>
      <c r="H98">
        <f t="shared" si="3"/>
        <v>116.831</v>
      </c>
      <c r="I98" t="str">
        <f>VLOOKUP(E98,keyflow!A$2:B$37,2,0)</f>
        <v>CDW</v>
      </c>
    </row>
    <row r="99" spans="1:9" x14ac:dyDescent="0.2">
      <c r="A99" s="1" t="s">
        <v>72</v>
      </c>
      <c r="B99" s="1">
        <v>2018</v>
      </c>
      <c r="C99" s="1" t="s">
        <v>42</v>
      </c>
      <c r="D99" s="1">
        <f>VLOOKUP(C99,Regionale_kerncijfers_Nederland!B$2:D$33,3,0)</f>
        <v>89870</v>
      </c>
      <c r="E99" s="1" t="s">
        <v>30</v>
      </c>
      <c r="F99" s="1">
        <v>6.7</v>
      </c>
      <c r="G99">
        <f t="shared" si="2"/>
        <v>6.7</v>
      </c>
      <c r="H99">
        <f t="shared" si="3"/>
        <v>602.12900000000002</v>
      </c>
      <c r="I99" t="str">
        <f>VLOOKUP(E99,keyflow!A$2:B$37,2,0)</f>
        <v>CDW</v>
      </c>
    </row>
    <row r="100" spans="1:9" x14ac:dyDescent="0.2">
      <c r="A100" s="1" t="s">
        <v>72</v>
      </c>
      <c r="B100" s="1">
        <v>2018</v>
      </c>
      <c r="C100" s="1" t="s">
        <v>42</v>
      </c>
      <c r="D100" s="1">
        <f>VLOOKUP(C100,Regionale_kerncijfers_Nederland!B$2:D$33,3,0)</f>
        <v>89870</v>
      </c>
      <c r="E100" s="1" t="s">
        <v>31</v>
      </c>
      <c r="F100" s="1">
        <v>0.4</v>
      </c>
      <c r="G100">
        <f t="shared" si="2"/>
        <v>0.4</v>
      </c>
      <c r="H100">
        <f t="shared" si="3"/>
        <v>35.948</v>
      </c>
      <c r="I100" t="str">
        <f>VLOOKUP(E100,keyflow!A$2:B$37,2,0)</f>
        <v>CDW</v>
      </c>
    </row>
    <row r="101" spans="1:9" x14ac:dyDescent="0.2">
      <c r="A101" s="1" t="s">
        <v>72</v>
      </c>
      <c r="B101" s="1">
        <v>2018</v>
      </c>
      <c r="C101" s="1" t="s">
        <v>42</v>
      </c>
      <c r="D101" s="1">
        <f>VLOOKUP(C101,Regionale_kerncijfers_Nederland!B$2:D$33,3,0)</f>
        <v>89870</v>
      </c>
      <c r="E101" s="1" t="s">
        <v>32</v>
      </c>
      <c r="F101" s="1">
        <v>0.3</v>
      </c>
      <c r="G101">
        <f t="shared" si="2"/>
        <v>0.3</v>
      </c>
      <c r="H101">
        <f t="shared" si="3"/>
        <v>26.960999999999999</v>
      </c>
      <c r="I101" t="str">
        <f>VLOOKUP(E101,keyflow!A$2:B$37,2,0)</f>
        <v>CDW</v>
      </c>
    </row>
    <row r="102" spans="1:9" x14ac:dyDescent="0.2">
      <c r="A102" s="1" t="s">
        <v>72</v>
      </c>
      <c r="B102" s="1">
        <v>2018</v>
      </c>
      <c r="C102" s="1" t="s">
        <v>42</v>
      </c>
      <c r="D102" s="1">
        <f>VLOOKUP(C102,Regionale_kerncijfers_Nederland!B$2:D$33,3,0)</f>
        <v>89870</v>
      </c>
      <c r="E102" s="1" t="s">
        <v>33</v>
      </c>
      <c r="F102" s="1">
        <v>1.1000000000000001</v>
      </c>
      <c r="G102">
        <f t="shared" si="2"/>
        <v>1.1000000000000001</v>
      </c>
      <c r="H102">
        <f t="shared" si="3"/>
        <v>98.857000000000014</v>
      </c>
      <c r="I102" t="str">
        <f>VLOOKUP(E102,keyflow!A$2:B$37,2,0)</f>
        <v>CDW</v>
      </c>
    </row>
    <row r="103" spans="1:9" x14ac:dyDescent="0.2">
      <c r="A103" s="1" t="s">
        <v>72</v>
      </c>
      <c r="B103" s="1">
        <v>2018</v>
      </c>
      <c r="C103" s="1" t="s">
        <v>42</v>
      </c>
      <c r="D103" s="1">
        <f>VLOOKUP(C103,Regionale_kerncijfers_Nederland!B$2:D$33,3,0)</f>
        <v>89870</v>
      </c>
      <c r="E103" s="1" t="s">
        <v>34</v>
      </c>
      <c r="F103" s="1">
        <v>0.1</v>
      </c>
      <c r="G103">
        <f t="shared" si="2"/>
        <v>0.1</v>
      </c>
      <c r="H103">
        <f t="shared" si="3"/>
        <v>8.9870000000000001</v>
      </c>
      <c r="I103" t="str">
        <f>VLOOKUP(E103,keyflow!A$2:B$37,2,0)</f>
        <v>CDW</v>
      </c>
    </row>
    <row r="104" spans="1:9" x14ac:dyDescent="0.2">
      <c r="A104" s="1" t="s">
        <v>72</v>
      </c>
      <c r="B104" s="1">
        <v>2018</v>
      </c>
      <c r="C104" s="1" t="s">
        <v>42</v>
      </c>
      <c r="D104" s="1">
        <f>VLOOKUP(C104,Regionale_kerncijfers_Nederland!B$2:D$33,3,0)</f>
        <v>89870</v>
      </c>
      <c r="E104" s="1" t="s">
        <v>35</v>
      </c>
      <c r="F104" s="1">
        <v>2.9</v>
      </c>
      <c r="G104">
        <f t="shared" si="2"/>
        <v>2.9</v>
      </c>
      <c r="H104">
        <f t="shared" si="3"/>
        <v>260.62299999999999</v>
      </c>
      <c r="I104" t="str">
        <f>VLOOKUP(E104,keyflow!A$2:B$37,2,0)</f>
        <v>CDW</v>
      </c>
    </row>
    <row r="105" spans="1:9" x14ac:dyDescent="0.2">
      <c r="A105" s="1" t="s">
        <v>72</v>
      </c>
      <c r="B105" s="1">
        <v>2018</v>
      </c>
      <c r="C105" s="1" t="s">
        <v>42</v>
      </c>
      <c r="D105" s="1">
        <f>VLOOKUP(C105,Regionale_kerncijfers_Nederland!B$2:D$33,3,0)</f>
        <v>89870</v>
      </c>
      <c r="E105" s="1" t="s">
        <v>36</v>
      </c>
      <c r="F105" s="1">
        <v>0.2</v>
      </c>
      <c r="G105">
        <f t="shared" si="2"/>
        <v>0.2</v>
      </c>
      <c r="H105">
        <f t="shared" si="3"/>
        <v>17.974</v>
      </c>
      <c r="I105" t="str">
        <f>VLOOKUP(E105,keyflow!A$2:B$37,2,0)</f>
        <v>CG</v>
      </c>
    </row>
    <row r="106" spans="1:9" x14ac:dyDescent="0.2">
      <c r="A106" s="1" t="s">
        <v>72</v>
      </c>
      <c r="B106" s="1">
        <v>2018</v>
      </c>
      <c r="C106" s="1" t="s">
        <v>42</v>
      </c>
      <c r="D106" s="1">
        <f>VLOOKUP(C106,Regionale_kerncijfers_Nederland!B$2:D$33,3,0)</f>
        <v>89870</v>
      </c>
      <c r="E106" s="1" t="s">
        <v>37</v>
      </c>
      <c r="F106" s="1">
        <v>0.2</v>
      </c>
      <c r="G106">
        <f t="shared" si="2"/>
        <v>0.2</v>
      </c>
      <c r="H106">
        <f t="shared" si="3"/>
        <v>17.974</v>
      </c>
      <c r="I106" t="str">
        <f>VLOOKUP(E106,keyflow!A$2:B$37,2,0)</f>
        <v>CDW</v>
      </c>
    </row>
    <row r="107" spans="1:9" x14ac:dyDescent="0.2">
      <c r="A107" s="1" t="s">
        <v>72</v>
      </c>
      <c r="B107" s="1">
        <v>2018</v>
      </c>
      <c r="C107" s="1" t="s">
        <v>42</v>
      </c>
      <c r="D107" s="1">
        <f>VLOOKUP(C107,Regionale_kerncijfers_Nederland!B$2:D$33,3,0)</f>
        <v>89870</v>
      </c>
      <c r="E107" s="1" t="s">
        <v>38</v>
      </c>
      <c r="F107" s="1">
        <v>0.1</v>
      </c>
      <c r="G107">
        <f t="shared" si="2"/>
        <v>0.1</v>
      </c>
      <c r="H107">
        <f t="shared" si="3"/>
        <v>8.9870000000000001</v>
      </c>
      <c r="I107" t="str">
        <f>VLOOKUP(E107,keyflow!A$2:B$37,2,0)</f>
        <v>CG</v>
      </c>
    </row>
    <row r="108" spans="1:9" x14ac:dyDescent="0.2">
      <c r="A108" s="1" t="s">
        <v>72</v>
      </c>
      <c r="B108" s="1">
        <v>2018</v>
      </c>
      <c r="C108" s="1" t="s">
        <v>42</v>
      </c>
      <c r="D108" s="1">
        <f>VLOOKUP(C108,Regionale_kerncijfers_Nederland!B$2:D$33,3,0)</f>
        <v>89870</v>
      </c>
      <c r="E108" s="1" t="s">
        <v>39</v>
      </c>
      <c r="F108" s="1"/>
      <c r="G108">
        <f t="shared" si="2"/>
        <v>0</v>
      </c>
      <c r="H108">
        <f t="shared" si="3"/>
        <v>0</v>
      </c>
      <c r="I108" t="str">
        <f>VLOOKUP(E108,keyflow!A$2:B$37,2,0)</f>
        <v>FW</v>
      </c>
    </row>
    <row r="109" spans="1:9" x14ac:dyDescent="0.2">
      <c r="A109" s="1" t="s">
        <v>72</v>
      </c>
      <c r="B109" s="1">
        <v>2018</v>
      </c>
      <c r="C109" s="1" t="s">
        <v>42</v>
      </c>
      <c r="D109" s="1">
        <f>VLOOKUP(C109,Regionale_kerncijfers_Nederland!B$2:D$33,3,0)</f>
        <v>89870</v>
      </c>
      <c r="E109" s="1" t="s">
        <v>40</v>
      </c>
      <c r="F109" s="1"/>
      <c r="G109">
        <f t="shared" si="2"/>
        <v>0</v>
      </c>
      <c r="H109">
        <f t="shared" si="3"/>
        <v>0</v>
      </c>
      <c r="I109" t="str">
        <f>VLOOKUP(E109,keyflow!A$2:B$37,2,0)</f>
        <v>-</v>
      </c>
    </row>
    <row r="110" spans="1:9" x14ac:dyDescent="0.2">
      <c r="A110" s="1" t="s">
        <v>72</v>
      </c>
      <c r="B110" s="1">
        <v>2018</v>
      </c>
      <c r="C110" s="1" t="s">
        <v>43</v>
      </c>
      <c r="D110" s="1">
        <f>VLOOKUP(C110,Regionale_kerncijfers_Nederland!B$2:D$33,3,0)</f>
        <v>854047</v>
      </c>
      <c r="E110" s="1" t="s">
        <v>5</v>
      </c>
      <c r="F110" s="1">
        <v>381.2</v>
      </c>
      <c r="G110">
        <f t="shared" si="2"/>
        <v>381.2</v>
      </c>
      <c r="H110">
        <f t="shared" si="3"/>
        <v>325562.71639999998</v>
      </c>
      <c r="I110" t="str">
        <f>VLOOKUP(E110,keyflow!A$2:B$37,2,0)</f>
        <v>TOTAAL</v>
      </c>
    </row>
    <row r="111" spans="1:9" x14ac:dyDescent="0.2">
      <c r="A111" s="1" t="s">
        <v>72</v>
      </c>
      <c r="B111" s="1">
        <v>2018</v>
      </c>
      <c r="C111" s="1" t="s">
        <v>43</v>
      </c>
      <c r="D111" s="1">
        <f>VLOOKUP(C111,Regionale_kerncijfers_Nederland!B$2:D$33,3,0)</f>
        <v>854047</v>
      </c>
      <c r="E111" s="1" t="s">
        <v>6</v>
      </c>
      <c r="F111" s="1">
        <v>244</v>
      </c>
      <c r="G111">
        <f t="shared" si="2"/>
        <v>244</v>
      </c>
      <c r="H111">
        <f t="shared" si="3"/>
        <v>208387.46799999999</v>
      </c>
      <c r="I111" t="str">
        <f>VLOOKUP(E111,keyflow!A$2:B$37,2,0)</f>
        <v>-</v>
      </c>
    </row>
    <row r="112" spans="1:9" x14ac:dyDescent="0.2">
      <c r="A112" s="1" t="s">
        <v>72</v>
      </c>
      <c r="B112" s="1">
        <v>2018</v>
      </c>
      <c r="C112" s="1" t="s">
        <v>43</v>
      </c>
      <c r="D112" s="1">
        <f>VLOOKUP(C112,Regionale_kerncijfers_Nederland!B$2:D$33,3,0)</f>
        <v>854047</v>
      </c>
      <c r="E112" s="1" t="s">
        <v>7</v>
      </c>
      <c r="F112" s="1">
        <v>68.8</v>
      </c>
      <c r="G112">
        <f t="shared" si="2"/>
        <v>68.8</v>
      </c>
      <c r="H112">
        <f t="shared" si="3"/>
        <v>58758.433599999997</v>
      </c>
      <c r="I112" t="str">
        <f>VLOOKUP(E112,keyflow!A$2:B$37,2,0)</f>
        <v>CG</v>
      </c>
    </row>
    <row r="113" spans="1:9" x14ac:dyDescent="0.2">
      <c r="A113" s="1" t="s">
        <v>72</v>
      </c>
      <c r="B113" s="1">
        <v>2018</v>
      </c>
      <c r="C113" s="1" t="s">
        <v>43</v>
      </c>
      <c r="D113" s="1">
        <f>VLOOKUP(C113,Regionale_kerncijfers_Nederland!B$2:D$33,3,0)</f>
        <v>854047</v>
      </c>
      <c r="E113" s="1" t="s">
        <v>8</v>
      </c>
      <c r="F113" s="1">
        <v>6</v>
      </c>
      <c r="G113">
        <f t="shared" si="2"/>
        <v>6</v>
      </c>
      <c r="H113">
        <f t="shared" si="3"/>
        <v>5124.2820000000002</v>
      </c>
      <c r="I113" t="str">
        <f>VLOOKUP(E113,keyflow!A$2:B$37,2,0)</f>
        <v>CDW</v>
      </c>
    </row>
    <row r="114" spans="1:9" x14ac:dyDescent="0.2">
      <c r="A114" s="1" t="s">
        <v>72</v>
      </c>
      <c r="B114" s="1">
        <v>2018</v>
      </c>
      <c r="C114" s="1" t="s">
        <v>43</v>
      </c>
      <c r="D114" s="1">
        <f>VLOOKUP(C114,Regionale_kerncijfers_Nederland!B$2:D$33,3,0)</f>
        <v>854047</v>
      </c>
      <c r="E114" s="1" t="s">
        <v>9</v>
      </c>
      <c r="F114" s="1">
        <v>0.5</v>
      </c>
      <c r="G114">
        <f t="shared" si="2"/>
        <v>0.5</v>
      </c>
      <c r="H114">
        <f t="shared" si="3"/>
        <v>427.02350000000001</v>
      </c>
      <c r="I114" t="str">
        <f>VLOOKUP(E114,keyflow!A$2:B$37,2,0)</f>
        <v>FW</v>
      </c>
    </row>
    <row r="115" spans="1:9" x14ac:dyDescent="0.2">
      <c r="A115" s="1" t="s">
        <v>72</v>
      </c>
      <c r="B115" s="1">
        <v>2018</v>
      </c>
      <c r="C115" s="1" t="s">
        <v>43</v>
      </c>
      <c r="D115" s="1">
        <f>VLOOKUP(C115,Regionale_kerncijfers_Nederland!B$2:D$33,3,0)</f>
        <v>854047</v>
      </c>
      <c r="E115" s="1" t="s">
        <v>10</v>
      </c>
      <c r="F115" s="1">
        <v>20.7</v>
      </c>
      <c r="G115">
        <f t="shared" si="2"/>
        <v>20.7</v>
      </c>
      <c r="H115">
        <f t="shared" si="3"/>
        <v>17678.7729</v>
      </c>
      <c r="I115" t="str">
        <f>VLOOKUP(E115,keyflow!A$2:B$37,2,0)</f>
        <v>CG</v>
      </c>
    </row>
    <row r="116" spans="1:9" x14ac:dyDescent="0.2">
      <c r="A116" s="1" t="s">
        <v>72</v>
      </c>
      <c r="B116" s="1">
        <v>2018</v>
      </c>
      <c r="C116" s="1" t="s">
        <v>43</v>
      </c>
      <c r="D116" s="1">
        <f>VLOOKUP(C116,Regionale_kerncijfers_Nederland!B$2:D$33,3,0)</f>
        <v>854047</v>
      </c>
      <c r="E116" s="1" t="s">
        <v>11</v>
      </c>
      <c r="F116" s="1">
        <v>3.6</v>
      </c>
      <c r="G116">
        <f t="shared" si="2"/>
        <v>3.6</v>
      </c>
      <c r="H116">
        <f t="shared" si="3"/>
        <v>3074.5692000000004</v>
      </c>
      <c r="I116" t="str">
        <f>VLOOKUP(E116,keyflow!A$2:B$37,2,0)</f>
        <v>CG</v>
      </c>
    </row>
    <row r="117" spans="1:9" x14ac:dyDescent="0.2">
      <c r="A117" s="1" t="s">
        <v>72</v>
      </c>
      <c r="B117" s="1">
        <v>2018</v>
      </c>
      <c r="C117" s="1" t="s">
        <v>43</v>
      </c>
      <c r="D117" s="1">
        <f>VLOOKUP(C117,Regionale_kerncijfers_Nederland!B$2:D$33,3,0)</f>
        <v>854047</v>
      </c>
      <c r="E117" s="1" t="s">
        <v>12</v>
      </c>
      <c r="F117" s="1">
        <v>18</v>
      </c>
      <c r="G117">
        <f t="shared" si="2"/>
        <v>18</v>
      </c>
      <c r="H117">
        <f t="shared" si="3"/>
        <v>15372.846</v>
      </c>
      <c r="I117" t="str">
        <f>VLOOKUP(E117,keyflow!A$2:B$37,2,0)</f>
        <v>CG</v>
      </c>
    </row>
    <row r="118" spans="1:9" x14ac:dyDescent="0.2">
      <c r="A118" s="1" t="s">
        <v>72</v>
      </c>
      <c r="B118" s="1">
        <v>2018</v>
      </c>
      <c r="C118" s="1" t="s">
        <v>43</v>
      </c>
      <c r="D118" s="1">
        <f>VLOOKUP(C118,Regionale_kerncijfers_Nederland!B$2:D$33,3,0)</f>
        <v>854047</v>
      </c>
      <c r="E118" s="1" t="s">
        <v>13</v>
      </c>
      <c r="F118" s="1"/>
      <c r="G118">
        <f t="shared" si="2"/>
        <v>0</v>
      </c>
      <c r="H118">
        <f t="shared" si="3"/>
        <v>0</v>
      </c>
      <c r="I118" t="str">
        <f>VLOOKUP(E118,keyflow!A$2:B$37,2,0)</f>
        <v>CG</v>
      </c>
    </row>
    <row r="119" spans="1:9" x14ac:dyDescent="0.2">
      <c r="A119" s="1" t="s">
        <v>72</v>
      </c>
      <c r="B119" s="1">
        <v>2018</v>
      </c>
      <c r="C119" s="1" t="s">
        <v>43</v>
      </c>
      <c r="D119" s="1">
        <f>VLOOKUP(C119,Regionale_kerncijfers_Nederland!B$2:D$33,3,0)</f>
        <v>854047</v>
      </c>
      <c r="E119" s="1" t="s">
        <v>14</v>
      </c>
      <c r="F119" s="1"/>
      <c r="G119">
        <f t="shared" si="2"/>
        <v>0</v>
      </c>
      <c r="H119">
        <f t="shared" si="3"/>
        <v>0</v>
      </c>
      <c r="I119" t="str">
        <f>VLOOKUP(E119,keyflow!A$2:B$37,2,0)</f>
        <v>CG</v>
      </c>
    </row>
    <row r="120" spans="1:9" x14ac:dyDescent="0.2">
      <c r="A120" s="1" t="s">
        <v>72</v>
      </c>
      <c r="B120" s="1">
        <v>2018</v>
      </c>
      <c r="C120" s="1" t="s">
        <v>43</v>
      </c>
      <c r="D120" s="1">
        <f>VLOOKUP(C120,Regionale_kerncijfers_Nederland!B$2:D$33,3,0)</f>
        <v>854047</v>
      </c>
      <c r="E120" s="1" t="s">
        <v>15</v>
      </c>
      <c r="F120" s="1"/>
      <c r="G120">
        <f t="shared" si="2"/>
        <v>0</v>
      </c>
      <c r="H120">
        <f t="shared" si="3"/>
        <v>0</v>
      </c>
      <c r="I120" t="str">
        <f>VLOOKUP(E120,keyflow!A$2:B$37,2,0)</f>
        <v>CG</v>
      </c>
    </row>
    <row r="121" spans="1:9" x14ac:dyDescent="0.2">
      <c r="A121" s="1" t="s">
        <v>72</v>
      </c>
      <c r="B121" s="1">
        <v>2018</v>
      </c>
      <c r="C121" s="1" t="s">
        <v>43</v>
      </c>
      <c r="D121" s="1">
        <f>VLOOKUP(C121,Regionale_kerncijfers_Nederland!B$2:D$33,3,0)</f>
        <v>854047</v>
      </c>
      <c r="E121" s="1" t="s">
        <v>16</v>
      </c>
      <c r="F121" s="1">
        <v>3.5</v>
      </c>
      <c r="G121">
        <f t="shared" si="2"/>
        <v>3.5</v>
      </c>
      <c r="H121">
        <f t="shared" si="3"/>
        <v>2989.1644999999999</v>
      </c>
      <c r="I121" t="str">
        <f>VLOOKUP(E121,keyflow!A$2:B$37,2,0)</f>
        <v>CG</v>
      </c>
    </row>
    <row r="122" spans="1:9" x14ac:dyDescent="0.2">
      <c r="A122" s="1" t="s">
        <v>72</v>
      </c>
      <c r="B122" s="1">
        <v>2018</v>
      </c>
      <c r="C122" s="1" t="s">
        <v>43</v>
      </c>
      <c r="D122" s="1">
        <f>VLOOKUP(C122,Regionale_kerncijfers_Nederland!B$2:D$33,3,0)</f>
        <v>854047</v>
      </c>
      <c r="E122" s="1" t="s">
        <v>17</v>
      </c>
      <c r="F122" s="1">
        <v>0.3</v>
      </c>
      <c r="G122">
        <f t="shared" si="2"/>
        <v>0.3</v>
      </c>
      <c r="H122">
        <f t="shared" si="3"/>
        <v>256.21409999999997</v>
      </c>
      <c r="I122" t="str">
        <f>VLOOKUP(E122,keyflow!A$2:B$37,2,0)</f>
        <v>CG</v>
      </c>
    </row>
    <row r="123" spans="1:9" x14ac:dyDescent="0.2">
      <c r="A123" s="1" t="s">
        <v>72</v>
      </c>
      <c r="B123" s="1">
        <v>2018</v>
      </c>
      <c r="C123" s="1" t="s">
        <v>43</v>
      </c>
      <c r="D123" s="1">
        <f>VLOOKUP(C123,Regionale_kerncijfers_Nederland!B$2:D$33,3,0)</f>
        <v>854047</v>
      </c>
      <c r="E123" s="1" t="s">
        <v>18</v>
      </c>
      <c r="F123" s="1"/>
      <c r="G123">
        <f t="shared" si="2"/>
        <v>0</v>
      </c>
      <c r="H123">
        <f t="shared" si="3"/>
        <v>0</v>
      </c>
      <c r="I123" t="str">
        <f>VLOOKUP(E123,keyflow!A$2:B$37,2,0)</f>
        <v>CG</v>
      </c>
    </row>
    <row r="124" spans="1:9" x14ac:dyDescent="0.2">
      <c r="A124" s="1" t="s">
        <v>72</v>
      </c>
      <c r="B124" s="1">
        <v>2018</v>
      </c>
      <c r="C124" s="1" t="s">
        <v>43</v>
      </c>
      <c r="D124" s="1">
        <f>VLOOKUP(C124,Regionale_kerncijfers_Nederland!B$2:D$33,3,0)</f>
        <v>854047</v>
      </c>
      <c r="E124" s="1" t="s">
        <v>19</v>
      </c>
      <c r="F124" s="1">
        <v>0</v>
      </c>
      <c r="G124">
        <f t="shared" si="2"/>
        <v>0</v>
      </c>
      <c r="H124">
        <f t="shared" si="3"/>
        <v>0</v>
      </c>
      <c r="I124" t="str">
        <f>VLOOKUP(E124,keyflow!A$2:B$37,2,0)</f>
        <v>FW</v>
      </c>
    </row>
    <row r="125" spans="1:9" x14ac:dyDescent="0.2">
      <c r="A125" s="1" t="s">
        <v>72</v>
      </c>
      <c r="B125" s="1">
        <v>2018</v>
      </c>
      <c r="C125" s="1" t="s">
        <v>43</v>
      </c>
      <c r="D125" s="1">
        <f>VLOOKUP(C125,Regionale_kerncijfers_Nederland!B$2:D$33,3,0)</f>
        <v>854047</v>
      </c>
      <c r="E125" s="1" t="s">
        <v>20</v>
      </c>
      <c r="F125" s="1"/>
      <c r="G125">
        <f t="shared" si="2"/>
        <v>0</v>
      </c>
      <c r="H125">
        <f t="shared" si="3"/>
        <v>0</v>
      </c>
      <c r="I125" t="str">
        <f>VLOOKUP(E125,keyflow!A$2:B$37,2,0)</f>
        <v>CG</v>
      </c>
    </row>
    <row r="126" spans="1:9" x14ac:dyDescent="0.2">
      <c r="A126" s="1" t="s">
        <v>72</v>
      </c>
      <c r="B126" s="1">
        <v>2018</v>
      </c>
      <c r="C126" s="1" t="s">
        <v>43</v>
      </c>
      <c r="D126" s="1">
        <f>VLOOKUP(C126,Regionale_kerncijfers_Nederland!B$2:D$33,3,0)</f>
        <v>854047</v>
      </c>
      <c r="E126" s="1" t="s">
        <v>21</v>
      </c>
      <c r="F126" s="1">
        <v>1.5</v>
      </c>
      <c r="G126">
        <f t="shared" si="2"/>
        <v>1.5</v>
      </c>
      <c r="H126">
        <f t="shared" si="3"/>
        <v>1281.0705</v>
      </c>
      <c r="I126" t="str">
        <f>VLOOKUP(E126,keyflow!A$2:B$37,2,0)</f>
        <v>FW</v>
      </c>
    </row>
    <row r="127" spans="1:9" x14ac:dyDescent="0.2">
      <c r="A127" s="1" t="s">
        <v>72</v>
      </c>
      <c r="B127" s="1">
        <v>2018</v>
      </c>
      <c r="C127" s="1" t="s">
        <v>43</v>
      </c>
      <c r="D127" s="1">
        <f>VLOOKUP(C127,Regionale_kerncijfers_Nederland!B$2:D$33,3,0)</f>
        <v>854047</v>
      </c>
      <c r="E127" s="1" t="s">
        <v>22</v>
      </c>
      <c r="F127" s="1">
        <v>1.4</v>
      </c>
      <c r="G127">
        <f t="shared" si="2"/>
        <v>1.4</v>
      </c>
      <c r="H127">
        <f t="shared" si="3"/>
        <v>1195.6657999999998</v>
      </c>
      <c r="I127" t="str">
        <f>VLOOKUP(E127,keyflow!A$2:B$37,2,0)</f>
        <v>CG</v>
      </c>
    </row>
    <row r="128" spans="1:9" x14ac:dyDescent="0.2">
      <c r="A128" s="1" t="s">
        <v>72</v>
      </c>
      <c r="B128" s="1">
        <v>2018</v>
      </c>
      <c r="C128" s="1" t="s">
        <v>43</v>
      </c>
      <c r="D128" s="1">
        <f>VLOOKUP(C128,Regionale_kerncijfers_Nederland!B$2:D$33,3,0)</f>
        <v>854047</v>
      </c>
      <c r="E128" s="1" t="s">
        <v>23</v>
      </c>
      <c r="F128" s="1">
        <v>0.1</v>
      </c>
      <c r="G128">
        <f t="shared" si="2"/>
        <v>0.1</v>
      </c>
      <c r="H128">
        <f t="shared" si="3"/>
        <v>85.404700000000005</v>
      </c>
      <c r="I128" t="str">
        <f>VLOOKUP(E128,keyflow!A$2:B$37,2,0)</f>
        <v>CG</v>
      </c>
    </row>
    <row r="129" spans="1:9" x14ac:dyDescent="0.2">
      <c r="A129" s="1" t="s">
        <v>72</v>
      </c>
      <c r="B129" s="1">
        <v>2018</v>
      </c>
      <c r="C129" s="1" t="s">
        <v>43</v>
      </c>
      <c r="D129" s="1">
        <f>VLOOKUP(C129,Regionale_kerncijfers_Nederland!B$2:D$33,3,0)</f>
        <v>854047</v>
      </c>
      <c r="E129" s="1" t="s">
        <v>24</v>
      </c>
      <c r="F129" s="1">
        <v>0.3</v>
      </c>
      <c r="G129">
        <f t="shared" si="2"/>
        <v>0.3</v>
      </c>
      <c r="H129">
        <f t="shared" si="3"/>
        <v>256.21409999999997</v>
      </c>
      <c r="I129" t="str">
        <f>VLOOKUP(E129,keyflow!A$2:B$37,2,0)</f>
        <v>CG</v>
      </c>
    </row>
    <row r="130" spans="1:9" x14ac:dyDescent="0.2">
      <c r="A130" s="1" t="s">
        <v>72</v>
      </c>
      <c r="B130" s="1">
        <v>2018</v>
      </c>
      <c r="C130" s="1" t="s">
        <v>43</v>
      </c>
      <c r="D130" s="1">
        <f>VLOOKUP(C130,Regionale_kerncijfers_Nederland!B$2:D$33,3,0)</f>
        <v>854047</v>
      </c>
      <c r="E130" s="1" t="s">
        <v>25</v>
      </c>
      <c r="F130" s="1"/>
      <c r="G130">
        <f t="shared" si="2"/>
        <v>0</v>
      </c>
      <c r="H130">
        <f t="shared" si="3"/>
        <v>0</v>
      </c>
      <c r="I130" t="str">
        <f>VLOOKUP(E130,keyflow!A$2:B$37,2,0)</f>
        <v>CDW</v>
      </c>
    </row>
    <row r="131" spans="1:9" x14ac:dyDescent="0.2">
      <c r="A131" s="1" t="s">
        <v>72</v>
      </c>
      <c r="B131" s="1">
        <v>2018</v>
      </c>
      <c r="C131" s="1" t="s">
        <v>43</v>
      </c>
      <c r="D131" s="1">
        <f>VLOOKUP(C131,Regionale_kerncijfers_Nederland!B$2:D$33,3,0)</f>
        <v>854047</v>
      </c>
      <c r="E131" s="1" t="s">
        <v>26</v>
      </c>
      <c r="F131" s="1">
        <v>0.1</v>
      </c>
      <c r="G131">
        <f t="shared" ref="G131:G194" si="4">IF(ISBLANK(F131), 0, F131)</f>
        <v>0.1</v>
      </c>
      <c r="H131">
        <f t="shared" ref="H131:H194" si="5">(D131*G131)/1000</f>
        <v>85.404700000000005</v>
      </c>
      <c r="I131" t="str">
        <f>VLOOKUP(E131,keyflow!A$2:B$37,2,0)</f>
        <v>CG</v>
      </c>
    </row>
    <row r="132" spans="1:9" x14ac:dyDescent="0.2">
      <c r="A132" s="1" t="s">
        <v>72</v>
      </c>
      <c r="B132" s="1">
        <v>2018</v>
      </c>
      <c r="C132" s="1" t="s">
        <v>43</v>
      </c>
      <c r="D132" s="1">
        <f>VLOOKUP(C132,Regionale_kerncijfers_Nederland!B$2:D$33,3,0)</f>
        <v>854047</v>
      </c>
      <c r="E132" s="1" t="s">
        <v>27</v>
      </c>
      <c r="F132" s="1">
        <v>3.2</v>
      </c>
      <c r="G132">
        <f t="shared" si="4"/>
        <v>3.2</v>
      </c>
      <c r="H132">
        <f t="shared" si="5"/>
        <v>2732.9504000000002</v>
      </c>
      <c r="I132" t="str">
        <f>VLOOKUP(E132,keyflow!A$2:B$37,2,0)</f>
        <v>CDW</v>
      </c>
    </row>
    <row r="133" spans="1:9" x14ac:dyDescent="0.2">
      <c r="A133" s="1" t="s">
        <v>72</v>
      </c>
      <c r="B133" s="1">
        <v>2018</v>
      </c>
      <c r="C133" s="1" t="s">
        <v>43</v>
      </c>
      <c r="D133" s="1">
        <f>VLOOKUP(C133,Regionale_kerncijfers_Nederland!B$2:D$33,3,0)</f>
        <v>854047</v>
      </c>
      <c r="E133" s="1" t="s">
        <v>28</v>
      </c>
      <c r="F133" s="1">
        <v>6.1</v>
      </c>
      <c r="G133">
        <f t="shared" si="4"/>
        <v>6.1</v>
      </c>
      <c r="H133">
        <f t="shared" si="5"/>
        <v>5209.6866999999993</v>
      </c>
      <c r="I133" t="str">
        <f>VLOOKUP(E133,keyflow!A$2:B$37,2,0)</f>
        <v>CDW</v>
      </c>
    </row>
    <row r="134" spans="1:9" x14ac:dyDescent="0.2">
      <c r="A134" s="1" t="s">
        <v>72</v>
      </c>
      <c r="B134" s="1">
        <v>2018</v>
      </c>
      <c r="C134" s="1" t="s">
        <v>43</v>
      </c>
      <c r="D134" s="1">
        <f>VLOOKUP(C134,Regionale_kerncijfers_Nederland!B$2:D$33,3,0)</f>
        <v>854047</v>
      </c>
      <c r="E134" s="1" t="s">
        <v>29</v>
      </c>
      <c r="F134" s="1">
        <v>0.2</v>
      </c>
      <c r="G134">
        <f t="shared" si="4"/>
        <v>0.2</v>
      </c>
      <c r="H134">
        <f t="shared" si="5"/>
        <v>170.80940000000001</v>
      </c>
      <c r="I134" t="str">
        <f>VLOOKUP(E134,keyflow!A$2:B$37,2,0)</f>
        <v>CDW</v>
      </c>
    </row>
    <row r="135" spans="1:9" x14ac:dyDescent="0.2">
      <c r="A135" s="1" t="s">
        <v>72</v>
      </c>
      <c r="B135" s="1">
        <v>2018</v>
      </c>
      <c r="C135" s="1" t="s">
        <v>43</v>
      </c>
      <c r="D135" s="1">
        <f>VLOOKUP(C135,Regionale_kerncijfers_Nederland!B$2:D$33,3,0)</f>
        <v>854047</v>
      </c>
      <c r="E135" s="1" t="s">
        <v>30</v>
      </c>
      <c r="F135" s="1">
        <v>0.9</v>
      </c>
      <c r="G135">
        <f t="shared" si="4"/>
        <v>0.9</v>
      </c>
      <c r="H135">
        <f t="shared" si="5"/>
        <v>768.64230000000009</v>
      </c>
      <c r="I135" t="str">
        <f>VLOOKUP(E135,keyflow!A$2:B$37,2,0)</f>
        <v>CDW</v>
      </c>
    </row>
    <row r="136" spans="1:9" x14ac:dyDescent="0.2">
      <c r="A136" s="1" t="s">
        <v>72</v>
      </c>
      <c r="B136" s="1">
        <v>2018</v>
      </c>
      <c r="C136" s="1" t="s">
        <v>43</v>
      </c>
      <c r="D136" s="1">
        <f>VLOOKUP(C136,Regionale_kerncijfers_Nederland!B$2:D$33,3,0)</f>
        <v>854047</v>
      </c>
      <c r="E136" s="1" t="s">
        <v>31</v>
      </c>
      <c r="F136" s="1">
        <v>0.1</v>
      </c>
      <c r="G136">
        <f t="shared" si="4"/>
        <v>0.1</v>
      </c>
      <c r="H136">
        <f t="shared" si="5"/>
        <v>85.404700000000005</v>
      </c>
      <c r="I136" t="str">
        <f>VLOOKUP(E136,keyflow!A$2:B$37,2,0)</f>
        <v>CDW</v>
      </c>
    </row>
    <row r="137" spans="1:9" x14ac:dyDescent="0.2">
      <c r="A137" s="1" t="s">
        <v>72</v>
      </c>
      <c r="B137" s="1">
        <v>2018</v>
      </c>
      <c r="C137" s="1" t="s">
        <v>43</v>
      </c>
      <c r="D137" s="1">
        <f>VLOOKUP(C137,Regionale_kerncijfers_Nederland!B$2:D$33,3,0)</f>
        <v>854047</v>
      </c>
      <c r="E137" s="1" t="s">
        <v>32</v>
      </c>
      <c r="F137" s="1">
        <v>0.1</v>
      </c>
      <c r="G137">
        <f t="shared" si="4"/>
        <v>0.1</v>
      </c>
      <c r="H137">
        <f t="shared" si="5"/>
        <v>85.404700000000005</v>
      </c>
      <c r="I137" t="str">
        <f>VLOOKUP(E137,keyflow!A$2:B$37,2,0)</f>
        <v>CDW</v>
      </c>
    </row>
    <row r="138" spans="1:9" x14ac:dyDescent="0.2">
      <c r="A138" s="1" t="s">
        <v>72</v>
      </c>
      <c r="B138" s="1">
        <v>2018</v>
      </c>
      <c r="C138" s="1" t="s">
        <v>43</v>
      </c>
      <c r="D138" s="1">
        <f>VLOOKUP(C138,Regionale_kerncijfers_Nederland!B$2:D$33,3,0)</f>
        <v>854047</v>
      </c>
      <c r="E138" s="1" t="s">
        <v>33</v>
      </c>
      <c r="F138" s="1">
        <v>0.5</v>
      </c>
      <c r="G138">
        <f t="shared" si="4"/>
        <v>0.5</v>
      </c>
      <c r="H138">
        <f t="shared" si="5"/>
        <v>427.02350000000001</v>
      </c>
      <c r="I138" t="str">
        <f>VLOOKUP(E138,keyflow!A$2:B$37,2,0)</f>
        <v>CDW</v>
      </c>
    </row>
    <row r="139" spans="1:9" x14ac:dyDescent="0.2">
      <c r="A139" s="1" t="s">
        <v>72</v>
      </c>
      <c r="B139" s="1">
        <v>2018</v>
      </c>
      <c r="C139" s="1" t="s">
        <v>43</v>
      </c>
      <c r="D139" s="1">
        <f>VLOOKUP(C139,Regionale_kerncijfers_Nederland!B$2:D$33,3,0)</f>
        <v>854047</v>
      </c>
      <c r="E139" s="1" t="s">
        <v>34</v>
      </c>
      <c r="F139" s="1">
        <v>0.1</v>
      </c>
      <c r="G139">
        <f t="shared" si="4"/>
        <v>0.1</v>
      </c>
      <c r="H139">
        <f t="shared" si="5"/>
        <v>85.404700000000005</v>
      </c>
      <c r="I139" t="str">
        <f>VLOOKUP(E139,keyflow!A$2:B$37,2,0)</f>
        <v>CDW</v>
      </c>
    </row>
    <row r="140" spans="1:9" x14ac:dyDescent="0.2">
      <c r="A140" s="1" t="s">
        <v>72</v>
      </c>
      <c r="B140" s="1">
        <v>2018</v>
      </c>
      <c r="C140" s="1" t="s">
        <v>43</v>
      </c>
      <c r="D140" s="1">
        <f>VLOOKUP(C140,Regionale_kerncijfers_Nederland!B$2:D$33,3,0)</f>
        <v>854047</v>
      </c>
      <c r="E140" s="1" t="s">
        <v>35</v>
      </c>
      <c r="F140" s="1">
        <v>0.9</v>
      </c>
      <c r="G140">
        <f t="shared" si="4"/>
        <v>0.9</v>
      </c>
      <c r="H140">
        <f t="shared" si="5"/>
        <v>768.64230000000009</v>
      </c>
      <c r="I140" t="str">
        <f>VLOOKUP(E140,keyflow!A$2:B$37,2,0)</f>
        <v>CDW</v>
      </c>
    </row>
    <row r="141" spans="1:9" x14ac:dyDescent="0.2">
      <c r="A141" s="1" t="s">
        <v>72</v>
      </c>
      <c r="B141" s="1">
        <v>2018</v>
      </c>
      <c r="C141" s="1" t="s">
        <v>43</v>
      </c>
      <c r="D141" s="1">
        <f>VLOOKUP(C141,Regionale_kerncijfers_Nederland!B$2:D$33,3,0)</f>
        <v>854047</v>
      </c>
      <c r="E141" s="1" t="s">
        <v>36</v>
      </c>
      <c r="F141" s="1">
        <v>0.1</v>
      </c>
      <c r="G141">
        <f t="shared" si="4"/>
        <v>0.1</v>
      </c>
      <c r="H141">
        <f t="shared" si="5"/>
        <v>85.404700000000005</v>
      </c>
      <c r="I141" t="str">
        <f>VLOOKUP(E141,keyflow!A$2:B$37,2,0)</f>
        <v>CG</v>
      </c>
    </row>
    <row r="142" spans="1:9" x14ac:dyDescent="0.2">
      <c r="A142" s="1" t="s">
        <v>72</v>
      </c>
      <c r="B142" s="1">
        <v>2018</v>
      </c>
      <c r="C142" s="1" t="s">
        <v>43</v>
      </c>
      <c r="D142" s="1">
        <f>VLOOKUP(C142,Regionale_kerncijfers_Nederland!B$2:D$33,3,0)</f>
        <v>854047</v>
      </c>
      <c r="E142" s="1" t="s">
        <v>37</v>
      </c>
      <c r="F142" s="1"/>
      <c r="G142">
        <f t="shared" si="4"/>
        <v>0</v>
      </c>
      <c r="H142">
        <f t="shared" si="5"/>
        <v>0</v>
      </c>
      <c r="I142" t="str">
        <f>VLOOKUP(E142,keyflow!A$2:B$37,2,0)</f>
        <v>CDW</v>
      </c>
    </row>
    <row r="143" spans="1:9" x14ac:dyDescent="0.2">
      <c r="A143" s="1" t="s">
        <v>72</v>
      </c>
      <c r="B143" s="1">
        <v>2018</v>
      </c>
      <c r="C143" s="1" t="s">
        <v>43</v>
      </c>
      <c r="D143" s="1">
        <f>VLOOKUP(C143,Regionale_kerncijfers_Nederland!B$2:D$33,3,0)</f>
        <v>854047</v>
      </c>
      <c r="E143" s="1" t="s">
        <v>38</v>
      </c>
      <c r="F143" s="1"/>
      <c r="G143">
        <f t="shared" si="4"/>
        <v>0</v>
      </c>
      <c r="H143">
        <f t="shared" si="5"/>
        <v>0</v>
      </c>
      <c r="I143" t="str">
        <f>VLOOKUP(E143,keyflow!A$2:B$37,2,0)</f>
        <v>CG</v>
      </c>
    </row>
    <row r="144" spans="1:9" x14ac:dyDescent="0.2">
      <c r="A144" s="1" t="s">
        <v>72</v>
      </c>
      <c r="B144" s="1">
        <v>2018</v>
      </c>
      <c r="C144" s="1" t="s">
        <v>43</v>
      </c>
      <c r="D144" s="1">
        <f>VLOOKUP(C144,Regionale_kerncijfers_Nederland!B$2:D$33,3,0)</f>
        <v>854047</v>
      </c>
      <c r="E144" s="1" t="s">
        <v>39</v>
      </c>
      <c r="F144" s="1"/>
      <c r="G144">
        <f t="shared" si="4"/>
        <v>0</v>
      </c>
      <c r="H144">
        <f t="shared" si="5"/>
        <v>0</v>
      </c>
      <c r="I144" t="str">
        <f>VLOOKUP(E144,keyflow!A$2:B$37,2,0)</f>
        <v>FW</v>
      </c>
    </row>
    <row r="145" spans="1:9" x14ac:dyDescent="0.2">
      <c r="A145" s="1" t="s">
        <v>72</v>
      </c>
      <c r="B145" s="1">
        <v>2018</v>
      </c>
      <c r="C145" s="1" t="s">
        <v>43</v>
      </c>
      <c r="D145" s="1">
        <f>VLOOKUP(C145,Regionale_kerncijfers_Nederland!B$2:D$33,3,0)</f>
        <v>854047</v>
      </c>
      <c r="E145" s="1" t="s">
        <v>40</v>
      </c>
      <c r="F145" s="1"/>
      <c r="G145">
        <f t="shared" si="4"/>
        <v>0</v>
      </c>
      <c r="H145">
        <f t="shared" si="5"/>
        <v>0</v>
      </c>
      <c r="I145" t="str">
        <f>VLOOKUP(E145,keyflow!A$2:B$37,2,0)</f>
        <v>-</v>
      </c>
    </row>
    <row r="146" spans="1:9" x14ac:dyDescent="0.2">
      <c r="A146" s="1" t="s">
        <v>72</v>
      </c>
      <c r="B146" s="1">
        <v>2018</v>
      </c>
      <c r="C146" s="1" t="s">
        <v>44</v>
      </c>
      <c r="D146" s="1">
        <f>VLOOKUP(C146,Regionale_kerncijfers_Nederland!B$2:D$33,3,0)</f>
        <v>9550</v>
      </c>
      <c r="E146" s="1" t="s">
        <v>5</v>
      </c>
      <c r="F146" s="1">
        <v>560.70000000000005</v>
      </c>
      <c r="G146">
        <f t="shared" si="4"/>
        <v>560.70000000000005</v>
      </c>
      <c r="H146">
        <f t="shared" si="5"/>
        <v>5354.6850000000004</v>
      </c>
      <c r="I146" t="str">
        <f>VLOOKUP(E146,keyflow!A$2:B$37,2,0)</f>
        <v>TOTAAL</v>
      </c>
    </row>
    <row r="147" spans="1:9" x14ac:dyDescent="0.2">
      <c r="A147" s="1" t="s">
        <v>72</v>
      </c>
      <c r="B147" s="1">
        <v>2018</v>
      </c>
      <c r="C147" s="1" t="s">
        <v>44</v>
      </c>
      <c r="D147" s="1">
        <f>VLOOKUP(C147,Regionale_kerncijfers_Nederland!B$2:D$33,3,0)</f>
        <v>9550</v>
      </c>
      <c r="E147" s="1" t="s">
        <v>6</v>
      </c>
      <c r="F147" s="1">
        <v>229.4</v>
      </c>
      <c r="G147">
        <f t="shared" si="4"/>
        <v>229.4</v>
      </c>
      <c r="H147">
        <f t="shared" si="5"/>
        <v>2190.77</v>
      </c>
      <c r="I147" t="str">
        <f>VLOOKUP(E147,keyflow!A$2:B$37,2,0)</f>
        <v>-</v>
      </c>
    </row>
    <row r="148" spans="1:9" x14ac:dyDescent="0.2">
      <c r="A148" s="1" t="s">
        <v>72</v>
      </c>
      <c r="B148" s="1">
        <v>2018</v>
      </c>
      <c r="C148" s="1" t="s">
        <v>44</v>
      </c>
      <c r="D148" s="1">
        <f>VLOOKUP(C148,Regionale_kerncijfers_Nederland!B$2:D$33,3,0)</f>
        <v>9550</v>
      </c>
      <c r="E148" s="1" t="s">
        <v>7</v>
      </c>
      <c r="F148" s="1">
        <v>21.1</v>
      </c>
      <c r="G148">
        <f t="shared" si="4"/>
        <v>21.1</v>
      </c>
      <c r="H148">
        <f t="shared" si="5"/>
        <v>201.505</v>
      </c>
      <c r="I148" t="str">
        <f>VLOOKUP(E148,keyflow!A$2:B$37,2,0)</f>
        <v>CG</v>
      </c>
    </row>
    <row r="149" spans="1:9" x14ac:dyDescent="0.2">
      <c r="A149" s="1" t="s">
        <v>72</v>
      </c>
      <c r="B149" s="1">
        <v>2018</v>
      </c>
      <c r="C149" s="1" t="s">
        <v>44</v>
      </c>
      <c r="D149" s="1">
        <f>VLOOKUP(C149,Regionale_kerncijfers_Nederland!B$2:D$33,3,0)</f>
        <v>9550</v>
      </c>
      <c r="E149" s="1" t="s">
        <v>8</v>
      </c>
      <c r="F149" s="1">
        <v>4.5</v>
      </c>
      <c r="G149">
        <f t="shared" si="4"/>
        <v>4.5</v>
      </c>
      <c r="H149">
        <f t="shared" si="5"/>
        <v>42.975000000000001</v>
      </c>
      <c r="I149" t="str">
        <f>VLOOKUP(E149,keyflow!A$2:B$37,2,0)</f>
        <v>CDW</v>
      </c>
    </row>
    <row r="150" spans="1:9" x14ac:dyDescent="0.2">
      <c r="A150" s="1" t="s">
        <v>72</v>
      </c>
      <c r="B150" s="1">
        <v>2018</v>
      </c>
      <c r="C150" s="1" t="s">
        <v>44</v>
      </c>
      <c r="D150" s="1">
        <f>VLOOKUP(C150,Regionale_kerncijfers_Nederland!B$2:D$33,3,0)</f>
        <v>9550</v>
      </c>
      <c r="E150" s="1" t="s">
        <v>9</v>
      </c>
      <c r="F150" s="1">
        <v>108.9</v>
      </c>
      <c r="G150">
        <f t="shared" si="4"/>
        <v>108.9</v>
      </c>
      <c r="H150">
        <f t="shared" si="5"/>
        <v>1039.9949999999999</v>
      </c>
      <c r="I150" t="str">
        <f>VLOOKUP(E150,keyflow!A$2:B$37,2,0)</f>
        <v>FW</v>
      </c>
    </row>
    <row r="151" spans="1:9" x14ac:dyDescent="0.2">
      <c r="A151" s="1" t="s">
        <v>72</v>
      </c>
      <c r="B151" s="1">
        <v>2018</v>
      </c>
      <c r="C151" s="1" t="s">
        <v>44</v>
      </c>
      <c r="D151" s="1">
        <f>VLOOKUP(C151,Regionale_kerncijfers_Nederland!B$2:D$33,3,0)</f>
        <v>9550</v>
      </c>
      <c r="E151" s="1" t="s">
        <v>10</v>
      </c>
      <c r="F151" s="1">
        <v>54.5</v>
      </c>
      <c r="G151">
        <f t="shared" si="4"/>
        <v>54.5</v>
      </c>
      <c r="H151">
        <f t="shared" si="5"/>
        <v>520.47500000000002</v>
      </c>
      <c r="I151" t="str">
        <f>VLOOKUP(E151,keyflow!A$2:B$37,2,0)</f>
        <v>CG</v>
      </c>
    </row>
    <row r="152" spans="1:9" x14ac:dyDescent="0.2">
      <c r="A152" s="1" t="s">
        <v>72</v>
      </c>
      <c r="B152" s="1">
        <v>2018</v>
      </c>
      <c r="C152" s="1" t="s">
        <v>44</v>
      </c>
      <c r="D152" s="1">
        <f>VLOOKUP(C152,Regionale_kerncijfers_Nederland!B$2:D$33,3,0)</f>
        <v>9550</v>
      </c>
      <c r="E152" s="1" t="s">
        <v>11</v>
      </c>
      <c r="F152" s="1">
        <v>2.7</v>
      </c>
      <c r="G152">
        <f t="shared" si="4"/>
        <v>2.7</v>
      </c>
      <c r="H152">
        <f t="shared" si="5"/>
        <v>25.785</v>
      </c>
      <c r="I152" t="str">
        <f>VLOOKUP(E152,keyflow!A$2:B$37,2,0)</f>
        <v>CG</v>
      </c>
    </row>
    <row r="153" spans="1:9" x14ac:dyDescent="0.2">
      <c r="A153" s="1" t="s">
        <v>72</v>
      </c>
      <c r="B153" s="1">
        <v>2018</v>
      </c>
      <c r="C153" s="1" t="s">
        <v>44</v>
      </c>
      <c r="D153" s="1">
        <f>VLOOKUP(C153,Regionale_kerncijfers_Nederland!B$2:D$33,3,0)</f>
        <v>9550</v>
      </c>
      <c r="E153" s="1" t="s">
        <v>12</v>
      </c>
      <c r="F153" s="1">
        <v>18</v>
      </c>
      <c r="G153">
        <f t="shared" si="4"/>
        <v>18</v>
      </c>
      <c r="H153">
        <f t="shared" si="5"/>
        <v>171.9</v>
      </c>
      <c r="I153" t="str">
        <f>VLOOKUP(E153,keyflow!A$2:B$37,2,0)</f>
        <v>CG</v>
      </c>
    </row>
    <row r="154" spans="1:9" x14ac:dyDescent="0.2">
      <c r="A154" s="1" t="s">
        <v>72</v>
      </c>
      <c r="B154" s="1">
        <v>2018</v>
      </c>
      <c r="C154" s="1" t="s">
        <v>44</v>
      </c>
      <c r="D154" s="1">
        <f>VLOOKUP(C154,Regionale_kerncijfers_Nederland!B$2:D$33,3,0)</f>
        <v>9550</v>
      </c>
      <c r="E154" s="1" t="s">
        <v>13</v>
      </c>
      <c r="F154" s="1"/>
      <c r="G154">
        <f t="shared" si="4"/>
        <v>0</v>
      </c>
      <c r="H154">
        <f t="shared" si="5"/>
        <v>0</v>
      </c>
      <c r="I154" t="str">
        <f>VLOOKUP(E154,keyflow!A$2:B$37,2,0)</f>
        <v>CG</v>
      </c>
    </row>
    <row r="155" spans="1:9" x14ac:dyDescent="0.2">
      <c r="A155" s="1" t="s">
        <v>72</v>
      </c>
      <c r="B155" s="1">
        <v>2018</v>
      </c>
      <c r="C155" s="1" t="s">
        <v>44</v>
      </c>
      <c r="D155" s="1">
        <f>VLOOKUP(C155,Regionale_kerncijfers_Nederland!B$2:D$33,3,0)</f>
        <v>9550</v>
      </c>
      <c r="E155" s="1" t="s">
        <v>14</v>
      </c>
      <c r="F155" s="1"/>
      <c r="G155">
        <f t="shared" si="4"/>
        <v>0</v>
      </c>
      <c r="H155">
        <f t="shared" si="5"/>
        <v>0</v>
      </c>
      <c r="I155" t="str">
        <f>VLOOKUP(E155,keyflow!A$2:B$37,2,0)</f>
        <v>CG</v>
      </c>
    </row>
    <row r="156" spans="1:9" x14ac:dyDescent="0.2">
      <c r="A156" s="1" t="s">
        <v>72</v>
      </c>
      <c r="B156" s="1">
        <v>2018</v>
      </c>
      <c r="C156" s="1" t="s">
        <v>44</v>
      </c>
      <c r="D156" s="1">
        <f>VLOOKUP(C156,Regionale_kerncijfers_Nederland!B$2:D$33,3,0)</f>
        <v>9550</v>
      </c>
      <c r="E156" s="1" t="s">
        <v>15</v>
      </c>
      <c r="F156" s="1"/>
      <c r="G156">
        <f t="shared" si="4"/>
        <v>0</v>
      </c>
      <c r="H156">
        <f t="shared" si="5"/>
        <v>0</v>
      </c>
      <c r="I156" t="str">
        <f>VLOOKUP(E156,keyflow!A$2:B$37,2,0)</f>
        <v>CG</v>
      </c>
    </row>
    <row r="157" spans="1:9" x14ac:dyDescent="0.2">
      <c r="A157" s="1" t="s">
        <v>72</v>
      </c>
      <c r="B157" s="1">
        <v>2018</v>
      </c>
      <c r="C157" s="1" t="s">
        <v>44</v>
      </c>
      <c r="D157" s="1">
        <f>VLOOKUP(C157,Regionale_kerncijfers_Nederland!B$2:D$33,3,0)</f>
        <v>9550</v>
      </c>
      <c r="E157" s="1" t="s">
        <v>16</v>
      </c>
      <c r="F157" s="1">
        <v>8</v>
      </c>
      <c r="G157">
        <f t="shared" si="4"/>
        <v>8</v>
      </c>
      <c r="H157">
        <f t="shared" si="5"/>
        <v>76.400000000000006</v>
      </c>
      <c r="I157" t="str">
        <f>VLOOKUP(E157,keyflow!A$2:B$37,2,0)</f>
        <v>CG</v>
      </c>
    </row>
    <row r="158" spans="1:9" x14ac:dyDescent="0.2">
      <c r="A158" s="1" t="s">
        <v>72</v>
      </c>
      <c r="B158" s="1">
        <v>2018</v>
      </c>
      <c r="C158" s="1" t="s">
        <v>44</v>
      </c>
      <c r="D158" s="1">
        <f>VLOOKUP(C158,Regionale_kerncijfers_Nederland!B$2:D$33,3,0)</f>
        <v>9550</v>
      </c>
      <c r="E158" s="1" t="s">
        <v>17</v>
      </c>
      <c r="F158" s="1">
        <v>1.3</v>
      </c>
      <c r="G158">
        <f t="shared" si="4"/>
        <v>1.3</v>
      </c>
      <c r="H158">
        <f t="shared" si="5"/>
        <v>12.414999999999999</v>
      </c>
      <c r="I158" t="str">
        <f>VLOOKUP(E158,keyflow!A$2:B$37,2,0)</f>
        <v>CG</v>
      </c>
    </row>
    <row r="159" spans="1:9" x14ac:dyDescent="0.2">
      <c r="A159" s="1" t="s">
        <v>72</v>
      </c>
      <c r="B159" s="1">
        <v>2018</v>
      </c>
      <c r="C159" s="1" t="s">
        <v>44</v>
      </c>
      <c r="D159" s="1">
        <f>VLOOKUP(C159,Regionale_kerncijfers_Nederland!B$2:D$33,3,0)</f>
        <v>9550</v>
      </c>
      <c r="E159" s="1" t="s">
        <v>18</v>
      </c>
      <c r="F159" s="1"/>
      <c r="G159">
        <f t="shared" si="4"/>
        <v>0</v>
      </c>
      <c r="H159">
        <f t="shared" si="5"/>
        <v>0</v>
      </c>
      <c r="I159" t="str">
        <f>VLOOKUP(E159,keyflow!A$2:B$37,2,0)</f>
        <v>CG</v>
      </c>
    </row>
    <row r="160" spans="1:9" x14ac:dyDescent="0.2">
      <c r="A160" s="1" t="s">
        <v>72</v>
      </c>
      <c r="B160" s="1">
        <v>2018</v>
      </c>
      <c r="C160" s="1" t="s">
        <v>44</v>
      </c>
      <c r="D160" s="1">
        <f>VLOOKUP(C160,Regionale_kerncijfers_Nederland!B$2:D$33,3,0)</f>
        <v>9550</v>
      </c>
      <c r="E160" s="1" t="s">
        <v>19</v>
      </c>
      <c r="F160" s="1">
        <v>0.1</v>
      </c>
      <c r="G160">
        <f t="shared" si="4"/>
        <v>0.1</v>
      </c>
      <c r="H160">
        <f t="shared" si="5"/>
        <v>0.95499999999999996</v>
      </c>
      <c r="I160" t="str">
        <f>VLOOKUP(E160,keyflow!A$2:B$37,2,0)</f>
        <v>FW</v>
      </c>
    </row>
    <row r="161" spans="1:9" x14ac:dyDescent="0.2">
      <c r="A161" s="1" t="s">
        <v>72</v>
      </c>
      <c r="B161" s="1">
        <v>2018</v>
      </c>
      <c r="C161" s="1" t="s">
        <v>44</v>
      </c>
      <c r="D161" s="1">
        <f>VLOOKUP(C161,Regionale_kerncijfers_Nederland!B$2:D$33,3,0)</f>
        <v>9550</v>
      </c>
      <c r="E161" s="1" t="s">
        <v>20</v>
      </c>
      <c r="F161" s="1"/>
      <c r="G161">
        <f t="shared" si="4"/>
        <v>0</v>
      </c>
      <c r="H161">
        <f t="shared" si="5"/>
        <v>0</v>
      </c>
      <c r="I161" t="str">
        <f>VLOOKUP(E161,keyflow!A$2:B$37,2,0)</f>
        <v>CG</v>
      </c>
    </row>
    <row r="162" spans="1:9" x14ac:dyDescent="0.2">
      <c r="A162" s="1" t="s">
        <v>72</v>
      </c>
      <c r="B162" s="1">
        <v>2018</v>
      </c>
      <c r="C162" s="1" t="s">
        <v>44</v>
      </c>
      <c r="D162" s="1">
        <f>VLOOKUP(C162,Regionale_kerncijfers_Nederland!B$2:D$33,3,0)</f>
        <v>9550</v>
      </c>
      <c r="E162" s="1" t="s">
        <v>21</v>
      </c>
      <c r="F162" s="1">
        <v>16.8</v>
      </c>
      <c r="G162">
        <f t="shared" si="4"/>
        <v>16.8</v>
      </c>
      <c r="H162">
        <f t="shared" si="5"/>
        <v>160.44</v>
      </c>
      <c r="I162" t="str">
        <f>VLOOKUP(E162,keyflow!A$2:B$37,2,0)</f>
        <v>FW</v>
      </c>
    </row>
    <row r="163" spans="1:9" x14ac:dyDescent="0.2">
      <c r="A163" s="1" t="s">
        <v>72</v>
      </c>
      <c r="B163" s="1">
        <v>2018</v>
      </c>
      <c r="C163" s="1" t="s">
        <v>44</v>
      </c>
      <c r="D163" s="1">
        <f>VLOOKUP(C163,Regionale_kerncijfers_Nederland!B$2:D$33,3,0)</f>
        <v>9550</v>
      </c>
      <c r="E163" s="1" t="s">
        <v>22</v>
      </c>
      <c r="F163" s="1">
        <v>3.6</v>
      </c>
      <c r="G163">
        <f t="shared" si="4"/>
        <v>3.6</v>
      </c>
      <c r="H163">
        <f t="shared" si="5"/>
        <v>34.380000000000003</v>
      </c>
      <c r="I163" t="str">
        <f>VLOOKUP(E163,keyflow!A$2:B$37,2,0)</f>
        <v>CG</v>
      </c>
    </row>
    <row r="164" spans="1:9" x14ac:dyDescent="0.2">
      <c r="A164" s="1" t="s">
        <v>72</v>
      </c>
      <c r="B164" s="1">
        <v>2018</v>
      </c>
      <c r="C164" s="1" t="s">
        <v>44</v>
      </c>
      <c r="D164" s="1">
        <f>VLOOKUP(C164,Regionale_kerncijfers_Nederland!B$2:D$33,3,0)</f>
        <v>9550</v>
      </c>
      <c r="E164" s="1" t="s">
        <v>23</v>
      </c>
      <c r="F164" s="1">
        <v>3.4</v>
      </c>
      <c r="G164">
        <f t="shared" si="4"/>
        <v>3.4</v>
      </c>
      <c r="H164">
        <f t="shared" si="5"/>
        <v>32.47</v>
      </c>
      <c r="I164" t="str">
        <f>VLOOKUP(E164,keyflow!A$2:B$37,2,0)</f>
        <v>CG</v>
      </c>
    </row>
    <row r="165" spans="1:9" x14ac:dyDescent="0.2">
      <c r="A165" s="1" t="s">
        <v>72</v>
      </c>
      <c r="B165" s="1">
        <v>2018</v>
      </c>
      <c r="C165" s="1" t="s">
        <v>44</v>
      </c>
      <c r="D165" s="1">
        <f>VLOOKUP(C165,Regionale_kerncijfers_Nederland!B$2:D$33,3,0)</f>
        <v>9550</v>
      </c>
      <c r="E165" s="1" t="s">
        <v>24</v>
      </c>
      <c r="F165" s="1">
        <v>2.2000000000000002</v>
      </c>
      <c r="G165">
        <f t="shared" si="4"/>
        <v>2.2000000000000002</v>
      </c>
      <c r="H165">
        <f t="shared" si="5"/>
        <v>21.01</v>
      </c>
      <c r="I165" t="str">
        <f>VLOOKUP(E165,keyflow!A$2:B$37,2,0)</f>
        <v>CG</v>
      </c>
    </row>
    <row r="166" spans="1:9" x14ac:dyDescent="0.2">
      <c r="A166" s="1" t="s">
        <v>72</v>
      </c>
      <c r="B166" s="1">
        <v>2018</v>
      </c>
      <c r="C166" s="1" t="s">
        <v>44</v>
      </c>
      <c r="D166" s="1">
        <f>VLOOKUP(C166,Regionale_kerncijfers_Nederland!B$2:D$33,3,0)</f>
        <v>9550</v>
      </c>
      <c r="E166" s="1" t="s">
        <v>25</v>
      </c>
      <c r="F166" s="1">
        <v>1.2</v>
      </c>
      <c r="G166">
        <f t="shared" si="4"/>
        <v>1.2</v>
      </c>
      <c r="H166">
        <f t="shared" si="5"/>
        <v>11.46</v>
      </c>
      <c r="I166" t="str">
        <f>VLOOKUP(E166,keyflow!A$2:B$37,2,0)</f>
        <v>CDW</v>
      </c>
    </row>
    <row r="167" spans="1:9" x14ac:dyDescent="0.2">
      <c r="A167" s="1" t="s">
        <v>72</v>
      </c>
      <c r="B167" s="1">
        <v>2018</v>
      </c>
      <c r="C167" s="1" t="s">
        <v>44</v>
      </c>
      <c r="D167" s="1">
        <f>VLOOKUP(C167,Regionale_kerncijfers_Nederland!B$2:D$33,3,0)</f>
        <v>9550</v>
      </c>
      <c r="E167" s="1" t="s">
        <v>26</v>
      </c>
      <c r="F167" s="1">
        <v>5.0999999999999996</v>
      </c>
      <c r="G167">
        <f t="shared" si="4"/>
        <v>5.0999999999999996</v>
      </c>
      <c r="H167">
        <f t="shared" si="5"/>
        <v>48.704999999999998</v>
      </c>
      <c r="I167" t="str">
        <f>VLOOKUP(E167,keyflow!A$2:B$37,2,0)</f>
        <v>CG</v>
      </c>
    </row>
    <row r="168" spans="1:9" x14ac:dyDescent="0.2">
      <c r="A168" s="1" t="s">
        <v>72</v>
      </c>
      <c r="B168" s="1">
        <v>2018</v>
      </c>
      <c r="C168" s="1" t="s">
        <v>44</v>
      </c>
      <c r="D168" s="1">
        <f>VLOOKUP(C168,Regionale_kerncijfers_Nederland!B$2:D$33,3,0)</f>
        <v>9550</v>
      </c>
      <c r="E168" s="1" t="s">
        <v>27</v>
      </c>
      <c r="F168" s="1">
        <v>29.6</v>
      </c>
      <c r="G168">
        <f t="shared" si="4"/>
        <v>29.6</v>
      </c>
      <c r="H168">
        <f t="shared" si="5"/>
        <v>282.68</v>
      </c>
      <c r="I168" t="str">
        <f>VLOOKUP(E168,keyflow!A$2:B$37,2,0)</f>
        <v>CDW</v>
      </c>
    </row>
    <row r="169" spans="1:9" x14ac:dyDescent="0.2">
      <c r="A169" s="1" t="s">
        <v>72</v>
      </c>
      <c r="B169" s="1">
        <v>2018</v>
      </c>
      <c r="C169" s="1" t="s">
        <v>44</v>
      </c>
      <c r="D169" s="1">
        <f>VLOOKUP(C169,Regionale_kerncijfers_Nederland!B$2:D$33,3,0)</f>
        <v>9550</v>
      </c>
      <c r="E169" s="1" t="s">
        <v>28</v>
      </c>
      <c r="F169" s="1">
        <v>27.3</v>
      </c>
      <c r="G169">
        <f t="shared" si="4"/>
        <v>27.3</v>
      </c>
      <c r="H169">
        <f t="shared" si="5"/>
        <v>260.71499999999997</v>
      </c>
      <c r="I169" t="str">
        <f>VLOOKUP(E169,keyflow!A$2:B$37,2,0)</f>
        <v>CDW</v>
      </c>
    </row>
    <row r="170" spans="1:9" x14ac:dyDescent="0.2">
      <c r="A170" s="1" t="s">
        <v>72</v>
      </c>
      <c r="B170" s="1">
        <v>2018</v>
      </c>
      <c r="C170" s="1" t="s">
        <v>44</v>
      </c>
      <c r="D170" s="1">
        <f>VLOOKUP(C170,Regionale_kerncijfers_Nederland!B$2:D$33,3,0)</f>
        <v>9550</v>
      </c>
      <c r="E170" s="1" t="s">
        <v>29</v>
      </c>
      <c r="F170" s="1">
        <v>5</v>
      </c>
      <c r="G170">
        <f t="shared" si="4"/>
        <v>5</v>
      </c>
      <c r="H170">
        <f t="shared" si="5"/>
        <v>47.75</v>
      </c>
      <c r="I170" t="str">
        <f>VLOOKUP(E170,keyflow!A$2:B$37,2,0)</f>
        <v>CDW</v>
      </c>
    </row>
    <row r="171" spans="1:9" x14ac:dyDescent="0.2">
      <c r="A171" s="1" t="s">
        <v>72</v>
      </c>
      <c r="B171" s="1">
        <v>2018</v>
      </c>
      <c r="C171" s="1" t="s">
        <v>44</v>
      </c>
      <c r="D171" s="1">
        <f>VLOOKUP(C171,Regionale_kerncijfers_Nederland!B$2:D$33,3,0)</f>
        <v>9550</v>
      </c>
      <c r="E171" s="1" t="s">
        <v>30</v>
      </c>
      <c r="F171" s="1">
        <v>5.8</v>
      </c>
      <c r="G171">
        <f t="shared" si="4"/>
        <v>5.8</v>
      </c>
      <c r="H171">
        <f t="shared" si="5"/>
        <v>55.39</v>
      </c>
      <c r="I171" t="str">
        <f>VLOOKUP(E171,keyflow!A$2:B$37,2,0)</f>
        <v>CDW</v>
      </c>
    </row>
    <row r="172" spans="1:9" x14ac:dyDescent="0.2">
      <c r="A172" s="1" t="s">
        <v>72</v>
      </c>
      <c r="B172" s="1">
        <v>2018</v>
      </c>
      <c r="C172" s="1" t="s">
        <v>44</v>
      </c>
      <c r="D172" s="1">
        <f>VLOOKUP(C172,Regionale_kerncijfers_Nederland!B$2:D$33,3,0)</f>
        <v>9550</v>
      </c>
      <c r="E172" s="1" t="s">
        <v>31</v>
      </c>
      <c r="F172" s="1">
        <v>1</v>
      </c>
      <c r="G172">
        <f t="shared" si="4"/>
        <v>1</v>
      </c>
      <c r="H172">
        <f t="shared" si="5"/>
        <v>9.5500000000000007</v>
      </c>
      <c r="I172" t="str">
        <f>VLOOKUP(E172,keyflow!A$2:B$37,2,0)</f>
        <v>CDW</v>
      </c>
    </row>
    <row r="173" spans="1:9" x14ac:dyDescent="0.2">
      <c r="A173" s="1" t="s">
        <v>72</v>
      </c>
      <c r="B173" s="1">
        <v>2018</v>
      </c>
      <c r="C173" s="1" t="s">
        <v>44</v>
      </c>
      <c r="D173" s="1">
        <f>VLOOKUP(C173,Regionale_kerncijfers_Nederland!B$2:D$33,3,0)</f>
        <v>9550</v>
      </c>
      <c r="E173" s="1" t="s">
        <v>32</v>
      </c>
      <c r="F173" s="1">
        <v>0.8</v>
      </c>
      <c r="G173">
        <f t="shared" si="4"/>
        <v>0.8</v>
      </c>
      <c r="H173">
        <f t="shared" si="5"/>
        <v>7.64</v>
      </c>
      <c r="I173" t="str">
        <f>VLOOKUP(E173,keyflow!A$2:B$37,2,0)</f>
        <v>CDW</v>
      </c>
    </row>
    <row r="174" spans="1:9" x14ac:dyDescent="0.2">
      <c r="A174" s="1" t="s">
        <v>72</v>
      </c>
      <c r="B174" s="1">
        <v>2018</v>
      </c>
      <c r="C174" s="1" t="s">
        <v>44</v>
      </c>
      <c r="D174" s="1">
        <f>VLOOKUP(C174,Regionale_kerncijfers_Nederland!B$2:D$33,3,0)</f>
        <v>9550</v>
      </c>
      <c r="E174" s="1" t="s">
        <v>33</v>
      </c>
      <c r="F174" s="1">
        <v>2.2000000000000002</v>
      </c>
      <c r="G174">
        <f t="shared" si="4"/>
        <v>2.2000000000000002</v>
      </c>
      <c r="H174">
        <f t="shared" si="5"/>
        <v>21.01</v>
      </c>
      <c r="I174" t="str">
        <f>VLOOKUP(E174,keyflow!A$2:B$37,2,0)</f>
        <v>CDW</v>
      </c>
    </row>
    <row r="175" spans="1:9" x14ac:dyDescent="0.2">
      <c r="A175" s="1" t="s">
        <v>72</v>
      </c>
      <c r="B175" s="1">
        <v>2018</v>
      </c>
      <c r="C175" s="1" t="s">
        <v>44</v>
      </c>
      <c r="D175" s="1">
        <f>VLOOKUP(C175,Regionale_kerncijfers_Nederland!B$2:D$33,3,0)</f>
        <v>9550</v>
      </c>
      <c r="E175" s="1" t="s">
        <v>34</v>
      </c>
      <c r="F175" s="1">
        <v>0.3</v>
      </c>
      <c r="G175">
        <f t="shared" si="4"/>
        <v>0.3</v>
      </c>
      <c r="H175">
        <f t="shared" si="5"/>
        <v>2.8650000000000002</v>
      </c>
      <c r="I175" t="str">
        <f>VLOOKUP(E175,keyflow!A$2:B$37,2,0)</f>
        <v>CDW</v>
      </c>
    </row>
    <row r="176" spans="1:9" x14ac:dyDescent="0.2">
      <c r="A176" s="1" t="s">
        <v>72</v>
      </c>
      <c r="B176" s="1">
        <v>2018</v>
      </c>
      <c r="C176" s="1" t="s">
        <v>44</v>
      </c>
      <c r="D176" s="1">
        <f>VLOOKUP(C176,Regionale_kerncijfers_Nederland!B$2:D$33,3,0)</f>
        <v>9550</v>
      </c>
      <c r="E176" s="1" t="s">
        <v>35</v>
      </c>
      <c r="F176" s="1">
        <v>7.6</v>
      </c>
      <c r="G176">
        <f t="shared" si="4"/>
        <v>7.6</v>
      </c>
      <c r="H176">
        <f t="shared" si="5"/>
        <v>72.58</v>
      </c>
      <c r="I176" t="str">
        <f>VLOOKUP(E176,keyflow!A$2:B$37,2,0)</f>
        <v>CDW</v>
      </c>
    </row>
    <row r="177" spans="1:9" x14ac:dyDescent="0.2">
      <c r="A177" s="1" t="s">
        <v>72</v>
      </c>
      <c r="B177" s="1">
        <v>2018</v>
      </c>
      <c r="C177" s="1" t="s">
        <v>44</v>
      </c>
      <c r="D177" s="1">
        <f>VLOOKUP(C177,Regionale_kerncijfers_Nederland!B$2:D$33,3,0)</f>
        <v>9550</v>
      </c>
      <c r="E177" s="1" t="s">
        <v>36</v>
      </c>
      <c r="F177" s="1">
        <v>0.2</v>
      </c>
      <c r="G177">
        <f t="shared" si="4"/>
        <v>0.2</v>
      </c>
      <c r="H177">
        <f t="shared" si="5"/>
        <v>1.91</v>
      </c>
      <c r="I177" t="str">
        <f>VLOOKUP(E177,keyflow!A$2:B$37,2,0)</f>
        <v>CG</v>
      </c>
    </row>
    <row r="178" spans="1:9" x14ac:dyDescent="0.2">
      <c r="A178" s="1" t="s">
        <v>72</v>
      </c>
      <c r="B178" s="1">
        <v>2018</v>
      </c>
      <c r="C178" s="1" t="s">
        <v>44</v>
      </c>
      <c r="D178" s="1">
        <f>VLOOKUP(C178,Regionale_kerncijfers_Nederland!B$2:D$33,3,0)</f>
        <v>9550</v>
      </c>
      <c r="E178" s="1" t="s">
        <v>37</v>
      </c>
      <c r="F178" s="1"/>
      <c r="G178">
        <f t="shared" si="4"/>
        <v>0</v>
      </c>
      <c r="H178">
        <f t="shared" si="5"/>
        <v>0</v>
      </c>
      <c r="I178" t="str">
        <f>VLOOKUP(E178,keyflow!A$2:B$37,2,0)</f>
        <v>CDW</v>
      </c>
    </row>
    <row r="179" spans="1:9" x14ac:dyDescent="0.2">
      <c r="A179" s="1" t="s">
        <v>72</v>
      </c>
      <c r="B179" s="1">
        <v>2018</v>
      </c>
      <c r="C179" s="1" t="s">
        <v>44</v>
      </c>
      <c r="D179" s="1">
        <f>VLOOKUP(C179,Regionale_kerncijfers_Nederland!B$2:D$33,3,0)</f>
        <v>9550</v>
      </c>
      <c r="E179" s="1" t="s">
        <v>38</v>
      </c>
      <c r="F179" s="1">
        <v>0.1</v>
      </c>
      <c r="G179">
        <f t="shared" si="4"/>
        <v>0.1</v>
      </c>
      <c r="H179">
        <f t="shared" si="5"/>
        <v>0.95499999999999996</v>
      </c>
      <c r="I179" t="str">
        <f>VLOOKUP(E179,keyflow!A$2:B$37,2,0)</f>
        <v>CG</v>
      </c>
    </row>
    <row r="180" spans="1:9" x14ac:dyDescent="0.2">
      <c r="A180" s="1" t="s">
        <v>72</v>
      </c>
      <c r="B180" s="1">
        <v>2018</v>
      </c>
      <c r="C180" s="1" t="s">
        <v>44</v>
      </c>
      <c r="D180" s="1">
        <f>VLOOKUP(C180,Regionale_kerncijfers_Nederland!B$2:D$33,3,0)</f>
        <v>9550</v>
      </c>
      <c r="E180" s="1" t="s">
        <v>39</v>
      </c>
      <c r="F180" s="1">
        <v>0.1</v>
      </c>
      <c r="G180">
        <f t="shared" si="4"/>
        <v>0.1</v>
      </c>
      <c r="H180">
        <f t="shared" si="5"/>
        <v>0.95499999999999996</v>
      </c>
      <c r="I180" t="str">
        <f>VLOOKUP(E180,keyflow!A$2:B$37,2,0)</f>
        <v>FW</v>
      </c>
    </row>
    <row r="181" spans="1:9" x14ac:dyDescent="0.2">
      <c r="A181" s="1" t="s">
        <v>72</v>
      </c>
      <c r="B181" s="1">
        <v>2018</v>
      </c>
      <c r="C181" s="1" t="s">
        <v>44</v>
      </c>
      <c r="D181" s="1">
        <f>VLOOKUP(C181,Regionale_kerncijfers_Nederland!B$2:D$33,3,0)</f>
        <v>9550</v>
      </c>
      <c r="E181" s="1" t="s">
        <v>40</v>
      </c>
      <c r="F181" s="1"/>
      <c r="G181">
        <f t="shared" si="4"/>
        <v>0</v>
      </c>
      <c r="H181">
        <f t="shared" si="5"/>
        <v>0</v>
      </c>
      <c r="I181" t="str">
        <f>VLOOKUP(E181,keyflow!A$2:B$37,2,0)</f>
        <v>-</v>
      </c>
    </row>
    <row r="182" spans="1:9" x14ac:dyDescent="0.2">
      <c r="A182" s="1" t="s">
        <v>72</v>
      </c>
      <c r="B182" s="1">
        <v>2018</v>
      </c>
      <c r="C182" s="1" t="s">
        <v>45</v>
      </c>
      <c r="D182" s="1">
        <f>VLOOKUP(C182,Regionale_kerncijfers_Nederland!B$2:D$33,3,0)</f>
        <v>41077</v>
      </c>
      <c r="E182" s="1" t="s">
        <v>5</v>
      </c>
      <c r="F182" s="1">
        <v>500.5</v>
      </c>
      <c r="G182">
        <f t="shared" si="4"/>
        <v>500.5</v>
      </c>
      <c r="H182">
        <f t="shared" si="5"/>
        <v>20559.038499999999</v>
      </c>
      <c r="I182" t="str">
        <f>VLOOKUP(E182,keyflow!A$2:B$37,2,0)</f>
        <v>TOTAAL</v>
      </c>
    </row>
    <row r="183" spans="1:9" x14ac:dyDescent="0.2">
      <c r="A183" s="1" t="s">
        <v>72</v>
      </c>
      <c r="B183" s="1">
        <v>2018</v>
      </c>
      <c r="C183" s="1" t="s">
        <v>45</v>
      </c>
      <c r="D183" s="1">
        <f>VLOOKUP(C183,Regionale_kerncijfers_Nederland!B$2:D$33,3,0)</f>
        <v>41077</v>
      </c>
      <c r="E183" s="1" t="s">
        <v>6</v>
      </c>
      <c r="F183" s="1">
        <v>269.10000000000002</v>
      </c>
      <c r="G183">
        <f t="shared" si="4"/>
        <v>269.10000000000002</v>
      </c>
      <c r="H183">
        <f t="shared" si="5"/>
        <v>11053.8207</v>
      </c>
      <c r="I183" t="str">
        <f>VLOOKUP(E183,keyflow!A$2:B$37,2,0)</f>
        <v>-</v>
      </c>
    </row>
    <row r="184" spans="1:9" x14ac:dyDescent="0.2">
      <c r="A184" s="1" t="s">
        <v>72</v>
      </c>
      <c r="B184" s="1">
        <v>2018</v>
      </c>
      <c r="C184" s="1" t="s">
        <v>45</v>
      </c>
      <c r="D184" s="1">
        <f>VLOOKUP(C184,Regionale_kerncijfers_Nederland!B$2:D$33,3,0)</f>
        <v>41077</v>
      </c>
      <c r="E184" s="1" t="s">
        <v>7</v>
      </c>
      <c r="F184" s="1">
        <v>18.7</v>
      </c>
      <c r="G184">
        <f t="shared" si="4"/>
        <v>18.7</v>
      </c>
      <c r="H184">
        <f t="shared" si="5"/>
        <v>768.13990000000001</v>
      </c>
      <c r="I184" t="str">
        <f>VLOOKUP(E184,keyflow!A$2:B$37,2,0)</f>
        <v>CG</v>
      </c>
    </row>
    <row r="185" spans="1:9" x14ac:dyDescent="0.2">
      <c r="A185" s="1" t="s">
        <v>72</v>
      </c>
      <c r="B185" s="1">
        <v>2018</v>
      </c>
      <c r="C185" s="1" t="s">
        <v>45</v>
      </c>
      <c r="D185" s="1">
        <f>VLOOKUP(C185,Regionale_kerncijfers_Nederland!B$2:D$33,3,0)</f>
        <v>41077</v>
      </c>
      <c r="E185" s="1" t="s">
        <v>8</v>
      </c>
      <c r="F185" s="1">
        <v>6.5</v>
      </c>
      <c r="G185">
        <f t="shared" si="4"/>
        <v>6.5</v>
      </c>
      <c r="H185">
        <f t="shared" si="5"/>
        <v>267.00049999999999</v>
      </c>
      <c r="I185" t="str">
        <f>VLOOKUP(E185,keyflow!A$2:B$37,2,0)</f>
        <v>CDW</v>
      </c>
    </row>
    <row r="186" spans="1:9" x14ac:dyDescent="0.2">
      <c r="A186" s="1" t="s">
        <v>72</v>
      </c>
      <c r="B186" s="1">
        <v>2018</v>
      </c>
      <c r="C186" s="1" t="s">
        <v>45</v>
      </c>
      <c r="D186" s="1">
        <f>VLOOKUP(C186,Regionale_kerncijfers_Nederland!B$2:D$33,3,0)</f>
        <v>41077</v>
      </c>
      <c r="E186" s="1" t="s">
        <v>9</v>
      </c>
      <c r="F186" s="1">
        <v>44.9</v>
      </c>
      <c r="G186">
        <f t="shared" si="4"/>
        <v>44.9</v>
      </c>
      <c r="H186">
        <f t="shared" si="5"/>
        <v>1844.3573000000001</v>
      </c>
      <c r="I186" t="str">
        <f>VLOOKUP(E186,keyflow!A$2:B$37,2,0)</f>
        <v>FW</v>
      </c>
    </row>
    <row r="187" spans="1:9" x14ac:dyDescent="0.2">
      <c r="A187" s="1" t="s">
        <v>72</v>
      </c>
      <c r="B187" s="1">
        <v>2018</v>
      </c>
      <c r="C187" s="1" t="s">
        <v>45</v>
      </c>
      <c r="D187" s="1">
        <f>VLOOKUP(C187,Regionale_kerncijfers_Nederland!B$2:D$33,3,0)</f>
        <v>41077</v>
      </c>
      <c r="E187" s="1" t="s">
        <v>10</v>
      </c>
      <c r="F187" s="1">
        <v>36.4</v>
      </c>
      <c r="G187">
        <f t="shared" si="4"/>
        <v>36.4</v>
      </c>
      <c r="H187">
        <f t="shared" si="5"/>
        <v>1495.2028</v>
      </c>
      <c r="I187" t="str">
        <f>VLOOKUP(E187,keyflow!A$2:B$37,2,0)</f>
        <v>CG</v>
      </c>
    </row>
    <row r="188" spans="1:9" x14ac:dyDescent="0.2">
      <c r="A188" s="1" t="s">
        <v>72</v>
      </c>
      <c r="B188" s="1">
        <v>2018</v>
      </c>
      <c r="C188" s="1" t="s">
        <v>45</v>
      </c>
      <c r="D188" s="1">
        <f>VLOOKUP(C188,Regionale_kerncijfers_Nederland!B$2:D$33,3,0)</f>
        <v>41077</v>
      </c>
      <c r="E188" s="1" t="s">
        <v>11</v>
      </c>
      <c r="F188" s="1">
        <v>5.4</v>
      </c>
      <c r="G188">
        <f t="shared" si="4"/>
        <v>5.4</v>
      </c>
      <c r="H188">
        <f t="shared" si="5"/>
        <v>221.81580000000002</v>
      </c>
      <c r="I188" t="str">
        <f>VLOOKUP(E188,keyflow!A$2:B$37,2,0)</f>
        <v>CG</v>
      </c>
    </row>
    <row r="189" spans="1:9" x14ac:dyDescent="0.2">
      <c r="A189" s="1" t="s">
        <v>72</v>
      </c>
      <c r="B189" s="1">
        <v>2018</v>
      </c>
      <c r="C189" s="1" t="s">
        <v>45</v>
      </c>
      <c r="D189" s="1">
        <f>VLOOKUP(C189,Regionale_kerncijfers_Nederland!B$2:D$33,3,0)</f>
        <v>41077</v>
      </c>
      <c r="E189" s="1" t="s">
        <v>12</v>
      </c>
      <c r="F189" s="1">
        <v>17.100000000000001</v>
      </c>
      <c r="G189">
        <f t="shared" si="4"/>
        <v>17.100000000000001</v>
      </c>
      <c r="H189">
        <f t="shared" si="5"/>
        <v>702.41670000000011</v>
      </c>
      <c r="I189" t="str">
        <f>VLOOKUP(E189,keyflow!A$2:B$37,2,0)</f>
        <v>CG</v>
      </c>
    </row>
    <row r="190" spans="1:9" x14ac:dyDescent="0.2">
      <c r="A190" s="1" t="s">
        <v>72</v>
      </c>
      <c r="B190" s="1">
        <v>2018</v>
      </c>
      <c r="C190" s="1" t="s">
        <v>45</v>
      </c>
      <c r="D190" s="1">
        <f>VLOOKUP(C190,Regionale_kerncijfers_Nederland!B$2:D$33,3,0)</f>
        <v>41077</v>
      </c>
      <c r="E190" s="1" t="s">
        <v>13</v>
      </c>
      <c r="F190" s="1"/>
      <c r="G190">
        <f t="shared" si="4"/>
        <v>0</v>
      </c>
      <c r="H190">
        <f t="shared" si="5"/>
        <v>0</v>
      </c>
      <c r="I190" t="str">
        <f>VLOOKUP(E190,keyflow!A$2:B$37,2,0)</f>
        <v>CG</v>
      </c>
    </row>
    <row r="191" spans="1:9" x14ac:dyDescent="0.2">
      <c r="A191" s="1" t="s">
        <v>72</v>
      </c>
      <c r="B191" s="1">
        <v>2018</v>
      </c>
      <c r="C191" s="1" t="s">
        <v>45</v>
      </c>
      <c r="D191" s="1">
        <f>VLOOKUP(C191,Regionale_kerncijfers_Nederland!B$2:D$33,3,0)</f>
        <v>41077</v>
      </c>
      <c r="E191" s="1" t="s">
        <v>14</v>
      </c>
      <c r="F191" s="1"/>
      <c r="G191">
        <f t="shared" si="4"/>
        <v>0</v>
      </c>
      <c r="H191">
        <f t="shared" si="5"/>
        <v>0</v>
      </c>
      <c r="I191" t="str">
        <f>VLOOKUP(E191,keyflow!A$2:B$37,2,0)</f>
        <v>CG</v>
      </c>
    </row>
    <row r="192" spans="1:9" x14ac:dyDescent="0.2">
      <c r="A192" s="1" t="s">
        <v>72</v>
      </c>
      <c r="B192" s="1">
        <v>2018</v>
      </c>
      <c r="C192" s="1" t="s">
        <v>45</v>
      </c>
      <c r="D192" s="1">
        <f>VLOOKUP(C192,Regionale_kerncijfers_Nederland!B$2:D$33,3,0)</f>
        <v>41077</v>
      </c>
      <c r="E192" s="1" t="s">
        <v>15</v>
      </c>
      <c r="F192" s="1"/>
      <c r="G192">
        <f t="shared" si="4"/>
        <v>0</v>
      </c>
      <c r="H192">
        <f t="shared" si="5"/>
        <v>0</v>
      </c>
      <c r="I192" t="str">
        <f>VLOOKUP(E192,keyflow!A$2:B$37,2,0)</f>
        <v>CG</v>
      </c>
    </row>
    <row r="193" spans="1:9" x14ac:dyDescent="0.2">
      <c r="A193" s="1" t="s">
        <v>72</v>
      </c>
      <c r="B193" s="1">
        <v>2018</v>
      </c>
      <c r="C193" s="1" t="s">
        <v>45</v>
      </c>
      <c r="D193" s="1">
        <f>VLOOKUP(C193,Regionale_kerncijfers_Nederland!B$2:D$33,3,0)</f>
        <v>41077</v>
      </c>
      <c r="E193" s="1" t="s">
        <v>16</v>
      </c>
      <c r="F193" s="1">
        <v>5.4</v>
      </c>
      <c r="G193">
        <f t="shared" si="4"/>
        <v>5.4</v>
      </c>
      <c r="H193">
        <f t="shared" si="5"/>
        <v>221.81580000000002</v>
      </c>
      <c r="I193" t="str">
        <f>VLOOKUP(E193,keyflow!A$2:B$37,2,0)</f>
        <v>CG</v>
      </c>
    </row>
    <row r="194" spans="1:9" x14ac:dyDescent="0.2">
      <c r="A194" s="1" t="s">
        <v>72</v>
      </c>
      <c r="B194" s="1">
        <v>2018</v>
      </c>
      <c r="C194" s="1" t="s">
        <v>45</v>
      </c>
      <c r="D194" s="1">
        <f>VLOOKUP(C194,Regionale_kerncijfers_Nederland!B$2:D$33,3,0)</f>
        <v>41077</v>
      </c>
      <c r="E194" s="1" t="s">
        <v>17</v>
      </c>
      <c r="F194" s="1">
        <v>1</v>
      </c>
      <c r="G194">
        <f t="shared" si="4"/>
        <v>1</v>
      </c>
      <c r="H194">
        <f t="shared" si="5"/>
        <v>41.076999999999998</v>
      </c>
      <c r="I194" t="str">
        <f>VLOOKUP(E194,keyflow!A$2:B$37,2,0)</f>
        <v>CG</v>
      </c>
    </row>
    <row r="195" spans="1:9" x14ac:dyDescent="0.2">
      <c r="A195" s="1" t="s">
        <v>72</v>
      </c>
      <c r="B195" s="1">
        <v>2018</v>
      </c>
      <c r="C195" s="1" t="s">
        <v>45</v>
      </c>
      <c r="D195" s="1">
        <f>VLOOKUP(C195,Regionale_kerncijfers_Nederland!B$2:D$33,3,0)</f>
        <v>41077</v>
      </c>
      <c r="E195" s="1" t="s">
        <v>18</v>
      </c>
      <c r="F195" s="1"/>
      <c r="G195">
        <f t="shared" ref="G195:G258" si="6">IF(ISBLANK(F195), 0, F195)</f>
        <v>0</v>
      </c>
      <c r="H195">
        <f t="shared" ref="H195:H258" si="7">(D195*G195)/1000</f>
        <v>0</v>
      </c>
      <c r="I195" t="str">
        <f>VLOOKUP(E195,keyflow!A$2:B$37,2,0)</f>
        <v>CG</v>
      </c>
    </row>
    <row r="196" spans="1:9" x14ac:dyDescent="0.2">
      <c r="A196" s="1" t="s">
        <v>72</v>
      </c>
      <c r="B196" s="1">
        <v>2018</v>
      </c>
      <c r="C196" s="1" t="s">
        <v>45</v>
      </c>
      <c r="D196" s="1">
        <f>VLOOKUP(C196,Regionale_kerncijfers_Nederland!B$2:D$33,3,0)</f>
        <v>41077</v>
      </c>
      <c r="E196" s="1" t="s">
        <v>19</v>
      </c>
      <c r="F196" s="1">
        <v>0.1</v>
      </c>
      <c r="G196">
        <f t="shared" si="6"/>
        <v>0.1</v>
      </c>
      <c r="H196">
        <f t="shared" si="7"/>
        <v>4.1076999999999995</v>
      </c>
      <c r="I196" t="str">
        <f>VLOOKUP(E196,keyflow!A$2:B$37,2,0)</f>
        <v>FW</v>
      </c>
    </row>
    <row r="197" spans="1:9" x14ac:dyDescent="0.2">
      <c r="A197" s="1" t="s">
        <v>72</v>
      </c>
      <c r="B197" s="1">
        <v>2018</v>
      </c>
      <c r="C197" s="1" t="s">
        <v>45</v>
      </c>
      <c r="D197" s="1">
        <f>VLOOKUP(C197,Regionale_kerncijfers_Nederland!B$2:D$33,3,0)</f>
        <v>41077</v>
      </c>
      <c r="E197" s="1" t="s">
        <v>20</v>
      </c>
      <c r="F197" s="1"/>
      <c r="G197">
        <f t="shared" si="6"/>
        <v>0</v>
      </c>
      <c r="H197">
        <f t="shared" si="7"/>
        <v>0</v>
      </c>
      <c r="I197" t="str">
        <f>VLOOKUP(E197,keyflow!A$2:B$37,2,0)</f>
        <v>CG</v>
      </c>
    </row>
    <row r="198" spans="1:9" x14ac:dyDescent="0.2">
      <c r="A198" s="1" t="s">
        <v>72</v>
      </c>
      <c r="B198" s="1">
        <v>2018</v>
      </c>
      <c r="C198" s="1" t="s">
        <v>45</v>
      </c>
      <c r="D198" s="1">
        <f>VLOOKUP(C198,Regionale_kerncijfers_Nederland!B$2:D$33,3,0)</f>
        <v>41077</v>
      </c>
      <c r="E198" s="1" t="s">
        <v>21</v>
      </c>
      <c r="F198" s="1">
        <v>8.6999999999999993</v>
      </c>
      <c r="G198">
        <f t="shared" si="6"/>
        <v>8.6999999999999993</v>
      </c>
      <c r="H198">
        <f t="shared" si="7"/>
        <v>357.36989999999997</v>
      </c>
      <c r="I198" t="str">
        <f>VLOOKUP(E198,keyflow!A$2:B$37,2,0)</f>
        <v>FW</v>
      </c>
    </row>
    <row r="199" spans="1:9" x14ac:dyDescent="0.2">
      <c r="A199" s="1" t="s">
        <v>72</v>
      </c>
      <c r="B199" s="1">
        <v>2018</v>
      </c>
      <c r="C199" s="1" t="s">
        <v>45</v>
      </c>
      <c r="D199" s="1">
        <f>VLOOKUP(C199,Regionale_kerncijfers_Nederland!B$2:D$33,3,0)</f>
        <v>41077</v>
      </c>
      <c r="E199" s="1" t="s">
        <v>22</v>
      </c>
      <c r="F199" s="1">
        <v>5.5</v>
      </c>
      <c r="G199">
        <f t="shared" si="6"/>
        <v>5.5</v>
      </c>
      <c r="H199">
        <f t="shared" si="7"/>
        <v>225.92349999999999</v>
      </c>
      <c r="I199" t="str">
        <f>VLOOKUP(E199,keyflow!A$2:B$37,2,0)</f>
        <v>CG</v>
      </c>
    </row>
    <row r="200" spans="1:9" x14ac:dyDescent="0.2">
      <c r="A200" s="1" t="s">
        <v>72</v>
      </c>
      <c r="B200" s="1">
        <v>2018</v>
      </c>
      <c r="C200" s="1" t="s">
        <v>45</v>
      </c>
      <c r="D200" s="1">
        <f>VLOOKUP(C200,Regionale_kerncijfers_Nederland!B$2:D$33,3,0)</f>
        <v>41077</v>
      </c>
      <c r="E200" s="1" t="s">
        <v>23</v>
      </c>
      <c r="F200" s="1"/>
      <c r="G200">
        <f t="shared" si="6"/>
        <v>0</v>
      </c>
      <c r="H200">
        <f t="shared" si="7"/>
        <v>0</v>
      </c>
      <c r="I200" t="str">
        <f>VLOOKUP(E200,keyflow!A$2:B$37,2,0)</f>
        <v>CG</v>
      </c>
    </row>
    <row r="201" spans="1:9" x14ac:dyDescent="0.2">
      <c r="A201" s="1" t="s">
        <v>72</v>
      </c>
      <c r="B201" s="1">
        <v>2018</v>
      </c>
      <c r="C201" s="1" t="s">
        <v>45</v>
      </c>
      <c r="D201" s="1">
        <f>VLOOKUP(C201,Regionale_kerncijfers_Nederland!B$2:D$33,3,0)</f>
        <v>41077</v>
      </c>
      <c r="E201" s="1" t="s">
        <v>24</v>
      </c>
      <c r="F201" s="1">
        <v>1.6</v>
      </c>
      <c r="G201">
        <f t="shared" si="6"/>
        <v>1.6</v>
      </c>
      <c r="H201">
        <f t="shared" si="7"/>
        <v>65.723199999999991</v>
      </c>
      <c r="I201" t="str">
        <f>VLOOKUP(E201,keyflow!A$2:B$37,2,0)</f>
        <v>CG</v>
      </c>
    </row>
    <row r="202" spans="1:9" x14ac:dyDescent="0.2">
      <c r="A202" s="1" t="s">
        <v>72</v>
      </c>
      <c r="B202" s="1">
        <v>2018</v>
      </c>
      <c r="C202" s="1" t="s">
        <v>45</v>
      </c>
      <c r="D202" s="1">
        <f>VLOOKUP(C202,Regionale_kerncijfers_Nederland!B$2:D$33,3,0)</f>
        <v>41077</v>
      </c>
      <c r="E202" s="1" t="s">
        <v>25</v>
      </c>
      <c r="F202" s="1"/>
      <c r="G202">
        <f t="shared" si="6"/>
        <v>0</v>
      </c>
      <c r="H202">
        <f t="shared" si="7"/>
        <v>0</v>
      </c>
      <c r="I202" t="str">
        <f>VLOOKUP(E202,keyflow!A$2:B$37,2,0)</f>
        <v>CDW</v>
      </c>
    </row>
    <row r="203" spans="1:9" x14ac:dyDescent="0.2">
      <c r="A203" s="1" t="s">
        <v>72</v>
      </c>
      <c r="B203" s="1">
        <v>2018</v>
      </c>
      <c r="C203" s="1" t="s">
        <v>45</v>
      </c>
      <c r="D203" s="1">
        <f>VLOOKUP(C203,Regionale_kerncijfers_Nederland!B$2:D$33,3,0)</f>
        <v>41077</v>
      </c>
      <c r="E203" s="1" t="s">
        <v>26</v>
      </c>
      <c r="F203" s="1">
        <v>0.1</v>
      </c>
      <c r="G203">
        <f t="shared" si="6"/>
        <v>0.1</v>
      </c>
      <c r="H203">
        <f t="shared" si="7"/>
        <v>4.1076999999999995</v>
      </c>
      <c r="I203" t="str">
        <f>VLOOKUP(E203,keyflow!A$2:B$37,2,0)</f>
        <v>CG</v>
      </c>
    </row>
    <row r="204" spans="1:9" x14ac:dyDescent="0.2">
      <c r="A204" s="1" t="s">
        <v>72</v>
      </c>
      <c r="B204" s="1">
        <v>2018</v>
      </c>
      <c r="C204" s="1" t="s">
        <v>45</v>
      </c>
      <c r="D204" s="1">
        <f>VLOOKUP(C204,Regionale_kerncijfers_Nederland!B$2:D$33,3,0)</f>
        <v>41077</v>
      </c>
      <c r="E204" s="1" t="s">
        <v>27</v>
      </c>
      <c r="F204" s="1">
        <v>32</v>
      </c>
      <c r="G204">
        <f t="shared" si="6"/>
        <v>32</v>
      </c>
      <c r="H204">
        <f t="shared" si="7"/>
        <v>1314.4639999999999</v>
      </c>
      <c r="I204" t="str">
        <f>VLOOKUP(E204,keyflow!A$2:B$37,2,0)</f>
        <v>CDW</v>
      </c>
    </row>
    <row r="205" spans="1:9" x14ac:dyDescent="0.2">
      <c r="A205" s="1" t="s">
        <v>72</v>
      </c>
      <c r="B205" s="1">
        <v>2018</v>
      </c>
      <c r="C205" s="1" t="s">
        <v>45</v>
      </c>
      <c r="D205" s="1">
        <f>VLOOKUP(C205,Regionale_kerncijfers_Nederland!B$2:D$33,3,0)</f>
        <v>41077</v>
      </c>
      <c r="E205" s="1" t="s">
        <v>28</v>
      </c>
      <c r="F205" s="1">
        <v>27.7</v>
      </c>
      <c r="G205">
        <f t="shared" si="6"/>
        <v>27.7</v>
      </c>
      <c r="H205">
        <f t="shared" si="7"/>
        <v>1137.8328999999999</v>
      </c>
      <c r="I205" t="str">
        <f>VLOOKUP(E205,keyflow!A$2:B$37,2,0)</f>
        <v>CDW</v>
      </c>
    </row>
    <row r="206" spans="1:9" x14ac:dyDescent="0.2">
      <c r="A206" s="1" t="s">
        <v>72</v>
      </c>
      <c r="B206" s="1">
        <v>2018</v>
      </c>
      <c r="C206" s="1" t="s">
        <v>45</v>
      </c>
      <c r="D206" s="1">
        <f>VLOOKUP(C206,Regionale_kerncijfers_Nederland!B$2:D$33,3,0)</f>
        <v>41077</v>
      </c>
      <c r="E206" s="1" t="s">
        <v>29</v>
      </c>
      <c r="F206" s="1">
        <v>2.6</v>
      </c>
      <c r="G206">
        <f t="shared" si="6"/>
        <v>2.6</v>
      </c>
      <c r="H206">
        <f t="shared" si="7"/>
        <v>106.8002</v>
      </c>
      <c r="I206" t="str">
        <f>VLOOKUP(E206,keyflow!A$2:B$37,2,0)</f>
        <v>CDW</v>
      </c>
    </row>
    <row r="207" spans="1:9" x14ac:dyDescent="0.2">
      <c r="A207" s="1" t="s">
        <v>72</v>
      </c>
      <c r="B207" s="1">
        <v>2018</v>
      </c>
      <c r="C207" s="1" t="s">
        <v>45</v>
      </c>
      <c r="D207" s="1">
        <f>VLOOKUP(C207,Regionale_kerncijfers_Nederland!B$2:D$33,3,0)</f>
        <v>41077</v>
      </c>
      <c r="E207" s="1" t="s">
        <v>30</v>
      </c>
      <c r="F207" s="1">
        <v>4.8</v>
      </c>
      <c r="G207">
        <f t="shared" si="6"/>
        <v>4.8</v>
      </c>
      <c r="H207">
        <f t="shared" si="7"/>
        <v>197.1696</v>
      </c>
      <c r="I207" t="str">
        <f>VLOOKUP(E207,keyflow!A$2:B$37,2,0)</f>
        <v>CDW</v>
      </c>
    </row>
    <row r="208" spans="1:9" x14ac:dyDescent="0.2">
      <c r="A208" s="1" t="s">
        <v>72</v>
      </c>
      <c r="B208" s="1">
        <v>2018</v>
      </c>
      <c r="C208" s="1" t="s">
        <v>45</v>
      </c>
      <c r="D208" s="1">
        <f>VLOOKUP(C208,Regionale_kerncijfers_Nederland!B$2:D$33,3,0)</f>
        <v>41077</v>
      </c>
      <c r="E208" s="1" t="s">
        <v>31</v>
      </c>
      <c r="F208" s="1">
        <v>0.7</v>
      </c>
      <c r="G208">
        <f t="shared" si="6"/>
        <v>0.7</v>
      </c>
      <c r="H208">
        <f t="shared" si="7"/>
        <v>28.753899999999998</v>
      </c>
      <c r="I208" t="str">
        <f>VLOOKUP(E208,keyflow!A$2:B$37,2,0)</f>
        <v>CDW</v>
      </c>
    </row>
    <row r="209" spans="1:9" x14ac:dyDescent="0.2">
      <c r="A209" s="1" t="s">
        <v>72</v>
      </c>
      <c r="B209" s="1">
        <v>2018</v>
      </c>
      <c r="C209" s="1" t="s">
        <v>45</v>
      </c>
      <c r="D209" s="1">
        <f>VLOOKUP(C209,Regionale_kerncijfers_Nederland!B$2:D$33,3,0)</f>
        <v>41077</v>
      </c>
      <c r="E209" s="1" t="s">
        <v>32</v>
      </c>
      <c r="F209" s="1">
        <v>0.9</v>
      </c>
      <c r="G209">
        <f t="shared" si="6"/>
        <v>0.9</v>
      </c>
      <c r="H209">
        <f t="shared" si="7"/>
        <v>36.969300000000004</v>
      </c>
      <c r="I209" t="str">
        <f>VLOOKUP(E209,keyflow!A$2:B$37,2,0)</f>
        <v>CDW</v>
      </c>
    </row>
    <row r="210" spans="1:9" x14ac:dyDescent="0.2">
      <c r="A210" s="1" t="s">
        <v>72</v>
      </c>
      <c r="B210" s="1">
        <v>2018</v>
      </c>
      <c r="C210" s="1" t="s">
        <v>45</v>
      </c>
      <c r="D210" s="1">
        <f>VLOOKUP(C210,Regionale_kerncijfers_Nederland!B$2:D$33,3,0)</f>
        <v>41077</v>
      </c>
      <c r="E210" s="1" t="s">
        <v>33</v>
      </c>
      <c r="F210" s="1">
        <v>1.7</v>
      </c>
      <c r="G210">
        <f t="shared" si="6"/>
        <v>1.7</v>
      </c>
      <c r="H210">
        <f t="shared" si="7"/>
        <v>69.8309</v>
      </c>
      <c r="I210" t="str">
        <f>VLOOKUP(E210,keyflow!A$2:B$37,2,0)</f>
        <v>CDW</v>
      </c>
    </row>
    <row r="211" spans="1:9" x14ac:dyDescent="0.2">
      <c r="A211" s="1" t="s">
        <v>72</v>
      </c>
      <c r="B211" s="1">
        <v>2018</v>
      </c>
      <c r="C211" s="1" t="s">
        <v>45</v>
      </c>
      <c r="D211" s="1">
        <f>VLOOKUP(C211,Regionale_kerncijfers_Nederland!B$2:D$33,3,0)</f>
        <v>41077</v>
      </c>
      <c r="E211" s="1" t="s">
        <v>34</v>
      </c>
      <c r="F211" s="1">
        <v>0.3</v>
      </c>
      <c r="G211">
        <f t="shared" si="6"/>
        <v>0.3</v>
      </c>
      <c r="H211">
        <f t="shared" si="7"/>
        <v>12.3231</v>
      </c>
      <c r="I211" t="str">
        <f>VLOOKUP(E211,keyflow!A$2:B$37,2,0)</f>
        <v>CDW</v>
      </c>
    </row>
    <row r="212" spans="1:9" x14ac:dyDescent="0.2">
      <c r="A212" s="1" t="s">
        <v>72</v>
      </c>
      <c r="B212" s="1">
        <v>2018</v>
      </c>
      <c r="C212" s="1" t="s">
        <v>45</v>
      </c>
      <c r="D212" s="1">
        <f>VLOOKUP(C212,Regionale_kerncijfers_Nederland!B$2:D$33,3,0)</f>
        <v>41077</v>
      </c>
      <c r="E212" s="1" t="s">
        <v>35</v>
      </c>
      <c r="F212" s="1">
        <v>9.1</v>
      </c>
      <c r="G212">
        <f t="shared" si="6"/>
        <v>9.1</v>
      </c>
      <c r="H212">
        <f t="shared" si="7"/>
        <v>373.80070000000001</v>
      </c>
      <c r="I212" t="str">
        <f>VLOOKUP(E212,keyflow!A$2:B$37,2,0)</f>
        <v>CDW</v>
      </c>
    </row>
    <row r="213" spans="1:9" x14ac:dyDescent="0.2">
      <c r="A213" s="1" t="s">
        <v>72</v>
      </c>
      <c r="B213" s="1">
        <v>2018</v>
      </c>
      <c r="C213" s="1" t="s">
        <v>45</v>
      </c>
      <c r="D213" s="1">
        <f>VLOOKUP(C213,Regionale_kerncijfers_Nederland!B$2:D$33,3,0)</f>
        <v>41077</v>
      </c>
      <c r="E213" s="1" t="s">
        <v>36</v>
      </c>
      <c r="F213" s="1">
        <v>0.3</v>
      </c>
      <c r="G213">
        <f t="shared" si="6"/>
        <v>0.3</v>
      </c>
      <c r="H213">
        <f t="shared" si="7"/>
        <v>12.3231</v>
      </c>
      <c r="I213" t="str">
        <f>VLOOKUP(E213,keyflow!A$2:B$37,2,0)</f>
        <v>CG</v>
      </c>
    </row>
    <row r="214" spans="1:9" x14ac:dyDescent="0.2">
      <c r="A214" s="1" t="s">
        <v>72</v>
      </c>
      <c r="B214" s="1">
        <v>2018</v>
      </c>
      <c r="C214" s="1" t="s">
        <v>45</v>
      </c>
      <c r="D214" s="1">
        <f>VLOOKUP(C214,Regionale_kerncijfers_Nederland!B$2:D$33,3,0)</f>
        <v>41077</v>
      </c>
      <c r="E214" s="1" t="s">
        <v>37</v>
      </c>
      <c r="F214" s="1">
        <v>0.1</v>
      </c>
      <c r="G214">
        <f t="shared" si="6"/>
        <v>0.1</v>
      </c>
      <c r="H214">
        <f t="shared" si="7"/>
        <v>4.1076999999999995</v>
      </c>
      <c r="I214" t="str">
        <f>VLOOKUP(E214,keyflow!A$2:B$37,2,0)</f>
        <v>CDW</v>
      </c>
    </row>
    <row r="215" spans="1:9" x14ac:dyDescent="0.2">
      <c r="A215" s="1" t="s">
        <v>72</v>
      </c>
      <c r="B215" s="1">
        <v>2018</v>
      </c>
      <c r="C215" s="1" t="s">
        <v>45</v>
      </c>
      <c r="D215" s="1">
        <f>VLOOKUP(C215,Regionale_kerncijfers_Nederland!B$2:D$33,3,0)</f>
        <v>41077</v>
      </c>
      <c r="E215" s="1" t="s">
        <v>38</v>
      </c>
      <c r="F215" s="1">
        <v>0</v>
      </c>
      <c r="G215">
        <f t="shared" si="6"/>
        <v>0</v>
      </c>
      <c r="H215">
        <f t="shared" si="7"/>
        <v>0</v>
      </c>
      <c r="I215" t="str">
        <f>VLOOKUP(E215,keyflow!A$2:B$37,2,0)</f>
        <v>CG</v>
      </c>
    </row>
    <row r="216" spans="1:9" x14ac:dyDescent="0.2">
      <c r="A216" s="1" t="s">
        <v>72</v>
      </c>
      <c r="B216" s="1">
        <v>2018</v>
      </c>
      <c r="C216" s="1" t="s">
        <v>45</v>
      </c>
      <c r="D216" s="1">
        <f>VLOOKUP(C216,Regionale_kerncijfers_Nederland!B$2:D$33,3,0)</f>
        <v>41077</v>
      </c>
      <c r="E216" s="1" t="s">
        <v>39</v>
      </c>
      <c r="F216" s="1"/>
      <c r="G216">
        <f t="shared" si="6"/>
        <v>0</v>
      </c>
      <c r="H216">
        <f t="shared" si="7"/>
        <v>0</v>
      </c>
      <c r="I216" t="str">
        <f>VLOOKUP(E216,keyflow!A$2:B$37,2,0)</f>
        <v>FW</v>
      </c>
    </row>
    <row r="217" spans="1:9" x14ac:dyDescent="0.2">
      <c r="A217" s="1" t="s">
        <v>72</v>
      </c>
      <c r="B217" s="1">
        <v>2018</v>
      </c>
      <c r="C217" s="1" t="s">
        <v>45</v>
      </c>
      <c r="D217" s="1">
        <f>VLOOKUP(C217,Regionale_kerncijfers_Nederland!B$2:D$33,3,0)</f>
        <v>41077</v>
      </c>
      <c r="E217" s="1" t="s">
        <v>40</v>
      </c>
      <c r="F217" s="1"/>
      <c r="G217">
        <f t="shared" si="6"/>
        <v>0</v>
      </c>
      <c r="H217">
        <f t="shared" si="7"/>
        <v>0</v>
      </c>
      <c r="I217" t="str">
        <f>VLOOKUP(E217,keyflow!A$2:B$37,2,0)</f>
        <v>-</v>
      </c>
    </row>
    <row r="218" spans="1:9" x14ac:dyDescent="0.2">
      <c r="A218" s="1" t="s">
        <v>72</v>
      </c>
      <c r="B218" s="1">
        <v>2018</v>
      </c>
      <c r="C218" s="1" t="s">
        <v>46</v>
      </c>
      <c r="D218" s="1">
        <f>VLOOKUP(C218,Regionale_kerncijfers_Nederland!B$2:D$33,3,0)</f>
        <v>10795</v>
      </c>
      <c r="E218" s="1" t="s">
        <v>5</v>
      </c>
      <c r="F218" s="1">
        <v>509.5</v>
      </c>
      <c r="G218">
        <f t="shared" si="6"/>
        <v>509.5</v>
      </c>
      <c r="H218">
        <f t="shared" si="7"/>
        <v>5500.0524999999998</v>
      </c>
      <c r="I218" t="str">
        <f>VLOOKUP(E218,keyflow!A$2:B$37,2,0)</f>
        <v>TOTAAL</v>
      </c>
    </row>
    <row r="219" spans="1:9" x14ac:dyDescent="0.2">
      <c r="A219" s="1" t="s">
        <v>72</v>
      </c>
      <c r="B219" s="1">
        <v>2018</v>
      </c>
      <c r="C219" s="1" t="s">
        <v>46</v>
      </c>
      <c r="D219" s="1">
        <f>VLOOKUP(C219,Regionale_kerncijfers_Nederland!B$2:D$33,3,0)</f>
        <v>10795</v>
      </c>
      <c r="E219" s="1" t="s">
        <v>6</v>
      </c>
      <c r="F219" s="1">
        <v>170.1</v>
      </c>
      <c r="G219">
        <f t="shared" si="6"/>
        <v>170.1</v>
      </c>
      <c r="H219">
        <f t="shared" si="7"/>
        <v>1836.2294999999999</v>
      </c>
      <c r="I219" t="str">
        <f>VLOOKUP(E219,keyflow!A$2:B$37,2,0)</f>
        <v>-</v>
      </c>
    </row>
    <row r="220" spans="1:9" x14ac:dyDescent="0.2">
      <c r="A220" s="1" t="s">
        <v>72</v>
      </c>
      <c r="B220" s="1">
        <v>2018</v>
      </c>
      <c r="C220" s="1" t="s">
        <v>46</v>
      </c>
      <c r="D220" s="1">
        <f>VLOOKUP(C220,Regionale_kerncijfers_Nederland!B$2:D$33,3,0)</f>
        <v>10795</v>
      </c>
      <c r="E220" s="1" t="s">
        <v>7</v>
      </c>
      <c r="F220" s="1">
        <v>25.3</v>
      </c>
      <c r="G220">
        <f t="shared" si="6"/>
        <v>25.3</v>
      </c>
      <c r="H220">
        <f t="shared" si="7"/>
        <v>273.11349999999999</v>
      </c>
      <c r="I220" t="str">
        <f>VLOOKUP(E220,keyflow!A$2:B$37,2,0)</f>
        <v>CG</v>
      </c>
    </row>
    <row r="221" spans="1:9" x14ac:dyDescent="0.2">
      <c r="A221" s="1" t="s">
        <v>72</v>
      </c>
      <c r="B221" s="1">
        <v>2018</v>
      </c>
      <c r="C221" s="1" t="s">
        <v>46</v>
      </c>
      <c r="D221" s="1">
        <f>VLOOKUP(C221,Regionale_kerncijfers_Nederland!B$2:D$33,3,0)</f>
        <v>10795</v>
      </c>
      <c r="E221" s="1" t="s">
        <v>8</v>
      </c>
      <c r="F221" s="1"/>
      <c r="G221">
        <f t="shared" si="6"/>
        <v>0</v>
      </c>
      <c r="H221">
        <f t="shared" si="7"/>
        <v>0</v>
      </c>
      <c r="I221" t="str">
        <f>VLOOKUP(E221,keyflow!A$2:B$37,2,0)</f>
        <v>CDW</v>
      </c>
    </row>
    <row r="222" spans="1:9" x14ac:dyDescent="0.2">
      <c r="A222" s="1" t="s">
        <v>72</v>
      </c>
      <c r="B222" s="1">
        <v>2018</v>
      </c>
      <c r="C222" s="1" t="s">
        <v>46</v>
      </c>
      <c r="D222" s="1">
        <f>VLOOKUP(C222,Regionale_kerncijfers_Nederland!B$2:D$33,3,0)</f>
        <v>10795</v>
      </c>
      <c r="E222" s="1" t="s">
        <v>9</v>
      </c>
      <c r="F222" s="1">
        <v>108.2</v>
      </c>
      <c r="G222">
        <f t="shared" si="6"/>
        <v>108.2</v>
      </c>
      <c r="H222">
        <f t="shared" si="7"/>
        <v>1168.019</v>
      </c>
      <c r="I222" t="str">
        <f>VLOOKUP(E222,keyflow!A$2:B$37,2,0)</f>
        <v>FW</v>
      </c>
    </row>
    <row r="223" spans="1:9" x14ac:dyDescent="0.2">
      <c r="A223" s="1" t="s">
        <v>72</v>
      </c>
      <c r="B223" s="1">
        <v>2018</v>
      </c>
      <c r="C223" s="1" t="s">
        <v>46</v>
      </c>
      <c r="D223" s="1">
        <f>VLOOKUP(C223,Regionale_kerncijfers_Nederland!B$2:D$33,3,0)</f>
        <v>10795</v>
      </c>
      <c r="E223" s="1" t="s">
        <v>10</v>
      </c>
      <c r="F223" s="1">
        <v>49</v>
      </c>
      <c r="G223">
        <f t="shared" si="6"/>
        <v>49</v>
      </c>
      <c r="H223">
        <f t="shared" si="7"/>
        <v>528.95500000000004</v>
      </c>
      <c r="I223" t="str">
        <f>VLOOKUP(E223,keyflow!A$2:B$37,2,0)</f>
        <v>CG</v>
      </c>
    </row>
    <row r="224" spans="1:9" x14ac:dyDescent="0.2">
      <c r="A224" s="1" t="s">
        <v>72</v>
      </c>
      <c r="B224" s="1">
        <v>2018</v>
      </c>
      <c r="C224" s="1" t="s">
        <v>46</v>
      </c>
      <c r="D224" s="1">
        <f>VLOOKUP(C224,Regionale_kerncijfers_Nederland!B$2:D$33,3,0)</f>
        <v>10795</v>
      </c>
      <c r="E224" s="1" t="s">
        <v>11</v>
      </c>
      <c r="F224" s="1">
        <v>5.8</v>
      </c>
      <c r="G224">
        <f t="shared" si="6"/>
        <v>5.8</v>
      </c>
      <c r="H224">
        <f t="shared" si="7"/>
        <v>62.610999999999997</v>
      </c>
      <c r="I224" t="str">
        <f>VLOOKUP(E224,keyflow!A$2:B$37,2,0)</f>
        <v>CG</v>
      </c>
    </row>
    <row r="225" spans="1:9" x14ac:dyDescent="0.2">
      <c r="A225" s="1" t="s">
        <v>72</v>
      </c>
      <c r="B225" s="1">
        <v>2018</v>
      </c>
      <c r="C225" s="1" t="s">
        <v>46</v>
      </c>
      <c r="D225" s="1">
        <f>VLOOKUP(C225,Regionale_kerncijfers_Nederland!B$2:D$33,3,0)</f>
        <v>10795</v>
      </c>
      <c r="E225" s="1" t="s">
        <v>12</v>
      </c>
      <c r="F225" s="1">
        <v>26.8</v>
      </c>
      <c r="G225">
        <f t="shared" si="6"/>
        <v>26.8</v>
      </c>
      <c r="H225">
        <f t="shared" si="7"/>
        <v>289.30599999999998</v>
      </c>
      <c r="I225" t="str">
        <f>VLOOKUP(E225,keyflow!A$2:B$37,2,0)</f>
        <v>CG</v>
      </c>
    </row>
    <row r="226" spans="1:9" x14ac:dyDescent="0.2">
      <c r="A226" s="1" t="s">
        <v>72</v>
      </c>
      <c r="B226" s="1">
        <v>2018</v>
      </c>
      <c r="C226" s="1" t="s">
        <v>46</v>
      </c>
      <c r="D226" s="1">
        <f>VLOOKUP(C226,Regionale_kerncijfers_Nederland!B$2:D$33,3,0)</f>
        <v>10795</v>
      </c>
      <c r="E226" s="1" t="s">
        <v>13</v>
      </c>
      <c r="F226" s="1"/>
      <c r="G226">
        <f t="shared" si="6"/>
        <v>0</v>
      </c>
      <c r="H226">
        <f t="shared" si="7"/>
        <v>0</v>
      </c>
      <c r="I226" t="str">
        <f>VLOOKUP(E226,keyflow!A$2:B$37,2,0)</f>
        <v>CG</v>
      </c>
    </row>
    <row r="227" spans="1:9" x14ac:dyDescent="0.2">
      <c r="A227" s="1" t="s">
        <v>72</v>
      </c>
      <c r="B227" s="1">
        <v>2018</v>
      </c>
      <c r="C227" s="1" t="s">
        <v>46</v>
      </c>
      <c r="D227" s="1">
        <f>VLOOKUP(C227,Regionale_kerncijfers_Nederland!B$2:D$33,3,0)</f>
        <v>10795</v>
      </c>
      <c r="E227" s="1" t="s">
        <v>14</v>
      </c>
      <c r="F227" s="1"/>
      <c r="G227">
        <f t="shared" si="6"/>
        <v>0</v>
      </c>
      <c r="H227">
        <f t="shared" si="7"/>
        <v>0</v>
      </c>
      <c r="I227" t="str">
        <f>VLOOKUP(E227,keyflow!A$2:B$37,2,0)</f>
        <v>CG</v>
      </c>
    </row>
    <row r="228" spans="1:9" x14ac:dyDescent="0.2">
      <c r="A228" s="1" t="s">
        <v>72</v>
      </c>
      <c r="B228" s="1">
        <v>2018</v>
      </c>
      <c r="C228" s="1" t="s">
        <v>46</v>
      </c>
      <c r="D228" s="1">
        <f>VLOOKUP(C228,Regionale_kerncijfers_Nederland!B$2:D$33,3,0)</f>
        <v>10795</v>
      </c>
      <c r="E228" s="1" t="s">
        <v>15</v>
      </c>
      <c r="F228" s="1"/>
      <c r="G228">
        <f t="shared" si="6"/>
        <v>0</v>
      </c>
      <c r="H228">
        <f t="shared" si="7"/>
        <v>0</v>
      </c>
      <c r="I228" t="str">
        <f>VLOOKUP(E228,keyflow!A$2:B$37,2,0)</f>
        <v>CG</v>
      </c>
    </row>
    <row r="229" spans="1:9" x14ac:dyDescent="0.2">
      <c r="A229" s="1" t="s">
        <v>72</v>
      </c>
      <c r="B229" s="1">
        <v>2018</v>
      </c>
      <c r="C229" s="1" t="s">
        <v>46</v>
      </c>
      <c r="D229" s="1">
        <f>VLOOKUP(C229,Regionale_kerncijfers_Nederland!B$2:D$33,3,0)</f>
        <v>10795</v>
      </c>
      <c r="E229" s="1" t="s">
        <v>16</v>
      </c>
      <c r="F229" s="1">
        <v>20.8</v>
      </c>
      <c r="G229">
        <f t="shared" si="6"/>
        <v>20.8</v>
      </c>
      <c r="H229">
        <f t="shared" si="7"/>
        <v>224.536</v>
      </c>
      <c r="I229" t="str">
        <f>VLOOKUP(E229,keyflow!A$2:B$37,2,0)</f>
        <v>CG</v>
      </c>
    </row>
    <row r="230" spans="1:9" x14ac:dyDescent="0.2">
      <c r="A230" s="1" t="s">
        <v>72</v>
      </c>
      <c r="B230" s="1">
        <v>2018</v>
      </c>
      <c r="C230" s="1" t="s">
        <v>46</v>
      </c>
      <c r="D230" s="1">
        <f>VLOOKUP(C230,Regionale_kerncijfers_Nederland!B$2:D$33,3,0)</f>
        <v>10795</v>
      </c>
      <c r="E230" s="1" t="s">
        <v>17</v>
      </c>
      <c r="F230" s="1">
        <v>1.6</v>
      </c>
      <c r="G230">
        <f t="shared" si="6"/>
        <v>1.6</v>
      </c>
      <c r="H230">
        <f t="shared" si="7"/>
        <v>17.271999999999998</v>
      </c>
      <c r="I230" t="str">
        <f>VLOOKUP(E230,keyflow!A$2:B$37,2,0)</f>
        <v>CG</v>
      </c>
    </row>
    <row r="231" spans="1:9" x14ac:dyDescent="0.2">
      <c r="A231" s="1" t="s">
        <v>72</v>
      </c>
      <c r="B231" s="1">
        <v>2018</v>
      </c>
      <c r="C231" s="1" t="s">
        <v>46</v>
      </c>
      <c r="D231" s="1">
        <f>VLOOKUP(C231,Regionale_kerncijfers_Nederland!B$2:D$33,3,0)</f>
        <v>10795</v>
      </c>
      <c r="E231" s="1" t="s">
        <v>18</v>
      </c>
      <c r="F231" s="1">
        <v>0</v>
      </c>
      <c r="G231">
        <f t="shared" si="6"/>
        <v>0</v>
      </c>
      <c r="H231">
        <f t="shared" si="7"/>
        <v>0</v>
      </c>
      <c r="I231" t="str">
        <f>VLOOKUP(E231,keyflow!A$2:B$37,2,0)</f>
        <v>CG</v>
      </c>
    </row>
    <row r="232" spans="1:9" x14ac:dyDescent="0.2">
      <c r="A232" s="1" t="s">
        <v>72</v>
      </c>
      <c r="B232" s="1">
        <v>2018</v>
      </c>
      <c r="C232" s="1" t="s">
        <v>46</v>
      </c>
      <c r="D232" s="1">
        <f>VLOOKUP(C232,Regionale_kerncijfers_Nederland!B$2:D$33,3,0)</f>
        <v>10795</v>
      </c>
      <c r="E232" s="1" t="s">
        <v>19</v>
      </c>
      <c r="F232" s="1">
        <v>0.2</v>
      </c>
      <c r="G232">
        <f t="shared" si="6"/>
        <v>0.2</v>
      </c>
      <c r="H232">
        <f t="shared" si="7"/>
        <v>2.1589999999999998</v>
      </c>
      <c r="I232" t="str">
        <f>VLOOKUP(E232,keyflow!A$2:B$37,2,0)</f>
        <v>FW</v>
      </c>
    </row>
    <row r="233" spans="1:9" x14ac:dyDescent="0.2">
      <c r="A233" s="1" t="s">
        <v>72</v>
      </c>
      <c r="B233" s="1">
        <v>2018</v>
      </c>
      <c r="C233" s="1" t="s">
        <v>46</v>
      </c>
      <c r="D233" s="1">
        <f>VLOOKUP(C233,Regionale_kerncijfers_Nederland!B$2:D$33,3,0)</f>
        <v>10795</v>
      </c>
      <c r="E233" s="1" t="s">
        <v>20</v>
      </c>
      <c r="F233" s="1"/>
      <c r="G233">
        <f t="shared" si="6"/>
        <v>0</v>
      </c>
      <c r="H233">
        <f t="shared" si="7"/>
        <v>0</v>
      </c>
      <c r="I233" t="str">
        <f>VLOOKUP(E233,keyflow!A$2:B$37,2,0)</f>
        <v>CG</v>
      </c>
    </row>
    <row r="234" spans="1:9" x14ac:dyDescent="0.2">
      <c r="A234" s="1" t="s">
        <v>72</v>
      </c>
      <c r="B234" s="1">
        <v>2018</v>
      </c>
      <c r="C234" s="1" t="s">
        <v>46</v>
      </c>
      <c r="D234" s="1">
        <f>VLOOKUP(C234,Regionale_kerncijfers_Nederland!B$2:D$33,3,0)</f>
        <v>10795</v>
      </c>
      <c r="E234" s="1" t="s">
        <v>21</v>
      </c>
      <c r="F234" s="1">
        <v>14</v>
      </c>
      <c r="G234">
        <f t="shared" si="6"/>
        <v>14</v>
      </c>
      <c r="H234">
        <f t="shared" si="7"/>
        <v>151.13</v>
      </c>
      <c r="I234" t="str">
        <f>VLOOKUP(E234,keyflow!A$2:B$37,2,0)</f>
        <v>FW</v>
      </c>
    </row>
    <row r="235" spans="1:9" x14ac:dyDescent="0.2">
      <c r="A235" s="1" t="s">
        <v>72</v>
      </c>
      <c r="B235" s="1">
        <v>2018</v>
      </c>
      <c r="C235" s="1" t="s">
        <v>46</v>
      </c>
      <c r="D235" s="1">
        <f>VLOOKUP(C235,Regionale_kerncijfers_Nederland!B$2:D$33,3,0)</f>
        <v>10795</v>
      </c>
      <c r="E235" s="1" t="s">
        <v>22</v>
      </c>
      <c r="F235" s="1">
        <v>5.8</v>
      </c>
      <c r="G235">
        <f t="shared" si="6"/>
        <v>5.8</v>
      </c>
      <c r="H235">
        <f t="shared" si="7"/>
        <v>62.610999999999997</v>
      </c>
      <c r="I235" t="str">
        <f>VLOOKUP(E235,keyflow!A$2:B$37,2,0)</f>
        <v>CG</v>
      </c>
    </row>
    <row r="236" spans="1:9" x14ac:dyDescent="0.2">
      <c r="A236" s="1" t="s">
        <v>72</v>
      </c>
      <c r="B236" s="1">
        <v>2018</v>
      </c>
      <c r="C236" s="1" t="s">
        <v>46</v>
      </c>
      <c r="D236" s="1">
        <f>VLOOKUP(C236,Regionale_kerncijfers_Nederland!B$2:D$33,3,0)</f>
        <v>10795</v>
      </c>
      <c r="E236" s="1" t="s">
        <v>23</v>
      </c>
      <c r="F236" s="1">
        <v>1.8</v>
      </c>
      <c r="G236">
        <f t="shared" si="6"/>
        <v>1.8</v>
      </c>
      <c r="H236">
        <f t="shared" si="7"/>
        <v>19.431000000000001</v>
      </c>
      <c r="I236" t="str">
        <f>VLOOKUP(E236,keyflow!A$2:B$37,2,0)</f>
        <v>CG</v>
      </c>
    </row>
    <row r="237" spans="1:9" x14ac:dyDescent="0.2">
      <c r="A237" s="1" t="s">
        <v>72</v>
      </c>
      <c r="B237" s="1">
        <v>2018</v>
      </c>
      <c r="C237" s="1" t="s">
        <v>46</v>
      </c>
      <c r="D237" s="1">
        <f>VLOOKUP(C237,Regionale_kerncijfers_Nederland!B$2:D$33,3,0)</f>
        <v>10795</v>
      </c>
      <c r="E237" s="1" t="s">
        <v>24</v>
      </c>
      <c r="F237" s="1">
        <v>2.1</v>
      </c>
      <c r="G237">
        <f t="shared" si="6"/>
        <v>2.1</v>
      </c>
      <c r="H237">
        <f t="shared" si="7"/>
        <v>22.669499999999999</v>
      </c>
      <c r="I237" t="str">
        <f>VLOOKUP(E237,keyflow!A$2:B$37,2,0)</f>
        <v>CG</v>
      </c>
    </row>
    <row r="238" spans="1:9" x14ac:dyDescent="0.2">
      <c r="A238" s="1" t="s">
        <v>72</v>
      </c>
      <c r="B238" s="1">
        <v>2018</v>
      </c>
      <c r="C238" s="1" t="s">
        <v>46</v>
      </c>
      <c r="D238" s="1">
        <f>VLOOKUP(C238,Regionale_kerncijfers_Nederland!B$2:D$33,3,0)</f>
        <v>10795</v>
      </c>
      <c r="E238" s="1" t="s">
        <v>25</v>
      </c>
      <c r="F238" s="1">
        <v>1.9</v>
      </c>
      <c r="G238">
        <f t="shared" si="6"/>
        <v>1.9</v>
      </c>
      <c r="H238">
        <f t="shared" si="7"/>
        <v>20.5105</v>
      </c>
      <c r="I238" t="str">
        <f>VLOOKUP(E238,keyflow!A$2:B$37,2,0)</f>
        <v>CDW</v>
      </c>
    </row>
    <row r="239" spans="1:9" x14ac:dyDescent="0.2">
      <c r="A239" s="1" t="s">
        <v>72</v>
      </c>
      <c r="B239" s="1">
        <v>2018</v>
      </c>
      <c r="C239" s="1" t="s">
        <v>46</v>
      </c>
      <c r="D239" s="1">
        <f>VLOOKUP(C239,Regionale_kerncijfers_Nederland!B$2:D$33,3,0)</f>
        <v>10795</v>
      </c>
      <c r="E239" s="1" t="s">
        <v>26</v>
      </c>
      <c r="F239" s="1">
        <v>1.2</v>
      </c>
      <c r="G239">
        <f t="shared" si="6"/>
        <v>1.2</v>
      </c>
      <c r="H239">
        <f t="shared" si="7"/>
        <v>12.954000000000001</v>
      </c>
      <c r="I239" t="str">
        <f>VLOOKUP(E239,keyflow!A$2:B$37,2,0)</f>
        <v>CG</v>
      </c>
    </row>
    <row r="240" spans="1:9" x14ac:dyDescent="0.2">
      <c r="A240" s="1" t="s">
        <v>72</v>
      </c>
      <c r="B240" s="1">
        <v>2018</v>
      </c>
      <c r="C240" s="1" t="s">
        <v>46</v>
      </c>
      <c r="D240" s="1">
        <f>VLOOKUP(C240,Regionale_kerncijfers_Nederland!B$2:D$33,3,0)</f>
        <v>10795</v>
      </c>
      <c r="E240" s="1" t="s">
        <v>27</v>
      </c>
      <c r="F240" s="1">
        <v>24.8</v>
      </c>
      <c r="G240">
        <f t="shared" si="6"/>
        <v>24.8</v>
      </c>
      <c r="H240">
        <f t="shared" si="7"/>
        <v>267.71600000000001</v>
      </c>
      <c r="I240" t="str">
        <f>VLOOKUP(E240,keyflow!A$2:B$37,2,0)</f>
        <v>CDW</v>
      </c>
    </row>
    <row r="241" spans="1:9" x14ac:dyDescent="0.2">
      <c r="A241" s="1" t="s">
        <v>72</v>
      </c>
      <c r="B241" s="1">
        <v>2018</v>
      </c>
      <c r="C241" s="1" t="s">
        <v>46</v>
      </c>
      <c r="D241" s="1">
        <f>VLOOKUP(C241,Regionale_kerncijfers_Nederland!B$2:D$33,3,0)</f>
        <v>10795</v>
      </c>
      <c r="E241" s="1" t="s">
        <v>28</v>
      </c>
      <c r="F241" s="1">
        <v>27</v>
      </c>
      <c r="G241">
        <f t="shared" si="6"/>
        <v>27</v>
      </c>
      <c r="H241">
        <f t="shared" si="7"/>
        <v>291.46499999999997</v>
      </c>
      <c r="I241" t="str">
        <f>VLOOKUP(E241,keyflow!A$2:B$37,2,0)</f>
        <v>CDW</v>
      </c>
    </row>
    <row r="242" spans="1:9" x14ac:dyDescent="0.2">
      <c r="A242" s="1" t="s">
        <v>72</v>
      </c>
      <c r="B242" s="1">
        <v>2018</v>
      </c>
      <c r="C242" s="1" t="s">
        <v>46</v>
      </c>
      <c r="D242" s="1">
        <f>VLOOKUP(C242,Regionale_kerncijfers_Nederland!B$2:D$33,3,0)</f>
        <v>10795</v>
      </c>
      <c r="E242" s="1" t="s">
        <v>29</v>
      </c>
      <c r="F242" s="1">
        <v>3</v>
      </c>
      <c r="G242">
        <f t="shared" si="6"/>
        <v>3</v>
      </c>
      <c r="H242">
        <f t="shared" si="7"/>
        <v>32.384999999999998</v>
      </c>
      <c r="I242" t="str">
        <f>VLOOKUP(E242,keyflow!A$2:B$37,2,0)</f>
        <v>CDW</v>
      </c>
    </row>
    <row r="243" spans="1:9" x14ac:dyDescent="0.2">
      <c r="A243" s="1" t="s">
        <v>72</v>
      </c>
      <c r="B243" s="1">
        <v>2018</v>
      </c>
      <c r="C243" s="1" t="s">
        <v>46</v>
      </c>
      <c r="D243" s="1">
        <f>VLOOKUP(C243,Regionale_kerncijfers_Nederland!B$2:D$33,3,0)</f>
        <v>10795</v>
      </c>
      <c r="E243" s="1" t="s">
        <v>30</v>
      </c>
      <c r="F243" s="1">
        <v>7.4</v>
      </c>
      <c r="G243">
        <f t="shared" si="6"/>
        <v>7.4</v>
      </c>
      <c r="H243">
        <f t="shared" si="7"/>
        <v>79.882999999999996</v>
      </c>
      <c r="I243" t="str">
        <f>VLOOKUP(E243,keyflow!A$2:B$37,2,0)</f>
        <v>CDW</v>
      </c>
    </row>
    <row r="244" spans="1:9" x14ac:dyDescent="0.2">
      <c r="A244" s="1" t="s">
        <v>72</v>
      </c>
      <c r="B244" s="1">
        <v>2018</v>
      </c>
      <c r="C244" s="1" t="s">
        <v>46</v>
      </c>
      <c r="D244" s="1">
        <f>VLOOKUP(C244,Regionale_kerncijfers_Nederland!B$2:D$33,3,0)</f>
        <v>10795</v>
      </c>
      <c r="E244" s="1" t="s">
        <v>31</v>
      </c>
      <c r="F244" s="1">
        <v>0.8</v>
      </c>
      <c r="G244">
        <f t="shared" si="6"/>
        <v>0.8</v>
      </c>
      <c r="H244">
        <f t="shared" si="7"/>
        <v>8.6359999999999992</v>
      </c>
      <c r="I244" t="str">
        <f>VLOOKUP(E244,keyflow!A$2:B$37,2,0)</f>
        <v>CDW</v>
      </c>
    </row>
    <row r="245" spans="1:9" x14ac:dyDescent="0.2">
      <c r="A245" s="1" t="s">
        <v>72</v>
      </c>
      <c r="B245" s="1">
        <v>2018</v>
      </c>
      <c r="C245" s="1" t="s">
        <v>46</v>
      </c>
      <c r="D245" s="1">
        <f>VLOOKUP(C245,Regionale_kerncijfers_Nederland!B$2:D$33,3,0)</f>
        <v>10795</v>
      </c>
      <c r="E245" s="1" t="s">
        <v>32</v>
      </c>
      <c r="F245" s="1"/>
      <c r="G245">
        <f t="shared" si="6"/>
        <v>0</v>
      </c>
      <c r="H245">
        <f t="shared" si="7"/>
        <v>0</v>
      </c>
      <c r="I245" t="str">
        <f>VLOOKUP(E245,keyflow!A$2:B$37,2,0)</f>
        <v>CDW</v>
      </c>
    </row>
    <row r="246" spans="1:9" x14ac:dyDescent="0.2">
      <c r="A246" s="1" t="s">
        <v>72</v>
      </c>
      <c r="B246" s="1">
        <v>2018</v>
      </c>
      <c r="C246" s="1" t="s">
        <v>46</v>
      </c>
      <c r="D246" s="1">
        <f>VLOOKUP(C246,Regionale_kerncijfers_Nederland!B$2:D$33,3,0)</f>
        <v>10795</v>
      </c>
      <c r="E246" s="1" t="s">
        <v>33</v>
      </c>
      <c r="F246" s="1">
        <v>1.9</v>
      </c>
      <c r="G246">
        <f t="shared" si="6"/>
        <v>1.9</v>
      </c>
      <c r="H246">
        <f t="shared" si="7"/>
        <v>20.5105</v>
      </c>
      <c r="I246" t="str">
        <f>VLOOKUP(E246,keyflow!A$2:B$37,2,0)</f>
        <v>CDW</v>
      </c>
    </row>
    <row r="247" spans="1:9" x14ac:dyDescent="0.2">
      <c r="A247" s="1" t="s">
        <v>72</v>
      </c>
      <c r="B247" s="1">
        <v>2018</v>
      </c>
      <c r="C247" s="1" t="s">
        <v>46</v>
      </c>
      <c r="D247" s="1">
        <f>VLOOKUP(C247,Regionale_kerncijfers_Nederland!B$2:D$33,3,0)</f>
        <v>10795</v>
      </c>
      <c r="E247" s="1" t="s">
        <v>34</v>
      </c>
      <c r="F247" s="1">
        <v>0.3</v>
      </c>
      <c r="G247">
        <f t="shared" si="6"/>
        <v>0.3</v>
      </c>
      <c r="H247">
        <f t="shared" si="7"/>
        <v>3.2385000000000002</v>
      </c>
      <c r="I247" t="str">
        <f>VLOOKUP(E247,keyflow!A$2:B$37,2,0)</f>
        <v>CDW</v>
      </c>
    </row>
    <row r="248" spans="1:9" x14ac:dyDescent="0.2">
      <c r="A248" s="1" t="s">
        <v>72</v>
      </c>
      <c r="B248" s="1">
        <v>2018</v>
      </c>
      <c r="C248" s="1" t="s">
        <v>46</v>
      </c>
      <c r="D248" s="1">
        <f>VLOOKUP(C248,Regionale_kerncijfers_Nederland!B$2:D$33,3,0)</f>
        <v>10795</v>
      </c>
      <c r="E248" s="1" t="s">
        <v>35</v>
      </c>
      <c r="F248" s="1">
        <v>9.1999999999999993</v>
      </c>
      <c r="G248">
        <f t="shared" si="6"/>
        <v>9.1999999999999993</v>
      </c>
      <c r="H248">
        <f t="shared" si="7"/>
        <v>99.313999999999979</v>
      </c>
      <c r="I248" t="str">
        <f>VLOOKUP(E248,keyflow!A$2:B$37,2,0)</f>
        <v>CDW</v>
      </c>
    </row>
    <row r="249" spans="1:9" x14ac:dyDescent="0.2">
      <c r="A249" s="1" t="s">
        <v>72</v>
      </c>
      <c r="B249" s="1">
        <v>2018</v>
      </c>
      <c r="C249" s="1" t="s">
        <v>46</v>
      </c>
      <c r="D249" s="1">
        <f>VLOOKUP(C249,Regionale_kerncijfers_Nederland!B$2:D$33,3,0)</f>
        <v>10795</v>
      </c>
      <c r="E249" s="1" t="s">
        <v>36</v>
      </c>
      <c r="F249" s="1">
        <v>0.1</v>
      </c>
      <c r="G249">
        <f t="shared" si="6"/>
        <v>0.1</v>
      </c>
      <c r="H249">
        <f t="shared" si="7"/>
        <v>1.0794999999999999</v>
      </c>
      <c r="I249" t="str">
        <f>VLOOKUP(E249,keyflow!A$2:B$37,2,0)</f>
        <v>CG</v>
      </c>
    </row>
    <row r="250" spans="1:9" x14ac:dyDescent="0.2">
      <c r="A250" s="1" t="s">
        <v>72</v>
      </c>
      <c r="B250" s="1">
        <v>2018</v>
      </c>
      <c r="C250" s="1" t="s">
        <v>46</v>
      </c>
      <c r="D250" s="1">
        <f>VLOOKUP(C250,Regionale_kerncijfers_Nederland!B$2:D$33,3,0)</f>
        <v>10795</v>
      </c>
      <c r="E250" s="1" t="s">
        <v>37</v>
      </c>
      <c r="F250" s="1">
        <v>0.1</v>
      </c>
      <c r="G250">
        <f t="shared" si="6"/>
        <v>0.1</v>
      </c>
      <c r="H250">
        <f t="shared" si="7"/>
        <v>1.0794999999999999</v>
      </c>
      <c r="I250" t="str">
        <f>VLOOKUP(E250,keyflow!A$2:B$37,2,0)</f>
        <v>CDW</v>
      </c>
    </row>
    <row r="251" spans="1:9" x14ac:dyDescent="0.2">
      <c r="A251" s="1" t="s">
        <v>72</v>
      </c>
      <c r="B251" s="1">
        <v>2018</v>
      </c>
      <c r="C251" s="1" t="s">
        <v>46</v>
      </c>
      <c r="D251" s="1">
        <f>VLOOKUP(C251,Regionale_kerncijfers_Nederland!B$2:D$33,3,0)</f>
        <v>10795</v>
      </c>
      <c r="E251" s="1" t="s">
        <v>38</v>
      </c>
      <c r="F251" s="1">
        <v>0</v>
      </c>
      <c r="G251">
        <f t="shared" si="6"/>
        <v>0</v>
      </c>
      <c r="H251">
        <f t="shared" si="7"/>
        <v>0</v>
      </c>
      <c r="I251" t="str">
        <f>VLOOKUP(E251,keyflow!A$2:B$37,2,0)</f>
        <v>CG</v>
      </c>
    </row>
    <row r="252" spans="1:9" x14ac:dyDescent="0.2">
      <c r="A252" s="1" t="s">
        <v>72</v>
      </c>
      <c r="B252" s="1">
        <v>2018</v>
      </c>
      <c r="C252" s="1" t="s">
        <v>46</v>
      </c>
      <c r="D252" s="1">
        <f>VLOOKUP(C252,Regionale_kerncijfers_Nederland!B$2:D$33,3,0)</f>
        <v>10795</v>
      </c>
      <c r="E252" s="1" t="s">
        <v>39</v>
      </c>
      <c r="F252" s="1"/>
      <c r="G252">
        <f t="shared" si="6"/>
        <v>0</v>
      </c>
      <c r="H252">
        <f t="shared" si="7"/>
        <v>0</v>
      </c>
      <c r="I252" t="str">
        <f>VLOOKUP(E252,keyflow!A$2:B$37,2,0)</f>
        <v>FW</v>
      </c>
    </row>
    <row r="253" spans="1:9" x14ac:dyDescent="0.2">
      <c r="A253" s="1" t="s">
        <v>72</v>
      </c>
      <c r="B253" s="1">
        <v>2018</v>
      </c>
      <c r="C253" s="1" t="s">
        <v>46</v>
      </c>
      <c r="D253" s="1">
        <f>VLOOKUP(C253,Regionale_kerncijfers_Nederland!B$2:D$33,3,0)</f>
        <v>10795</v>
      </c>
      <c r="E253" s="1" t="s">
        <v>40</v>
      </c>
      <c r="F253" s="1"/>
      <c r="G253">
        <f t="shared" si="6"/>
        <v>0</v>
      </c>
      <c r="H253">
        <f t="shared" si="7"/>
        <v>0</v>
      </c>
      <c r="I253" t="str">
        <f>VLOOKUP(E253,keyflow!A$2:B$37,2,0)</f>
        <v>-</v>
      </c>
    </row>
    <row r="254" spans="1:9" x14ac:dyDescent="0.2">
      <c r="A254" s="1" t="s">
        <v>72</v>
      </c>
      <c r="B254" s="1">
        <v>2018</v>
      </c>
      <c r="C254" s="1" t="s">
        <v>47</v>
      </c>
      <c r="D254" s="1">
        <f>VLOOKUP(C254,Regionale_kerncijfers_Nederland!B$2:D$33,3,0)</f>
        <v>23208</v>
      </c>
      <c r="E254" s="1" t="s">
        <v>5</v>
      </c>
      <c r="F254" s="1">
        <v>473.4</v>
      </c>
      <c r="G254">
        <f t="shared" si="6"/>
        <v>473.4</v>
      </c>
      <c r="H254">
        <f t="shared" si="7"/>
        <v>10986.6672</v>
      </c>
      <c r="I254" t="str">
        <f>VLOOKUP(E254,keyflow!A$2:B$37,2,0)</f>
        <v>TOTAAL</v>
      </c>
    </row>
    <row r="255" spans="1:9" x14ac:dyDescent="0.2">
      <c r="A255" s="1" t="s">
        <v>72</v>
      </c>
      <c r="B255" s="1">
        <v>2018</v>
      </c>
      <c r="C255" s="1" t="s">
        <v>47</v>
      </c>
      <c r="D255" s="1">
        <f>VLOOKUP(C255,Regionale_kerncijfers_Nederland!B$2:D$33,3,0)</f>
        <v>23208</v>
      </c>
      <c r="E255" s="1" t="s">
        <v>6</v>
      </c>
      <c r="F255" s="1">
        <v>154.6</v>
      </c>
      <c r="G255">
        <f t="shared" si="6"/>
        <v>154.6</v>
      </c>
      <c r="H255">
        <f t="shared" si="7"/>
        <v>3587.9567999999999</v>
      </c>
      <c r="I255" t="str">
        <f>VLOOKUP(E255,keyflow!A$2:B$37,2,0)</f>
        <v>-</v>
      </c>
    </row>
    <row r="256" spans="1:9" x14ac:dyDescent="0.2">
      <c r="A256" s="1" t="s">
        <v>72</v>
      </c>
      <c r="B256" s="1">
        <v>2018</v>
      </c>
      <c r="C256" s="1" t="s">
        <v>47</v>
      </c>
      <c r="D256" s="1">
        <f>VLOOKUP(C256,Regionale_kerncijfers_Nederland!B$2:D$33,3,0)</f>
        <v>23208</v>
      </c>
      <c r="E256" s="1" t="s">
        <v>7</v>
      </c>
      <c r="F256" s="1">
        <v>28.7</v>
      </c>
      <c r="G256">
        <f t="shared" si="6"/>
        <v>28.7</v>
      </c>
      <c r="H256">
        <f t="shared" si="7"/>
        <v>666.06959999999992</v>
      </c>
      <c r="I256" t="str">
        <f>VLOOKUP(E256,keyflow!A$2:B$37,2,0)</f>
        <v>CG</v>
      </c>
    </row>
    <row r="257" spans="1:9" x14ac:dyDescent="0.2">
      <c r="A257" s="1" t="s">
        <v>72</v>
      </c>
      <c r="B257" s="1">
        <v>2018</v>
      </c>
      <c r="C257" s="1" t="s">
        <v>47</v>
      </c>
      <c r="D257" s="1">
        <f>VLOOKUP(C257,Regionale_kerncijfers_Nederland!B$2:D$33,3,0)</f>
        <v>23208</v>
      </c>
      <c r="E257" s="1" t="s">
        <v>8</v>
      </c>
      <c r="F257" s="1"/>
      <c r="G257">
        <f t="shared" si="6"/>
        <v>0</v>
      </c>
      <c r="H257">
        <f t="shared" si="7"/>
        <v>0</v>
      </c>
      <c r="I257" t="str">
        <f>VLOOKUP(E257,keyflow!A$2:B$37,2,0)</f>
        <v>CDW</v>
      </c>
    </row>
    <row r="258" spans="1:9" x14ac:dyDescent="0.2">
      <c r="A258" s="1" t="s">
        <v>72</v>
      </c>
      <c r="B258" s="1">
        <v>2018</v>
      </c>
      <c r="C258" s="1" t="s">
        <v>47</v>
      </c>
      <c r="D258" s="1">
        <f>VLOOKUP(C258,Regionale_kerncijfers_Nederland!B$2:D$33,3,0)</f>
        <v>23208</v>
      </c>
      <c r="E258" s="1" t="s">
        <v>9</v>
      </c>
      <c r="F258" s="1">
        <v>128.9</v>
      </c>
      <c r="G258">
        <f t="shared" si="6"/>
        <v>128.9</v>
      </c>
      <c r="H258">
        <f t="shared" si="7"/>
        <v>2991.5112000000004</v>
      </c>
      <c r="I258" t="str">
        <f>VLOOKUP(E258,keyflow!A$2:B$37,2,0)</f>
        <v>FW</v>
      </c>
    </row>
    <row r="259" spans="1:9" x14ac:dyDescent="0.2">
      <c r="A259" s="1" t="s">
        <v>72</v>
      </c>
      <c r="B259" s="1">
        <v>2018</v>
      </c>
      <c r="C259" s="1" t="s">
        <v>47</v>
      </c>
      <c r="D259" s="1">
        <f>VLOOKUP(C259,Regionale_kerncijfers_Nederland!B$2:D$33,3,0)</f>
        <v>23208</v>
      </c>
      <c r="E259" s="1" t="s">
        <v>10</v>
      </c>
      <c r="F259" s="1">
        <v>43.9</v>
      </c>
      <c r="G259">
        <f t="shared" ref="G259:G322" si="8">IF(ISBLANK(F259), 0, F259)</f>
        <v>43.9</v>
      </c>
      <c r="H259">
        <f t="shared" ref="H259:H322" si="9">(D259*G259)/1000</f>
        <v>1018.8312</v>
      </c>
      <c r="I259" t="str">
        <f>VLOOKUP(E259,keyflow!A$2:B$37,2,0)</f>
        <v>CG</v>
      </c>
    </row>
    <row r="260" spans="1:9" x14ac:dyDescent="0.2">
      <c r="A260" s="1" t="s">
        <v>72</v>
      </c>
      <c r="B260" s="1">
        <v>2018</v>
      </c>
      <c r="C260" s="1" t="s">
        <v>47</v>
      </c>
      <c r="D260" s="1">
        <f>VLOOKUP(C260,Regionale_kerncijfers_Nederland!B$2:D$33,3,0)</f>
        <v>23208</v>
      </c>
      <c r="E260" s="1" t="s">
        <v>11</v>
      </c>
      <c r="F260" s="1">
        <v>3.2</v>
      </c>
      <c r="G260">
        <f t="shared" si="8"/>
        <v>3.2</v>
      </c>
      <c r="H260">
        <f t="shared" si="9"/>
        <v>74.265600000000006</v>
      </c>
      <c r="I260" t="str">
        <f>VLOOKUP(E260,keyflow!A$2:B$37,2,0)</f>
        <v>CG</v>
      </c>
    </row>
    <row r="261" spans="1:9" x14ac:dyDescent="0.2">
      <c r="A261" s="1" t="s">
        <v>72</v>
      </c>
      <c r="B261" s="1">
        <v>2018</v>
      </c>
      <c r="C261" s="1" t="s">
        <v>47</v>
      </c>
      <c r="D261" s="1">
        <f>VLOOKUP(C261,Regionale_kerncijfers_Nederland!B$2:D$33,3,0)</f>
        <v>23208</v>
      </c>
      <c r="E261" s="1" t="s">
        <v>12</v>
      </c>
      <c r="F261" s="1">
        <v>24.8</v>
      </c>
      <c r="G261">
        <f t="shared" si="8"/>
        <v>24.8</v>
      </c>
      <c r="H261">
        <f t="shared" si="9"/>
        <v>575.55840000000001</v>
      </c>
      <c r="I261" t="str">
        <f>VLOOKUP(E261,keyflow!A$2:B$37,2,0)</f>
        <v>CG</v>
      </c>
    </row>
    <row r="262" spans="1:9" x14ac:dyDescent="0.2">
      <c r="A262" s="1" t="s">
        <v>72</v>
      </c>
      <c r="B262" s="1">
        <v>2018</v>
      </c>
      <c r="C262" s="1" t="s">
        <v>47</v>
      </c>
      <c r="D262" s="1">
        <f>VLOOKUP(C262,Regionale_kerncijfers_Nederland!B$2:D$33,3,0)</f>
        <v>23208</v>
      </c>
      <c r="E262" s="1" t="s">
        <v>13</v>
      </c>
      <c r="F262" s="1"/>
      <c r="G262">
        <f t="shared" si="8"/>
        <v>0</v>
      </c>
      <c r="H262">
        <f t="shared" si="9"/>
        <v>0</v>
      </c>
      <c r="I262" t="str">
        <f>VLOOKUP(E262,keyflow!A$2:B$37,2,0)</f>
        <v>CG</v>
      </c>
    </row>
    <row r="263" spans="1:9" x14ac:dyDescent="0.2">
      <c r="A263" s="1" t="s">
        <v>72</v>
      </c>
      <c r="B263" s="1">
        <v>2018</v>
      </c>
      <c r="C263" s="1" t="s">
        <v>47</v>
      </c>
      <c r="D263" s="1">
        <f>VLOOKUP(C263,Regionale_kerncijfers_Nederland!B$2:D$33,3,0)</f>
        <v>23208</v>
      </c>
      <c r="E263" s="1" t="s">
        <v>14</v>
      </c>
      <c r="F263" s="1"/>
      <c r="G263">
        <f t="shared" si="8"/>
        <v>0</v>
      </c>
      <c r="H263">
        <f t="shared" si="9"/>
        <v>0</v>
      </c>
      <c r="I263" t="str">
        <f>VLOOKUP(E263,keyflow!A$2:B$37,2,0)</f>
        <v>CG</v>
      </c>
    </row>
    <row r="264" spans="1:9" x14ac:dyDescent="0.2">
      <c r="A264" s="1" t="s">
        <v>72</v>
      </c>
      <c r="B264" s="1">
        <v>2018</v>
      </c>
      <c r="C264" s="1" t="s">
        <v>47</v>
      </c>
      <c r="D264" s="1">
        <f>VLOOKUP(C264,Regionale_kerncijfers_Nederland!B$2:D$33,3,0)</f>
        <v>23208</v>
      </c>
      <c r="E264" s="1" t="s">
        <v>15</v>
      </c>
      <c r="F264" s="1"/>
      <c r="G264">
        <f t="shared" si="8"/>
        <v>0</v>
      </c>
      <c r="H264">
        <f t="shared" si="9"/>
        <v>0</v>
      </c>
      <c r="I264" t="str">
        <f>VLOOKUP(E264,keyflow!A$2:B$37,2,0)</f>
        <v>CG</v>
      </c>
    </row>
    <row r="265" spans="1:9" x14ac:dyDescent="0.2">
      <c r="A265" s="1" t="s">
        <v>72</v>
      </c>
      <c r="B265" s="1">
        <v>2018</v>
      </c>
      <c r="C265" s="1" t="s">
        <v>47</v>
      </c>
      <c r="D265" s="1">
        <f>VLOOKUP(C265,Regionale_kerncijfers_Nederland!B$2:D$33,3,0)</f>
        <v>23208</v>
      </c>
      <c r="E265" s="1" t="s">
        <v>16</v>
      </c>
      <c r="F265" s="1">
        <v>13.7</v>
      </c>
      <c r="G265">
        <f t="shared" si="8"/>
        <v>13.7</v>
      </c>
      <c r="H265">
        <f t="shared" si="9"/>
        <v>317.94959999999998</v>
      </c>
      <c r="I265" t="str">
        <f>VLOOKUP(E265,keyflow!A$2:B$37,2,0)</f>
        <v>CG</v>
      </c>
    </row>
    <row r="266" spans="1:9" x14ac:dyDescent="0.2">
      <c r="A266" s="1" t="s">
        <v>72</v>
      </c>
      <c r="B266" s="1">
        <v>2018</v>
      </c>
      <c r="C266" s="1" t="s">
        <v>47</v>
      </c>
      <c r="D266" s="1">
        <f>VLOOKUP(C266,Regionale_kerncijfers_Nederland!B$2:D$33,3,0)</f>
        <v>23208</v>
      </c>
      <c r="E266" s="1" t="s">
        <v>17</v>
      </c>
      <c r="F266" s="1">
        <v>1.3</v>
      </c>
      <c r="G266">
        <f t="shared" si="8"/>
        <v>1.3</v>
      </c>
      <c r="H266">
        <f t="shared" si="9"/>
        <v>30.170400000000001</v>
      </c>
      <c r="I266" t="str">
        <f>VLOOKUP(E266,keyflow!A$2:B$37,2,0)</f>
        <v>CG</v>
      </c>
    </row>
    <row r="267" spans="1:9" x14ac:dyDescent="0.2">
      <c r="A267" s="1" t="s">
        <v>72</v>
      </c>
      <c r="B267" s="1">
        <v>2018</v>
      </c>
      <c r="C267" s="1" t="s">
        <v>47</v>
      </c>
      <c r="D267" s="1">
        <f>VLOOKUP(C267,Regionale_kerncijfers_Nederland!B$2:D$33,3,0)</f>
        <v>23208</v>
      </c>
      <c r="E267" s="1" t="s">
        <v>18</v>
      </c>
      <c r="F267" s="1"/>
      <c r="G267">
        <f t="shared" si="8"/>
        <v>0</v>
      </c>
      <c r="H267">
        <f t="shared" si="9"/>
        <v>0</v>
      </c>
      <c r="I267" t="str">
        <f>VLOOKUP(E267,keyflow!A$2:B$37,2,0)</f>
        <v>CG</v>
      </c>
    </row>
    <row r="268" spans="1:9" x14ac:dyDescent="0.2">
      <c r="A268" s="1" t="s">
        <v>72</v>
      </c>
      <c r="B268" s="1">
        <v>2018</v>
      </c>
      <c r="C268" s="1" t="s">
        <v>47</v>
      </c>
      <c r="D268" s="1">
        <f>VLOOKUP(C268,Regionale_kerncijfers_Nederland!B$2:D$33,3,0)</f>
        <v>23208</v>
      </c>
      <c r="E268" s="1" t="s">
        <v>19</v>
      </c>
      <c r="F268" s="1">
        <v>0.1</v>
      </c>
      <c r="G268">
        <f t="shared" si="8"/>
        <v>0.1</v>
      </c>
      <c r="H268">
        <f t="shared" si="9"/>
        <v>2.3208000000000002</v>
      </c>
      <c r="I268" t="str">
        <f>VLOOKUP(E268,keyflow!A$2:B$37,2,0)</f>
        <v>FW</v>
      </c>
    </row>
    <row r="269" spans="1:9" x14ac:dyDescent="0.2">
      <c r="A269" s="1" t="s">
        <v>72</v>
      </c>
      <c r="B269" s="1">
        <v>2018</v>
      </c>
      <c r="C269" s="1" t="s">
        <v>47</v>
      </c>
      <c r="D269" s="1">
        <f>VLOOKUP(C269,Regionale_kerncijfers_Nederland!B$2:D$33,3,0)</f>
        <v>23208</v>
      </c>
      <c r="E269" s="1" t="s">
        <v>20</v>
      </c>
      <c r="F269" s="1"/>
      <c r="G269">
        <f t="shared" si="8"/>
        <v>0</v>
      </c>
      <c r="H269">
        <f t="shared" si="9"/>
        <v>0</v>
      </c>
      <c r="I269" t="str">
        <f>VLOOKUP(E269,keyflow!A$2:B$37,2,0)</f>
        <v>CG</v>
      </c>
    </row>
    <row r="270" spans="1:9" x14ac:dyDescent="0.2">
      <c r="A270" s="1" t="s">
        <v>72</v>
      </c>
      <c r="B270" s="1">
        <v>2018</v>
      </c>
      <c r="C270" s="1" t="s">
        <v>47</v>
      </c>
      <c r="D270" s="1">
        <f>VLOOKUP(C270,Regionale_kerncijfers_Nederland!B$2:D$33,3,0)</f>
        <v>23208</v>
      </c>
      <c r="E270" s="1" t="s">
        <v>21</v>
      </c>
      <c r="F270" s="1">
        <v>19.399999999999999</v>
      </c>
      <c r="G270">
        <f t="shared" si="8"/>
        <v>19.399999999999999</v>
      </c>
      <c r="H270">
        <f t="shared" si="9"/>
        <v>450.23519999999996</v>
      </c>
      <c r="I270" t="str">
        <f>VLOOKUP(E270,keyflow!A$2:B$37,2,0)</f>
        <v>FW</v>
      </c>
    </row>
    <row r="271" spans="1:9" x14ac:dyDescent="0.2">
      <c r="A271" s="1" t="s">
        <v>72</v>
      </c>
      <c r="B271" s="1">
        <v>2018</v>
      </c>
      <c r="C271" s="1" t="s">
        <v>47</v>
      </c>
      <c r="D271" s="1">
        <f>VLOOKUP(C271,Regionale_kerncijfers_Nederland!B$2:D$33,3,0)</f>
        <v>23208</v>
      </c>
      <c r="E271" s="1" t="s">
        <v>22</v>
      </c>
      <c r="F271" s="1">
        <v>2.2000000000000002</v>
      </c>
      <c r="G271">
        <f t="shared" si="8"/>
        <v>2.2000000000000002</v>
      </c>
      <c r="H271">
        <f t="shared" si="9"/>
        <v>51.057600000000008</v>
      </c>
      <c r="I271" t="str">
        <f>VLOOKUP(E271,keyflow!A$2:B$37,2,0)</f>
        <v>CG</v>
      </c>
    </row>
    <row r="272" spans="1:9" x14ac:dyDescent="0.2">
      <c r="A272" s="1" t="s">
        <v>72</v>
      </c>
      <c r="B272" s="1">
        <v>2018</v>
      </c>
      <c r="C272" s="1" t="s">
        <v>47</v>
      </c>
      <c r="D272" s="1">
        <f>VLOOKUP(C272,Regionale_kerncijfers_Nederland!B$2:D$33,3,0)</f>
        <v>23208</v>
      </c>
      <c r="E272" s="1" t="s">
        <v>23</v>
      </c>
      <c r="F272" s="1"/>
      <c r="G272">
        <f t="shared" si="8"/>
        <v>0</v>
      </c>
      <c r="H272">
        <f t="shared" si="9"/>
        <v>0</v>
      </c>
      <c r="I272" t="str">
        <f>VLOOKUP(E272,keyflow!A$2:B$37,2,0)</f>
        <v>CG</v>
      </c>
    </row>
    <row r="273" spans="1:9" x14ac:dyDescent="0.2">
      <c r="A273" s="1" t="s">
        <v>72</v>
      </c>
      <c r="B273" s="1">
        <v>2018</v>
      </c>
      <c r="C273" s="1" t="s">
        <v>47</v>
      </c>
      <c r="D273" s="1">
        <f>VLOOKUP(C273,Regionale_kerncijfers_Nederland!B$2:D$33,3,0)</f>
        <v>23208</v>
      </c>
      <c r="E273" s="1" t="s">
        <v>24</v>
      </c>
      <c r="F273" s="1">
        <v>2</v>
      </c>
      <c r="G273">
        <f t="shared" si="8"/>
        <v>2</v>
      </c>
      <c r="H273">
        <f t="shared" si="9"/>
        <v>46.415999999999997</v>
      </c>
      <c r="I273" t="str">
        <f>VLOOKUP(E273,keyflow!A$2:B$37,2,0)</f>
        <v>CG</v>
      </c>
    </row>
    <row r="274" spans="1:9" x14ac:dyDescent="0.2">
      <c r="A274" s="1" t="s">
        <v>72</v>
      </c>
      <c r="B274" s="1">
        <v>2018</v>
      </c>
      <c r="C274" s="1" t="s">
        <v>47</v>
      </c>
      <c r="D274" s="1">
        <f>VLOOKUP(C274,Regionale_kerncijfers_Nederland!B$2:D$33,3,0)</f>
        <v>23208</v>
      </c>
      <c r="E274" s="1" t="s">
        <v>25</v>
      </c>
      <c r="F274" s="1"/>
      <c r="G274">
        <f t="shared" si="8"/>
        <v>0</v>
      </c>
      <c r="H274">
        <f t="shared" si="9"/>
        <v>0</v>
      </c>
      <c r="I274" t="str">
        <f>VLOOKUP(E274,keyflow!A$2:B$37,2,0)</f>
        <v>CDW</v>
      </c>
    </row>
    <row r="275" spans="1:9" x14ac:dyDescent="0.2">
      <c r="A275" s="1" t="s">
        <v>72</v>
      </c>
      <c r="B275" s="1">
        <v>2018</v>
      </c>
      <c r="C275" s="1" t="s">
        <v>47</v>
      </c>
      <c r="D275" s="1">
        <f>VLOOKUP(C275,Regionale_kerncijfers_Nederland!B$2:D$33,3,0)</f>
        <v>23208</v>
      </c>
      <c r="E275" s="1" t="s">
        <v>26</v>
      </c>
      <c r="F275" s="1"/>
      <c r="G275">
        <f t="shared" si="8"/>
        <v>0</v>
      </c>
      <c r="H275">
        <f t="shared" si="9"/>
        <v>0</v>
      </c>
      <c r="I275" t="str">
        <f>VLOOKUP(E275,keyflow!A$2:B$37,2,0)</f>
        <v>CG</v>
      </c>
    </row>
    <row r="276" spans="1:9" x14ac:dyDescent="0.2">
      <c r="A276" s="1" t="s">
        <v>72</v>
      </c>
      <c r="B276" s="1">
        <v>2018</v>
      </c>
      <c r="C276" s="1" t="s">
        <v>47</v>
      </c>
      <c r="D276" s="1">
        <f>VLOOKUP(C276,Regionale_kerncijfers_Nederland!B$2:D$33,3,0)</f>
        <v>23208</v>
      </c>
      <c r="E276" s="1" t="s">
        <v>27</v>
      </c>
      <c r="F276" s="1">
        <v>14</v>
      </c>
      <c r="G276">
        <f t="shared" si="8"/>
        <v>14</v>
      </c>
      <c r="H276">
        <f t="shared" si="9"/>
        <v>324.91199999999998</v>
      </c>
      <c r="I276" t="str">
        <f>VLOOKUP(E276,keyflow!A$2:B$37,2,0)</f>
        <v>CDW</v>
      </c>
    </row>
    <row r="277" spans="1:9" x14ac:dyDescent="0.2">
      <c r="A277" s="1" t="s">
        <v>72</v>
      </c>
      <c r="B277" s="1">
        <v>2018</v>
      </c>
      <c r="C277" s="1" t="s">
        <v>47</v>
      </c>
      <c r="D277" s="1">
        <f>VLOOKUP(C277,Regionale_kerncijfers_Nederland!B$2:D$33,3,0)</f>
        <v>23208</v>
      </c>
      <c r="E277" s="1" t="s">
        <v>28</v>
      </c>
      <c r="F277" s="1">
        <v>25.1</v>
      </c>
      <c r="G277">
        <f t="shared" si="8"/>
        <v>25.1</v>
      </c>
      <c r="H277">
        <f t="shared" si="9"/>
        <v>582.52080000000001</v>
      </c>
      <c r="I277" t="str">
        <f>VLOOKUP(E277,keyflow!A$2:B$37,2,0)</f>
        <v>CDW</v>
      </c>
    </row>
    <row r="278" spans="1:9" x14ac:dyDescent="0.2">
      <c r="A278" s="1" t="s">
        <v>72</v>
      </c>
      <c r="B278" s="1">
        <v>2018</v>
      </c>
      <c r="C278" s="1" t="s">
        <v>47</v>
      </c>
      <c r="D278" s="1">
        <f>VLOOKUP(C278,Regionale_kerncijfers_Nederland!B$2:D$33,3,0)</f>
        <v>23208</v>
      </c>
      <c r="E278" s="1" t="s">
        <v>29</v>
      </c>
      <c r="F278" s="1">
        <v>4</v>
      </c>
      <c r="G278">
        <f t="shared" si="8"/>
        <v>4</v>
      </c>
      <c r="H278">
        <f t="shared" si="9"/>
        <v>92.831999999999994</v>
      </c>
      <c r="I278" t="str">
        <f>VLOOKUP(E278,keyflow!A$2:B$37,2,0)</f>
        <v>CDW</v>
      </c>
    </row>
    <row r="279" spans="1:9" x14ac:dyDescent="0.2">
      <c r="A279" s="1" t="s">
        <v>72</v>
      </c>
      <c r="B279" s="1">
        <v>2018</v>
      </c>
      <c r="C279" s="1" t="s">
        <v>47</v>
      </c>
      <c r="D279" s="1">
        <f>VLOOKUP(C279,Regionale_kerncijfers_Nederland!B$2:D$33,3,0)</f>
        <v>23208</v>
      </c>
      <c r="E279" s="1" t="s">
        <v>30</v>
      </c>
      <c r="F279" s="1">
        <v>4.3</v>
      </c>
      <c r="G279">
        <f t="shared" si="8"/>
        <v>4.3</v>
      </c>
      <c r="H279">
        <f t="shared" si="9"/>
        <v>99.794399999999996</v>
      </c>
      <c r="I279" t="str">
        <f>VLOOKUP(E279,keyflow!A$2:B$37,2,0)</f>
        <v>CDW</v>
      </c>
    </row>
    <row r="280" spans="1:9" x14ac:dyDescent="0.2">
      <c r="A280" s="1" t="s">
        <v>72</v>
      </c>
      <c r="B280" s="1">
        <v>2018</v>
      </c>
      <c r="C280" s="1" t="s">
        <v>47</v>
      </c>
      <c r="D280" s="1">
        <f>VLOOKUP(C280,Regionale_kerncijfers_Nederland!B$2:D$33,3,0)</f>
        <v>23208</v>
      </c>
      <c r="E280" s="1" t="s">
        <v>31</v>
      </c>
      <c r="F280" s="1">
        <v>0.5</v>
      </c>
      <c r="G280">
        <f t="shared" si="8"/>
        <v>0.5</v>
      </c>
      <c r="H280">
        <f t="shared" si="9"/>
        <v>11.603999999999999</v>
      </c>
      <c r="I280" t="str">
        <f>VLOOKUP(E280,keyflow!A$2:B$37,2,0)</f>
        <v>CDW</v>
      </c>
    </row>
    <row r="281" spans="1:9" x14ac:dyDescent="0.2">
      <c r="A281" s="1" t="s">
        <v>72</v>
      </c>
      <c r="B281" s="1">
        <v>2018</v>
      </c>
      <c r="C281" s="1" t="s">
        <v>47</v>
      </c>
      <c r="D281" s="1">
        <f>VLOOKUP(C281,Regionale_kerncijfers_Nederland!B$2:D$33,3,0)</f>
        <v>23208</v>
      </c>
      <c r="E281" s="1" t="s">
        <v>32</v>
      </c>
      <c r="F281" s="1">
        <v>0.4</v>
      </c>
      <c r="G281">
        <f t="shared" si="8"/>
        <v>0.4</v>
      </c>
      <c r="H281">
        <f t="shared" si="9"/>
        <v>9.2832000000000008</v>
      </c>
      <c r="I281" t="str">
        <f>VLOOKUP(E281,keyflow!A$2:B$37,2,0)</f>
        <v>CDW</v>
      </c>
    </row>
    <row r="282" spans="1:9" x14ac:dyDescent="0.2">
      <c r="A282" s="1" t="s">
        <v>72</v>
      </c>
      <c r="B282" s="1">
        <v>2018</v>
      </c>
      <c r="C282" s="1" t="s">
        <v>47</v>
      </c>
      <c r="D282" s="1">
        <f>VLOOKUP(C282,Regionale_kerncijfers_Nederland!B$2:D$33,3,0)</f>
        <v>23208</v>
      </c>
      <c r="E282" s="1" t="s">
        <v>33</v>
      </c>
      <c r="F282" s="1"/>
      <c r="G282">
        <f t="shared" si="8"/>
        <v>0</v>
      </c>
      <c r="H282">
        <f t="shared" si="9"/>
        <v>0</v>
      </c>
      <c r="I282" t="str">
        <f>VLOOKUP(E282,keyflow!A$2:B$37,2,0)</f>
        <v>CDW</v>
      </c>
    </row>
    <row r="283" spans="1:9" x14ac:dyDescent="0.2">
      <c r="A283" s="1" t="s">
        <v>72</v>
      </c>
      <c r="B283" s="1">
        <v>2018</v>
      </c>
      <c r="C283" s="1" t="s">
        <v>47</v>
      </c>
      <c r="D283" s="1">
        <f>VLOOKUP(C283,Regionale_kerncijfers_Nederland!B$2:D$33,3,0)</f>
        <v>23208</v>
      </c>
      <c r="E283" s="1" t="s">
        <v>34</v>
      </c>
      <c r="F283" s="1">
        <v>0.6</v>
      </c>
      <c r="G283">
        <f t="shared" si="8"/>
        <v>0.6</v>
      </c>
      <c r="H283">
        <f t="shared" si="9"/>
        <v>13.924799999999999</v>
      </c>
      <c r="I283" t="str">
        <f>VLOOKUP(E283,keyflow!A$2:B$37,2,0)</f>
        <v>CDW</v>
      </c>
    </row>
    <row r="284" spans="1:9" x14ac:dyDescent="0.2">
      <c r="A284" s="1" t="s">
        <v>72</v>
      </c>
      <c r="B284" s="1">
        <v>2018</v>
      </c>
      <c r="C284" s="1" t="s">
        <v>47</v>
      </c>
      <c r="D284" s="1">
        <f>VLOOKUP(C284,Regionale_kerncijfers_Nederland!B$2:D$33,3,0)</f>
        <v>23208</v>
      </c>
      <c r="E284" s="1" t="s">
        <v>35</v>
      </c>
      <c r="F284" s="1">
        <v>1.5</v>
      </c>
      <c r="G284">
        <f t="shared" si="8"/>
        <v>1.5</v>
      </c>
      <c r="H284">
        <f t="shared" si="9"/>
        <v>34.811999999999998</v>
      </c>
      <c r="I284" t="str">
        <f>VLOOKUP(E284,keyflow!A$2:B$37,2,0)</f>
        <v>CDW</v>
      </c>
    </row>
    <row r="285" spans="1:9" x14ac:dyDescent="0.2">
      <c r="A285" s="1" t="s">
        <v>72</v>
      </c>
      <c r="B285" s="1">
        <v>2018</v>
      </c>
      <c r="C285" s="1" t="s">
        <v>47</v>
      </c>
      <c r="D285" s="1">
        <f>VLOOKUP(C285,Regionale_kerncijfers_Nederland!B$2:D$33,3,0)</f>
        <v>23208</v>
      </c>
      <c r="E285" s="1" t="s">
        <v>36</v>
      </c>
      <c r="F285" s="1">
        <v>0.2</v>
      </c>
      <c r="G285">
        <f t="shared" si="8"/>
        <v>0.2</v>
      </c>
      <c r="H285">
        <f t="shared" si="9"/>
        <v>4.6416000000000004</v>
      </c>
      <c r="I285" t="str">
        <f>VLOOKUP(E285,keyflow!A$2:B$37,2,0)</f>
        <v>CG</v>
      </c>
    </row>
    <row r="286" spans="1:9" x14ac:dyDescent="0.2">
      <c r="A286" s="1" t="s">
        <v>72</v>
      </c>
      <c r="B286" s="1">
        <v>2018</v>
      </c>
      <c r="C286" s="1" t="s">
        <v>47</v>
      </c>
      <c r="D286" s="1">
        <f>VLOOKUP(C286,Regionale_kerncijfers_Nederland!B$2:D$33,3,0)</f>
        <v>23208</v>
      </c>
      <c r="E286" s="1" t="s">
        <v>37</v>
      </c>
      <c r="F286" s="1"/>
      <c r="G286">
        <f t="shared" si="8"/>
        <v>0</v>
      </c>
      <c r="H286">
        <f t="shared" si="9"/>
        <v>0</v>
      </c>
      <c r="I286" t="str">
        <f>VLOOKUP(E286,keyflow!A$2:B$37,2,0)</f>
        <v>CDW</v>
      </c>
    </row>
    <row r="287" spans="1:9" x14ac:dyDescent="0.2">
      <c r="A287" s="1" t="s">
        <v>72</v>
      </c>
      <c r="B287" s="1">
        <v>2018</v>
      </c>
      <c r="C287" s="1" t="s">
        <v>47</v>
      </c>
      <c r="D287" s="1">
        <f>VLOOKUP(C287,Regionale_kerncijfers_Nederland!B$2:D$33,3,0)</f>
        <v>23208</v>
      </c>
      <c r="E287" s="1" t="s">
        <v>38</v>
      </c>
      <c r="F287" s="1">
        <v>0.1</v>
      </c>
      <c r="G287">
        <f t="shared" si="8"/>
        <v>0.1</v>
      </c>
      <c r="H287">
        <f t="shared" si="9"/>
        <v>2.3208000000000002</v>
      </c>
      <c r="I287" t="str">
        <f>VLOOKUP(E287,keyflow!A$2:B$37,2,0)</f>
        <v>CG</v>
      </c>
    </row>
    <row r="288" spans="1:9" x14ac:dyDescent="0.2">
      <c r="A288" s="1" t="s">
        <v>72</v>
      </c>
      <c r="B288" s="1">
        <v>2018</v>
      </c>
      <c r="C288" s="1" t="s">
        <v>47</v>
      </c>
      <c r="D288" s="1">
        <f>VLOOKUP(C288,Regionale_kerncijfers_Nederland!B$2:D$33,3,0)</f>
        <v>23208</v>
      </c>
      <c r="E288" s="1" t="s">
        <v>39</v>
      </c>
      <c r="F288" s="1">
        <v>0</v>
      </c>
      <c r="G288">
        <f t="shared" si="8"/>
        <v>0</v>
      </c>
      <c r="H288">
        <f t="shared" si="9"/>
        <v>0</v>
      </c>
      <c r="I288" t="str">
        <f>VLOOKUP(E288,keyflow!A$2:B$37,2,0)</f>
        <v>FW</v>
      </c>
    </row>
    <row r="289" spans="1:9" x14ac:dyDescent="0.2">
      <c r="A289" s="1" t="s">
        <v>72</v>
      </c>
      <c r="B289" s="1">
        <v>2018</v>
      </c>
      <c r="C289" s="1" t="s">
        <v>47</v>
      </c>
      <c r="D289" s="1">
        <f>VLOOKUP(C289,Regionale_kerncijfers_Nederland!B$2:D$33,3,0)</f>
        <v>23208</v>
      </c>
      <c r="E289" s="1" t="s">
        <v>40</v>
      </c>
      <c r="F289" s="1"/>
      <c r="G289">
        <f t="shared" si="8"/>
        <v>0</v>
      </c>
      <c r="H289">
        <f t="shared" si="9"/>
        <v>0</v>
      </c>
      <c r="I289" t="str">
        <f>VLOOKUP(E289,keyflow!A$2:B$37,2,0)</f>
        <v>-</v>
      </c>
    </row>
    <row r="290" spans="1:9" x14ac:dyDescent="0.2">
      <c r="A290" s="1" t="s">
        <v>72</v>
      </c>
      <c r="B290" s="1">
        <v>2018</v>
      </c>
      <c r="C290" s="1" t="s">
        <v>48</v>
      </c>
      <c r="D290" s="1">
        <f>VLOOKUP(C290,Regionale_kerncijfers_Nederland!B$2:D$33,3,0)</f>
        <v>28121</v>
      </c>
      <c r="E290" s="1" t="s">
        <v>5</v>
      </c>
      <c r="F290" s="1">
        <v>419.7</v>
      </c>
      <c r="G290">
        <f t="shared" si="8"/>
        <v>419.7</v>
      </c>
      <c r="H290">
        <f t="shared" si="9"/>
        <v>11802.383699999998</v>
      </c>
      <c r="I290" t="str">
        <f>VLOOKUP(E290,keyflow!A$2:B$37,2,0)</f>
        <v>TOTAAL</v>
      </c>
    </row>
    <row r="291" spans="1:9" x14ac:dyDescent="0.2">
      <c r="A291" s="1" t="s">
        <v>72</v>
      </c>
      <c r="B291" s="1">
        <v>2018</v>
      </c>
      <c r="C291" s="1" t="s">
        <v>48</v>
      </c>
      <c r="D291" s="1">
        <f>VLOOKUP(C291,Regionale_kerncijfers_Nederland!B$2:D$33,3,0)</f>
        <v>28121</v>
      </c>
      <c r="E291" s="1" t="s">
        <v>6</v>
      </c>
      <c r="F291" s="1">
        <v>232.2</v>
      </c>
      <c r="G291">
        <f t="shared" si="8"/>
        <v>232.2</v>
      </c>
      <c r="H291">
        <f t="shared" si="9"/>
        <v>6529.6961999999994</v>
      </c>
      <c r="I291" t="str">
        <f>VLOOKUP(E291,keyflow!A$2:B$37,2,0)</f>
        <v>-</v>
      </c>
    </row>
    <row r="292" spans="1:9" x14ac:dyDescent="0.2">
      <c r="A292" s="1" t="s">
        <v>72</v>
      </c>
      <c r="B292" s="1">
        <v>2018</v>
      </c>
      <c r="C292" s="1" t="s">
        <v>48</v>
      </c>
      <c r="D292" s="1">
        <f>VLOOKUP(C292,Regionale_kerncijfers_Nederland!B$2:D$33,3,0)</f>
        <v>28121</v>
      </c>
      <c r="E292" s="1" t="s">
        <v>7</v>
      </c>
      <c r="F292" s="1">
        <v>48.9</v>
      </c>
      <c r="G292">
        <f t="shared" si="8"/>
        <v>48.9</v>
      </c>
      <c r="H292">
        <f t="shared" si="9"/>
        <v>1375.1169</v>
      </c>
      <c r="I292" t="str">
        <f>VLOOKUP(E292,keyflow!A$2:B$37,2,0)</f>
        <v>CG</v>
      </c>
    </row>
    <row r="293" spans="1:9" x14ac:dyDescent="0.2">
      <c r="A293" s="1" t="s">
        <v>72</v>
      </c>
      <c r="B293" s="1">
        <v>2018</v>
      </c>
      <c r="C293" s="1" t="s">
        <v>48</v>
      </c>
      <c r="D293" s="1">
        <f>VLOOKUP(C293,Regionale_kerncijfers_Nederland!B$2:D$33,3,0)</f>
        <v>28121</v>
      </c>
      <c r="E293" s="1" t="s">
        <v>8</v>
      </c>
      <c r="F293" s="1"/>
      <c r="G293">
        <f t="shared" si="8"/>
        <v>0</v>
      </c>
      <c r="H293">
        <f t="shared" si="9"/>
        <v>0</v>
      </c>
      <c r="I293" t="str">
        <f>VLOOKUP(E293,keyflow!A$2:B$37,2,0)</f>
        <v>CDW</v>
      </c>
    </row>
    <row r="294" spans="1:9" x14ac:dyDescent="0.2">
      <c r="A294" s="1" t="s">
        <v>72</v>
      </c>
      <c r="B294" s="1">
        <v>2018</v>
      </c>
      <c r="C294" s="1" t="s">
        <v>48</v>
      </c>
      <c r="D294" s="1">
        <f>VLOOKUP(C294,Regionale_kerncijfers_Nederland!B$2:D$33,3,0)</f>
        <v>28121</v>
      </c>
      <c r="E294" s="1" t="s">
        <v>9</v>
      </c>
      <c r="F294" s="1">
        <v>13.1</v>
      </c>
      <c r="G294">
        <f t="shared" si="8"/>
        <v>13.1</v>
      </c>
      <c r="H294">
        <f t="shared" si="9"/>
        <v>368.38509999999997</v>
      </c>
      <c r="I294" t="str">
        <f>VLOOKUP(E294,keyflow!A$2:B$37,2,0)</f>
        <v>FW</v>
      </c>
    </row>
    <row r="295" spans="1:9" x14ac:dyDescent="0.2">
      <c r="A295" s="1" t="s">
        <v>72</v>
      </c>
      <c r="B295" s="1">
        <v>2018</v>
      </c>
      <c r="C295" s="1" t="s">
        <v>48</v>
      </c>
      <c r="D295" s="1">
        <f>VLOOKUP(C295,Regionale_kerncijfers_Nederland!B$2:D$33,3,0)</f>
        <v>28121</v>
      </c>
      <c r="E295" s="1" t="s">
        <v>10</v>
      </c>
      <c r="F295" s="1">
        <v>33.299999999999997</v>
      </c>
      <c r="G295">
        <f t="shared" si="8"/>
        <v>33.299999999999997</v>
      </c>
      <c r="H295">
        <f t="shared" si="9"/>
        <v>936.4292999999999</v>
      </c>
      <c r="I295" t="str">
        <f>VLOOKUP(E295,keyflow!A$2:B$37,2,0)</f>
        <v>CG</v>
      </c>
    </row>
    <row r="296" spans="1:9" x14ac:dyDescent="0.2">
      <c r="A296" s="1" t="s">
        <v>72</v>
      </c>
      <c r="B296" s="1">
        <v>2018</v>
      </c>
      <c r="C296" s="1" t="s">
        <v>48</v>
      </c>
      <c r="D296" s="1">
        <f>VLOOKUP(C296,Regionale_kerncijfers_Nederland!B$2:D$33,3,0)</f>
        <v>28121</v>
      </c>
      <c r="E296" s="1" t="s">
        <v>11</v>
      </c>
      <c r="F296" s="1">
        <v>3.1</v>
      </c>
      <c r="G296">
        <f t="shared" si="8"/>
        <v>3.1</v>
      </c>
      <c r="H296">
        <f t="shared" si="9"/>
        <v>87.1751</v>
      </c>
      <c r="I296" t="str">
        <f>VLOOKUP(E296,keyflow!A$2:B$37,2,0)</f>
        <v>CG</v>
      </c>
    </row>
    <row r="297" spans="1:9" x14ac:dyDescent="0.2">
      <c r="A297" s="1" t="s">
        <v>72</v>
      </c>
      <c r="B297" s="1">
        <v>2018</v>
      </c>
      <c r="C297" s="1" t="s">
        <v>48</v>
      </c>
      <c r="D297" s="1">
        <f>VLOOKUP(C297,Regionale_kerncijfers_Nederland!B$2:D$33,3,0)</f>
        <v>28121</v>
      </c>
      <c r="E297" s="1" t="s">
        <v>12</v>
      </c>
      <c r="F297" s="1">
        <v>15.9</v>
      </c>
      <c r="G297">
        <f t="shared" si="8"/>
        <v>15.9</v>
      </c>
      <c r="H297">
        <f t="shared" si="9"/>
        <v>447.12390000000005</v>
      </c>
      <c r="I297" t="str">
        <f>VLOOKUP(E297,keyflow!A$2:B$37,2,0)</f>
        <v>CG</v>
      </c>
    </row>
    <row r="298" spans="1:9" x14ac:dyDescent="0.2">
      <c r="A298" s="1" t="s">
        <v>72</v>
      </c>
      <c r="B298" s="1">
        <v>2018</v>
      </c>
      <c r="C298" s="1" t="s">
        <v>48</v>
      </c>
      <c r="D298" s="1">
        <f>VLOOKUP(C298,Regionale_kerncijfers_Nederland!B$2:D$33,3,0)</f>
        <v>28121</v>
      </c>
      <c r="E298" s="1" t="s">
        <v>13</v>
      </c>
      <c r="F298" s="1"/>
      <c r="G298">
        <f t="shared" si="8"/>
        <v>0</v>
      </c>
      <c r="H298">
        <f t="shared" si="9"/>
        <v>0</v>
      </c>
      <c r="I298" t="str">
        <f>VLOOKUP(E298,keyflow!A$2:B$37,2,0)</f>
        <v>CG</v>
      </c>
    </row>
    <row r="299" spans="1:9" x14ac:dyDescent="0.2">
      <c r="A299" s="1" t="s">
        <v>72</v>
      </c>
      <c r="B299" s="1">
        <v>2018</v>
      </c>
      <c r="C299" s="1" t="s">
        <v>48</v>
      </c>
      <c r="D299" s="1">
        <f>VLOOKUP(C299,Regionale_kerncijfers_Nederland!B$2:D$33,3,0)</f>
        <v>28121</v>
      </c>
      <c r="E299" s="1" t="s">
        <v>14</v>
      </c>
      <c r="F299" s="1"/>
      <c r="G299">
        <f t="shared" si="8"/>
        <v>0</v>
      </c>
      <c r="H299">
        <f t="shared" si="9"/>
        <v>0</v>
      </c>
      <c r="I299" t="str">
        <f>VLOOKUP(E299,keyflow!A$2:B$37,2,0)</f>
        <v>CG</v>
      </c>
    </row>
    <row r="300" spans="1:9" x14ac:dyDescent="0.2">
      <c r="A300" s="1" t="s">
        <v>72</v>
      </c>
      <c r="B300" s="1">
        <v>2018</v>
      </c>
      <c r="C300" s="1" t="s">
        <v>48</v>
      </c>
      <c r="D300" s="1">
        <f>VLOOKUP(C300,Regionale_kerncijfers_Nederland!B$2:D$33,3,0)</f>
        <v>28121</v>
      </c>
      <c r="E300" s="1" t="s">
        <v>15</v>
      </c>
      <c r="F300" s="1"/>
      <c r="G300">
        <f t="shared" si="8"/>
        <v>0</v>
      </c>
      <c r="H300">
        <f t="shared" si="9"/>
        <v>0</v>
      </c>
      <c r="I300" t="str">
        <f>VLOOKUP(E300,keyflow!A$2:B$37,2,0)</f>
        <v>CG</v>
      </c>
    </row>
    <row r="301" spans="1:9" x14ac:dyDescent="0.2">
      <c r="A301" s="1" t="s">
        <v>72</v>
      </c>
      <c r="B301" s="1">
        <v>2018</v>
      </c>
      <c r="C301" s="1" t="s">
        <v>48</v>
      </c>
      <c r="D301" s="1">
        <f>VLOOKUP(C301,Regionale_kerncijfers_Nederland!B$2:D$33,3,0)</f>
        <v>28121</v>
      </c>
      <c r="E301" s="1" t="s">
        <v>16</v>
      </c>
      <c r="F301" s="1">
        <v>8.4</v>
      </c>
      <c r="G301">
        <f t="shared" si="8"/>
        <v>8.4</v>
      </c>
      <c r="H301">
        <f t="shared" si="9"/>
        <v>236.21640000000002</v>
      </c>
      <c r="I301" t="str">
        <f>VLOOKUP(E301,keyflow!A$2:B$37,2,0)</f>
        <v>CG</v>
      </c>
    </row>
    <row r="302" spans="1:9" x14ac:dyDescent="0.2">
      <c r="A302" s="1" t="s">
        <v>72</v>
      </c>
      <c r="B302" s="1">
        <v>2018</v>
      </c>
      <c r="C302" s="1" t="s">
        <v>48</v>
      </c>
      <c r="D302" s="1">
        <f>VLOOKUP(C302,Regionale_kerncijfers_Nederland!B$2:D$33,3,0)</f>
        <v>28121</v>
      </c>
      <c r="E302" s="1" t="s">
        <v>17</v>
      </c>
      <c r="F302" s="1">
        <v>1.1000000000000001</v>
      </c>
      <c r="G302">
        <f t="shared" si="8"/>
        <v>1.1000000000000001</v>
      </c>
      <c r="H302">
        <f t="shared" si="9"/>
        <v>30.933100000000003</v>
      </c>
      <c r="I302" t="str">
        <f>VLOOKUP(E302,keyflow!A$2:B$37,2,0)</f>
        <v>CG</v>
      </c>
    </row>
    <row r="303" spans="1:9" x14ac:dyDescent="0.2">
      <c r="A303" s="1" t="s">
        <v>72</v>
      </c>
      <c r="B303" s="1">
        <v>2018</v>
      </c>
      <c r="C303" s="1" t="s">
        <v>48</v>
      </c>
      <c r="D303" s="1">
        <f>VLOOKUP(C303,Regionale_kerncijfers_Nederland!B$2:D$33,3,0)</f>
        <v>28121</v>
      </c>
      <c r="E303" s="1" t="s">
        <v>18</v>
      </c>
      <c r="F303" s="1"/>
      <c r="G303">
        <f t="shared" si="8"/>
        <v>0</v>
      </c>
      <c r="H303">
        <f t="shared" si="9"/>
        <v>0</v>
      </c>
      <c r="I303" t="str">
        <f>VLOOKUP(E303,keyflow!A$2:B$37,2,0)</f>
        <v>CG</v>
      </c>
    </row>
    <row r="304" spans="1:9" x14ac:dyDescent="0.2">
      <c r="A304" s="1" t="s">
        <v>72</v>
      </c>
      <c r="B304" s="1">
        <v>2018</v>
      </c>
      <c r="C304" s="1" t="s">
        <v>48</v>
      </c>
      <c r="D304" s="1">
        <f>VLOOKUP(C304,Regionale_kerncijfers_Nederland!B$2:D$33,3,0)</f>
        <v>28121</v>
      </c>
      <c r="E304" s="1" t="s">
        <v>19</v>
      </c>
      <c r="F304" s="1">
        <v>0.1</v>
      </c>
      <c r="G304">
        <f t="shared" si="8"/>
        <v>0.1</v>
      </c>
      <c r="H304">
        <f t="shared" si="9"/>
        <v>2.8121000000000005</v>
      </c>
      <c r="I304" t="str">
        <f>VLOOKUP(E304,keyflow!A$2:B$37,2,0)</f>
        <v>FW</v>
      </c>
    </row>
    <row r="305" spans="1:9" x14ac:dyDescent="0.2">
      <c r="A305" s="1" t="s">
        <v>72</v>
      </c>
      <c r="B305" s="1">
        <v>2018</v>
      </c>
      <c r="C305" s="1" t="s">
        <v>48</v>
      </c>
      <c r="D305" s="1">
        <f>VLOOKUP(C305,Regionale_kerncijfers_Nederland!B$2:D$33,3,0)</f>
        <v>28121</v>
      </c>
      <c r="E305" s="1" t="s">
        <v>20</v>
      </c>
      <c r="F305" s="1"/>
      <c r="G305">
        <f t="shared" si="8"/>
        <v>0</v>
      </c>
      <c r="H305">
        <f t="shared" si="9"/>
        <v>0</v>
      </c>
      <c r="I305" t="str">
        <f>VLOOKUP(E305,keyflow!A$2:B$37,2,0)</f>
        <v>CG</v>
      </c>
    </row>
    <row r="306" spans="1:9" x14ac:dyDescent="0.2">
      <c r="A306" s="1" t="s">
        <v>72</v>
      </c>
      <c r="B306" s="1">
        <v>2018</v>
      </c>
      <c r="C306" s="1" t="s">
        <v>48</v>
      </c>
      <c r="D306" s="1">
        <f>VLOOKUP(C306,Regionale_kerncijfers_Nederland!B$2:D$33,3,0)</f>
        <v>28121</v>
      </c>
      <c r="E306" s="1" t="s">
        <v>21</v>
      </c>
      <c r="F306" s="1">
        <v>7.1</v>
      </c>
      <c r="G306">
        <f t="shared" si="8"/>
        <v>7.1</v>
      </c>
      <c r="H306">
        <f t="shared" si="9"/>
        <v>199.65909999999997</v>
      </c>
      <c r="I306" t="str">
        <f>VLOOKUP(E306,keyflow!A$2:B$37,2,0)</f>
        <v>FW</v>
      </c>
    </row>
    <row r="307" spans="1:9" x14ac:dyDescent="0.2">
      <c r="A307" s="1" t="s">
        <v>72</v>
      </c>
      <c r="B307" s="1">
        <v>2018</v>
      </c>
      <c r="C307" s="1" t="s">
        <v>48</v>
      </c>
      <c r="D307" s="1">
        <f>VLOOKUP(C307,Regionale_kerncijfers_Nederland!B$2:D$33,3,0)</f>
        <v>28121</v>
      </c>
      <c r="E307" s="1" t="s">
        <v>22</v>
      </c>
      <c r="F307" s="1">
        <v>4.2</v>
      </c>
      <c r="G307">
        <f t="shared" si="8"/>
        <v>4.2</v>
      </c>
      <c r="H307">
        <f t="shared" si="9"/>
        <v>118.10820000000001</v>
      </c>
      <c r="I307" t="str">
        <f>VLOOKUP(E307,keyflow!A$2:B$37,2,0)</f>
        <v>CG</v>
      </c>
    </row>
    <row r="308" spans="1:9" x14ac:dyDescent="0.2">
      <c r="A308" s="1" t="s">
        <v>72</v>
      </c>
      <c r="B308" s="1">
        <v>2018</v>
      </c>
      <c r="C308" s="1" t="s">
        <v>48</v>
      </c>
      <c r="D308" s="1">
        <f>VLOOKUP(C308,Regionale_kerncijfers_Nederland!B$2:D$33,3,0)</f>
        <v>28121</v>
      </c>
      <c r="E308" s="1" t="s">
        <v>23</v>
      </c>
      <c r="F308" s="1"/>
      <c r="G308">
        <f t="shared" si="8"/>
        <v>0</v>
      </c>
      <c r="H308">
        <f t="shared" si="9"/>
        <v>0</v>
      </c>
      <c r="I308" t="str">
        <f>VLOOKUP(E308,keyflow!A$2:B$37,2,0)</f>
        <v>CG</v>
      </c>
    </row>
    <row r="309" spans="1:9" x14ac:dyDescent="0.2">
      <c r="A309" s="1" t="s">
        <v>72</v>
      </c>
      <c r="B309" s="1">
        <v>2018</v>
      </c>
      <c r="C309" s="1" t="s">
        <v>48</v>
      </c>
      <c r="D309" s="1">
        <f>VLOOKUP(C309,Regionale_kerncijfers_Nederland!B$2:D$33,3,0)</f>
        <v>28121</v>
      </c>
      <c r="E309" s="1" t="s">
        <v>24</v>
      </c>
      <c r="F309" s="1">
        <v>1</v>
      </c>
      <c r="G309">
        <f t="shared" si="8"/>
        <v>1</v>
      </c>
      <c r="H309">
        <f t="shared" si="9"/>
        <v>28.120999999999999</v>
      </c>
      <c r="I309" t="str">
        <f>VLOOKUP(E309,keyflow!A$2:B$37,2,0)</f>
        <v>CG</v>
      </c>
    </row>
    <row r="310" spans="1:9" x14ac:dyDescent="0.2">
      <c r="A310" s="1" t="s">
        <v>72</v>
      </c>
      <c r="B310" s="1">
        <v>2018</v>
      </c>
      <c r="C310" s="1" t="s">
        <v>48</v>
      </c>
      <c r="D310" s="1">
        <f>VLOOKUP(C310,Regionale_kerncijfers_Nederland!B$2:D$33,3,0)</f>
        <v>28121</v>
      </c>
      <c r="E310" s="1" t="s">
        <v>25</v>
      </c>
      <c r="F310" s="1"/>
      <c r="G310">
        <f t="shared" si="8"/>
        <v>0</v>
      </c>
      <c r="H310">
        <f t="shared" si="9"/>
        <v>0</v>
      </c>
      <c r="I310" t="str">
        <f>VLOOKUP(E310,keyflow!A$2:B$37,2,0)</f>
        <v>CDW</v>
      </c>
    </row>
    <row r="311" spans="1:9" x14ac:dyDescent="0.2">
      <c r="A311" s="1" t="s">
        <v>72</v>
      </c>
      <c r="B311" s="1">
        <v>2018</v>
      </c>
      <c r="C311" s="1" t="s">
        <v>48</v>
      </c>
      <c r="D311" s="1">
        <f>VLOOKUP(C311,Regionale_kerncijfers_Nederland!B$2:D$33,3,0)</f>
        <v>28121</v>
      </c>
      <c r="E311" s="1" t="s">
        <v>26</v>
      </c>
      <c r="F311" s="1"/>
      <c r="G311">
        <f t="shared" si="8"/>
        <v>0</v>
      </c>
      <c r="H311">
        <f t="shared" si="9"/>
        <v>0</v>
      </c>
      <c r="I311" t="str">
        <f>VLOOKUP(E311,keyflow!A$2:B$37,2,0)</f>
        <v>CG</v>
      </c>
    </row>
    <row r="312" spans="1:9" x14ac:dyDescent="0.2">
      <c r="A312" s="1" t="s">
        <v>72</v>
      </c>
      <c r="B312" s="1">
        <v>2018</v>
      </c>
      <c r="C312" s="1" t="s">
        <v>48</v>
      </c>
      <c r="D312" s="1">
        <f>VLOOKUP(C312,Regionale_kerncijfers_Nederland!B$2:D$33,3,0)</f>
        <v>28121</v>
      </c>
      <c r="E312" s="1" t="s">
        <v>27</v>
      </c>
      <c r="F312" s="1">
        <v>20.3</v>
      </c>
      <c r="G312">
        <f t="shared" si="8"/>
        <v>20.3</v>
      </c>
      <c r="H312">
        <f t="shared" si="9"/>
        <v>570.85630000000003</v>
      </c>
      <c r="I312" t="str">
        <f>VLOOKUP(E312,keyflow!A$2:B$37,2,0)</f>
        <v>CDW</v>
      </c>
    </row>
    <row r="313" spans="1:9" x14ac:dyDescent="0.2">
      <c r="A313" s="1" t="s">
        <v>72</v>
      </c>
      <c r="B313" s="1">
        <v>2018</v>
      </c>
      <c r="C313" s="1" t="s">
        <v>48</v>
      </c>
      <c r="D313" s="1">
        <f>VLOOKUP(C313,Regionale_kerncijfers_Nederland!B$2:D$33,3,0)</f>
        <v>28121</v>
      </c>
      <c r="E313" s="1" t="s">
        <v>28</v>
      </c>
      <c r="F313" s="1">
        <v>18.100000000000001</v>
      </c>
      <c r="G313">
        <f t="shared" si="8"/>
        <v>18.100000000000001</v>
      </c>
      <c r="H313">
        <f t="shared" si="9"/>
        <v>508.99010000000004</v>
      </c>
      <c r="I313" t="str">
        <f>VLOOKUP(E313,keyflow!A$2:B$37,2,0)</f>
        <v>CDW</v>
      </c>
    </row>
    <row r="314" spans="1:9" x14ac:dyDescent="0.2">
      <c r="A314" s="1" t="s">
        <v>72</v>
      </c>
      <c r="B314" s="1">
        <v>2018</v>
      </c>
      <c r="C314" s="1" t="s">
        <v>48</v>
      </c>
      <c r="D314" s="1">
        <f>VLOOKUP(C314,Regionale_kerncijfers_Nederland!B$2:D$33,3,0)</f>
        <v>28121</v>
      </c>
      <c r="E314" s="1" t="s">
        <v>29</v>
      </c>
      <c r="F314" s="1">
        <v>2.7</v>
      </c>
      <c r="G314">
        <f t="shared" si="8"/>
        <v>2.7</v>
      </c>
      <c r="H314">
        <f t="shared" si="9"/>
        <v>75.926700000000011</v>
      </c>
      <c r="I314" t="str">
        <f>VLOOKUP(E314,keyflow!A$2:B$37,2,0)</f>
        <v>CDW</v>
      </c>
    </row>
    <row r="315" spans="1:9" x14ac:dyDescent="0.2">
      <c r="A315" s="1" t="s">
        <v>72</v>
      </c>
      <c r="B315" s="1">
        <v>2018</v>
      </c>
      <c r="C315" s="1" t="s">
        <v>48</v>
      </c>
      <c r="D315" s="1">
        <f>VLOOKUP(C315,Regionale_kerncijfers_Nederland!B$2:D$33,3,0)</f>
        <v>28121</v>
      </c>
      <c r="E315" s="1" t="s">
        <v>30</v>
      </c>
      <c r="F315" s="1">
        <v>4.3</v>
      </c>
      <c r="G315">
        <f t="shared" si="8"/>
        <v>4.3</v>
      </c>
      <c r="H315">
        <f t="shared" si="9"/>
        <v>120.92029999999998</v>
      </c>
      <c r="I315" t="str">
        <f>VLOOKUP(E315,keyflow!A$2:B$37,2,0)</f>
        <v>CDW</v>
      </c>
    </row>
    <row r="316" spans="1:9" x14ac:dyDescent="0.2">
      <c r="A316" s="1" t="s">
        <v>72</v>
      </c>
      <c r="B316" s="1">
        <v>2018</v>
      </c>
      <c r="C316" s="1" t="s">
        <v>48</v>
      </c>
      <c r="D316" s="1">
        <f>VLOOKUP(C316,Regionale_kerncijfers_Nederland!B$2:D$33,3,0)</f>
        <v>28121</v>
      </c>
      <c r="E316" s="1" t="s">
        <v>31</v>
      </c>
      <c r="F316" s="1">
        <v>0.4</v>
      </c>
      <c r="G316">
        <f t="shared" si="8"/>
        <v>0.4</v>
      </c>
      <c r="H316">
        <f t="shared" si="9"/>
        <v>11.248400000000002</v>
      </c>
      <c r="I316" t="str">
        <f>VLOOKUP(E316,keyflow!A$2:B$37,2,0)</f>
        <v>CDW</v>
      </c>
    </row>
    <row r="317" spans="1:9" x14ac:dyDescent="0.2">
      <c r="A317" s="1" t="s">
        <v>72</v>
      </c>
      <c r="B317" s="1">
        <v>2018</v>
      </c>
      <c r="C317" s="1" t="s">
        <v>48</v>
      </c>
      <c r="D317" s="1">
        <f>VLOOKUP(C317,Regionale_kerncijfers_Nederland!B$2:D$33,3,0)</f>
        <v>28121</v>
      </c>
      <c r="E317" s="1" t="s">
        <v>32</v>
      </c>
      <c r="F317" s="1">
        <v>0.5</v>
      </c>
      <c r="G317">
        <f t="shared" si="8"/>
        <v>0.5</v>
      </c>
      <c r="H317">
        <f t="shared" si="9"/>
        <v>14.060499999999999</v>
      </c>
      <c r="I317" t="str">
        <f>VLOOKUP(E317,keyflow!A$2:B$37,2,0)</f>
        <v>CDW</v>
      </c>
    </row>
    <row r="318" spans="1:9" x14ac:dyDescent="0.2">
      <c r="A318" s="1" t="s">
        <v>72</v>
      </c>
      <c r="B318" s="1">
        <v>2018</v>
      </c>
      <c r="C318" s="1" t="s">
        <v>48</v>
      </c>
      <c r="D318" s="1">
        <f>VLOOKUP(C318,Regionale_kerncijfers_Nederland!B$2:D$33,3,0)</f>
        <v>28121</v>
      </c>
      <c r="E318" s="1" t="s">
        <v>33</v>
      </c>
      <c r="F318" s="1">
        <v>2.2999999999999998</v>
      </c>
      <c r="G318">
        <f t="shared" si="8"/>
        <v>2.2999999999999998</v>
      </c>
      <c r="H318">
        <f t="shared" si="9"/>
        <v>64.678299999999993</v>
      </c>
      <c r="I318" t="str">
        <f>VLOOKUP(E318,keyflow!A$2:B$37,2,0)</f>
        <v>CDW</v>
      </c>
    </row>
    <row r="319" spans="1:9" x14ac:dyDescent="0.2">
      <c r="A319" s="1" t="s">
        <v>72</v>
      </c>
      <c r="B319" s="1">
        <v>2018</v>
      </c>
      <c r="C319" s="1" t="s">
        <v>48</v>
      </c>
      <c r="D319" s="1">
        <f>VLOOKUP(C319,Regionale_kerncijfers_Nederland!B$2:D$33,3,0)</f>
        <v>28121</v>
      </c>
      <c r="E319" s="1" t="s">
        <v>34</v>
      </c>
      <c r="F319" s="1">
        <v>0.1</v>
      </c>
      <c r="G319">
        <f t="shared" si="8"/>
        <v>0.1</v>
      </c>
      <c r="H319">
        <f t="shared" si="9"/>
        <v>2.8121000000000005</v>
      </c>
      <c r="I319" t="str">
        <f>VLOOKUP(E319,keyflow!A$2:B$37,2,0)</f>
        <v>CDW</v>
      </c>
    </row>
    <row r="320" spans="1:9" x14ac:dyDescent="0.2">
      <c r="A320" s="1" t="s">
        <v>72</v>
      </c>
      <c r="B320" s="1">
        <v>2018</v>
      </c>
      <c r="C320" s="1" t="s">
        <v>48</v>
      </c>
      <c r="D320" s="1">
        <f>VLOOKUP(C320,Regionale_kerncijfers_Nederland!B$2:D$33,3,0)</f>
        <v>28121</v>
      </c>
      <c r="E320" s="1" t="s">
        <v>35</v>
      </c>
      <c r="F320" s="1">
        <v>2.2999999999999998</v>
      </c>
      <c r="G320">
        <f t="shared" si="8"/>
        <v>2.2999999999999998</v>
      </c>
      <c r="H320">
        <f t="shared" si="9"/>
        <v>64.678299999999993</v>
      </c>
      <c r="I320" t="str">
        <f>VLOOKUP(E320,keyflow!A$2:B$37,2,0)</f>
        <v>CDW</v>
      </c>
    </row>
    <row r="321" spans="1:9" x14ac:dyDescent="0.2">
      <c r="A321" s="1" t="s">
        <v>72</v>
      </c>
      <c r="B321" s="1">
        <v>2018</v>
      </c>
      <c r="C321" s="1" t="s">
        <v>48</v>
      </c>
      <c r="D321" s="1">
        <f>VLOOKUP(C321,Regionale_kerncijfers_Nederland!B$2:D$33,3,0)</f>
        <v>28121</v>
      </c>
      <c r="E321" s="1" t="s">
        <v>36</v>
      </c>
      <c r="F321" s="1">
        <v>0.1</v>
      </c>
      <c r="G321">
        <f t="shared" si="8"/>
        <v>0.1</v>
      </c>
      <c r="H321">
        <f t="shared" si="9"/>
        <v>2.8121000000000005</v>
      </c>
      <c r="I321" t="str">
        <f>VLOOKUP(E321,keyflow!A$2:B$37,2,0)</f>
        <v>CG</v>
      </c>
    </row>
    <row r="322" spans="1:9" x14ac:dyDescent="0.2">
      <c r="A322" s="1" t="s">
        <v>72</v>
      </c>
      <c r="B322" s="1">
        <v>2018</v>
      </c>
      <c r="C322" s="1" t="s">
        <v>48</v>
      </c>
      <c r="D322" s="1">
        <f>VLOOKUP(C322,Regionale_kerncijfers_Nederland!B$2:D$33,3,0)</f>
        <v>28121</v>
      </c>
      <c r="E322" s="1" t="s">
        <v>37</v>
      </c>
      <c r="F322" s="1">
        <v>0.1</v>
      </c>
      <c r="G322">
        <f t="shared" si="8"/>
        <v>0.1</v>
      </c>
      <c r="H322">
        <f t="shared" si="9"/>
        <v>2.8121000000000005</v>
      </c>
      <c r="I322" t="str">
        <f>VLOOKUP(E322,keyflow!A$2:B$37,2,0)</f>
        <v>CDW</v>
      </c>
    </row>
    <row r="323" spans="1:9" x14ac:dyDescent="0.2">
      <c r="A323" s="1" t="s">
        <v>72</v>
      </c>
      <c r="B323" s="1">
        <v>2018</v>
      </c>
      <c r="C323" s="1" t="s">
        <v>48</v>
      </c>
      <c r="D323" s="1">
        <f>VLOOKUP(C323,Regionale_kerncijfers_Nederland!B$2:D$33,3,0)</f>
        <v>28121</v>
      </c>
      <c r="E323" s="1" t="s">
        <v>38</v>
      </c>
      <c r="F323" s="1">
        <v>0</v>
      </c>
      <c r="G323">
        <f t="shared" ref="G323:G386" si="10">IF(ISBLANK(F323), 0, F323)</f>
        <v>0</v>
      </c>
      <c r="H323">
        <f t="shared" ref="H323:H386" si="11">(D323*G323)/1000</f>
        <v>0</v>
      </c>
      <c r="I323" t="str">
        <f>VLOOKUP(E323,keyflow!A$2:B$37,2,0)</f>
        <v>CG</v>
      </c>
    </row>
    <row r="324" spans="1:9" x14ac:dyDescent="0.2">
      <c r="A324" s="1" t="s">
        <v>72</v>
      </c>
      <c r="B324" s="1">
        <v>2018</v>
      </c>
      <c r="C324" s="1" t="s">
        <v>48</v>
      </c>
      <c r="D324" s="1">
        <f>VLOOKUP(C324,Regionale_kerncijfers_Nederland!B$2:D$33,3,0)</f>
        <v>28121</v>
      </c>
      <c r="E324" s="1" t="s">
        <v>39</v>
      </c>
      <c r="F324" s="1"/>
      <c r="G324">
        <f t="shared" si="10"/>
        <v>0</v>
      </c>
      <c r="H324">
        <f t="shared" si="11"/>
        <v>0</v>
      </c>
      <c r="I324" t="str">
        <f>VLOOKUP(E324,keyflow!A$2:B$37,2,0)</f>
        <v>FW</v>
      </c>
    </row>
    <row r="325" spans="1:9" x14ac:dyDescent="0.2">
      <c r="A325" s="1" t="s">
        <v>72</v>
      </c>
      <c r="B325" s="1">
        <v>2018</v>
      </c>
      <c r="C325" s="1" t="s">
        <v>48</v>
      </c>
      <c r="D325" s="1">
        <f>VLOOKUP(C325,Regionale_kerncijfers_Nederland!B$2:D$33,3,0)</f>
        <v>28121</v>
      </c>
      <c r="E325" s="1" t="s">
        <v>40</v>
      </c>
      <c r="F325" s="1"/>
      <c r="G325">
        <f t="shared" si="10"/>
        <v>0</v>
      </c>
      <c r="H325">
        <f t="shared" si="11"/>
        <v>0</v>
      </c>
      <c r="I325" t="str">
        <f>VLOOKUP(E325,keyflow!A$2:B$37,2,0)</f>
        <v>-</v>
      </c>
    </row>
    <row r="326" spans="1:9" x14ac:dyDescent="0.2">
      <c r="A326" s="1" t="s">
        <v>72</v>
      </c>
      <c r="B326" s="1">
        <v>2018</v>
      </c>
      <c r="C326" s="1" t="s">
        <v>49</v>
      </c>
      <c r="D326" s="1">
        <f>VLOOKUP(C326,Regionale_kerncijfers_Nederland!B$2:D$33,3,0)</f>
        <v>35953</v>
      </c>
      <c r="E326" s="1" t="s">
        <v>5</v>
      </c>
      <c r="F326" s="1">
        <v>699</v>
      </c>
      <c r="G326">
        <f t="shared" si="10"/>
        <v>699</v>
      </c>
      <c r="H326">
        <f t="shared" si="11"/>
        <v>25131.147000000001</v>
      </c>
      <c r="I326" t="str">
        <f>VLOOKUP(E326,keyflow!A$2:B$37,2,0)</f>
        <v>TOTAAL</v>
      </c>
    </row>
    <row r="327" spans="1:9" x14ac:dyDescent="0.2">
      <c r="A327" s="1" t="s">
        <v>72</v>
      </c>
      <c r="B327" s="1">
        <v>2018</v>
      </c>
      <c r="C327" s="1" t="s">
        <v>49</v>
      </c>
      <c r="D327" s="1">
        <f>VLOOKUP(C327,Regionale_kerncijfers_Nederland!B$2:D$33,3,0)</f>
        <v>35953</v>
      </c>
      <c r="E327" s="1" t="s">
        <v>6</v>
      </c>
      <c r="F327" s="1">
        <v>233.8</v>
      </c>
      <c r="G327">
        <f t="shared" si="10"/>
        <v>233.8</v>
      </c>
      <c r="H327">
        <f t="shared" si="11"/>
        <v>8405.8114000000005</v>
      </c>
      <c r="I327" t="str">
        <f>VLOOKUP(E327,keyflow!A$2:B$37,2,0)</f>
        <v>-</v>
      </c>
    </row>
    <row r="328" spans="1:9" x14ac:dyDescent="0.2">
      <c r="A328" s="1" t="s">
        <v>72</v>
      </c>
      <c r="B328" s="1">
        <v>2018</v>
      </c>
      <c r="C328" s="1" t="s">
        <v>49</v>
      </c>
      <c r="D328" s="1">
        <f>VLOOKUP(C328,Regionale_kerncijfers_Nederland!B$2:D$33,3,0)</f>
        <v>35953</v>
      </c>
      <c r="E328" s="1" t="s">
        <v>7</v>
      </c>
      <c r="F328" s="1">
        <v>31.1</v>
      </c>
      <c r="G328">
        <f t="shared" si="10"/>
        <v>31.1</v>
      </c>
      <c r="H328">
        <f t="shared" si="11"/>
        <v>1118.1383000000001</v>
      </c>
      <c r="I328" t="str">
        <f>VLOOKUP(E328,keyflow!A$2:B$37,2,0)</f>
        <v>CG</v>
      </c>
    </row>
    <row r="329" spans="1:9" x14ac:dyDescent="0.2">
      <c r="A329" s="1" t="s">
        <v>72</v>
      </c>
      <c r="B329" s="1">
        <v>2018</v>
      </c>
      <c r="C329" s="1" t="s">
        <v>49</v>
      </c>
      <c r="D329" s="1">
        <f>VLOOKUP(C329,Regionale_kerncijfers_Nederland!B$2:D$33,3,0)</f>
        <v>35953</v>
      </c>
      <c r="E329" s="1" t="s">
        <v>8</v>
      </c>
      <c r="F329" s="1">
        <v>8.4</v>
      </c>
      <c r="G329">
        <f t="shared" si="10"/>
        <v>8.4</v>
      </c>
      <c r="H329">
        <f t="shared" si="11"/>
        <v>302.0052</v>
      </c>
      <c r="I329" t="str">
        <f>VLOOKUP(E329,keyflow!A$2:B$37,2,0)</f>
        <v>CDW</v>
      </c>
    </row>
    <row r="330" spans="1:9" x14ac:dyDescent="0.2">
      <c r="A330" s="1" t="s">
        <v>72</v>
      </c>
      <c r="B330" s="1">
        <v>2018</v>
      </c>
      <c r="C330" s="1" t="s">
        <v>49</v>
      </c>
      <c r="D330" s="1">
        <f>VLOOKUP(C330,Regionale_kerncijfers_Nederland!B$2:D$33,3,0)</f>
        <v>35953</v>
      </c>
      <c r="E330" s="1" t="s">
        <v>9</v>
      </c>
      <c r="F330" s="1">
        <v>86.1</v>
      </c>
      <c r="G330">
        <f t="shared" si="10"/>
        <v>86.1</v>
      </c>
      <c r="H330">
        <f t="shared" si="11"/>
        <v>3095.5533</v>
      </c>
      <c r="I330" t="str">
        <f>VLOOKUP(E330,keyflow!A$2:B$37,2,0)</f>
        <v>FW</v>
      </c>
    </row>
    <row r="331" spans="1:9" x14ac:dyDescent="0.2">
      <c r="A331" s="1" t="s">
        <v>72</v>
      </c>
      <c r="B331" s="1">
        <v>2018</v>
      </c>
      <c r="C331" s="1" t="s">
        <v>49</v>
      </c>
      <c r="D331" s="1">
        <f>VLOOKUP(C331,Regionale_kerncijfers_Nederland!B$2:D$33,3,0)</f>
        <v>35953</v>
      </c>
      <c r="E331" s="1" t="s">
        <v>10</v>
      </c>
      <c r="F331" s="1">
        <v>68.2</v>
      </c>
      <c r="G331">
        <f t="shared" si="10"/>
        <v>68.2</v>
      </c>
      <c r="H331">
        <f t="shared" si="11"/>
        <v>2451.9946</v>
      </c>
      <c r="I331" t="str">
        <f>VLOOKUP(E331,keyflow!A$2:B$37,2,0)</f>
        <v>CG</v>
      </c>
    </row>
    <row r="332" spans="1:9" x14ac:dyDescent="0.2">
      <c r="A332" s="1" t="s">
        <v>72</v>
      </c>
      <c r="B332" s="1">
        <v>2018</v>
      </c>
      <c r="C332" s="1" t="s">
        <v>49</v>
      </c>
      <c r="D332" s="1">
        <f>VLOOKUP(C332,Regionale_kerncijfers_Nederland!B$2:D$33,3,0)</f>
        <v>35953</v>
      </c>
      <c r="E332" s="1" t="s">
        <v>11</v>
      </c>
      <c r="F332" s="1">
        <v>1.6</v>
      </c>
      <c r="G332">
        <f t="shared" si="10"/>
        <v>1.6</v>
      </c>
      <c r="H332">
        <f t="shared" si="11"/>
        <v>57.524800000000006</v>
      </c>
      <c r="I332" t="str">
        <f>VLOOKUP(E332,keyflow!A$2:B$37,2,0)</f>
        <v>CG</v>
      </c>
    </row>
    <row r="333" spans="1:9" x14ac:dyDescent="0.2">
      <c r="A333" s="1" t="s">
        <v>72</v>
      </c>
      <c r="B333" s="1">
        <v>2018</v>
      </c>
      <c r="C333" s="1" t="s">
        <v>49</v>
      </c>
      <c r="D333" s="1">
        <f>VLOOKUP(C333,Regionale_kerncijfers_Nederland!B$2:D$33,3,0)</f>
        <v>35953</v>
      </c>
      <c r="E333" s="1" t="s">
        <v>12</v>
      </c>
      <c r="F333" s="1">
        <v>22.5</v>
      </c>
      <c r="G333">
        <f t="shared" si="10"/>
        <v>22.5</v>
      </c>
      <c r="H333">
        <f t="shared" si="11"/>
        <v>808.9425</v>
      </c>
      <c r="I333" t="str">
        <f>VLOOKUP(E333,keyflow!A$2:B$37,2,0)</f>
        <v>CG</v>
      </c>
    </row>
    <row r="334" spans="1:9" x14ac:dyDescent="0.2">
      <c r="A334" s="1" t="s">
        <v>72</v>
      </c>
      <c r="B334" s="1">
        <v>2018</v>
      </c>
      <c r="C334" s="1" t="s">
        <v>49</v>
      </c>
      <c r="D334" s="1">
        <f>VLOOKUP(C334,Regionale_kerncijfers_Nederland!B$2:D$33,3,0)</f>
        <v>35953</v>
      </c>
      <c r="E334" s="1" t="s">
        <v>13</v>
      </c>
      <c r="F334" s="1">
        <v>0</v>
      </c>
      <c r="G334">
        <f t="shared" si="10"/>
        <v>0</v>
      </c>
      <c r="H334">
        <f t="shared" si="11"/>
        <v>0</v>
      </c>
      <c r="I334" t="str">
        <f>VLOOKUP(E334,keyflow!A$2:B$37,2,0)</f>
        <v>CG</v>
      </c>
    </row>
    <row r="335" spans="1:9" x14ac:dyDescent="0.2">
      <c r="A335" s="1" t="s">
        <v>72</v>
      </c>
      <c r="B335" s="1">
        <v>2018</v>
      </c>
      <c r="C335" s="1" t="s">
        <v>49</v>
      </c>
      <c r="D335" s="1">
        <f>VLOOKUP(C335,Regionale_kerncijfers_Nederland!B$2:D$33,3,0)</f>
        <v>35953</v>
      </c>
      <c r="E335" s="1" t="s">
        <v>14</v>
      </c>
      <c r="F335" s="1"/>
      <c r="G335">
        <f t="shared" si="10"/>
        <v>0</v>
      </c>
      <c r="H335">
        <f t="shared" si="11"/>
        <v>0</v>
      </c>
      <c r="I335" t="str">
        <f>VLOOKUP(E335,keyflow!A$2:B$37,2,0)</f>
        <v>CG</v>
      </c>
    </row>
    <row r="336" spans="1:9" x14ac:dyDescent="0.2">
      <c r="A336" s="1" t="s">
        <v>72</v>
      </c>
      <c r="B336" s="1">
        <v>2018</v>
      </c>
      <c r="C336" s="1" t="s">
        <v>49</v>
      </c>
      <c r="D336" s="1">
        <f>VLOOKUP(C336,Regionale_kerncijfers_Nederland!B$2:D$33,3,0)</f>
        <v>35953</v>
      </c>
      <c r="E336" s="1" t="s">
        <v>15</v>
      </c>
      <c r="F336" s="1"/>
      <c r="G336">
        <f t="shared" si="10"/>
        <v>0</v>
      </c>
      <c r="H336">
        <f t="shared" si="11"/>
        <v>0</v>
      </c>
      <c r="I336" t="str">
        <f>VLOOKUP(E336,keyflow!A$2:B$37,2,0)</f>
        <v>CG</v>
      </c>
    </row>
    <row r="337" spans="1:9" x14ac:dyDescent="0.2">
      <c r="A337" s="1" t="s">
        <v>72</v>
      </c>
      <c r="B337" s="1">
        <v>2018</v>
      </c>
      <c r="C337" s="1" t="s">
        <v>49</v>
      </c>
      <c r="D337" s="1">
        <f>VLOOKUP(C337,Regionale_kerncijfers_Nederland!B$2:D$33,3,0)</f>
        <v>35953</v>
      </c>
      <c r="E337" s="1" t="s">
        <v>16</v>
      </c>
      <c r="F337" s="1"/>
      <c r="G337">
        <f t="shared" si="10"/>
        <v>0</v>
      </c>
      <c r="H337">
        <f t="shared" si="11"/>
        <v>0</v>
      </c>
      <c r="I337" t="str">
        <f>VLOOKUP(E337,keyflow!A$2:B$37,2,0)</f>
        <v>CG</v>
      </c>
    </row>
    <row r="338" spans="1:9" x14ac:dyDescent="0.2">
      <c r="A338" s="1" t="s">
        <v>72</v>
      </c>
      <c r="B338" s="1">
        <v>2018</v>
      </c>
      <c r="C338" s="1" t="s">
        <v>49</v>
      </c>
      <c r="D338" s="1">
        <f>VLOOKUP(C338,Regionale_kerncijfers_Nederland!B$2:D$33,3,0)</f>
        <v>35953</v>
      </c>
      <c r="E338" s="1" t="s">
        <v>17</v>
      </c>
      <c r="F338" s="1">
        <v>1.2</v>
      </c>
      <c r="G338">
        <f t="shared" si="10"/>
        <v>1.2</v>
      </c>
      <c r="H338">
        <f t="shared" si="11"/>
        <v>43.143599999999999</v>
      </c>
      <c r="I338" t="str">
        <f>VLOOKUP(E338,keyflow!A$2:B$37,2,0)</f>
        <v>CG</v>
      </c>
    </row>
    <row r="339" spans="1:9" x14ac:dyDescent="0.2">
      <c r="A339" s="1" t="s">
        <v>72</v>
      </c>
      <c r="B339" s="1">
        <v>2018</v>
      </c>
      <c r="C339" s="1" t="s">
        <v>49</v>
      </c>
      <c r="D339" s="1">
        <f>VLOOKUP(C339,Regionale_kerncijfers_Nederland!B$2:D$33,3,0)</f>
        <v>35953</v>
      </c>
      <c r="E339" s="1" t="s">
        <v>18</v>
      </c>
      <c r="F339" s="1">
        <v>0.2</v>
      </c>
      <c r="G339">
        <f t="shared" si="10"/>
        <v>0.2</v>
      </c>
      <c r="H339">
        <f t="shared" si="11"/>
        <v>7.1906000000000008</v>
      </c>
      <c r="I339" t="str">
        <f>VLOOKUP(E339,keyflow!A$2:B$37,2,0)</f>
        <v>CG</v>
      </c>
    </row>
    <row r="340" spans="1:9" x14ac:dyDescent="0.2">
      <c r="A340" s="1" t="s">
        <v>72</v>
      </c>
      <c r="B340" s="1">
        <v>2018</v>
      </c>
      <c r="C340" s="1" t="s">
        <v>49</v>
      </c>
      <c r="D340" s="1">
        <f>VLOOKUP(C340,Regionale_kerncijfers_Nederland!B$2:D$33,3,0)</f>
        <v>35953</v>
      </c>
      <c r="E340" s="1" t="s">
        <v>19</v>
      </c>
      <c r="F340" s="1">
        <v>0.2</v>
      </c>
      <c r="G340">
        <f t="shared" si="10"/>
        <v>0.2</v>
      </c>
      <c r="H340">
        <f t="shared" si="11"/>
        <v>7.1906000000000008</v>
      </c>
      <c r="I340" t="str">
        <f>VLOOKUP(E340,keyflow!A$2:B$37,2,0)</f>
        <v>FW</v>
      </c>
    </row>
    <row r="341" spans="1:9" x14ac:dyDescent="0.2">
      <c r="A341" s="1" t="s">
        <v>72</v>
      </c>
      <c r="B341" s="1">
        <v>2018</v>
      </c>
      <c r="C341" s="1" t="s">
        <v>49</v>
      </c>
      <c r="D341" s="1">
        <f>VLOOKUP(C341,Regionale_kerncijfers_Nederland!B$2:D$33,3,0)</f>
        <v>35953</v>
      </c>
      <c r="E341" s="1" t="s">
        <v>20</v>
      </c>
      <c r="F341" s="1"/>
      <c r="G341">
        <f t="shared" si="10"/>
        <v>0</v>
      </c>
      <c r="H341">
        <f t="shared" si="11"/>
        <v>0</v>
      </c>
      <c r="I341" t="str">
        <f>VLOOKUP(E341,keyflow!A$2:B$37,2,0)</f>
        <v>CG</v>
      </c>
    </row>
    <row r="342" spans="1:9" x14ac:dyDescent="0.2">
      <c r="A342" s="1" t="s">
        <v>72</v>
      </c>
      <c r="B342" s="1">
        <v>2018</v>
      </c>
      <c r="C342" s="1" t="s">
        <v>49</v>
      </c>
      <c r="D342" s="1">
        <f>VLOOKUP(C342,Regionale_kerncijfers_Nederland!B$2:D$33,3,0)</f>
        <v>35953</v>
      </c>
      <c r="E342" s="1" t="s">
        <v>21</v>
      </c>
      <c r="F342" s="1">
        <v>46.7</v>
      </c>
      <c r="G342">
        <f t="shared" si="10"/>
        <v>46.7</v>
      </c>
      <c r="H342">
        <f t="shared" si="11"/>
        <v>1679.0051000000001</v>
      </c>
      <c r="I342" t="str">
        <f>VLOOKUP(E342,keyflow!A$2:B$37,2,0)</f>
        <v>FW</v>
      </c>
    </row>
    <row r="343" spans="1:9" x14ac:dyDescent="0.2">
      <c r="A343" s="1" t="s">
        <v>72</v>
      </c>
      <c r="B343" s="1">
        <v>2018</v>
      </c>
      <c r="C343" s="1" t="s">
        <v>49</v>
      </c>
      <c r="D343" s="1">
        <f>VLOOKUP(C343,Regionale_kerncijfers_Nederland!B$2:D$33,3,0)</f>
        <v>35953</v>
      </c>
      <c r="E343" s="1" t="s">
        <v>22</v>
      </c>
      <c r="F343" s="1">
        <v>4</v>
      </c>
      <c r="G343">
        <f t="shared" si="10"/>
        <v>4</v>
      </c>
      <c r="H343">
        <f t="shared" si="11"/>
        <v>143.81200000000001</v>
      </c>
      <c r="I343" t="str">
        <f>VLOOKUP(E343,keyflow!A$2:B$37,2,0)</f>
        <v>CG</v>
      </c>
    </row>
    <row r="344" spans="1:9" x14ac:dyDescent="0.2">
      <c r="A344" s="1" t="s">
        <v>72</v>
      </c>
      <c r="B344" s="1">
        <v>2018</v>
      </c>
      <c r="C344" s="1" t="s">
        <v>49</v>
      </c>
      <c r="D344" s="1">
        <f>VLOOKUP(C344,Regionale_kerncijfers_Nederland!B$2:D$33,3,0)</f>
        <v>35953</v>
      </c>
      <c r="E344" s="1" t="s">
        <v>23</v>
      </c>
      <c r="F344" s="1"/>
      <c r="G344">
        <f t="shared" si="10"/>
        <v>0</v>
      </c>
      <c r="H344">
        <f t="shared" si="11"/>
        <v>0</v>
      </c>
      <c r="I344" t="str">
        <f>VLOOKUP(E344,keyflow!A$2:B$37,2,0)</f>
        <v>CG</v>
      </c>
    </row>
    <row r="345" spans="1:9" x14ac:dyDescent="0.2">
      <c r="A345" s="1" t="s">
        <v>72</v>
      </c>
      <c r="B345" s="1">
        <v>2018</v>
      </c>
      <c r="C345" s="1" t="s">
        <v>49</v>
      </c>
      <c r="D345" s="1">
        <f>VLOOKUP(C345,Regionale_kerncijfers_Nederland!B$2:D$33,3,0)</f>
        <v>35953</v>
      </c>
      <c r="E345" s="1" t="s">
        <v>24</v>
      </c>
      <c r="F345" s="1">
        <v>1.9</v>
      </c>
      <c r="G345">
        <f t="shared" si="10"/>
        <v>1.9</v>
      </c>
      <c r="H345">
        <f t="shared" si="11"/>
        <v>68.310699999999997</v>
      </c>
      <c r="I345" t="str">
        <f>VLOOKUP(E345,keyflow!A$2:B$37,2,0)</f>
        <v>CG</v>
      </c>
    </row>
    <row r="346" spans="1:9" x14ac:dyDescent="0.2">
      <c r="A346" s="1" t="s">
        <v>72</v>
      </c>
      <c r="B346" s="1">
        <v>2018</v>
      </c>
      <c r="C346" s="1" t="s">
        <v>49</v>
      </c>
      <c r="D346" s="1">
        <f>VLOOKUP(C346,Regionale_kerncijfers_Nederland!B$2:D$33,3,0)</f>
        <v>35953</v>
      </c>
      <c r="E346" s="1" t="s">
        <v>25</v>
      </c>
      <c r="F346" s="1">
        <v>2.6</v>
      </c>
      <c r="G346">
        <f t="shared" si="10"/>
        <v>2.6</v>
      </c>
      <c r="H346">
        <f t="shared" si="11"/>
        <v>93.477800000000002</v>
      </c>
      <c r="I346" t="str">
        <f>VLOOKUP(E346,keyflow!A$2:B$37,2,0)</f>
        <v>CDW</v>
      </c>
    </row>
    <row r="347" spans="1:9" x14ac:dyDescent="0.2">
      <c r="A347" s="1" t="s">
        <v>72</v>
      </c>
      <c r="B347" s="1">
        <v>2018</v>
      </c>
      <c r="C347" s="1" t="s">
        <v>49</v>
      </c>
      <c r="D347" s="1">
        <f>VLOOKUP(C347,Regionale_kerncijfers_Nederland!B$2:D$33,3,0)</f>
        <v>35953</v>
      </c>
      <c r="E347" s="1" t="s">
        <v>26</v>
      </c>
      <c r="F347" s="1"/>
      <c r="G347">
        <f t="shared" si="10"/>
        <v>0</v>
      </c>
      <c r="H347">
        <f t="shared" si="11"/>
        <v>0</v>
      </c>
      <c r="I347" t="str">
        <f>VLOOKUP(E347,keyflow!A$2:B$37,2,0)</f>
        <v>CG</v>
      </c>
    </row>
    <row r="348" spans="1:9" x14ac:dyDescent="0.2">
      <c r="A348" s="1" t="s">
        <v>72</v>
      </c>
      <c r="B348" s="1">
        <v>2018</v>
      </c>
      <c r="C348" s="1" t="s">
        <v>49</v>
      </c>
      <c r="D348" s="1">
        <f>VLOOKUP(C348,Regionale_kerncijfers_Nederland!B$2:D$33,3,0)</f>
        <v>35953</v>
      </c>
      <c r="E348" s="1" t="s">
        <v>27</v>
      </c>
      <c r="F348" s="1">
        <v>130.19999999999999</v>
      </c>
      <c r="G348">
        <f t="shared" si="10"/>
        <v>130.19999999999999</v>
      </c>
      <c r="H348">
        <f t="shared" si="11"/>
        <v>4681.0805999999993</v>
      </c>
      <c r="I348" t="str">
        <f>VLOOKUP(E348,keyflow!A$2:B$37,2,0)</f>
        <v>CDW</v>
      </c>
    </row>
    <row r="349" spans="1:9" x14ac:dyDescent="0.2">
      <c r="A349" s="1" t="s">
        <v>72</v>
      </c>
      <c r="B349" s="1">
        <v>2018</v>
      </c>
      <c r="C349" s="1" t="s">
        <v>49</v>
      </c>
      <c r="D349" s="1">
        <f>VLOOKUP(C349,Regionale_kerncijfers_Nederland!B$2:D$33,3,0)</f>
        <v>35953</v>
      </c>
      <c r="E349" s="1" t="s">
        <v>28</v>
      </c>
      <c r="F349" s="1">
        <v>42</v>
      </c>
      <c r="G349">
        <f t="shared" si="10"/>
        <v>42</v>
      </c>
      <c r="H349">
        <f t="shared" si="11"/>
        <v>1510.0260000000001</v>
      </c>
      <c r="I349" t="str">
        <f>VLOOKUP(E349,keyflow!A$2:B$37,2,0)</f>
        <v>CDW</v>
      </c>
    </row>
    <row r="350" spans="1:9" x14ac:dyDescent="0.2">
      <c r="A350" s="1" t="s">
        <v>72</v>
      </c>
      <c r="B350" s="1">
        <v>2018</v>
      </c>
      <c r="C350" s="1" t="s">
        <v>49</v>
      </c>
      <c r="D350" s="1">
        <f>VLOOKUP(C350,Regionale_kerncijfers_Nederland!B$2:D$33,3,0)</f>
        <v>35953</v>
      </c>
      <c r="E350" s="1" t="s">
        <v>29</v>
      </c>
      <c r="F350" s="1">
        <v>4.3</v>
      </c>
      <c r="G350">
        <f t="shared" si="10"/>
        <v>4.3</v>
      </c>
      <c r="H350">
        <f t="shared" si="11"/>
        <v>154.59789999999998</v>
      </c>
      <c r="I350" t="str">
        <f>VLOOKUP(E350,keyflow!A$2:B$37,2,0)</f>
        <v>CDW</v>
      </c>
    </row>
    <row r="351" spans="1:9" x14ac:dyDescent="0.2">
      <c r="A351" s="1" t="s">
        <v>72</v>
      </c>
      <c r="B351" s="1">
        <v>2018</v>
      </c>
      <c r="C351" s="1" t="s">
        <v>49</v>
      </c>
      <c r="D351" s="1">
        <f>VLOOKUP(C351,Regionale_kerncijfers_Nederland!B$2:D$33,3,0)</f>
        <v>35953</v>
      </c>
      <c r="E351" s="1" t="s">
        <v>30</v>
      </c>
      <c r="F351" s="1">
        <v>6.4</v>
      </c>
      <c r="G351">
        <f t="shared" si="10"/>
        <v>6.4</v>
      </c>
      <c r="H351">
        <f t="shared" si="11"/>
        <v>230.09920000000002</v>
      </c>
      <c r="I351" t="str">
        <f>VLOOKUP(E351,keyflow!A$2:B$37,2,0)</f>
        <v>CDW</v>
      </c>
    </row>
    <row r="352" spans="1:9" x14ac:dyDescent="0.2">
      <c r="A352" s="1" t="s">
        <v>72</v>
      </c>
      <c r="B352" s="1">
        <v>2018</v>
      </c>
      <c r="C352" s="1" t="s">
        <v>49</v>
      </c>
      <c r="D352" s="1">
        <f>VLOOKUP(C352,Regionale_kerncijfers_Nederland!B$2:D$33,3,0)</f>
        <v>35953</v>
      </c>
      <c r="E352" s="1" t="s">
        <v>31</v>
      </c>
      <c r="F352" s="1">
        <v>1.9</v>
      </c>
      <c r="G352">
        <f t="shared" si="10"/>
        <v>1.9</v>
      </c>
      <c r="H352">
        <f t="shared" si="11"/>
        <v>68.310699999999997</v>
      </c>
      <c r="I352" t="str">
        <f>VLOOKUP(E352,keyflow!A$2:B$37,2,0)</f>
        <v>CDW</v>
      </c>
    </row>
    <row r="353" spans="1:9" x14ac:dyDescent="0.2">
      <c r="A353" s="1" t="s">
        <v>72</v>
      </c>
      <c r="B353" s="1">
        <v>2018</v>
      </c>
      <c r="C353" s="1" t="s">
        <v>49</v>
      </c>
      <c r="D353" s="1">
        <f>VLOOKUP(C353,Regionale_kerncijfers_Nederland!B$2:D$33,3,0)</f>
        <v>35953</v>
      </c>
      <c r="E353" s="1" t="s">
        <v>32</v>
      </c>
      <c r="F353" s="1">
        <v>1.4</v>
      </c>
      <c r="G353">
        <f t="shared" si="10"/>
        <v>1.4</v>
      </c>
      <c r="H353">
        <f t="shared" si="11"/>
        <v>50.334199999999996</v>
      </c>
      <c r="I353" t="str">
        <f>VLOOKUP(E353,keyflow!A$2:B$37,2,0)</f>
        <v>CDW</v>
      </c>
    </row>
    <row r="354" spans="1:9" x14ac:dyDescent="0.2">
      <c r="A354" s="1" t="s">
        <v>72</v>
      </c>
      <c r="B354" s="1">
        <v>2018</v>
      </c>
      <c r="C354" s="1" t="s">
        <v>49</v>
      </c>
      <c r="D354" s="1">
        <f>VLOOKUP(C354,Regionale_kerncijfers_Nederland!B$2:D$33,3,0)</f>
        <v>35953</v>
      </c>
      <c r="E354" s="1" t="s">
        <v>33</v>
      </c>
      <c r="F354" s="1">
        <v>3.5</v>
      </c>
      <c r="G354">
        <f t="shared" si="10"/>
        <v>3.5</v>
      </c>
      <c r="H354">
        <f t="shared" si="11"/>
        <v>125.8355</v>
      </c>
      <c r="I354" t="str">
        <f>VLOOKUP(E354,keyflow!A$2:B$37,2,0)</f>
        <v>CDW</v>
      </c>
    </row>
    <row r="355" spans="1:9" x14ac:dyDescent="0.2">
      <c r="A355" s="1" t="s">
        <v>72</v>
      </c>
      <c r="B355" s="1">
        <v>2018</v>
      </c>
      <c r="C355" s="1" t="s">
        <v>49</v>
      </c>
      <c r="D355" s="1">
        <f>VLOOKUP(C355,Regionale_kerncijfers_Nederland!B$2:D$33,3,0)</f>
        <v>35953</v>
      </c>
      <c r="E355" s="1" t="s">
        <v>34</v>
      </c>
      <c r="F355" s="1">
        <v>0.5</v>
      </c>
      <c r="G355">
        <f t="shared" si="10"/>
        <v>0.5</v>
      </c>
      <c r="H355">
        <f t="shared" si="11"/>
        <v>17.976500000000001</v>
      </c>
      <c r="I355" t="str">
        <f>VLOOKUP(E355,keyflow!A$2:B$37,2,0)</f>
        <v>CDW</v>
      </c>
    </row>
    <row r="356" spans="1:9" x14ac:dyDescent="0.2">
      <c r="A356" s="1" t="s">
        <v>72</v>
      </c>
      <c r="B356" s="1">
        <v>2018</v>
      </c>
      <c r="C356" s="1" t="s">
        <v>49</v>
      </c>
      <c r="D356" s="1">
        <f>VLOOKUP(C356,Regionale_kerncijfers_Nederland!B$2:D$33,3,0)</f>
        <v>35953</v>
      </c>
      <c r="E356" s="1" t="s">
        <v>35</v>
      </c>
      <c r="F356" s="1"/>
      <c r="G356">
        <f t="shared" si="10"/>
        <v>0</v>
      </c>
      <c r="H356">
        <f t="shared" si="11"/>
        <v>0</v>
      </c>
      <c r="I356" t="str">
        <f>VLOOKUP(E356,keyflow!A$2:B$37,2,0)</f>
        <v>CDW</v>
      </c>
    </row>
    <row r="357" spans="1:9" x14ac:dyDescent="0.2">
      <c r="A357" s="1" t="s">
        <v>72</v>
      </c>
      <c r="B357" s="1">
        <v>2018</v>
      </c>
      <c r="C357" s="1" t="s">
        <v>49</v>
      </c>
      <c r="D357" s="1">
        <f>VLOOKUP(C357,Regionale_kerncijfers_Nederland!B$2:D$33,3,0)</f>
        <v>35953</v>
      </c>
      <c r="E357" s="1" t="s">
        <v>36</v>
      </c>
      <c r="F357" s="1">
        <v>0.1</v>
      </c>
      <c r="G357">
        <f t="shared" si="10"/>
        <v>0.1</v>
      </c>
      <c r="H357">
        <f t="shared" si="11"/>
        <v>3.5953000000000004</v>
      </c>
      <c r="I357" t="str">
        <f>VLOOKUP(E357,keyflow!A$2:B$37,2,0)</f>
        <v>CG</v>
      </c>
    </row>
    <row r="358" spans="1:9" x14ac:dyDescent="0.2">
      <c r="A358" s="1" t="s">
        <v>72</v>
      </c>
      <c r="B358" s="1">
        <v>2018</v>
      </c>
      <c r="C358" s="1" t="s">
        <v>49</v>
      </c>
      <c r="D358" s="1">
        <f>VLOOKUP(C358,Regionale_kerncijfers_Nederland!B$2:D$33,3,0)</f>
        <v>35953</v>
      </c>
      <c r="E358" s="1" t="s">
        <v>37</v>
      </c>
      <c r="F358" s="1">
        <v>0.1</v>
      </c>
      <c r="G358">
        <f t="shared" si="10"/>
        <v>0.1</v>
      </c>
      <c r="H358">
        <f t="shared" si="11"/>
        <v>3.5953000000000004</v>
      </c>
      <c r="I358" t="str">
        <f>VLOOKUP(E358,keyflow!A$2:B$37,2,0)</f>
        <v>CDW</v>
      </c>
    </row>
    <row r="359" spans="1:9" x14ac:dyDescent="0.2">
      <c r="A359" s="1" t="s">
        <v>72</v>
      </c>
      <c r="B359" s="1">
        <v>2018</v>
      </c>
      <c r="C359" s="1" t="s">
        <v>49</v>
      </c>
      <c r="D359" s="1">
        <f>VLOOKUP(C359,Regionale_kerncijfers_Nederland!B$2:D$33,3,0)</f>
        <v>35953</v>
      </c>
      <c r="E359" s="1" t="s">
        <v>38</v>
      </c>
      <c r="F359" s="1"/>
      <c r="G359">
        <f t="shared" si="10"/>
        <v>0</v>
      </c>
      <c r="H359">
        <f t="shared" si="11"/>
        <v>0</v>
      </c>
      <c r="I359" t="str">
        <f>VLOOKUP(E359,keyflow!A$2:B$37,2,0)</f>
        <v>CG</v>
      </c>
    </row>
    <row r="360" spans="1:9" x14ac:dyDescent="0.2">
      <c r="A360" s="1" t="s">
        <v>72</v>
      </c>
      <c r="B360" s="1">
        <v>2018</v>
      </c>
      <c r="C360" s="1" t="s">
        <v>49</v>
      </c>
      <c r="D360" s="1">
        <f>VLOOKUP(C360,Regionale_kerncijfers_Nederland!B$2:D$33,3,0)</f>
        <v>35953</v>
      </c>
      <c r="E360" s="1" t="s">
        <v>39</v>
      </c>
      <c r="F360" s="1">
        <v>0</v>
      </c>
      <c r="G360">
        <f t="shared" si="10"/>
        <v>0</v>
      </c>
      <c r="H360">
        <f t="shared" si="11"/>
        <v>0</v>
      </c>
      <c r="I360" t="str">
        <f>VLOOKUP(E360,keyflow!A$2:B$37,2,0)</f>
        <v>FW</v>
      </c>
    </row>
    <row r="361" spans="1:9" x14ac:dyDescent="0.2">
      <c r="A361" s="1" t="s">
        <v>72</v>
      </c>
      <c r="B361" s="1">
        <v>2018</v>
      </c>
      <c r="C361" s="1" t="s">
        <v>49</v>
      </c>
      <c r="D361" s="1">
        <f>VLOOKUP(C361,Regionale_kerncijfers_Nederland!B$2:D$33,3,0)</f>
        <v>35953</v>
      </c>
      <c r="E361" s="1" t="s">
        <v>40</v>
      </c>
      <c r="F361" s="1"/>
      <c r="G361">
        <f t="shared" si="10"/>
        <v>0</v>
      </c>
      <c r="H361">
        <f t="shared" si="11"/>
        <v>0</v>
      </c>
      <c r="I361" t="str">
        <f>VLOOKUP(E361,keyflow!A$2:B$37,2,0)</f>
        <v>-</v>
      </c>
    </row>
    <row r="362" spans="1:9" x14ac:dyDescent="0.2">
      <c r="A362" s="1" t="s">
        <v>72</v>
      </c>
      <c r="B362" s="1">
        <v>2018</v>
      </c>
      <c r="C362" s="1" t="s">
        <v>50</v>
      </c>
      <c r="D362" s="1">
        <f>VLOOKUP(C362,Regionale_kerncijfers_Nederland!B$2:D$33,3,0)</f>
        <v>57337</v>
      </c>
      <c r="E362" s="1" t="s">
        <v>5</v>
      </c>
      <c r="F362" s="1">
        <v>509.5</v>
      </c>
      <c r="G362">
        <f t="shared" si="10"/>
        <v>509.5</v>
      </c>
      <c r="H362">
        <f t="shared" si="11"/>
        <v>29213.201499999999</v>
      </c>
      <c r="I362" t="str">
        <f>VLOOKUP(E362,keyflow!A$2:B$37,2,0)</f>
        <v>TOTAAL</v>
      </c>
    </row>
    <row r="363" spans="1:9" x14ac:dyDescent="0.2">
      <c r="A363" s="1" t="s">
        <v>72</v>
      </c>
      <c r="B363" s="1">
        <v>2018</v>
      </c>
      <c r="C363" s="1" t="s">
        <v>50</v>
      </c>
      <c r="D363" s="1">
        <f>VLOOKUP(C363,Regionale_kerncijfers_Nederland!B$2:D$33,3,0)</f>
        <v>57337</v>
      </c>
      <c r="E363" s="1" t="s">
        <v>6</v>
      </c>
      <c r="F363" s="1">
        <v>170</v>
      </c>
      <c r="G363">
        <f t="shared" si="10"/>
        <v>170</v>
      </c>
      <c r="H363">
        <f t="shared" si="11"/>
        <v>9747.2900000000009</v>
      </c>
      <c r="I363" t="str">
        <f>VLOOKUP(E363,keyflow!A$2:B$37,2,0)</f>
        <v>-</v>
      </c>
    </row>
    <row r="364" spans="1:9" x14ac:dyDescent="0.2">
      <c r="A364" s="1" t="s">
        <v>72</v>
      </c>
      <c r="B364" s="1">
        <v>2018</v>
      </c>
      <c r="C364" s="1" t="s">
        <v>50</v>
      </c>
      <c r="D364" s="1">
        <f>VLOOKUP(C364,Regionale_kerncijfers_Nederland!B$2:D$33,3,0)</f>
        <v>57337</v>
      </c>
      <c r="E364" s="1" t="s">
        <v>7</v>
      </c>
      <c r="F364" s="1">
        <v>25.3</v>
      </c>
      <c r="G364">
        <f t="shared" si="10"/>
        <v>25.3</v>
      </c>
      <c r="H364">
        <f t="shared" si="11"/>
        <v>1450.6261000000002</v>
      </c>
      <c r="I364" t="str">
        <f>VLOOKUP(E364,keyflow!A$2:B$37,2,0)</f>
        <v>CG</v>
      </c>
    </row>
    <row r="365" spans="1:9" x14ac:dyDescent="0.2">
      <c r="A365" s="1" t="s">
        <v>72</v>
      </c>
      <c r="B365" s="1">
        <v>2018</v>
      </c>
      <c r="C365" s="1" t="s">
        <v>50</v>
      </c>
      <c r="D365" s="1">
        <f>VLOOKUP(C365,Regionale_kerncijfers_Nederland!B$2:D$33,3,0)</f>
        <v>57337</v>
      </c>
      <c r="E365" s="1" t="s">
        <v>8</v>
      </c>
      <c r="F365" s="1"/>
      <c r="G365">
        <f t="shared" si="10"/>
        <v>0</v>
      </c>
      <c r="H365">
        <f t="shared" si="11"/>
        <v>0</v>
      </c>
      <c r="I365" t="str">
        <f>VLOOKUP(E365,keyflow!A$2:B$37,2,0)</f>
        <v>CDW</v>
      </c>
    </row>
    <row r="366" spans="1:9" x14ac:dyDescent="0.2">
      <c r="A366" s="1" t="s">
        <v>72</v>
      </c>
      <c r="B366" s="1">
        <v>2018</v>
      </c>
      <c r="C366" s="1" t="s">
        <v>50</v>
      </c>
      <c r="D366" s="1">
        <f>VLOOKUP(C366,Regionale_kerncijfers_Nederland!B$2:D$33,3,0)</f>
        <v>57337</v>
      </c>
      <c r="E366" s="1" t="s">
        <v>9</v>
      </c>
      <c r="F366" s="1">
        <v>108.2</v>
      </c>
      <c r="G366">
        <f t="shared" si="10"/>
        <v>108.2</v>
      </c>
      <c r="H366">
        <f t="shared" si="11"/>
        <v>6203.8634000000002</v>
      </c>
      <c r="I366" t="str">
        <f>VLOOKUP(E366,keyflow!A$2:B$37,2,0)</f>
        <v>FW</v>
      </c>
    </row>
    <row r="367" spans="1:9" x14ac:dyDescent="0.2">
      <c r="A367" s="1" t="s">
        <v>72</v>
      </c>
      <c r="B367" s="1">
        <v>2018</v>
      </c>
      <c r="C367" s="1" t="s">
        <v>50</v>
      </c>
      <c r="D367" s="1">
        <f>VLOOKUP(C367,Regionale_kerncijfers_Nederland!B$2:D$33,3,0)</f>
        <v>57337</v>
      </c>
      <c r="E367" s="1" t="s">
        <v>10</v>
      </c>
      <c r="F367" s="1">
        <v>49</v>
      </c>
      <c r="G367">
        <f t="shared" si="10"/>
        <v>49</v>
      </c>
      <c r="H367">
        <f t="shared" si="11"/>
        <v>2809.5129999999999</v>
      </c>
      <c r="I367" t="str">
        <f>VLOOKUP(E367,keyflow!A$2:B$37,2,0)</f>
        <v>CG</v>
      </c>
    </row>
    <row r="368" spans="1:9" x14ac:dyDescent="0.2">
      <c r="A368" s="1" t="s">
        <v>72</v>
      </c>
      <c r="B368" s="1">
        <v>2018</v>
      </c>
      <c r="C368" s="1" t="s">
        <v>50</v>
      </c>
      <c r="D368" s="1">
        <f>VLOOKUP(C368,Regionale_kerncijfers_Nederland!B$2:D$33,3,0)</f>
        <v>57337</v>
      </c>
      <c r="E368" s="1" t="s">
        <v>11</v>
      </c>
      <c r="F368" s="1">
        <v>5.8</v>
      </c>
      <c r="G368">
        <f t="shared" si="10"/>
        <v>5.8</v>
      </c>
      <c r="H368">
        <f t="shared" si="11"/>
        <v>332.55459999999999</v>
      </c>
      <c r="I368" t="str">
        <f>VLOOKUP(E368,keyflow!A$2:B$37,2,0)</f>
        <v>CG</v>
      </c>
    </row>
    <row r="369" spans="1:9" x14ac:dyDescent="0.2">
      <c r="A369" s="1" t="s">
        <v>72</v>
      </c>
      <c r="B369" s="1">
        <v>2018</v>
      </c>
      <c r="C369" s="1" t="s">
        <v>50</v>
      </c>
      <c r="D369" s="1">
        <f>VLOOKUP(C369,Regionale_kerncijfers_Nederland!B$2:D$33,3,0)</f>
        <v>57337</v>
      </c>
      <c r="E369" s="1" t="s">
        <v>12</v>
      </c>
      <c r="F369" s="1">
        <v>26.8</v>
      </c>
      <c r="G369">
        <f t="shared" si="10"/>
        <v>26.8</v>
      </c>
      <c r="H369">
        <f t="shared" si="11"/>
        <v>1536.6316000000002</v>
      </c>
      <c r="I369" t="str">
        <f>VLOOKUP(E369,keyflow!A$2:B$37,2,0)</f>
        <v>CG</v>
      </c>
    </row>
    <row r="370" spans="1:9" x14ac:dyDescent="0.2">
      <c r="A370" s="1" t="s">
        <v>72</v>
      </c>
      <c r="B370" s="1">
        <v>2018</v>
      </c>
      <c r="C370" s="1" t="s">
        <v>50</v>
      </c>
      <c r="D370" s="1">
        <f>VLOOKUP(C370,Regionale_kerncijfers_Nederland!B$2:D$33,3,0)</f>
        <v>57337</v>
      </c>
      <c r="E370" s="1" t="s">
        <v>13</v>
      </c>
      <c r="F370" s="1"/>
      <c r="G370">
        <f t="shared" si="10"/>
        <v>0</v>
      </c>
      <c r="H370">
        <f t="shared" si="11"/>
        <v>0</v>
      </c>
      <c r="I370" t="str">
        <f>VLOOKUP(E370,keyflow!A$2:B$37,2,0)</f>
        <v>CG</v>
      </c>
    </row>
    <row r="371" spans="1:9" x14ac:dyDescent="0.2">
      <c r="A371" s="1" t="s">
        <v>72</v>
      </c>
      <c r="B371" s="1">
        <v>2018</v>
      </c>
      <c r="C371" s="1" t="s">
        <v>50</v>
      </c>
      <c r="D371" s="1">
        <f>VLOOKUP(C371,Regionale_kerncijfers_Nederland!B$2:D$33,3,0)</f>
        <v>57337</v>
      </c>
      <c r="E371" s="1" t="s">
        <v>14</v>
      </c>
      <c r="F371" s="1"/>
      <c r="G371">
        <f t="shared" si="10"/>
        <v>0</v>
      </c>
      <c r="H371">
        <f t="shared" si="11"/>
        <v>0</v>
      </c>
      <c r="I371" t="str">
        <f>VLOOKUP(E371,keyflow!A$2:B$37,2,0)</f>
        <v>CG</v>
      </c>
    </row>
    <row r="372" spans="1:9" x14ac:dyDescent="0.2">
      <c r="A372" s="1" t="s">
        <v>72</v>
      </c>
      <c r="B372" s="1">
        <v>2018</v>
      </c>
      <c r="C372" s="1" t="s">
        <v>50</v>
      </c>
      <c r="D372" s="1">
        <f>VLOOKUP(C372,Regionale_kerncijfers_Nederland!B$2:D$33,3,0)</f>
        <v>57337</v>
      </c>
      <c r="E372" s="1" t="s">
        <v>15</v>
      </c>
      <c r="F372" s="1"/>
      <c r="G372">
        <f t="shared" si="10"/>
        <v>0</v>
      </c>
      <c r="H372">
        <f t="shared" si="11"/>
        <v>0</v>
      </c>
      <c r="I372" t="str">
        <f>VLOOKUP(E372,keyflow!A$2:B$37,2,0)</f>
        <v>CG</v>
      </c>
    </row>
    <row r="373" spans="1:9" x14ac:dyDescent="0.2">
      <c r="A373" s="1" t="s">
        <v>72</v>
      </c>
      <c r="B373" s="1">
        <v>2018</v>
      </c>
      <c r="C373" s="1" t="s">
        <v>50</v>
      </c>
      <c r="D373" s="1">
        <f>VLOOKUP(C373,Regionale_kerncijfers_Nederland!B$2:D$33,3,0)</f>
        <v>57337</v>
      </c>
      <c r="E373" s="1" t="s">
        <v>16</v>
      </c>
      <c r="F373" s="1">
        <v>20.8</v>
      </c>
      <c r="G373">
        <f t="shared" si="10"/>
        <v>20.8</v>
      </c>
      <c r="H373">
        <f t="shared" si="11"/>
        <v>1192.6096</v>
      </c>
      <c r="I373" t="str">
        <f>VLOOKUP(E373,keyflow!A$2:B$37,2,0)</f>
        <v>CG</v>
      </c>
    </row>
    <row r="374" spans="1:9" x14ac:dyDescent="0.2">
      <c r="A374" s="1" t="s">
        <v>72</v>
      </c>
      <c r="B374" s="1">
        <v>2018</v>
      </c>
      <c r="C374" s="1" t="s">
        <v>50</v>
      </c>
      <c r="D374" s="1">
        <f>VLOOKUP(C374,Regionale_kerncijfers_Nederland!B$2:D$33,3,0)</f>
        <v>57337</v>
      </c>
      <c r="E374" s="1" t="s">
        <v>17</v>
      </c>
      <c r="F374" s="1">
        <v>1.6</v>
      </c>
      <c r="G374">
        <f t="shared" si="10"/>
        <v>1.6</v>
      </c>
      <c r="H374">
        <f t="shared" si="11"/>
        <v>91.739200000000011</v>
      </c>
      <c r="I374" t="str">
        <f>VLOOKUP(E374,keyflow!A$2:B$37,2,0)</f>
        <v>CG</v>
      </c>
    </row>
    <row r="375" spans="1:9" x14ac:dyDescent="0.2">
      <c r="A375" s="1" t="s">
        <v>72</v>
      </c>
      <c r="B375" s="1">
        <v>2018</v>
      </c>
      <c r="C375" s="1" t="s">
        <v>50</v>
      </c>
      <c r="D375" s="1">
        <f>VLOOKUP(C375,Regionale_kerncijfers_Nederland!B$2:D$33,3,0)</f>
        <v>57337</v>
      </c>
      <c r="E375" s="1" t="s">
        <v>18</v>
      </c>
      <c r="F375" s="1">
        <v>0</v>
      </c>
      <c r="G375">
        <f t="shared" si="10"/>
        <v>0</v>
      </c>
      <c r="H375">
        <f t="shared" si="11"/>
        <v>0</v>
      </c>
      <c r="I375" t="str">
        <f>VLOOKUP(E375,keyflow!A$2:B$37,2,0)</f>
        <v>CG</v>
      </c>
    </row>
    <row r="376" spans="1:9" x14ac:dyDescent="0.2">
      <c r="A376" s="1" t="s">
        <v>72</v>
      </c>
      <c r="B376" s="1">
        <v>2018</v>
      </c>
      <c r="C376" s="1" t="s">
        <v>50</v>
      </c>
      <c r="D376" s="1">
        <f>VLOOKUP(C376,Regionale_kerncijfers_Nederland!B$2:D$33,3,0)</f>
        <v>57337</v>
      </c>
      <c r="E376" s="1" t="s">
        <v>19</v>
      </c>
      <c r="F376" s="1">
        <v>0.2</v>
      </c>
      <c r="G376">
        <f t="shared" si="10"/>
        <v>0.2</v>
      </c>
      <c r="H376">
        <f t="shared" si="11"/>
        <v>11.467400000000001</v>
      </c>
      <c r="I376" t="str">
        <f>VLOOKUP(E376,keyflow!A$2:B$37,2,0)</f>
        <v>FW</v>
      </c>
    </row>
    <row r="377" spans="1:9" x14ac:dyDescent="0.2">
      <c r="A377" s="1" t="s">
        <v>72</v>
      </c>
      <c r="B377" s="1">
        <v>2018</v>
      </c>
      <c r="C377" s="1" t="s">
        <v>50</v>
      </c>
      <c r="D377" s="1">
        <f>VLOOKUP(C377,Regionale_kerncijfers_Nederland!B$2:D$33,3,0)</f>
        <v>57337</v>
      </c>
      <c r="E377" s="1" t="s">
        <v>20</v>
      </c>
      <c r="F377" s="1"/>
      <c r="G377">
        <f t="shared" si="10"/>
        <v>0</v>
      </c>
      <c r="H377">
        <f t="shared" si="11"/>
        <v>0</v>
      </c>
      <c r="I377" t="str">
        <f>VLOOKUP(E377,keyflow!A$2:B$37,2,0)</f>
        <v>CG</v>
      </c>
    </row>
    <row r="378" spans="1:9" x14ac:dyDescent="0.2">
      <c r="A378" s="1" t="s">
        <v>72</v>
      </c>
      <c r="B378" s="1">
        <v>2018</v>
      </c>
      <c r="C378" s="1" t="s">
        <v>50</v>
      </c>
      <c r="D378" s="1">
        <f>VLOOKUP(C378,Regionale_kerncijfers_Nederland!B$2:D$33,3,0)</f>
        <v>57337</v>
      </c>
      <c r="E378" s="1" t="s">
        <v>21</v>
      </c>
      <c r="F378" s="1">
        <v>14</v>
      </c>
      <c r="G378">
        <f t="shared" si="10"/>
        <v>14</v>
      </c>
      <c r="H378">
        <f t="shared" si="11"/>
        <v>802.71799999999996</v>
      </c>
      <c r="I378" t="str">
        <f>VLOOKUP(E378,keyflow!A$2:B$37,2,0)</f>
        <v>FW</v>
      </c>
    </row>
    <row r="379" spans="1:9" x14ac:dyDescent="0.2">
      <c r="A379" s="1" t="s">
        <v>72</v>
      </c>
      <c r="B379" s="1">
        <v>2018</v>
      </c>
      <c r="C379" s="1" t="s">
        <v>50</v>
      </c>
      <c r="D379" s="1">
        <f>VLOOKUP(C379,Regionale_kerncijfers_Nederland!B$2:D$33,3,0)</f>
        <v>57337</v>
      </c>
      <c r="E379" s="1" t="s">
        <v>22</v>
      </c>
      <c r="F379" s="1">
        <v>5.8</v>
      </c>
      <c r="G379">
        <f t="shared" si="10"/>
        <v>5.8</v>
      </c>
      <c r="H379">
        <f t="shared" si="11"/>
        <v>332.55459999999999</v>
      </c>
      <c r="I379" t="str">
        <f>VLOOKUP(E379,keyflow!A$2:B$37,2,0)</f>
        <v>CG</v>
      </c>
    </row>
    <row r="380" spans="1:9" x14ac:dyDescent="0.2">
      <c r="A380" s="1" t="s">
        <v>72</v>
      </c>
      <c r="B380" s="1">
        <v>2018</v>
      </c>
      <c r="C380" s="1" t="s">
        <v>50</v>
      </c>
      <c r="D380" s="1">
        <f>VLOOKUP(C380,Regionale_kerncijfers_Nederland!B$2:D$33,3,0)</f>
        <v>57337</v>
      </c>
      <c r="E380" s="1" t="s">
        <v>23</v>
      </c>
      <c r="F380" s="1">
        <v>1.8</v>
      </c>
      <c r="G380">
        <f t="shared" si="10"/>
        <v>1.8</v>
      </c>
      <c r="H380">
        <f t="shared" si="11"/>
        <v>103.20660000000001</v>
      </c>
      <c r="I380" t="str">
        <f>VLOOKUP(E380,keyflow!A$2:B$37,2,0)</f>
        <v>CG</v>
      </c>
    </row>
    <row r="381" spans="1:9" x14ac:dyDescent="0.2">
      <c r="A381" s="1" t="s">
        <v>72</v>
      </c>
      <c r="B381" s="1">
        <v>2018</v>
      </c>
      <c r="C381" s="1" t="s">
        <v>50</v>
      </c>
      <c r="D381" s="1">
        <f>VLOOKUP(C381,Regionale_kerncijfers_Nederland!B$2:D$33,3,0)</f>
        <v>57337</v>
      </c>
      <c r="E381" s="1" t="s">
        <v>24</v>
      </c>
      <c r="F381" s="1">
        <v>2.2000000000000002</v>
      </c>
      <c r="G381">
        <f t="shared" si="10"/>
        <v>2.2000000000000002</v>
      </c>
      <c r="H381">
        <f t="shared" si="11"/>
        <v>126.1414</v>
      </c>
      <c r="I381" t="str">
        <f>VLOOKUP(E381,keyflow!A$2:B$37,2,0)</f>
        <v>CG</v>
      </c>
    </row>
    <row r="382" spans="1:9" x14ac:dyDescent="0.2">
      <c r="A382" s="1" t="s">
        <v>72</v>
      </c>
      <c r="B382" s="1">
        <v>2018</v>
      </c>
      <c r="C382" s="1" t="s">
        <v>50</v>
      </c>
      <c r="D382" s="1">
        <f>VLOOKUP(C382,Regionale_kerncijfers_Nederland!B$2:D$33,3,0)</f>
        <v>57337</v>
      </c>
      <c r="E382" s="1" t="s">
        <v>25</v>
      </c>
      <c r="F382" s="1">
        <v>1.9</v>
      </c>
      <c r="G382">
        <f t="shared" si="10"/>
        <v>1.9</v>
      </c>
      <c r="H382">
        <f t="shared" si="11"/>
        <v>108.94029999999999</v>
      </c>
      <c r="I382" t="str">
        <f>VLOOKUP(E382,keyflow!A$2:B$37,2,0)</f>
        <v>CDW</v>
      </c>
    </row>
    <row r="383" spans="1:9" x14ac:dyDescent="0.2">
      <c r="A383" s="1" t="s">
        <v>72</v>
      </c>
      <c r="B383" s="1">
        <v>2018</v>
      </c>
      <c r="C383" s="1" t="s">
        <v>50</v>
      </c>
      <c r="D383" s="1">
        <f>VLOOKUP(C383,Regionale_kerncijfers_Nederland!B$2:D$33,3,0)</f>
        <v>57337</v>
      </c>
      <c r="E383" s="1" t="s">
        <v>26</v>
      </c>
      <c r="F383" s="1">
        <v>1.2</v>
      </c>
      <c r="G383">
        <f t="shared" si="10"/>
        <v>1.2</v>
      </c>
      <c r="H383">
        <f t="shared" si="11"/>
        <v>68.804400000000001</v>
      </c>
      <c r="I383" t="str">
        <f>VLOOKUP(E383,keyflow!A$2:B$37,2,0)</f>
        <v>CG</v>
      </c>
    </row>
    <row r="384" spans="1:9" x14ac:dyDescent="0.2">
      <c r="A384" s="1" t="s">
        <v>72</v>
      </c>
      <c r="B384" s="1">
        <v>2018</v>
      </c>
      <c r="C384" s="1" t="s">
        <v>50</v>
      </c>
      <c r="D384" s="1">
        <f>VLOOKUP(C384,Regionale_kerncijfers_Nederland!B$2:D$33,3,0)</f>
        <v>57337</v>
      </c>
      <c r="E384" s="1" t="s">
        <v>27</v>
      </c>
      <c r="F384" s="1">
        <v>24.8</v>
      </c>
      <c r="G384">
        <f t="shared" si="10"/>
        <v>24.8</v>
      </c>
      <c r="H384">
        <f t="shared" si="11"/>
        <v>1421.9576000000002</v>
      </c>
      <c r="I384" t="str">
        <f>VLOOKUP(E384,keyflow!A$2:B$37,2,0)</f>
        <v>CDW</v>
      </c>
    </row>
    <row r="385" spans="1:9" x14ac:dyDescent="0.2">
      <c r="A385" s="1" t="s">
        <v>72</v>
      </c>
      <c r="B385" s="1">
        <v>2018</v>
      </c>
      <c r="C385" s="1" t="s">
        <v>50</v>
      </c>
      <c r="D385" s="1">
        <f>VLOOKUP(C385,Regionale_kerncijfers_Nederland!B$2:D$33,3,0)</f>
        <v>57337</v>
      </c>
      <c r="E385" s="1" t="s">
        <v>28</v>
      </c>
      <c r="F385" s="1">
        <v>27</v>
      </c>
      <c r="G385">
        <f t="shared" si="10"/>
        <v>27</v>
      </c>
      <c r="H385">
        <f t="shared" si="11"/>
        <v>1548.0989999999999</v>
      </c>
      <c r="I385" t="str">
        <f>VLOOKUP(E385,keyflow!A$2:B$37,2,0)</f>
        <v>CDW</v>
      </c>
    </row>
    <row r="386" spans="1:9" x14ac:dyDescent="0.2">
      <c r="A386" s="1" t="s">
        <v>72</v>
      </c>
      <c r="B386" s="1">
        <v>2018</v>
      </c>
      <c r="C386" s="1" t="s">
        <v>50</v>
      </c>
      <c r="D386" s="1">
        <f>VLOOKUP(C386,Regionale_kerncijfers_Nederland!B$2:D$33,3,0)</f>
        <v>57337</v>
      </c>
      <c r="E386" s="1" t="s">
        <v>29</v>
      </c>
      <c r="F386" s="1">
        <v>3</v>
      </c>
      <c r="G386">
        <f t="shared" si="10"/>
        <v>3</v>
      </c>
      <c r="H386">
        <f t="shared" si="11"/>
        <v>172.011</v>
      </c>
      <c r="I386" t="str">
        <f>VLOOKUP(E386,keyflow!A$2:B$37,2,0)</f>
        <v>CDW</v>
      </c>
    </row>
    <row r="387" spans="1:9" x14ac:dyDescent="0.2">
      <c r="A387" s="1" t="s">
        <v>72</v>
      </c>
      <c r="B387" s="1">
        <v>2018</v>
      </c>
      <c r="C387" s="1" t="s">
        <v>50</v>
      </c>
      <c r="D387" s="1">
        <f>VLOOKUP(C387,Regionale_kerncijfers_Nederland!B$2:D$33,3,0)</f>
        <v>57337</v>
      </c>
      <c r="E387" s="1" t="s">
        <v>30</v>
      </c>
      <c r="F387" s="1">
        <v>7.4</v>
      </c>
      <c r="G387">
        <f t="shared" ref="G387:G450" si="12">IF(ISBLANK(F387), 0, F387)</f>
        <v>7.4</v>
      </c>
      <c r="H387">
        <f t="shared" ref="H387:H450" si="13">(D387*G387)/1000</f>
        <v>424.29380000000003</v>
      </c>
      <c r="I387" t="str">
        <f>VLOOKUP(E387,keyflow!A$2:B$37,2,0)</f>
        <v>CDW</v>
      </c>
    </row>
    <row r="388" spans="1:9" x14ac:dyDescent="0.2">
      <c r="A388" s="1" t="s">
        <v>72</v>
      </c>
      <c r="B388" s="1">
        <v>2018</v>
      </c>
      <c r="C388" s="1" t="s">
        <v>50</v>
      </c>
      <c r="D388" s="1">
        <f>VLOOKUP(C388,Regionale_kerncijfers_Nederland!B$2:D$33,3,0)</f>
        <v>57337</v>
      </c>
      <c r="E388" s="1" t="s">
        <v>31</v>
      </c>
      <c r="F388" s="1">
        <v>0.8</v>
      </c>
      <c r="G388">
        <f t="shared" si="12"/>
        <v>0.8</v>
      </c>
      <c r="H388">
        <f t="shared" si="13"/>
        <v>45.869600000000005</v>
      </c>
      <c r="I388" t="str">
        <f>VLOOKUP(E388,keyflow!A$2:B$37,2,0)</f>
        <v>CDW</v>
      </c>
    </row>
    <row r="389" spans="1:9" x14ac:dyDescent="0.2">
      <c r="A389" s="1" t="s">
        <v>72</v>
      </c>
      <c r="B389" s="1">
        <v>2018</v>
      </c>
      <c r="C389" s="1" t="s">
        <v>50</v>
      </c>
      <c r="D389" s="1">
        <f>VLOOKUP(C389,Regionale_kerncijfers_Nederland!B$2:D$33,3,0)</f>
        <v>57337</v>
      </c>
      <c r="E389" s="1" t="s">
        <v>32</v>
      </c>
      <c r="F389" s="1"/>
      <c r="G389">
        <f t="shared" si="12"/>
        <v>0</v>
      </c>
      <c r="H389">
        <f t="shared" si="13"/>
        <v>0</v>
      </c>
      <c r="I389" t="str">
        <f>VLOOKUP(E389,keyflow!A$2:B$37,2,0)</f>
        <v>CDW</v>
      </c>
    </row>
    <row r="390" spans="1:9" x14ac:dyDescent="0.2">
      <c r="A390" s="1" t="s">
        <v>72</v>
      </c>
      <c r="B390" s="1">
        <v>2018</v>
      </c>
      <c r="C390" s="1" t="s">
        <v>50</v>
      </c>
      <c r="D390" s="1">
        <f>VLOOKUP(C390,Regionale_kerncijfers_Nederland!B$2:D$33,3,0)</f>
        <v>57337</v>
      </c>
      <c r="E390" s="1" t="s">
        <v>33</v>
      </c>
      <c r="F390" s="1">
        <v>1.9</v>
      </c>
      <c r="G390">
        <f t="shared" si="12"/>
        <v>1.9</v>
      </c>
      <c r="H390">
        <f t="shared" si="13"/>
        <v>108.94029999999999</v>
      </c>
      <c r="I390" t="str">
        <f>VLOOKUP(E390,keyflow!A$2:B$37,2,0)</f>
        <v>CDW</v>
      </c>
    </row>
    <row r="391" spans="1:9" x14ac:dyDescent="0.2">
      <c r="A391" s="1" t="s">
        <v>72</v>
      </c>
      <c r="B391" s="1">
        <v>2018</v>
      </c>
      <c r="C391" s="1" t="s">
        <v>50</v>
      </c>
      <c r="D391" s="1">
        <f>VLOOKUP(C391,Regionale_kerncijfers_Nederland!B$2:D$33,3,0)</f>
        <v>57337</v>
      </c>
      <c r="E391" s="1" t="s">
        <v>34</v>
      </c>
      <c r="F391" s="1">
        <v>0.2</v>
      </c>
      <c r="G391">
        <f t="shared" si="12"/>
        <v>0.2</v>
      </c>
      <c r="H391">
        <f t="shared" si="13"/>
        <v>11.467400000000001</v>
      </c>
      <c r="I391" t="str">
        <f>VLOOKUP(E391,keyflow!A$2:B$37,2,0)</f>
        <v>CDW</v>
      </c>
    </row>
    <row r="392" spans="1:9" x14ac:dyDescent="0.2">
      <c r="A392" s="1" t="s">
        <v>72</v>
      </c>
      <c r="B392" s="1">
        <v>2018</v>
      </c>
      <c r="C392" s="1" t="s">
        <v>50</v>
      </c>
      <c r="D392" s="1">
        <f>VLOOKUP(C392,Regionale_kerncijfers_Nederland!B$2:D$33,3,0)</f>
        <v>57337</v>
      </c>
      <c r="E392" s="1" t="s">
        <v>35</v>
      </c>
      <c r="F392" s="1">
        <v>9.1999999999999993</v>
      </c>
      <c r="G392">
        <f t="shared" si="12"/>
        <v>9.1999999999999993</v>
      </c>
      <c r="H392">
        <f t="shared" si="13"/>
        <v>527.5003999999999</v>
      </c>
      <c r="I392" t="str">
        <f>VLOOKUP(E392,keyflow!A$2:B$37,2,0)</f>
        <v>CDW</v>
      </c>
    </row>
    <row r="393" spans="1:9" x14ac:dyDescent="0.2">
      <c r="A393" s="1" t="s">
        <v>72</v>
      </c>
      <c r="B393" s="1">
        <v>2018</v>
      </c>
      <c r="C393" s="1" t="s">
        <v>50</v>
      </c>
      <c r="D393" s="1">
        <f>VLOOKUP(C393,Regionale_kerncijfers_Nederland!B$2:D$33,3,0)</f>
        <v>57337</v>
      </c>
      <c r="E393" s="1" t="s">
        <v>36</v>
      </c>
      <c r="F393" s="1">
        <v>0.1</v>
      </c>
      <c r="G393">
        <f t="shared" si="12"/>
        <v>0.1</v>
      </c>
      <c r="H393">
        <f t="shared" si="13"/>
        <v>5.7337000000000007</v>
      </c>
      <c r="I393" t="str">
        <f>VLOOKUP(E393,keyflow!A$2:B$37,2,0)</f>
        <v>CG</v>
      </c>
    </row>
    <row r="394" spans="1:9" x14ac:dyDescent="0.2">
      <c r="A394" s="1" t="s">
        <v>72</v>
      </c>
      <c r="B394" s="1">
        <v>2018</v>
      </c>
      <c r="C394" s="1" t="s">
        <v>50</v>
      </c>
      <c r="D394" s="1">
        <f>VLOOKUP(C394,Regionale_kerncijfers_Nederland!B$2:D$33,3,0)</f>
        <v>57337</v>
      </c>
      <c r="E394" s="1" t="s">
        <v>37</v>
      </c>
      <c r="F394" s="1">
        <v>0.1</v>
      </c>
      <c r="G394">
        <f t="shared" si="12"/>
        <v>0.1</v>
      </c>
      <c r="H394">
        <f t="shared" si="13"/>
        <v>5.7337000000000007</v>
      </c>
      <c r="I394" t="str">
        <f>VLOOKUP(E394,keyflow!A$2:B$37,2,0)</f>
        <v>CDW</v>
      </c>
    </row>
    <row r="395" spans="1:9" x14ac:dyDescent="0.2">
      <c r="A395" s="1" t="s">
        <v>72</v>
      </c>
      <c r="B395" s="1">
        <v>2018</v>
      </c>
      <c r="C395" s="1" t="s">
        <v>50</v>
      </c>
      <c r="D395" s="1">
        <f>VLOOKUP(C395,Regionale_kerncijfers_Nederland!B$2:D$33,3,0)</f>
        <v>57337</v>
      </c>
      <c r="E395" s="1" t="s">
        <v>38</v>
      </c>
      <c r="F395" s="1">
        <v>0</v>
      </c>
      <c r="G395">
        <f t="shared" si="12"/>
        <v>0</v>
      </c>
      <c r="H395">
        <f t="shared" si="13"/>
        <v>0</v>
      </c>
      <c r="I395" t="str">
        <f>VLOOKUP(E395,keyflow!A$2:B$37,2,0)</f>
        <v>CG</v>
      </c>
    </row>
    <row r="396" spans="1:9" x14ac:dyDescent="0.2">
      <c r="A396" s="1" t="s">
        <v>72</v>
      </c>
      <c r="B396" s="1">
        <v>2018</v>
      </c>
      <c r="C396" s="1" t="s">
        <v>50</v>
      </c>
      <c r="D396" s="1">
        <f>VLOOKUP(C396,Regionale_kerncijfers_Nederland!B$2:D$33,3,0)</f>
        <v>57337</v>
      </c>
      <c r="E396" s="1" t="s">
        <v>39</v>
      </c>
      <c r="F396" s="1"/>
      <c r="G396">
        <f t="shared" si="12"/>
        <v>0</v>
      </c>
      <c r="H396">
        <f t="shared" si="13"/>
        <v>0</v>
      </c>
      <c r="I396" t="str">
        <f>VLOOKUP(E396,keyflow!A$2:B$37,2,0)</f>
        <v>FW</v>
      </c>
    </row>
    <row r="397" spans="1:9" x14ac:dyDescent="0.2">
      <c r="A397" s="1" t="s">
        <v>72</v>
      </c>
      <c r="B397" s="1">
        <v>2018</v>
      </c>
      <c r="C397" s="1" t="s">
        <v>50</v>
      </c>
      <c r="D397" s="1">
        <f>VLOOKUP(C397,Regionale_kerncijfers_Nederland!B$2:D$33,3,0)</f>
        <v>57337</v>
      </c>
      <c r="E397" s="1" t="s">
        <v>40</v>
      </c>
      <c r="F397" s="1"/>
      <c r="G397">
        <f t="shared" si="12"/>
        <v>0</v>
      </c>
      <c r="H397">
        <f t="shared" si="13"/>
        <v>0</v>
      </c>
      <c r="I397" t="str">
        <f>VLOOKUP(E397,keyflow!A$2:B$37,2,0)</f>
        <v>-</v>
      </c>
    </row>
    <row r="398" spans="1:9" x14ac:dyDescent="0.2">
      <c r="A398" s="1" t="s">
        <v>72</v>
      </c>
      <c r="B398" s="1">
        <v>2018</v>
      </c>
      <c r="C398" s="1" t="s">
        <v>51</v>
      </c>
      <c r="D398" s="1">
        <f>VLOOKUP(C398,Regionale_kerncijfers_Nederland!B$2:D$33,3,0)</f>
        <v>159709</v>
      </c>
      <c r="E398" s="1" t="s">
        <v>5</v>
      </c>
      <c r="F398" s="1">
        <v>423.5</v>
      </c>
      <c r="G398">
        <f t="shared" si="12"/>
        <v>423.5</v>
      </c>
      <c r="H398">
        <f t="shared" si="13"/>
        <v>67636.761499999993</v>
      </c>
      <c r="I398" t="str">
        <f>VLOOKUP(E398,keyflow!A$2:B$37,2,0)</f>
        <v>TOTAAL</v>
      </c>
    </row>
    <row r="399" spans="1:9" x14ac:dyDescent="0.2">
      <c r="A399" s="1" t="s">
        <v>72</v>
      </c>
      <c r="B399" s="1">
        <v>2018</v>
      </c>
      <c r="C399" s="1" t="s">
        <v>51</v>
      </c>
      <c r="D399" s="1">
        <f>VLOOKUP(C399,Regionale_kerncijfers_Nederland!B$2:D$33,3,0)</f>
        <v>159709</v>
      </c>
      <c r="E399" s="1" t="s">
        <v>6</v>
      </c>
      <c r="F399" s="1">
        <v>237.8</v>
      </c>
      <c r="G399">
        <f t="shared" si="12"/>
        <v>237.8</v>
      </c>
      <c r="H399">
        <f t="shared" si="13"/>
        <v>37978.800200000005</v>
      </c>
      <c r="I399" t="str">
        <f>VLOOKUP(E399,keyflow!A$2:B$37,2,0)</f>
        <v>-</v>
      </c>
    </row>
    <row r="400" spans="1:9" x14ac:dyDescent="0.2">
      <c r="A400" s="1" t="s">
        <v>72</v>
      </c>
      <c r="B400" s="1">
        <v>2018</v>
      </c>
      <c r="C400" s="1" t="s">
        <v>51</v>
      </c>
      <c r="D400" s="1">
        <f>VLOOKUP(C400,Regionale_kerncijfers_Nederland!B$2:D$33,3,0)</f>
        <v>159709</v>
      </c>
      <c r="E400" s="1" t="s">
        <v>7</v>
      </c>
      <c r="F400" s="1">
        <v>24.7</v>
      </c>
      <c r="G400">
        <f t="shared" si="12"/>
        <v>24.7</v>
      </c>
      <c r="H400">
        <f t="shared" si="13"/>
        <v>3944.8122999999996</v>
      </c>
      <c r="I400" t="str">
        <f>VLOOKUP(E400,keyflow!A$2:B$37,2,0)</f>
        <v>CG</v>
      </c>
    </row>
    <row r="401" spans="1:9" x14ac:dyDescent="0.2">
      <c r="A401" s="1" t="s">
        <v>72</v>
      </c>
      <c r="B401" s="1">
        <v>2018</v>
      </c>
      <c r="C401" s="1" t="s">
        <v>51</v>
      </c>
      <c r="D401" s="1">
        <f>VLOOKUP(C401,Regionale_kerncijfers_Nederland!B$2:D$33,3,0)</f>
        <v>159709</v>
      </c>
      <c r="E401" s="1" t="s">
        <v>8</v>
      </c>
      <c r="F401" s="1">
        <v>7.2</v>
      </c>
      <c r="G401">
        <f t="shared" si="12"/>
        <v>7.2</v>
      </c>
      <c r="H401">
        <f t="shared" si="13"/>
        <v>1149.9048</v>
      </c>
      <c r="I401" t="str">
        <f>VLOOKUP(E401,keyflow!A$2:B$37,2,0)</f>
        <v>CDW</v>
      </c>
    </row>
    <row r="402" spans="1:9" x14ac:dyDescent="0.2">
      <c r="A402" s="1" t="s">
        <v>72</v>
      </c>
      <c r="B402" s="1">
        <v>2018</v>
      </c>
      <c r="C402" s="1" t="s">
        <v>51</v>
      </c>
      <c r="D402" s="1">
        <f>VLOOKUP(C402,Regionale_kerncijfers_Nederland!B$2:D$33,3,0)</f>
        <v>159709</v>
      </c>
      <c r="E402" s="1" t="s">
        <v>9</v>
      </c>
      <c r="F402" s="1">
        <v>36.6</v>
      </c>
      <c r="G402">
        <f t="shared" si="12"/>
        <v>36.6</v>
      </c>
      <c r="H402">
        <f t="shared" si="13"/>
        <v>5845.3494000000001</v>
      </c>
      <c r="I402" t="str">
        <f>VLOOKUP(E402,keyflow!A$2:B$37,2,0)</f>
        <v>FW</v>
      </c>
    </row>
    <row r="403" spans="1:9" x14ac:dyDescent="0.2">
      <c r="A403" s="1" t="s">
        <v>72</v>
      </c>
      <c r="B403" s="1">
        <v>2018</v>
      </c>
      <c r="C403" s="1" t="s">
        <v>51</v>
      </c>
      <c r="D403" s="1">
        <f>VLOOKUP(C403,Regionale_kerncijfers_Nederland!B$2:D$33,3,0)</f>
        <v>159709</v>
      </c>
      <c r="E403" s="1" t="s">
        <v>10</v>
      </c>
      <c r="F403" s="1">
        <v>32.799999999999997</v>
      </c>
      <c r="G403">
        <f t="shared" si="12"/>
        <v>32.799999999999997</v>
      </c>
      <c r="H403">
        <f t="shared" si="13"/>
        <v>5238.4551999999994</v>
      </c>
      <c r="I403" t="str">
        <f>VLOOKUP(E403,keyflow!A$2:B$37,2,0)</f>
        <v>CG</v>
      </c>
    </row>
    <row r="404" spans="1:9" x14ac:dyDescent="0.2">
      <c r="A404" s="1" t="s">
        <v>72</v>
      </c>
      <c r="B404" s="1">
        <v>2018</v>
      </c>
      <c r="C404" s="1" t="s">
        <v>51</v>
      </c>
      <c r="D404" s="1">
        <f>VLOOKUP(C404,Regionale_kerncijfers_Nederland!B$2:D$33,3,0)</f>
        <v>159709</v>
      </c>
      <c r="E404" s="1" t="s">
        <v>11</v>
      </c>
      <c r="F404" s="1">
        <v>3.7</v>
      </c>
      <c r="G404">
        <f t="shared" si="12"/>
        <v>3.7</v>
      </c>
      <c r="H404">
        <f t="shared" si="13"/>
        <v>590.92330000000004</v>
      </c>
      <c r="I404" t="str">
        <f>VLOOKUP(E404,keyflow!A$2:B$37,2,0)</f>
        <v>CG</v>
      </c>
    </row>
    <row r="405" spans="1:9" x14ac:dyDescent="0.2">
      <c r="A405" s="1" t="s">
        <v>72</v>
      </c>
      <c r="B405" s="1">
        <v>2018</v>
      </c>
      <c r="C405" s="1" t="s">
        <v>51</v>
      </c>
      <c r="D405" s="1">
        <f>VLOOKUP(C405,Regionale_kerncijfers_Nederland!B$2:D$33,3,0)</f>
        <v>159709</v>
      </c>
      <c r="E405" s="1" t="s">
        <v>12</v>
      </c>
      <c r="F405" s="1">
        <v>20.3</v>
      </c>
      <c r="G405">
        <f t="shared" si="12"/>
        <v>20.3</v>
      </c>
      <c r="H405">
        <f t="shared" si="13"/>
        <v>3242.0927000000001</v>
      </c>
      <c r="I405" t="str">
        <f>VLOOKUP(E405,keyflow!A$2:B$37,2,0)</f>
        <v>CG</v>
      </c>
    </row>
    <row r="406" spans="1:9" x14ac:dyDescent="0.2">
      <c r="A406" s="1" t="s">
        <v>72</v>
      </c>
      <c r="B406" s="1">
        <v>2018</v>
      </c>
      <c r="C406" s="1" t="s">
        <v>51</v>
      </c>
      <c r="D406" s="1">
        <f>VLOOKUP(C406,Regionale_kerncijfers_Nederland!B$2:D$33,3,0)</f>
        <v>159709</v>
      </c>
      <c r="E406" s="1" t="s">
        <v>13</v>
      </c>
      <c r="F406" s="1"/>
      <c r="G406">
        <f t="shared" si="12"/>
        <v>0</v>
      </c>
      <c r="H406">
        <f t="shared" si="13"/>
        <v>0</v>
      </c>
      <c r="I406" t="str">
        <f>VLOOKUP(E406,keyflow!A$2:B$37,2,0)</f>
        <v>CG</v>
      </c>
    </row>
    <row r="407" spans="1:9" x14ac:dyDescent="0.2">
      <c r="A407" s="1" t="s">
        <v>72</v>
      </c>
      <c r="B407" s="1">
        <v>2018</v>
      </c>
      <c r="C407" s="1" t="s">
        <v>51</v>
      </c>
      <c r="D407" s="1">
        <f>VLOOKUP(C407,Regionale_kerncijfers_Nederland!B$2:D$33,3,0)</f>
        <v>159709</v>
      </c>
      <c r="E407" s="1" t="s">
        <v>14</v>
      </c>
      <c r="F407" s="1"/>
      <c r="G407">
        <f t="shared" si="12"/>
        <v>0</v>
      </c>
      <c r="H407">
        <f t="shared" si="13"/>
        <v>0</v>
      </c>
      <c r="I407" t="str">
        <f>VLOOKUP(E407,keyflow!A$2:B$37,2,0)</f>
        <v>CG</v>
      </c>
    </row>
    <row r="408" spans="1:9" x14ac:dyDescent="0.2">
      <c r="A408" s="1" t="s">
        <v>72</v>
      </c>
      <c r="B408" s="1">
        <v>2018</v>
      </c>
      <c r="C408" s="1" t="s">
        <v>51</v>
      </c>
      <c r="D408" s="1">
        <f>VLOOKUP(C408,Regionale_kerncijfers_Nederland!B$2:D$33,3,0)</f>
        <v>159709</v>
      </c>
      <c r="E408" s="1" t="s">
        <v>15</v>
      </c>
      <c r="F408" s="1"/>
      <c r="G408">
        <f t="shared" si="12"/>
        <v>0</v>
      </c>
      <c r="H408">
        <f t="shared" si="13"/>
        <v>0</v>
      </c>
      <c r="I408" t="str">
        <f>VLOOKUP(E408,keyflow!A$2:B$37,2,0)</f>
        <v>CG</v>
      </c>
    </row>
    <row r="409" spans="1:9" x14ac:dyDescent="0.2">
      <c r="A409" s="1" t="s">
        <v>72</v>
      </c>
      <c r="B409" s="1">
        <v>2018</v>
      </c>
      <c r="C409" s="1" t="s">
        <v>51</v>
      </c>
      <c r="D409" s="1">
        <f>VLOOKUP(C409,Regionale_kerncijfers_Nederland!B$2:D$33,3,0)</f>
        <v>159709</v>
      </c>
      <c r="E409" s="1" t="s">
        <v>16</v>
      </c>
      <c r="F409" s="1">
        <v>6.8</v>
      </c>
      <c r="G409">
        <f t="shared" si="12"/>
        <v>6.8</v>
      </c>
      <c r="H409">
        <f t="shared" si="13"/>
        <v>1086.0211999999999</v>
      </c>
      <c r="I409" t="str">
        <f>VLOOKUP(E409,keyflow!A$2:B$37,2,0)</f>
        <v>CG</v>
      </c>
    </row>
    <row r="410" spans="1:9" x14ac:dyDescent="0.2">
      <c r="A410" s="1" t="s">
        <v>72</v>
      </c>
      <c r="B410" s="1">
        <v>2018</v>
      </c>
      <c r="C410" s="1" t="s">
        <v>51</v>
      </c>
      <c r="D410" s="1">
        <f>VLOOKUP(C410,Regionale_kerncijfers_Nederland!B$2:D$33,3,0)</f>
        <v>159709</v>
      </c>
      <c r="E410" s="1" t="s">
        <v>17</v>
      </c>
      <c r="F410" s="1">
        <v>1</v>
      </c>
      <c r="G410">
        <f t="shared" si="12"/>
        <v>1</v>
      </c>
      <c r="H410">
        <f t="shared" si="13"/>
        <v>159.709</v>
      </c>
      <c r="I410" t="str">
        <f>VLOOKUP(E410,keyflow!A$2:B$37,2,0)</f>
        <v>CG</v>
      </c>
    </row>
    <row r="411" spans="1:9" x14ac:dyDescent="0.2">
      <c r="A411" s="1" t="s">
        <v>72</v>
      </c>
      <c r="B411" s="1">
        <v>2018</v>
      </c>
      <c r="C411" s="1" t="s">
        <v>51</v>
      </c>
      <c r="D411" s="1">
        <f>VLOOKUP(C411,Regionale_kerncijfers_Nederland!B$2:D$33,3,0)</f>
        <v>159709</v>
      </c>
      <c r="E411" s="1" t="s">
        <v>18</v>
      </c>
      <c r="F411" s="1"/>
      <c r="G411">
        <f t="shared" si="12"/>
        <v>0</v>
      </c>
      <c r="H411">
        <f t="shared" si="13"/>
        <v>0</v>
      </c>
      <c r="I411" t="str">
        <f>VLOOKUP(E411,keyflow!A$2:B$37,2,0)</f>
        <v>CG</v>
      </c>
    </row>
    <row r="412" spans="1:9" x14ac:dyDescent="0.2">
      <c r="A412" s="1" t="s">
        <v>72</v>
      </c>
      <c r="B412" s="1">
        <v>2018</v>
      </c>
      <c r="C412" s="1" t="s">
        <v>51</v>
      </c>
      <c r="D412" s="1">
        <f>VLOOKUP(C412,Regionale_kerncijfers_Nederland!B$2:D$33,3,0)</f>
        <v>159709</v>
      </c>
      <c r="E412" s="1" t="s">
        <v>19</v>
      </c>
      <c r="F412" s="1">
        <v>0</v>
      </c>
      <c r="G412">
        <f t="shared" si="12"/>
        <v>0</v>
      </c>
      <c r="H412">
        <f t="shared" si="13"/>
        <v>0</v>
      </c>
      <c r="I412" t="str">
        <f>VLOOKUP(E412,keyflow!A$2:B$37,2,0)</f>
        <v>FW</v>
      </c>
    </row>
    <row r="413" spans="1:9" x14ac:dyDescent="0.2">
      <c r="A413" s="1" t="s">
        <v>72</v>
      </c>
      <c r="B413" s="1">
        <v>2018</v>
      </c>
      <c r="C413" s="1" t="s">
        <v>51</v>
      </c>
      <c r="D413" s="1">
        <f>VLOOKUP(C413,Regionale_kerncijfers_Nederland!B$2:D$33,3,0)</f>
        <v>159709</v>
      </c>
      <c r="E413" s="1" t="s">
        <v>20</v>
      </c>
      <c r="F413" s="1"/>
      <c r="G413">
        <f t="shared" si="12"/>
        <v>0</v>
      </c>
      <c r="H413">
        <f t="shared" si="13"/>
        <v>0</v>
      </c>
      <c r="I413" t="str">
        <f>VLOOKUP(E413,keyflow!A$2:B$37,2,0)</f>
        <v>CG</v>
      </c>
    </row>
    <row r="414" spans="1:9" x14ac:dyDescent="0.2">
      <c r="A414" s="1" t="s">
        <v>72</v>
      </c>
      <c r="B414" s="1">
        <v>2018</v>
      </c>
      <c r="C414" s="1" t="s">
        <v>51</v>
      </c>
      <c r="D414" s="1">
        <f>VLOOKUP(C414,Regionale_kerncijfers_Nederland!B$2:D$33,3,0)</f>
        <v>159709</v>
      </c>
      <c r="E414" s="1" t="s">
        <v>21</v>
      </c>
      <c r="F414" s="1">
        <v>3</v>
      </c>
      <c r="G414">
        <f t="shared" si="12"/>
        <v>3</v>
      </c>
      <c r="H414">
        <f t="shared" si="13"/>
        <v>479.12700000000001</v>
      </c>
      <c r="I414" t="str">
        <f>VLOOKUP(E414,keyflow!A$2:B$37,2,0)</f>
        <v>FW</v>
      </c>
    </row>
    <row r="415" spans="1:9" x14ac:dyDescent="0.2">
      <c r="A415" s="1" t="s">
        <v>72</v>
      </c>
      <c r="B415" s="1">
        <v>2018</v>
      </c>
      <c r="C415" s="1" t="s">
        <v>51</v>
      </c>
      <c r="D415" s="1">
        <f>VLOOKUP(C415,Regionale_kerncijfers_Nederland!B$2:D$33,3,0)</f>
        <v>159709</v>
      </c>
      <c r="E415" s="1" t="s">
        <v>22</v>
      </c>
      <c r="F415" s="1">
        <v>3.3</v>
      </c>
      <c r="G415">
        <f t="shared" si="12"/>
        <v>3.3</v>
      </c>
      <c r="H415">
        <f t="shared" si="13"/>
        <v>527.03969999999993</v>
      </c>
      <c r="I415" t="str">
        <f>VLOOKUP(E415,keyflow!A$2:B$37,2,0)</f>
        <v>CG</v>
      </c>
    </row>
    <row r="416" spans="1:9" x14ac:dyDescent="0.2">
      <c r="A416" s="1" t="s">
        <v>72</v>
      </c>
      <c r="B416" s="1">
        <v>2018</v>
      </c>
      <c r="C416" s="1" t="s">
        <v>51</v>
      </c>
      <c r="D416" s="1">
        <f>VLOOKUP(C416,Regionale_kerncijfers_Nederland!B$2:D$33,3,0)</f>
        <v>159709</v>
      </c>
      <c r="E416" s="1" t="s">
        <v>23</v>
      </c>
      <c r="F416" s="1"/>
      <c r="G416">
        <f t="shared" si="12"/>
        <v>0</v>
      </c>
      <c r="H416">
        <f t="shared" si="13"/>
        <v>0</v>
      </c>
      <c r="I416" t="str">
        <f>VLOOKUP(E416,keyflow!A$2:B$37,2,0)</f>
        <v>CG</v>
      </c>
    </row>
    <row r="417" spans="1:9" x14ac:dyDescent="0.2">
      <c r="A417" s="1" t="s">
        <v>72</v>
      </c>
      <c r="B417" s="1">
        <v>2018</v>
      </c>
      <c r="C417" s="1" t="s">
        <v>51</v>
      </c>
      <c r="D417" s="1">
        <f>VLOOKUP(C417,Regionale_kerncijfers_Nederland!B$2:D$33,3,0)</f>
        <v>159709</v>
      </c>
      <c r="E417" s="1" t="s">
        <v>24</v>
      </c>
      <c r="F417" s="1">
        <v>1.1000000000000001</v>
      </c>
      <c r="G417">
        <f t="shared" si="12"/>
        <v>1.1000000000000001</v>
      </c>
      <c r="H417">
        <f t="shared" si="13"/>
        <v>175.67990000000003</v>
      </c>
      <c r="I417" t="str">
        <f>VLOOKUP(E417,keyflow!A$2:B$37,2,0)</f>
        <v>CG</v>
      </c>
    </row>
    <row r="418" spans="1:9" x14ac:dyDescent="0.2">
      <c r="A418" s="1" t="s">
        <v>72</v>
      </c>
      <c r="B418" s="1">
        <v>2018</v>
      </c>
      <c r="C418" s="1" t="s">
        <v>51</v>
      </c>
      <c r="D418" s="1">
        <f>VLOOKUP(C418,Regionale_kerncijfers_Nederland!B$2:D$33,3,0)</f>
        <v>159709</v>
      </c>
      <c r="E418" s="1" t="s">
        <v>25</v>
      </c>
      <c r="F418" s="1"/>
      <c r="G418">
        <f t="shared" si="12"/>
        <v>0</v>
      </c>
      <c r="H418">
        <f t="shared" si="13"/>
        <v>0</v>
      </c>
      <c r="I418" t="str">
        <f>VLOOKUP(E418,keyflow!A$2:B$37,2,0)</f>
        <v>CDW</v>
      </c>
    </row>
    <row r="419" spans="1:9" x14ac:dyDescent="0.2">
      <c r="A419" s="1" t="s">
        <v>72</v>
      </c>
      <c r="B419" s="1">
        <v>2018</v>
      </c>
      <c r="C419" s="1" t="s">
        <v>51</v>
      </c>
      <c r="D419" s="1">
        <f>VLOOKUP(C419,Regionale_kerncijfers_Nederland!B$2:D$33,3,0)</f>
        <v>159709</v>
      </c>
      <c r="E419" s="1" t="s">
        <v>26</v>
      </c>
      <c r="F419" s="1"/>
      <c r="G419">
        <f t="shared" si="12"/>
        <v>0</v>
      </c>
      <c r="H419">
        <f t="shared" si="13"/>
        <v>0</v>
      </c>
      <c r="I419" t="str">
        <f>VLOOKUP(E419,keyflow!A$2:B$37,2,0)</f>
        <v>CG</v>
      </c>
    </row>
    <row r="420" spans="1:9" x14ac:dyDescent="0.2">
      <c r="A420" s="1" t="s">
        <v>72</v>
      </c>
      <c r="B420" s="1">
        <v>2018</v>
      </c>
      <c r="C420" s="1" t="s">
        <v>51</v>
      </c>
      <c r="D420" s="1">
        <f>VLOOKUP(C420,Regionale_kerncijfers_Nederland!B$2:D$33,3,0)</f>
        <v>159709</v>
      </c>
      <c r="E420" s="1" t="s">
        <v>27</v>
      </c>
      <c r="F420" s="1">
        <v>14.4</v>
      </c>
      <c r="G420">
        <f t="shared" si="12"/>
        <v>14.4</v>
      </c>
      <c r="H420">
        <f t="shared" si="13"/>
        <v>2299.8096</v>
      </c>
      <c r="I420" t="str">
        <f>VLOOKUP(E420,keyflow!A$2:B$37,2,0)</f>
        <v>CDW</v>
      </c>
    </row>
    <row r="421" spans="1:9" x14ac:dyDescent="0.2">
      <c r="A421" s="1" t="s">
        <v>72</v>
      </c>
      <c r="B421" s="1">
        <v>2018</v>
      </c>
      <c r="C421" s="1" t="s">
        <v>51</v>
      </c>
      <c r="D421" s="1">
        <f>VLOOKUP(C421,Regionale_kerncijfers_Nederland!B$2:D$33,3,0)</f>
        <v>159709</v>
      </c>
      <c r="E421" s="1" t="s">
        <v>28</v>
      </c>
      <c r="F421" s="1">
        <v>24.6</v>
      </c>
      <c r="G421">
        <f t="shared" si="12"/>
        <v>24.6</v>
      </c>
      <c r="H421">
        <f t="shared" si="13"/>
        <v>3928.8414000000002</v>
      </c>
      <c r="I421" t="str">
        <f>VLOOKUP(E421,keyflow!A$2:B$37,2,0)</f>
        <v>CDW</v>
      </c>
    </row>
    <row r="422" spans="1:9" x14ac:dyDescent="0.2">
      <c r="A422" s="1" t="s">
        <v>72</v>
      </c>
      <c r="B422" s="1">
        <v>2018</v>
      </c>
      <c r="C422" s="1" t="s">
        <v>51</v>
      </c>
      <c r="D422" s="1">
        <f>VLOOKUP(C422,Regionale_kerncijfers_Nederland!B$2:D$33,3,0)</f>
        <v>159709</v>
      </c>
      <c r="E422" s="1" t="s">
        <v>29</v>
      </c>
      <c r="F422" s="1">
        <v>1.2</v>
      </c>
      <c r="G422">
        <f t="shared" si="12"/>
        <v>1.2</v>
      </c>
      <c r="H422">
        <f t="shared" si="13"/>
        <v>191.65079999999998</v>
      </c>
      <c r="I422" t="str">
        <f>VLOOKUP(E422,keyflow!A$2:B$37,2,0)</f>
        <v>CDW</v>
      </c>
    </row>
    <row r="423" spans="1:9" x14ac:dyDescent="0.2">
      <c r="A423" s="1" t="s">
        <v>72</v>
      </c>
      <c r="B423" s="1">
        <v>2018</v>
      </c>
      <c r="C423" s="1" t="s">
        <v>51</v>
      </c>
      <c r="D423" s="1">
        <f>VLOOKUP(C423,Regionale_kerncijfers_Nederland!B$2:D$33,3,0)</f>
        <v>159709</v>
      </c>
      <c r="E423" s="1" t="s">
        <v>30</v>
      </c>
      <c r="F423" s="1">
        <v>2.2999999999999998</v>
      </c>
      <c r="G423">
        <f t="shared" si="12"/>
        <v>2.2999999999999998</v>
      </c>
      <c r="H423">
        <f t="shared" si="13"/>
        <v>367.33069999999998</v>
      </c>
      <c r="I423" t="str">
        <f>VLOOKUP(E423,keyflow!A$2:B$37,2,0)</f>
        <v>CDW</v>
      </c>
    </row>
    <row r="424" spans="1:9" x14ac:dyDescent="0.2">
      <c r="A424" s="1" t="s">
        <v>72</v>
      </c>
      <c r="B424" s="1">
        <v>2018</v>
      </c>
      <c r="C424" s="1" t="s">
        <v>51</v>
      </c>
      <c r="D424" s="1">
        <f>VLOOKUP(C424,Regionale_kerncijfers_Nederland!B$2:D$33,3,0)</f>
        <v>159709</v>
      </c>
      <c r="E424" s="1" t="s">
        <v>31</v>
      </c>
      <c r="F424" s="1">
        <v>0.5</v>
      </c>
      <c r="G424">
        <f t="shared" si="12"/>
        <v>0.5</v>
      </c>
      <c r="H424">
        <f t="shared" si="13"/>
        <v>79.854500000000002</v>
      </c>
      <c r="I424" t="str">
        <f>VLOOKUP(E424,keyflow!A$2:B$37,2,0)</f>
        <v>CDW</v>
      </c>
    </row>
    <row r="425" spans="1:9" x14ac:dyDescent="0.2">
      <c r="A425" s="1" t="s">
        <v>72</v>
      </c>
      <c r="B425" s="1">
        <v>2018</v>
      </c>
      <c r="C425" s="1" t="s">
        <v>51</v>
      </c>
      <c r="D425" s="1">
        <f>VLOOKUP(C425,Regionale_kerncijfers_Nederland!B$2:D$33,3,0)</f>
        <v>159709</v>
      </c>
      <c r="E425" s="1" t="s">
        <v>32</v>
      </c>
      <c r="F425" s="1">
        <v>0.5</v>
      </c>
      <c r="G425">
        <f t="shared" si="12"/>
        <v>0.5</v>
      </c>
      <c r="H425">
        <f t="shared" si="13"/>
        <v>79.854500000000002</v>
      </c>
      <c r="I425" t="str">
        <f>VLOOKUP(E425,keyflow!A$2:B$37,2,0)</f>
        <v>CDW</v>
      </c>
    </row>
    <row r="426" spans="1:9" x14ac:dyDescent="0.2">
      <c r="A426" s="1" t="s">
        <v>72</v>
      </c>
      <c r="B426" s="1">
        <v>2018</v>
      </c>
      <c r="C426" s="1" t="s">
        <v>51</v>
      </c>
      <c r="D426" s="1">
        <f>VLOOKUP(C426,Regionale_kerncijfers_Nederland!B$2:D$33,3,0)</f>
        <v>159709</v>
      </c>
      <c r="E426" s="1" t="s">
        <v>33</v>
      </c>
      <c r="F426" s="1">
        <v>1.2</v>
      </c>
      <c r="G426">
        <f t="shared" si="12"/>
        <v>1.2</v>
      </c>
      <c r="H426">
        <f t="shared" si="13"/>
        <v>191.65079999999998</v>
      </c>
      <c r="I426" t="str">
        <f>VLOOKUP(E426,keyflow!A$2:B$37,2,0)</f>
        <v>CDW</v>
      </c>
    </row>
    <row r="427" spans="1:9" x14ac:dyDescent="0.2">
      <c r="A427" s="1" t="s">
        <v>72</v>
      </c>
      <c r="B427" s="1">
        <v>2018</v>
      </c>
      <c r="C427" s="1" t="s">
        <v>51</v>
      </c>
      <c r="D427" s="1">
        <f>VLOOKUP(C427,Regionale_kerncijfers_Nederland!B$2:D$33,3,0)</f>
        <v>159709</v>
      </c>
      <c r="E427" s="1" t="s">
        <v>34</v>
      </c>
      <c r="F427" s="1">
        <v>0.2</v>
      </c>
      <c r="G427">
        <f t="shared" si="12"/>
        <v>0.2</v>
      </c>
      <c r="H427">
        <f t="shared" si="13"/>
        <v>31.941800000000004</v>
      </c>
      <c r="I427" t="str">
        <f>VLOOKUP(E427,keyflow!A$2:B$37,2,0)</f>
        <v>CDW</v>
      </c>
    </row>
    <row r="428" spans="1:9" x14ac:dyDescent="0.2">
      <c r="A428" s="1" t="s">
        <v>72</v>
      </c>
      <c r="B428" s="1">
        <v>2018</v>
      </c>
      <c r="C428" s="1" t="s">
        <v>51</v>
      </c>
      <c r="D428" s="1">
        <f>VLOOKUP(C428,Regionale_kerncijfers_Nederland!B$2:D$33,3,0)</f>
        <v>159709</v>
      </c>
      <c r="E428" s="1" t="s">
        <v>35</v>
      </c>
      <c r="F428" s="1"/>
      <c r="G428">
        <f t="shared" si="12"/>
        <v>0</v>
      </c>
      <c r="H428">
        <f t="shared" si="13"/>
        <v>0</v>
      </c>
      <c r="I428" t="str">
        <f>VLOOKUP(E428,keyflow!A$2:B$37,2,0)</f>
        <v>CDW</v>
      </c>
    </row>
    <row r="429" spans="1:9" x14ac:dyDescent="0.2">
      <c r="A429" s="1" t="s">
        <v>72</v>
      </c>
      <c r="B429" s="1">
        <v>2018</v>
      </c>
      <c r="C429" s="1" t="s">
        <v>51</v>
      </c>
      <c r="D429" s="1">
        <f>VLOOKUP(C429,Regionale_kerncijfers_Nederland!B$2:D$33,3,0)</f>
        <v>159709</v>
      </c>
      <c r="E429" s="1" t="s">
        <v>36</v>
      </c>
      <c r="F429" s="1">
        <v>0.2</v>
      </c>
      <c r="G429">
        <f t="shared" si="12"/>
        <v>0.2</v>
      </c>
      <c r="H429">
        <f t="shared" si="13"/>
        <v>31.941800000000004</v>
      </c>
      <c r="I429" t="str">
        <f>VLOOKUP(E429,keyflow!A$2:B$37,2,0)</f>
        <v>CG</v>
      </c>
    </row>
    <row r="430" spans="1:9" x14ac:dyDescent="0.2">
      <c r="A430" s="1" t="s">
        <v>72</v>
      </c>
      <c r="B430" s="1">
        <v>2018</v>
      </c>
      <c r="C430" s="1" t="s">
        <v>51</v>
      </c>
      <c r="D430" s="1">
        <f>VLOOKUP(C430,Regionale_kerncijfers_Nederland!B$2:D$33,3,0)</f>
        <v>159709</v>
      </c>
      <c r="E430" s="1" t="s">
        <v>37</v>
      </c>
      <c r="F430" s="1"/>
      <c r="G430">
        <f t="shared" si="12"/>
        <v>0</v>
      </c>
      <c r="H430">
        <f t="shared" si="13"/>
        <v>0</v>
      </c>
      <c r="I430" t="str">
        <f>VLOOKUP(E430,keyflow!A$2:B$37,2,0)</f>
        <v>CDW</v>
      </c>
    </row>
    <row r="431" spans="1:9" x14ac:dyDescent="0.2">
      <c r="A431" s="1" t="s">
        <v>72</v>
      </c>
      <c r="B431" s="1">
        <v>2018</v>
      </c>
      <c r="C431" s="1" t="s">
        <v>51</v>
      </c>
      <c r="D431" s="1">
        <f>VLOOKUP(C431,Regionale_kerncijfers_Nederland!B$2:D$33,3,0)</f>
        <v>159709</v>
      </c>
      <c r="E431" s="1" t="s">
        <v>38</v>
      </c>
      <c r="F431" s="1">
        <v>0.2</v>
      </c>
      <c r="G431">
        <f t="shared" si="12"/>
        <v>0.2</v>
      </c>
      <c r="H431">
        <f t="shared" si="13"/>
        <v>31.941800000000004</v>
      </c>
      <c r="I431" t="str">
        <f>VLOOKUP(E431,keyflow!A$2:B$37,2,0)</f>
        <v>CG</v>
      </c>
    </row>
    <row r="432" spans="1:9" x14ac:dyDescent="0.2">
      <c r="A432" s="1" t="s">
        <v>72</v>
      </c>
      <c r="B432" s="1">
        <v>2018</v>
      </c>
      <c r="C432" s="1" t="s">
        <v>51</v>
      </c>
      <c r="D432" s="1">
        <f>VLOOKUP(C432,Regionale_kerncijfers_Nederland!B$2:D$33,3,0)</f>
        <v>159709</v>
      </c>
      <c r="E432" s="1" t="s">
        <v>39</v>
      </c>
      <c r="F432" s="1"/>
      <c r="G432">
        <f t="shared" si="12"/>
        <v>0</v>
      </c>
      <c r="H432">
        <f t="shared" si="13"/>
        <v>0</v>
      </c>
      <c r="I432" t="str">
        <f>VLOOKUP(E432,keyflow!A$2:B$37,2,0)</f>
        <v>FW</v>
      </c>
    </row>
    <row r="433" spans="1:9" x14ac:dyDescent="0.2">
      <c r="A433" s="1" t="s">
        <v>72</v>
      </c>
      <c r="B433" s="1">
        <v>2018</v>
      </c>
      <c r="C433" s="1" t="s">
        <v>51</v>
      </c>
      <c r="D433" s="1">
        <f>VLOOKUP(C433,Regionale_kerncijfers_Nederland!B$2:D$33,3,0)</f>
        <v>159709</v>
      </c>
      <c r="E433" s="1" t="s">
        <v>40</v>
      </c>
      <c r="F433" s="1"/>
      <c r="G433">
        <f t="shared" si="12"/>
        <v>0</v>
      </c>
      <c r="H433">
        <f t="shared" si="13"/>
        <v>0</v>
      </c>
      <c r="I433" t="str">
        <f>VLOOKUP(E433,keyflow!A$2:B$37,2,0)</f>
        <v>-</v>
      </c>
    </row>
    <row r="434" spans="1:9" x14ac:dyDescent="0.2">
      <c r="A434" s="1" t="s">
        <v>72</v>
      </c>
      <c r="B434" s="1">
        <v>2018</v>
      </c>
      <c r="C434" s="1" t="s">
        <v>52</v>
      </c>
      <c r="D434" s="1">
        <f>VLOOKUP(C434,Regionale_kerncijfers_Nederland!B$2:D$33,3,0)</f>
        <v>147282</v>
      </c>
      <c r="E434" s="1" t="s">
        <v>5</v>
      </c>
      <c r="F434" s="1">
        <v>483.6</v>
      </c>
      <c r="G434">
        <f t="shared" si="12"/>
        <v>483.6</v>
      </c>
      <c r="H434">
        <f t="shared" si="13"/>
        <v>71225.575200000007</v>
      </c>
      <c r="I434" t="str">
        <f>VLOOKUP(E434,keyflow!A$2:B$37,2,0)</f>
        <v>TOTAAL</v>
      </c>
    </row>
    <row r="435" spans="1:9" x14ac:dyDescent="0.2">
      <c r="A435" s="1" t="s">
        <v>72</v>
      </c>
      <c r="B435" s="1">
        <v>2018</v>
      </c>
      <c r="C435" s="1" t="s">
        <v>52</v>
      </c>
      <c r="D435" s="1">
        <f>VLOOKUP(C435,Regionale_kerncijfers_Nederland!B$2:D$33,3,0)</f>
        <v>147282</v>
      </c>
      <c r="E435" s="1" t="s">
        <v>6</v>
      </c>
      <c r="F435" s="1">
        <v>186.5</v>
      </c>
      <c r="G435">
        <f t="shared" si="12"/>
        <v>186.5</v>
      </c>
      <c r="H435">
        <f t="shared" si="13"/>
        <v>27468.093000000001</v>
      </c>
      <c r="I435" t="str">
        <f>VLOOKUP(E435,keyflow!A$2:B$37,2,0)</f>
        <v>-</v>
      </c>
    </row>
    <row r="436" spans="1:9" x14ac:dyDescent="0.2">
      <c r="A436" s="1" t="s">
        <v>72</v>
      </c>
      <c r="B436" s="1">
        <v>2018</v>
      </c>
      <c r="C436" s="1" t="s">
        <v>52</v>
      </c>
      <c r="D436" s="1">
        <f>VLOOKUP(C436,Regionale_kerncijfers_Nederland!B$2:D$33,3,0)</f>
        <v>147282</v>
      </c>
      <c r="E436" s="1" t="s">
        <v>7</v>
      </c>
      <c r="F436" s="1">
        <v>35.1</v>
      </c>
      <c r="G436">
        <f t="shared" si="12"/>
        <v>35.1</v>
      </c>
      <c r="H436">
        <f t="shared" si="13"/>
        <v>5169.5982000000004</v>
      </c>
      <c r="I436" t="str">
        <f>VLOOKUP(E436,keyflow!A$2:B$37,2,0)</f>
        <v>CG</v>
      </c>
    </row>
    <row r="437" spans="1:9" x14ac:dyDescent="0.2">
      <c r="A437" s="1" t="s">
        <v>72</v>
      </c>
      <c r="B437" s="1">
        <v>2018</v>
      </c>
      <c r="C437" s="1" t="s">
        <v>52</v>
      </c>
      <c r="D437" s="1">
        <f>VLOOKUP(C437,Regionale_kerncijfers_Nederland!B$2:D$33,3,0)</f>
        <v>147282</v>
      </c>
      <c r="E437" s="1" t="s">
        <v>8</v>
      </c>
      <c r="F437" s="1"/>
      <c r="G437">
        <f t="shared" si="12"/>
        <v>0</v>
      </c>
      <c r="H437">
        <f t="shared" si="13"/>
        <v>0</v>
      </c>
      <c r="I437" t="str">
        <f>VLOOKUP(E437,keyflow!A$2:B$37,2,0)</f>
        <v>CDW</v>
      </c>
    </row>
    <row r="438" spans="1:9" x14ac:dyDescent="0.2">
      <c r="A438" s="1" t="s">
        <v>72</v>
      </c>
      <c r="B438" s="1">
        <v>2018</v>
      </c>
      <c r="C438" s="1" t="s">
        <v>52</v>
      </c>
      <c r="D438" s="1">
        <f>VLOOKUP(C438,Regionale_kerncijfers_Nederland!B$2:D$33,3,0)</f>
        <v>147282</v>
      </c>
      <c r="E438" s="1" t="s">
        <v>9</v>
      </c>
      <c r="F438" s="1">
        <v>92.6</v>
      </c>
      <c r="G438">
        <f t="shared" si="12"/>
        <v>92.6</v>
      </c>
      <c r="H438">
        <f t="shared" si="13"/>
        <v>13638.313199999999</v>
      </c>
      <c r="I438" t="str">
        <f>VLOOKUP(E438,keyflow!A$2:B$37,2,0)</f>
        <v>FW</v>
      </c>
    </row>
    <row r="439" spans="1:9" x14ac:dyDescent="0.2">
      <c r="A439" s="1" t="s">
        <v>72</v>
      </c>
      <c r="B439" s="1">
        <v>2018</v>
      </c>
      <c r="C439" s="1" t="s">
        <v>52</v>
      </c>
      <c r="D439" s="1">
        <f>VLOOKUP(C439,Regionale_kerncijfers_Nederland!B$2:D$33,3,0)</f>
        <v>147282</v>
      </c>
      <c r="E439" s="1" t="s">
        <v>10</v>
      </c>
      <c r="F439" s="1">
        <v>45.7</v>
      </c>
      <c r="G439">
        <f t="shared" si="12"/>
        <v>45.7</v>
      </c>
      <c r="H439">
        <f t="shared" si="13"/>
        <v>6730.7874000000002</v>
      </c>
      <c r="I439" t="str">
        <f>VLOOKUP(E439,keyflow!A$2:B$37,2,0)</f>
        <v>CG</v>
      </c>
    </row>
    <row r="440" spans="1:9" x14ac:dyDescent="0.2">
      <c r="A440" s="1" t="s">
        <v>72</v>
      </c>
      <c r="B440" s="1">
        <v>2018</v>
      </c>
      <c r="C440" s="1" t="s">
        <v>52</v>
      </c>
      <c r="D440" s="1">
        <f>VLOOKUP(C440,Regionale_kerncijfers_Nederland!B$2:D$33,3,0)</f>
        <v>147282</v>
      </c>
      <c r="E440" s="1" t="s">
        <v>11</v>
      </c>
      <c r="F440" s="1">
        <v>5</v>
      </c>
      <c r="G440">
        <f t="shared" si="12"/>
        <v>5</v>
      </c>
      <c r="H440">
        <f t="shared" si="13"/>
        <v>736.41</v>
      </c>
      <c r="I440" t="str">
        <f>VLOOKUP(E440,keyflow!A$2:B$37,2,0)</f>
        <v>CG</v>
      </c>
    </row>
    <row r="441" spans="1:9" x14ac:dyDescent="0.2">
      <c r="A441" s="1" t="s">
        <v>72</v>
      </c>
      <c r="B441" s="1">
        <v>2018</v>
      </c>
      <c r="C441" s="1" t="s">
        <v>52</v>
      </c>
      <c r="D441" s="1">
        <f>VLOOKUP(C441,Regionale_kerncijfers_Nederland!B$2:D$33,3,0)</f>
        <v>147282</v>
      </c>
      <c r="E441" s="1" t="s">
        <v>12</v>
      </c>
      <c r="F441" s="1">
        <v>20.6</v>
      </c>
      <c r="G441">
        <f t="shared" si="12"/>
        <v>20.6</v>
      </c>
      <c r="H441">
        <f t="shared" si="13"/>
        <v>3034.0092</v>
      </c>
      <c r="I441" t="str">
        <f>VLOOKUP(E441,keyflow!A$2:B$37,2,0)</f>
        <v>CG</v>
      </c>
    </row>
    <row r="442" spans="1:9" x14ac:dyDescent="0.2">
      <c r="A442" s="1" t="s">
        <v>72</v>
      </c>
      <c r="B442" s="1">
        <v>2018</v>
      </c>
      <c r="C442" s="1" t="s">
        <v>52</v>
      </c>
      <c r="D442" s="1">
        <f>VLOOKUP(C442,Regionale_kerncijfers_Nederland!B$2:D$33,3,0)</f>
        <v>147282</v>
      </c>
      <c r="E442" s="1" t="s">
        <v>13</v>
      </c>
      <c r="F442" s="1"/>
      <c r="G442">
        <f t="shared" si="12"/>
        <v>0</v>
      </c>
      <c r="H442">
        <f t="shared" si="13"/>
        <v>0</v>
      </c>
      <c r="I442" t="str">
        <f>VLOOKUP(E442,keyflow!A$2:B$37,2,0)</f>
        <v>CG</v>
      </c>
    </row>
    <row r="443" spans="1:9" x14ac:dyDescent="0.2">
      <c r="A443" s="1" t="s">
        <v>72</v>
      </c>
      <c r="B443" s="1">
        <v>2018</v>
      </c>
      <c r="C443" s="1" t="s">
        <v>52</v>
      </c>
      <c r="D443" s="1">
        <f>VLOOKUP(C443,Regionale_kerncijfers_Nederland!B$2:D$33,3,0)</f>
        <v>147282</v>
      </c>
      <c r="E443" s="1" t="s">
        <v>14</v>
      </c>
      <c r="F443" s="1"/>
      <c r="G443">
        <f t="shared" si="12"/>
        <v>0</v>
      </c>
      <c r="H443">
        <f t="shared" si="13"/>
        <v>0</v>
      </c>
      <c r="I443" t="str">
        <f>VLOOKUP(E443,keyflow!A$2:B$37,2,0)</f>
        <v>CG</v>
      </c>
    </row>
    <row r="444" spans="1:9" x14ac:dyDescent="0.2">
      <c r="A444" s="1" t="s">
        <v>72</v>
      </c>
      <c r="B444" s="1">
        <v>2018</v>
      </c>
      <c r="C444" s="1" t="s">
        <v>52</v>
      </c>
      <c r="D444" s="1">
        <f>VLOOKUP(C444,Regionale_kerncijfers_Nederland!B$2:D$33,3,0)</f>
        <v>147282</v>
      </c>
      <c r="E444" s="1" t="s">
        <v>15</v>
      </c>
      <c r="F444" s="1"/>
      <c r="G444">
        <f t="shared" si="12"/>
        <v>0</v>
      </c>
      <c r="H444">
        <f t="shared" si="13"/>
        <v>0</v>
      </c>
      <c r="I444" t="str">
        <f>VLOOKUP(E444,keyflow!A$2:B$37,2,0)</f>
        <v>CG</v>
      </c>
    </row>
    <row r="445" spans="1:9" x14ac:dyDescent="0.2">
      <c r="A445" s="1" t="s">
        <v>72</v>
      </c>
      <c r="B445" s="1">
        <v>2018</v>
      </c>
      <c r="C445" s="1" t="s">
        <v>52</v>
      </c>
      <c r="D445" s="1">
        <f>VLOOKUP(C445,Regionale_kerncijfers_Nederland!B$2:D$33,3,0)</f>
        <v>147282</v>
      </c>
      <c r="E445" s="1" t="s">
        <v>16</v>
      </c>
      <c r="F445" s="1">
        <v>10.6</v>
      </c>
      <c r="G445">
        <f t="shared" si="12"/>
        <v>10.6</v>
      </c>
      <c r="H445">
        <f t="shared" si="13"/>
        <v>1561.1892</v>
      </c>
      <c r="I445" t="str">
        <f>VLOOKUP(E445,keyflow!A$2:B$37,2,0)</f>
        <v>CG</v>
      </c>
    </row>
    <row r="446" spans="1:9" x14ac:dyDescent="0.2">
      <c r="A446" s="1" t="s">
        <v>72</v>
      </c>
      <c r="B446" s="1">
        <v>2018</v>
      </c>
      <c r="C446" s="1" t="s">
        <v>52</v>
      </c>
      <c r="D446" s="1">
        <f>VLOOKUP(C446,Regionale_kerncijfers_Nederland!B$2:D$33,3,0)</f>
        <v>147282</v>
      </c>
      <c r="E446" s="1" t="s">
        <v>17</v>
      </c>
      <c r="F446" s="1">
        <v>1.3</v>
      </c>
      <c r="G446">
        <f t="shared" si="12"/>
        <v>1.3</v>
      </c>
      <c r="H446">
        <f t="shared" si="13"/>
        <v>191.4666</v>
      </c>
      <c r="I446" t="str">
        <f>VLOOKUP(E446,keyflow!A$2:B$37,2,0)</f>
        <v>CG</v>
      </c>
    </row>
    <row r="447" spans="1:9" x14ac:dyDescent="0.2">
      <c r="A447" s="1" t="s">
        <v>72</v>
      </c>
      <c r="B447" s="1">
        <v>2018</v>
      </c>
      <c r="C447" s="1" t="s">
        <v>52</v>
      </c>
      <c r="D447" s="1">
        <f>VLOOKUP(C447,Regionale_kerncijfers_Nederland!B$2:D$33,3,0)</f>
        <v>147282</v>
      </c>
      <c r="E447" s="1" t="s">
        <v>18</v>
      </c>
      <c r="F447" s="1"/>
      <c r="G447">
        <f t="shared" si="12"/>
        <v>0</v>
      </c>
      <c r="H447">
        <f t="shared" si="13"/>
        <v>0</v>
      </c>
      <c r="I447" t="str">
        <f>VLOOKUP(E447,keyflow!A$2:B$37,2,0)</f>
        <v>CG</v>
      </c>
    </row>
    <row r="448" spans="1:9" x14ac:dyDescent="0.2">
      <c r="A448" s="1" t="s">
        <v>72</v>
      </c>
      <c r="B448" s="1">
        <v>2018</v>
      </c>
      <c r="C448" s="1" t="s">
        <v>52</v>
      </c>
      <c r="D448" s="1">
        <f>VLOOKUP(C448,Regionale_kerncijfers_Nederland!B$2:D$33,3,0)</f>
        <v>147282</v>
      </c>
      <c r="E448" s="1" t="s">
        <v>19</v>
      </c>
      <c r="F448" s="1">
        <v>0</v>
      </c>
      <c r="G448">
        <f t="shared" si="12"/>
        <v>0</v>
      </c>
      <c r="H448">
        <f t="shared" si="13"/>
        <v>0</v>
      </c>
      <c r="I448" t="str">
        <f>VLOOKUP(E448,keyflow!A$2:B$37,2,0)</f>
        <v>FW</v>
      </c>
    </row>
    <row r="449" spans="1:9" x14ac:dyDescent="0.2">
      <c r="A449" s="1" t="s">
        <v>72</v>
      </c>
      <c r="B449" s="1">
        <v>2018</v>
      </c>
      <c r="C449" s="1" t="s">
        <v>52</v>
      </c>
      <c r="D449" s="1">
        <f>VLOOKUP(C449,Regionale_kerncijfers_Nederland!B$2:D$33,3,0)</f>
        <v>147282</v>
      </c>
      <c r="E449" s="1" t="s">
        <v>20</v>
      </c>
      <c r="F449" s="1"/>
      <c r="G449">
        <f t="shared" si="12"/>
        <v>0</v>
      </c>
      <c r="H449">
        <f t="shared" si="13"/>
        <v>0</v>
      </c>
      <c r="I449" t="str">
        <f>VLOOKUP(E449,keyflow!A$2:B$37,2,0)</f>
        <v>CG</v>
      </c>
    </row>
    <row r="450" spans="1:9" x14ac:dyDescent="0.2">
      <c r="A450" s="1" t="s">
        <v>72</v>
      </c>
      <c r="B450" s="1">
        <v>2018</v>
      </c>
      <c r="C450" s="1" t="s">
        <v>52</v>
      </c>
      <c r="D450" s="1">
        <f>VLOOKUP(C450,Regionale_kerncijfers_Nederland!B$2:D$33,3,0)</f>
        <v>147282</v>
      </c>
      <c r="E450" s="1" t="s">
        <v>21</v>
      </c>
      <c r="F450" s="1">
        <v>15.6</v>
      </c>
      <c r="G450">
        <f t="shared" si="12"/>
        <v>15.6</v>
      </c>
      <c r="H450">
        <f t="shared" si="13"/>
        <v>2297.5991999999997</v>
      </c>
      <c r="I450" t="str">
        <f>VLOOKUP(E450,keyflow!A$2:B$37,2,0)</f>
        <v>FW</v>
      </c>
    </row>
    <row r="451" spans="1:9" x14ac:dyDescent="0.2">
      <c r="A451" s="1" t="s">
        <v>72</v>
      </c>
      <c r="B451" s="1">
        <v>2018</v>
      </c>
      <c r="C451" s="1" t="s">
        <v>52</v>
      </c>
      <c r="D451" s="1">
        <f>VLOOKUP(C451,Regionale_kerncijfers_Nederland!B$2:D$33,3,0)</f>
        <v>147282</v>
      </c>
      <c r="E451" s="1" t="s">
        <v>22</v>
      </c>
      <c r="F451" s="1">
        <v>3.3</v>
      </c>
      <c r="G451">
        <f t="shared" ref="G451:G514" si="14">IF(ISBLANK(F451), 0, F451)</f>
        <v>3.3</v>
      </c>
      <c r="H451">
        <f t="shared" ref="H451:H514" si="15">(D451*G451)/1000</f>
        <v>486.03059999999999</v>
      </c>
      <c r="I451" t="str">
        <f>VLOOKUP(E451,keyflow!A$2:B$37,2,0)</f>
        <v>CG</v>
      </c>
    </row>
    <row r="452" spans="1:9" x14ac:dyDescent="0.2">
      <c r="A452" s="1" t="s">
        <v>72</v>
      </c>
      <c r="B452" s="1">
        <v>2018</v>
      </c>
      <c r="C452" s="1" t="s">
        <v>52</v>
      </c>
      <c r="D452" s="1">
        <f>VLOOKUP(C452,Regionale_kerncijfers_Nederland!B$2:D$33,3,0)</f>
        <v>147282</v>
      </c>
      <c r="E452" s="1" t="s">
        <v>23</v>
      </c>
      <c r="F452" s="1"/>
      <c r="G452">
        <f t="shared" si="14"/>
        <v>0</v>
      </c>
      <c r="H452">
        <f t="shared" si="15"/>
        <v>0</v>
      </c>
      <c r="I452" t="str">
        <f>VLOOKUP(E452,keyflow!A$2:B$37,2,0)</f>
        <v>CG</v>
      </c>
    </row>
    <row r="453" spans="1:9" x14ac:dyDescent="0.2">
      <c r="A453" s="1" t="s">
        <v>72</v>
      </c>
      <c r="B453" s="1">
        <v>2018</v>
      </c>
      <c r="C453" s="1" t="s">
        <v>52</v>
      </c>
      <c r="D453" s="1">
        <f>VLOOKUP(C453,Regionale_kerncijfers_Nederland!B$2:D$33,3,0)</f>
        <v>147282</v>
      </c>
      <c r="E453" s="1" t="s">
        <v>24</v>
      </c>
      <c r="F453" s="1">
        <v>1.2</v>
      </c>
      <c r="G453">
        <f t="shared" si="14"/>
        <v>1.2</v>
      </c>
      <c r="H453">
        <f t="shared" si="15"/>
        <v>176.73839999999998</v>
      </c>
      <c r="I453" t="str">
        <f>VLOOKUP(E453,keyflow!A$2:B$37,2,0)</f>
        <v>CG</v>
      </c>
    </row>
    <row r="454" spans="1:9" x14ac:dyDescent="0.2">
      <c r="A454" s="1" t="s">
        <v>72</v>
      </c>
      <c r="B454" s="1">
        <v>2018</v>
      </c>
      <c r="C454" s="1" t="s">
        <v>52</v>
      </c>
      <c r="D454" s="1">
        <f>VLOOKUP(C454,Regionale_kerncijfers_Nederland!B$2:D$33,3,0)</f>
        <v>147282</v>
      </c>
      <c r="E454" s="1" t="s">
        <v>25</v>
      </c>
      <c r="F454" s="1">
        <v>1</v>
      </c>
      <c r="G454">
        <f t="shared" si="14"/>
        <v>1</v>
      </c>
      <c r="H454">
        <f t="shared" si="15"/>
        <v>147.28200000000001</v>
      </c>
      <c r="I454" t="str">
        <f>VLOOKUP(E454,keyflow!A$2:B$37,2,0)</f>
        <v>CDW</v>
      </c>
    </row>
    <row r="455" spans="1:9" x14ac:dyDescent="0.2">
      <c r="A455" s="1" t="s">
        <v>72</v>
      </c>
      <c r="B455" s="1">
        <v>2018</v>
      </c>
      <c r="C455" s="1" t="s">
        <v>52</v>
      </c>
      <c r="D455" s="1">
        <f>VLOOKUP(C455,Regionale_kerncijfers_Nederland!B$2:D$33,3,0)</f>
        <v>147282</v>
      </c>
      <c r="E455" s="1" t="s">
        <v>26</v>
      </c>
      <c r="F455" s="1">
        <v>0.8</v>
      </c>
      <c r="G455">
        <f t="shared" si="14"/>
        <v>0.8</v>
      </c>
      <c r="H455">
        <f t="shared" si="15"/>
        <v>117.82560000000001</v>
      </c>
      <c r="I455" t="str">
        <f>VLOOKUP(E455,keyflow!A$2:B$37,2,0)</f>
        <v>CG</v>
      </c>
    </row>
    <row r="456" spans="1:9" x14ac:dyDescent="0.2">
      <c r="A456" s="1" t="s">
        <v>72</v>
      </c>
      <c r="B456" s="1">
        <v>2018</v>
      </c>
      <c r="C456" s="1" t="s">
        <v>52</v>
      </c>
      <c r="D456" s="1">
        <f>VLOOKUP(C456,Regionale_kerncijfers_Nederland!B$2:D$33,3,0)</f>
        <v>147282</v>
      </c>
      <c r="E456" s="1" t="s">
        <v>27</v>
      </c>
      <c r="F456" s="1">
        <v>29</v>
      </c>
      <c r="G456">
        <f t="shared" si="14"/>
        <v>29</v>
      </c>
      <c r="H456">
        <f t="shared" si="15"/>
        <v>4271.1779999999999</v>
      </c>
      <c r="I456" t="str">
        <f>VLOOKUP(E456,keyflow!A$2:B$37,2,0)</f>
        <v>CDW</v>
      </c>
    </row>
    <row r="457" spans="1:9" x14ac:dyDescent="0.2">
      <c r="A457" s="1" t="s">
        <v>72</v>
      </c>
      <c r="B457" s="1">
        <v>2018</v>
      </c>
      <c r="C457" s="1" t="s">
        <v>52</v>
      </c>
      <c r="D457" s="1">
        <f>VLOOKUP(C457,Regionale_kerncijfers_Nederland!B$2:D$33,3,0)</f>
        <v>147282</v>
      </c>
      <c r="E457" s="1" t="s">
        <v>28</v>
      </c>
      <c r="F457" s="1">
        <v>18.5</v>
      </c>
      <c r="G457">
        <f t="shared" si="14"/>
        <v>18.5</v>
      </c>
      <c r="H457">
        <f t="shared" si="15"/>
        <v>2724.7170000000001</v>
      </c>
      <c r="I457" t="str">
        <f>VLOOKUP(E457,keyflow!A$2:B$37,2,0)</f>
        <v>CDW</v>
      </c>
    </row>
    <row r="458" spans="1:9" x14ac:dyDescent="0.2">
      <c r="A458" s="1" t="s">
        <v>72</v>
      </c>
      <c r="B458" s="1">
        <v>2018</v>
      </c>
      <c r="C458" s="1" t="s">
        <v>52</v>
      </c>
      <c r="D458" s="1">
        <f>VLOOKUP(C458,Regionale_kerncijfers_Nederland!B$2:D$33,3,0)</f>
        <v>147282</v>
      </c>
      <c r="E458" s="1" t="s">
        <v>29</v>
      </c>
      <c r="F458" s="1">
        <v>5</v>
      </c>
      <c r="G458">
        <f t="shared" si="14"/>
        <v>5</v>
      </c>
      <c r="H458">
        <f t="shared" si="15"/>
        <v>736.41</v>
      </c>
      <c r="I458" t="str">
        <f>VLOOKUP(E458,keyflow!A$2:B$37,2,0)</f>
        <v>CDW</v>
      </c>
    </row>
    <row r="459" spans="1:9" x14ac:dyDescent="0.2">
      <c r="A459" s="1" t="s">
        <v>72</v>
      </c>
      <c r="B459" s="1">
        <v>2018</v>
      </c>
      <c r="C459" s="1" t="s">
        <v>52</v>
      </c>
      <c r="D459" s="1">
        <f>VLOOKUP(C459,Regionale_kerncijfers_Nederland!B$2:D$33,3,0)</f>
        <v>147282</v>
      </c>
      <c r="E459" s="1" t="s">
        <v>30</v>
      </c>
      <c r="F459" s="1">
        <v>3.3</v>
      </c>
      <c r="G459">
        <f t="shared" si="14"/>
        <v>3.3</v>
      </c>
      <c r="H459">
        <f t="shared" si="15"/>
        <v>486.03059999999999</v>
      </c>
      <c r="I459" t="str">
        <f>VLOOKUP(E459,keyflow!A$2:B$37,2,0)</f>
        <v>CDW</v>
      </c>
    </row>
    <row r="460" spans="1:9" x14ac:dyDescent="0.2">
      <c r="A460" s="1" t="s">
        <v>72</v>
      </c>
      <c r="B460" s="1">
        <v>2018</v>
      </c>
      <c r="C460" s="1" t="s">
        <v>52</v>
      </c>
      <c r="D460" s="1">
        <f>VLOOKUP(C460,Regionale_kerncijfers_Nederland!B$2:D$33,3,0)</f>
        <v>147282</v>
      </c>
      <c r="E460" s="1" t="s">
        <v>31</v>
      </c>
      <c r="F460" s="1">
        <v>0.7</v>
      </c>
      <c r="G460">
        <f t="shared" si="14"/>
        <v>0.7</v>
      </c>
      <c r="H460">
        <f t="shared" si="15"/>
        <v>103.09739999999999</v>
      </c>
      <c r="I460" t="str">
        <f>VLOOKUP(E460,keyflow!A$2:B$37,2,0)</f>
        <v>CDW</v>
      </c>
    </row>
    <row r="461" spans="1:9" x14ac:dyDescent="0.2">
      <c r="A461" s="1" t="s">
        <v>72</v>
      </c>
      <c r="B461" s="1">
        <v>2018</v>
      </c>
      <c r="C461" s="1" t="s">
        <v>52</v>
      </c>
      <c r="D461" s="1">
        <f>VLOOKUP(C461,Regionale_kerncijfers_Nederland!B$2:D$33,3,0)</f>
        <v>147282</v>
      </c>
      <c r="E461" s="1" t="s">
        <v>32</v>
      </c>
      <c r="F461" s="1">
        <v>0.4</v>
      </c>
      <c r="G461">
        <f t="shared" si="14"/>
        <v>0.4</v>
      </c>
      <c r="H461">
        <f t="shared" si="15"/>
        <v>58.912800000000004</v>
      </c>
      <c r="I461" t="str">
        <f>VLOOKUP(E461,keyflow!A$2:B$37,2,0)</f>
        <v>CDW</v>
      </c>
    </row>
    <row r="462" spans="1:9" x14ac:dyDescent="0.2">
      <c r="A462" s="1" t="s">
        <v>72</v>
      </c>
      <c r="B462" s="1">
        <v>2018</v>
      </c>
      <c r="C462" s="1" t="s">
        <v>52</v>
      </c>
      <c r="D462" s="1">
        <f>VLOOKUP(C462,Regionale_kerncijfers_Nederland!B$2:D$33,3,0)</f>
        <v>147282</v>
      </c>
      <c r="E462" s="1" t="s">
        <v>33</v>
      </c>
      <c r="F462" s="1">
        <v>1.3</v>
      </c>
      <c r="G462">
        <f t="shared" si="14"/>
        <v>1.3</v>
      </c>
      <c r="H462">
        <f t="shared" si="15"/>
        <v>191.4666</v>
      </c>
      <c r="I462" t="str">
        <f>VLOOKUP(E462,keyflow!A$2:B$37,2,0)</f>
        <v>CDW</v>
      </c>
    </row>
    <row r="463" spans="1:9" x14ac:dyDescent="0.2">
      <c r="A463" s="1" t="s">
        <v>72</v>
      </c>
      <c r="B463" s="1">
        <v>2018</v>
      </c>
      <c r="C463" s="1" t="s">
        <v>52</v>
      </c>
      <c r="D463" s="1">
        <f>VLOOKUP(C463,Regionale_kerncijfers_Nederland!B$2:D$33,3,0)</f>
        <v>147282</v>
      </c>
      <c r="E463" s="1" t="s">
        <v>34</v>
      </c>
      <c r="F463" s="1">
        <v>0.3</v>
      </c>
      <c r="G463">
        <f t="shared" si="14"/>
        <v>0.3</v>
      </c>
      <c r="H463">
        <f t="shared" si="15"/>
        <v>44.184599999999996</v>
      </c>
      <c r="I463" t="str">
        <f>VLOOKUP(E463,keyflow!A$2:B$37,2,0)</f>
        <v>CDW</v>
      </c>
    </row>
    <row r="464" spans="1:9" x14ac:dyDescent="0.2">
      <c r="A464" s="1" t="s">
        <v>72</v>
      </c>
      <c r="B464" s="1">
        <v>2018</v>
      </c>
      <c r="C464" s="1" t="s">
        <v>52</v>
      </c>
      <c r="D464" s="1">
        <f>VLOOKUP(C464,Regionale_kerncijfers_Nederland!B$2:D$33,3,0)</f>
        <v>147282</v>
      </c>
      <c r="E464" s="1" t="s">
        <v>35</v>
      </c>
      <c r="F464" s="1">
        <v>5.6</v>
      </c>
      <c r="G464">
        <f t="shared" si="14"/>
        <v>5.6</v>
      </c>
      <c r="H464">
        <f t="shared" si="15"/>
        <v>824.77919999999995</v>
      </c>
      <c r="I464" t="str">
        <f>VLOOKUP(E464,keyflow!A$2:B$37,2,0)</f>
        <v>CDW</v>
      </c>
    </row>
    <row r="465" spans="1:9" x14ac:dyDescent="0.2">
      <c r="A465" s="1" t="s">
        <v>72</v>
      </c>
      <c r="B465" s="1">
        <v>2018</v>
      </c>
      <c r="C465" s="1" t="s">
        <v>52</v>
      </c>
      <c r="D465" s="1">
        <f>VLOOKUP(C465,Regionale_kerncijfers_Nederland!B$2:D$33,3,0)</f>
        <v>147282</v>
      </c>
      <c r="E465" s="1" t="s">
        <v>36</v>
      </c>
      <c r="F465" s="1">
        <v>0.1</v>
      </c>
      <c r="G465">
        <f t="shared" si="14"/>
        <v>0.1</v>
      </c>
      <c r="H465">
        <f t="shared" si="15"/>
        <v>14.728200000000001</v>
      </c>
      <c r="I465" t="str">
        <f>VLOOKUP(E465,keyflow!A$2:B$37,2,0)</f>
        <v>CG</v>
      </c>
    </row>
    <row r="466" spans="1:9" x14ac:dyDescent="0.2">
      <c r="A466" s="1" t="s">
        <v>72</v>
      </c>
      <c r="B466" s="1">
        <v>2018</v>
      </c>
      <c r="C466" s="1" t="s">
        <v>52</v>
      </c>
      <c r="D466" s="1">
        <f>VLOOKUP(C466,Regionale_kerncijfers_Nederland!B$2:D$33,3,0)</f>
        <v>147282</v>
      </c>
      <c r="E466" s="1" t="s">
        <v>37</v>
      </c>
      <c r="F466" s="1">
        <v>0</v>
      </c>
      <c r="G466">
        <f t="shared" si="14"/>
        <v>0</v>
      </c>
      <c r="H466">
        <f t="shared" si="15"/>
        <v>0</v>
      </c>
      <c r="I466" t="str">
        <f>VLOOKUP(E466,keyflow!A$2:B$37,2,0)</f>
        <v>CDW</v>
      </c>
    </row>
    <row r="467" spans="1:9" x14ac:dyDescent="0.2">
      <c r="A467" s="1" t="s">
        <v>72</v>
      </c>
      <c r="B467" s="1">
        <v>2018</v>
      </c>
      <c r="C467" s="1" t="s">
        <v>52</v>
      </c>
      <c r="D467" s="1">
        <f>VLOOKUP(C467,Regionale_kerncijfers_Nederland!B$2:D$33,3,0)</f>
        <v>147282</v>
      </c>
      <c r="E467" s="1" t="s">
        <v>38</v>
      </c>
      <c r="F467" s="1"/>
      <c r="G467">
        <f t="shared" si="14"/>
        <v>0</v>
      </c>
      <c r="H467">
        <f t="shared" si="15"/>
        <v>0</v>
      </c>
      <c r="I467" t="str">
        <f>VLOOKUP(E467,keyflow!A$2:B$37,2,0)</f>
        <v>CG</v>
      </c>
    </row>
    <row r="468" spans="1:9" x14ac:dyDescent="0.2">
      <c r="A468" s="1" t="s">
        <v>72</v>
      </c>
      <c r="B468" s="1">
        <v>2018</v>
      </c>
      <c r="C468" s="1" t="s">
        <v>52</v>
      </c>
      <c r="D468" s="1">
        <f>VLOOKUP(C468,Regionale_kerncijfers_Nederland!B$2:D$33,3,0)</f>
        <v>147282</v>
      </c>
      <c r="E468" s="1" t="s">
        <v>39</v>
      </c>
      <c r="F468" s="1"/>
      <c r="G468">
        <f t="shared" si="14"/>
        <v>0</v>
      </c>
      <c r="H468">
        <f t="shared" si="15"/>
        <v>0</v>
      </c>
      <c r="I468" t="str">
        <f>VLOOKUP(E468,keyflow!A$2:B$37,2,0)</f>
        <v>FW</v>
      </c>
    </row>
    <row r="469" spans="1:9" x14ac:dyDescent="0.2">
      <c r="A469" s="1" t="s">
        <v>72</v>
      </c>
      <c r="B469" s="1">
        <v>2018</v>
      </c>
      <c r="C469" s="1" t="s">
        <v>52</v>
      </c>
      <c r="D469" s="1">
        <f>VLOOKUP(C469,Regionale_kerncijfers_Nederland!B$2:D$33,3,0)</f>
        <v>147282</v>
      </c>
      <c r="E469" s="1" t="s">
        <v>40</v>
      </c>
      <c r="F469" s="1"/>
      <c r="G469">
        <f t="shared" si="14"/>
        <v>0</v>
      </c>
      <c r="H469">
        <f t="shared" si="15"/>
        <v>0</v>
      </c>
      <c r="I469" t="str">
        <f>VLOOKUP(E469,keyflow!A$2:B$37,2,0)</f>
        <v>-</v>
      </c>
    </row>
    <row r="470" spans="1:9" x14ac:dyDescent="0.2">
      <c r="A470" s="1" t="s">
        <v>72</v>
      </c>
      <c r="B470" s="1">
        <v>2018</v>
      </c>
      <c r="C470" s="1" t="s">
        <v>53</v>
      </c>
      <c r="D470" s="1">
        <f>VLOOKUP(C470,Regionale_kerncijfers_Nederland!B$2:D$33,3,0)</f>
        <v>39146</v>
      </c>
      <c r="E470" s="1" t="s">
        <v>5</v>
      </c>
      <c r="F470" s="1">
        <v>557.1</v>
      </c>
      <c r="G470">
        <f t="shared" si="14"/>
        <v>557.1</v>
      </c>
      <c r="H470">
        <f t="shared" si="15"/>
        <v>21808.2366</v>
      </c>
      <c r="I470" t="str">
        <f>VLOOKUP(E470,keyflow!A$2:B$37,2,0)</f>
        <v>TOTAAL</v>
      </c>
    </row>
    <row r="471" spans="1:9" x14ac:dyDescent="0.2">
      <c r="A471" s="1" t="s">
        <v>72</v>
      </c>
      <c r="B471" s="1">
        <v>2018</v>
      </c>
      <c r="C471" s="1" t="s">
        <v>53</v>
      </c>
      <c r="D471" s="1">
        <f>VLOOKUP(C471,Regionale_kerncijfers_Nederland!B$2:D$33,3,0)</f>
        <v>39146</v>
      </c>
      <c r="E471" s="1" t="s">
        <v>6</v>
      </c>
      <c r="F471" s="1">
        <v>239.1</v>
      </c>
      <c r="G471">
        <f t="shared" si="14"/>
        <v>239.1</v>
      </c>
      <c r="H471">
        <f t="shared" si="15"/>
        <v>9359.8086000000003</v>
      </c>
      <c r="I471" t="str">
        <f>VLOOKUP(E471,keyflow!A$2:B$37,2,0)</f>
        <v>-</v>
      </c>
    </row>
    <row r="472" spans="1:9" x14ac:dyDescent="0.2">
      <c r="A472" s="1" t="s">
        <v>72</v>
      </c>
      <c r="B472" s="1">
        <v>2018</v>
      </c>
      <c r="C472" s="1" t="s">
        <v>53</v>
      </c>
      <c r="D472" s="1">
        <f>VLOOKUP(C472,Regionale_kerncijfers_Nederland!B$2:D$33,3,0)</f>
        <v>39146</v>
      </c>
      <c r="E472" s="1" t="s">
        <v>7</v>
      </c>
      <c r="F472" s="1">
        <v>23</v>
      </c>
      <c r="G472">
        <f t="shared" si="14"/>
        <v>23</v>
      </c>
      <c r="H472">
        <f t="shared" si="15"/>
        <v>900.35799999999995</v>
      </c>
      <c r="I472" t="str">
        <f>VLOOKUP(E472,keyflow!A$2:B$37,2,0)</f>
        <v>CG</v>
      </c>
    </row>
    <row r="473" spans="1:9" x14ac:dyDescent="0.2">
      <c r="A473" s="1" t="s">
        <v>72</v>
      </c>
      <c r="B473" s="1">
        <v>2018</v>
      </c>
      <c r="C473" s="1" t="s">
        <v>53</v>
      </c>
      <c r="D473" s="1">
        <f>VLOOKUP(C473,Regionale_kerncijfers_Nederland!B$2:D$33,3,0)</f>
        <v>39146</v>
      </c>
      <c r="E473" s="1" t="s">
        <v>8</v>
      </c>
      <c r="F473" s="1">
        <v>9.3000000000000007</v>
      </c>
      <c r="G473">
        <f t="shared" si="14"/>
        <v>9.3000000000000007</v>
      </c>
      <c r="H473">
        <f t="shared" si="15"/>
        <v>364.05780000000004</v>
      </c>
      <c r="I473" t="str">
        <f>VLOOKUP(E473,keyflow!A$2:B$37,2,0)</f>
        <v>CDW</v>
      </c>
    </row>
    <row r="474" spans="1:9" x14ac:dyDescent="0.2">
      <c r="A474" s="1" t="s">
        <v>72</v>
      </c>
      <c r="B474" s="1">
        <v>2018</v>
      </c>
      <c r="C474" s="1" t="s">
        <v>53</v>
      </c>
      <c r="D474" s="1">
        <f>VLOOKUP(C474,Regionale_kerncijfers_Nederland!B$2:D$33,3,0)</f>
        <v>39146</v>
      </c>
      <c r="E474" s="1" t="s">
        <v>9</v>
      </c>
      <c r="F474" s="1">
        <v>78</v>
      </c>
      <c r="G474">
        <f t="shared" si="14"/>
        <v>78</v>
      </c>
      <c r="H474">
        <f t="shared" si="15"/>
        <v>3053.3879999999999</v>
      </c>
      <c r="I474" t="str">
        <f>VLOOKUP(E474,keyflow!A$2:B$37,2,0)</f>
        <v>FW</v>
      </c>
    </row>
    <row r="475" spans="1:9" x14ac:dyDescent="0.2">
      <c r="A475" s="1" t="s">
        <v>72</v>
      </c>
      <c r="B475" s="1">
        <v>2018</v>
      </c>
      <c r="C475" s="1" t="s">
        <v>53</v>
      </c>
      <c r="D475" s="1">
        <f>VLOOKUP(C475,Regionale_kerncijfers_Nederland!B$2:D$33,3,0)</f>
        <v>39146</v>
      </c>
      <c r="E475" s="1" t="s">
        <v>10</v>
      </c>
      <c r="F475" s="1">
        <v>39.4</v>
      </c>
      <c r="G475">
        <f t="shared" si="14"/>
        <v>39.4</v>
      </c>
      <c r="H475">
        <f t="shared" si="15"/>
        <v>1542.3524</v>
      </c>
      <c r="I475" t="str">
        <f>VLOOKUP(E475,keyflow!A$2:B$37,2,0)</f>
        <v>CG</v>
      </c>
    </row>
    <row r="476" spans="1:9" x14ac:dyDescent="0.2">
      <c r="A476" s="1" t="s">
        <v>72</v>
      </c>
      <c r="B476" s="1">
        <v>2018</v>
      </c>
      <c r="C476" s="1" t="s">
        <v>53</v>
      </c>
      <c r="D476" s="1">
        <f>VLOOKUP(C476,Regionale_kerncijfers_Nederland!B$2:D$33,3,0)</f>
        <v>39146</v>
      </c>
      <c r="E476" s="1" t="s">
        <v>11</v>
      </c>
      <c r="F476" s="1">
        <v>3.7</v>
      </c>
      <c r="G476">
        <f t="shared" si="14"/>
        <v>3.7</v>
      </c>
      <c r="H476">
        <f t="shared" si="15"/>
        <v>144.84020000000001</v>
      </c>
      <c r="I476" t="str">
        <f>VLOOKUP(E476,keyflow!A$2:B$37,2,0)</f>
        <v>CG</v>
      </c>
    </row>
    <row r="477" spans="1:9" x14ac:dyDescent="0.2">
      <c r="A477" s="1" t="s">
        <v>72</v>
      </c>
      <c r="B477" s="1">
        <v>2018</v>
      </c>
      <c r="C477" s="1" t="s">
        <v>53</v>
      </c>
      <c r="D477" s="1">
        <f>VLOOKUP(C477,Regionale_kerncijfers_Nederland!B$2:D$33,3,0)</f>
        <v>39146</v>
      </c>
      <c r="E477" s="1" t="s">
        <v>12</v>
      </c>
      <c r="F477" s="1">
        <v>19.3</v>
      </c>
      <c r="G477">
        <f t="shared" si="14"/>
        <v>19.3</v>
      </c>
      <c r="H477">
        <f t="shared" si="15"/>
        <v>755.51780000000008</v>
      </c>
      <c r="I477" t="str">
        <f>VLOOKUP(E477,keyflow!A$2:B$37,2,0)</f>
        <v>CG</v>
      </c>
    </row>
    <row r="478" spans="1:9" x14ac:dyDescent="0.2">
      <c r="A478" s="1" t="s">
        <v>72</v>
      </c>
      <c r="B478" s="1">
        <v>2018</v>
      </c>
      <c r="C478" s="1" t="s">
        <v>53</v>
      </c>
      <c r="D478" s="1">
        <f>VLOOKUP(C478,Regionale_kerncijfers_Nederland!B$2:D$33,3,0)</f>
        <v>39146</v>
      </c>
      <c r="E478" s="1" t="s">
        <v>13</v>
      </c>
      <c r="F478" s="1"/>
      <c r="G478">
        <f t="shared" si="14"/>
        <v>0</v>
      </c>
      <c r="H478">
        <f t="shared" si="15"/>
        <v>0</v>
      </c>
      <c r="I478" t="str">
        <f>VLOOKUP(E478,keyflow!A$2:B$37,2,0)</f>
        <v>CG</v>
      </c>
    </row>
    <row r="479" spans="1:9" x14ac:dyDescent="0.2">
      <c r="A479" s="1" t="s">
        <v>72</v>
      </c>
      <c r="B479" s="1">
        <v>2018</v>
      </c>
      <c r="C479" s="1" t="s">
        <v>53</v>
      </c>
      <c r="D479" s="1">
        <f>VLOOKUP(C479,Regionale_kerncijfers_Nederland!B$2:D$33,3,0)</f>
        <v>39146</v>
      </c>
      <c r="E479" s="1" t="s">
        <v>14</v>
      </c>
      <c r="F479" s="1"/>
      <c r="G479">
        <f t="shared" si="14"/>
        <v>0</v>
      </c>
      <c r="H479">
        <f t="shared" si="15"/>
        <v>0</v>
      </c>
      <c r="I479" t="str">
        <f>VLOOKUP(E479,keyflow!A$2:B$37,2,0)</f>
        <v>CG</v>
      </c>
    </row>
    <row r="480" spans="1:9" x14ac:dyDescent="0.2">
      <c r="A480" s="1" t="s">
        <v>72</v>
      </c>
      <c r="B480" s="1">
        <v>2018</v>
      </c>
      <c r="C480" s="1" t="s">
        <v>53</v>
      </c>
      <c r="D480" s="1">
        <f>VLOOKUP(C480,Regionale_kerncijfers_Nederland!B$2:D$33,3,0)</f>
        <v>39146</v>
      </c>
      <c r="E480" s="1" t="s">
        <v>15</v>
      </c>
      <c r="F480" s="1"/>
      <c r="G480">
        <f t="shared" si="14"/>
        <v>0</v>
      </c>
      <c r="H480">
        <f t="shared" si="15"/>
        <v>0</v>
      </c>
      <c r="I480" t="str">
        <f>VLOOKUP(E480,keyflow!A$2:B$37,2,0)</f>
        <v>CG</v>
      </c>
    </row>
    <row r="481" spans="1:9" x14ac:dyDescent="0.2">
      <c r="A481" s="1" t="s">
        <v>72</v>
      </c>
      <c r="B481" s="1">
        <v>2018</v>
      </c>
      <c r="C481" s="1" t="s">
        <v>53</v>
      </c>
      <c r="D481" s="1">
        <f>VLOOKUP(C481,Regionale_kerncijfers_Nederland!B$2:D$33,3,0)</f>
        <v>39146</v>
      </c>
      <c r="E481" s="1" t="s">
        <v>16</v>
      </c>
      <c r="F481" s="1">
        <v>7.3</v>
      </c>
      <c r="G481">
        <f t="shared" si="14"/>
        <v>7.3</v>
      </c>
      <c r="H481">
        <f t="shared" si="15"/>
        <v>285.76580000000001</v>
      </c>
      <c r="I481" t="str">
        <f>VLOOKUP(E481,keyflow!A$2:B$37,2,0)</f>
        <v>CG</v>
      </c>
    </row>
    <row r="482" spans="1:9" x14ac:dyDescent="0.2">
      <c r="A482" s="1" t="s">
        <v>72</v>
      </c>
      <c r="B482" s="1">
        <v>2018</v>
      </c>
      <c r="C482" s="1" t="s">
        <v>53</v>
      </c>
      <c r="D482" s="1">
        <f>VLOOKUP(C482,Regionale_kerncijfers_Nederland!B$2:D$33,3,0)</f>
        <v>39146</v>
      </c>
      <c r="E482" s="1" t="s">
        <v>17</v>
      </c>
      <c r="F482" s="1">
        <v>1.5</v>
      </c>
      <c r="G482">
        <f t="shared" si="14"/>
        <v>1.5</v>
      </c>
      <c r="H482">
        <f t="shared" si="15"/>
        <v>58.719000000000001</v>
      </c>
      <c r="I482" t="str">
        <f>VLOOKUP(E482,keyflow!A$2:B$37,2,0)</f>
        <v>CG</v>
      </c>
    </row>
    <row r="483" spans="1:9" x14ac:dyDescent="0.2">
      <c r="A483" s="1" t="s">
        <v>72</v>
      </c>
      <c r="B483" s="1">
        <v>2018</v>
      </c>
      <c r="C483" s="1" t="s">
        <v>53</v>
      </c>
      <c r="D483" s="1">
        <f>VLOOKUP(C483,Regionale_kerncijfers_Nederland!B$2:D$33,3,0)</f>
        <v>39146</v>
      </c>
      <c r="E483" s="1" t="s">
        <v>18</v>
      </c>
      <c r="F483" s="1"/>
      <c r="G483">
        <f t="shared" si="14"/>
        <v>0</v>
      </c>
      <c r="H483">
        <f t="shared" si="15"/>
        <v>0</v>
      </c>
      <c r="I483" t="str">
        <f>VLOOKUP(E483,keyflow!A$2:B$37,2,0)</f>
        <v>CG</v>
      </c>
    </row>
    <row r="484" spans="1:9" x14ac:dyDescent="0.2">
      <c r="A484" s="1" t="s">
        <v>72</v>
      </c>
      <c r="B484" s="1">
        <v>2018</v>
      </c>
      <c r="C484" s="1" t="s">
        <v>53</v>
      </c>
      <c r="D484" s="1">
        <f>VLOOKUP(C484,Regionale_kerncijfers_Nederland!B$2:D$33,3,0)</f>
        <v>39146</v>
      </c>
      <c r="E484" s="1" t="s">
        <v>19</v>
      </c>
      <c r="F484" s="1">
        <v>0.1</v>
      </c>
      <c r="G484">
        <f t="shared" si="14"/>
        <v>0.1</v>
      </c>
      <c r="H484">
        <f t="shared" si="15"/>
        <v>3.9146000000000005</v>
      </c>
      <c r="I484" t="str">
        <f>VLOOKUP(E484,keyflow!A$2:B$37,2,0)</f>
        <v>FW</v>
      </c>
    </row>
    <row r="485" spans="1:9" x14ac:dyDescent="0.2">
      <c r="A485" s="1" t="s">
        <v>72</v>
      </c>
      <c r="B485" s="1">
        <v>2018</v>
      </c>
      <c r="C485" s="1" t="s">
        <v>53</v>
      </c>
      <c r="D485" s="1">
        <f>VLOOKUP(C485,Regionale_kerncijfers_Nederland!B$2:D$33,3,0)</f>
        <v>39146</v>
      </c>
      <c r="E485" s="1" t="s">
        <v>20</v>
      </c>
      <c r="F485" s="1"/>
      <c r="G485">
        <f t="shared" si="14"/>
        <v>0</v>
      </c>
      <c r="H485">
        <f t="shared" si="15"/>
        <v>0</v>
      </c>
      <c r="I485" t="str">
        <f>VLOOKUP(E485,keyflow!A$2:B$37,2,0)</f>
        <v>CG</v>
      </c>
    </row>
    <row r="486" spans="1:9" x14ac:dyDescent="0.2">
      <c r="A486" s="1" t="s">
        <v>72</v>
      </c>
      <c r="B486" s="1">
        <v>2018</v>
      </c>
      <c r="C486" s="1" t="s">
        <v>53</v>
      </c>
      <c r="D486" s="1">
        <f>VLOOKUP(C486,Regionale_kerncijfers_Nederland!B$2:D$33,3,0)</f>
        <v>39146</v>
      </c>
      <c r="E486" s="1" t="s">
        <v>21</v>
      </c>
      <c r="F486" s="1">
        <v>12.4</v>
      </c>
      <c r="G486">
        <f t="shared" si="14"/>
        <v>12.4</v>
      </c>
      <c r="H486">
        <f t="shared" si="15"/>
        <v>485.41040000000004</v>
      </c>
      <c r="I486" t="str">
        <f>VLOOKUP(E486,keyflow!A$2:B$37,2,0)</f>
        <v>FW</v>
      </c>
    </row>
    <row r="487" spans="1:9" x14ac:dyDescent="0.2">
      <c r="A487" s="1" t="s">
        <v>72</v>
      </c>
      <c r="B487" s="1">
        <v>2018</v>
      </c>
      <c r="C487" s="1" t="s">
        <v>53</v>
      </c>
      <c r="D487" s="1">
        <f>VLOOKUP(C487,Regionale_kerncijfers_Nederland!B$2:D$33,3,0)</f>
        <v>39146</v>
      </c>
      <c r="E487" s="1" t="s">
        <v>22</v>
      </c>
      <c r="F487" s="1">
        <v>6.2</v>
      </c>
      <c r="G487">
        <f t="shared" si="14"/>
        <v>6.2</v>
      </c>
      <c r="H487">
        <f t="shared" si="15"/>
        <v>242.70520000000002</v>
      </c>
      <c r="I487" t="str">
        <f>VLOOKUP(E487,keyflow!A$2:B$37,2,0)</f>
        <v>CG</v>
      </c>
    </row>
    <row r="488" spans="1:9" x14ac:dyDescent="0.2">
      <c r="A488" s="1" t="s">
        <v>72</v>
      </c>
      <c r="B488" s="1">
        <v>2018</v>
      </c>
      <c r="C488" s="1" t="s">
        <v>53</v>
      </c>
      <c r="D488" s="1">
        <f>VLOOKUP(C488,Regionale_kerncijfers_Nederland!B$2:D$33,3,0)</f>
        <v>39146</v>
      </c>
      <c r="E488" s="1" t="s">
        <v>23</v>
      </c>
      <c r="F488" s="1"/>
      <c r="G488">
        <f t="shared" si="14"/>
        <v>0</v>
      </c>
      <c r="H488">
        <f t="shared" si="15"/>
        <v>0</v>
      </c>
      <c r="I488" t="str">
        <f>VLOOKUP(E488,keyflow!A$2:B$37,2,0)</f>
        <v>CG</v>
      </c>
    </row>
    <row r="489" spans="1:9" x14ac:dyDescent="0.2">
      <c r="A489" s="1" t="s">
        <v>72</v>
      </c>
      <c r="B489" s="1">
        <v>2018</v>
      </c>
      <c r="C489" s="1" t="s">
        <v>53</v>
      </c>
      <c r="D489" s="1">
        <f>VLOOKUP(C489,Regionale_kerncijfers_Nederland!B$2:D$33,3,0)</f>
        <v>39146</v>
      </c>
      <c r="E489" s="1" t="s">
        <v>24</v>
      </c>
      <c r="F489" s="1">
        <v>2.2000000000000002</v>
      </c>
      <c r="G489">
        <f t="shared" si="14"/>
        <v>2.2000000000000002</v>
      </c>
      <c r="H489">
        <f t="shared" si="15"/>
        <v>86.121200000000016</v>
      </c>
      <c r="I489" t="str">
        <f>VLOOKUP(E489,keyflow!A$2:B$37,2,0)</f>
        <v>CG</v>
      </c>
    </row>
    <row r="490" spans="1:9" x14ac:dyDescent="0.2">
      <c r="A490" s="1" t="s">
        <v>72</v>
      </c>
      <c r="B490" s="1">
        <v>2018</v>
      </c>
      <c r="C490" s="1" t="s">
        <v>53</v>
      </c>
      <c r="D490" s="1">
        <f>VLOOKUP(C490,Regionale_kerncijfers_Nederland!B$2:D$33,3,0)</f>
        <v>39146</v>
      </c>
      <c r="E490" s="1" t="s">
        <v>25</v>
      </c>
      <c r="F490" s="1"/>
      <c r="G490">
        <f t="shared" si="14"/>
        <v>0</v>
      </c>
      <c r="H490">
        <f t="shared" si="15"/>
        <v>0</v>
      </c>
      <c r="I490" t="str">
        <f>VLOOKUP(E490,keyflow!A$2:B$37,2,0)</f>
        <v>CDW</v>
      </c>
    </row>
    <row r="491" spans="1:9" x14ac:dyDescent="0.2">
      <c r="A491" s="1" t="s">
        <v>72</v>
      </c>
      <c r="B491" s="1">
        <v>2018</v>
      </c>
      <c r="C491" s="1" t="s">
        <v>53</v>
      </c>
      <c r="D491" s="1">
        <f>VLOOKUP(C491,Regionale_kerncijfers_Nederland!B$2:D$33,3,0)</f>
        <v>39146</v>
      </c>
      <c r="E491" s="1" t="s">
        <v>26</v>
      </c>
      <c r="F491" s="1">
        <v>0.2</v>
      </c>
      <c r="G491">
        <f t="shared" si="14"/>
        <v>0.2</v>
      </c>
      <c r="H491">
        <f t="shared" si="15"/>
        <v>7.829200000000001</v>
      </c>
      <c r="I491" t="str">
        <f>VLOOKUP(E491,keyflow!A$2:B$37,2,0)</f>
        <v>CG</v>
      </c>
    </row>
    <row r="492" spans="1:9" x14ac:dyDescent="0.2">
      <c r="A492" s="1" t="s">
        <v>72</v>
      </c>
      <c r="B492" s="1">
        <v>2018</v>
      </c>
      <c r="C492" s="1" t="s">
        <v>53</v>
      </c>
      <c r="D492" s="1">
        <f>VLOOKUP(C492,Regionale_kerncijfers_Nederland!B$2:D$33,3,0)</f>
        <v>39146</v>
      </c>
      <c r="E492" s="1" t="s">
        <v>27</v>
      </c>
      <c r="F492" s="1">
        <v>45.6</v>
      </c>
      <c r="G492">
        <f t="shared" si="14"/>
        <v>45.6</v>
      </c>
      <c r="H492">
        <f t="shared" si="15"/>
        <v>1785.0576000000001</v>
      </c>
      <c r="I492" t="str">
        <f>VLOOKUP(E492,keyflow!A$2:B$37,2,0)</f>
        <v>CDW</v>
      </c>
    </row>
    <row r="493" spans="1:9" x14ac:dyDescent="0.2">
      <c r="A493" s="1" t="s">
        <v>72</v>
      </c>
      <c r="B493" s="1">
        <v>2018</v>
      </c>
      <c r="C493" s="1" t="s">
        <v>53</v>
      </c>
      <c r="D493" s="1">
        <f>VLOOKUP(C493,Regionale_kerncijfers_Nederland!B$2:D$33,3,0)</f>
        <v>39146</v>
      </c>
      <c r="E493" s="1" t="s">
        <v>28</v>
      </c>
      <c r="F493" s="1">
        <v>39.4</v>
      </c>
      <c r="G493">
        <f t="shared" si="14"/>
        <v>39.4</v>
      </c>
      <c r="H493">
        <f t="shared" si="15"/>
        <v>1542.3524</v>
      </c>
      <c r="I493" t="str">
        <f>VLOOKUP(E493,keyflow!A$2:B$37,2,0)</f>
        <v>CDW</v>
      </c>
    </row>
    <row r="494" spans="1:9" x14ac:dyDescent="0.2">
      <c r="A494" s="1" t="s">
        <v>72</v>
      </c>
      <c r="B494" s="1">
        <v>2018</v>
      </c>
      <c r="C494" s="1" t="s">
        <v>53</v>
      </c>
      <c r="D494" s="1">
        <f>VLOOKUP(C494,Regionale_kerncijfers_Nederland!B$2:D$33,3,0)</f>
        <v>39146</v>
      </c>
      <c r="E494" s="1" t="s">
        <v>29</v>
      </c>
      <c r="F494" s="1">
        <v>3.8</v>
      </c>
      <c r="G494">
        <f t="shared" si="14"/>
        <v>3.8</v>
      </c>
      <c r="H494">
        <f t="shared" si="15"/>
        <v>148.75479999999999</v>
      </c>
      <c r="I494" t="str">
        <f>VLOOKUP(E494,keyflow!A$2:B$37,2,0)</f>
        <v>CDW</v>
      </c>
    </row>
    <row r="495" spans="1:9" x14ac:dyDescent="0.2">
      <c r="A495" s="1" t="s">
        <v>72</v>
      </c>
      <c r="B495" s="1">
        <v>2018</v>
      </c>
      <c r="C495" s="1" t="s">
        <v>53</v>
      </c>
      <c r="D495" s="1">
        <f>VLOOKUP(C495,Regionale_kerncijfers_Nederland!B$2:D$33,3,0)</f>
        <v>39146</v>
      </c>
      <c r="E495" s="1" t="s">
        <v>30</v>
      </c>
      <c r="F495" s="1">
        <v>6.8</v>
      </c>
      <c r="G495">
        <f t="shared" si="14"/>
        <v>6.8</v>
      </c>
      <c r="H495">
        <f t="shared" si="15"/>
        <v>266.19279999999998</v>
      </c>
      <c r="I495" t="str">
        <f>VLOOKUP(E495,keyflow!A$2:B$37,2,0)</f>
        <v>CDW</v>
      </c>
    </row>
    <row r="496" spans="1:9" x14ac:dyDescent="0.2">
      <c r="A496" s="1" t="s">
        <v>72</v>
      </c>
      <c r="B496" s="1">
        <v>2018</v>
      </c>
      <c r="C496" s="1" t="s">
        <v>53</v>
      </c>
      <c r="D496" s="1">
        <f>VLOOKUP(C496,Regionale_kerncijfers_Nederland!B$2:D$33,3,0)</f>
        <v>39146</v>
      </c>
      <c r="E496" s="1" t="s">
        <v>31</v>
      </c>
      <c r="F496" s="1">
        <v>1</v>
      </c>
      <c r="G496">
        <f t="shared" si="14"/>
        <v>1</v>
      </c>
      <c r="H496">
        <f t="shared" si="15"/>
        <v>39.146000000000001</v>
      </c>
      <c r="I496" t="str">
        <f>VLOOKUP(E496,keyflow!A$2:B$37,2,0)</f>
        <v>CDW</v>
      </c>
    </row>
    <row r="497" spans="1:9" x14ac:dyDescent="0.2">
      <c r="A497" s="1" t="s">
        <v>72</v>
      </c>
      <c r="B497" s="1">
        <v>2018</v>
      </c>
      <c r="C497" s="1" t="s">
        <v>53</v>
      </c>
      <c r="D497" s="1">
        <f>VLOOKUP(C497,Regionale_kerncijfers_Nederland!B$2:D$33,3,0)</f>
        <v>39146</v>
      </c>
      <c r="E497" s="1" t="s">
        <v>32</v>
      </c>
      <c r="F497" s="1">
        <v>1.3</v>
      </c>
      <c r="G497">
        <f t="shared" si="14"/>
        <v>1.3</v>
      </c>
      <c r="H497">
        <f t="shared" si="15"/>
        <v>50.889800000000001</v>
      </c>
      <c r="I497" t="str">
        <f>VLOOKUP(E497,keyflow!A$2:B$37,2,0)</f>
        <v>CDW</v>
      </c>
    </row>
    <row r="498" spans="1:9" x14ac:dyDescent="0.2">
      <c r="A498" s="1" t="s">
        <v>72</v>
      </c>
      <c r="B498" s="1">
        <v>2018</v>
      </c>
      <c r="C498" s="1" t="s">
        <v>53</v>
      </c>
      <c r="D498" s="1">
        <f>VLOOKUP(C498,Regionale_kerncijfers_Nederland!B$2:D$33,3,0)</f>
        <v>39146</v>
      </c>
      <c r="E498" s="1" t="s">
        <v>33</v>
      </c>
      <c r="F498" s="1">
        <v>2.5</v>
      </c>
      <c r="G498">
        <f t="shared" si="14"/>
        <v>2.5</v>
      </c>
      <c r="H498">
        <f t="shared" si="15"/>
        <v>97.864999999999995</v>
      </c>
      <c r="I498" t="str">
        <f>VLOOKUP(E498,keyflow!A$2:B$37,2,0)</f>
        <v>CDW</v>
      </c>
    </row>
    <row r="499" spans="1:9" x14ac:dyDescent="0.2">
      <c r="A499" s="1" t="s">
        <v>72</v>
      </c>
      <c r="B499" s="1">
        <v>2018</v>
      </c>
      <c r="C499" s="1" t="s">
        <v>53</v>
      </c>
      <c r="D499" s="1">
        <f>VLOOKUP(C499,Regionale_kerncijfers_Nederland!B$2:D$33,3,0)</f>
        <v>39146</v>
      </c>
      <c r="E499" s="1" t="s">
        <v>34</v>
      </c>
      <c r="F499" s="1">
        <v>0.5</v>
      </c>
      <c r="G499">
        <f t="shared" si="14"/>
        <v>0.5</v>
      </c>
      <c r="H499">
        <f t="shared" si="15"/>
        <v>19.573</v>
      </c>
      <c r="I499" t="str">
        <f>VLOOKUP(E499,keyflow!A$2:B$37,2,0)</f>
        <v>CDW</v>
      </c>
    </row>
    <row r="500" spans="1:9" x14ac:dyDescent="0.2">
      <c r="A500" s="1" t="s">
        <v>72</v>
      </c>
      <c r="B500" s="1">
        <v>2018</v>
      </c>
      <c r="C500" s="1" t="s">
        <v>53</v>
      </c>
      <c r="D500" s="1">
        <f>VLOOKUP(C500,Regionale_kerncijfers_Nederland!B$2:D$33,3,0)</f>
        <v>39146</v>
      </c>
      <c r="E500" s="1" t="s">
        <v>35</v>
      </c>
      <c r="F500" s="1">
        <v>14.1</v>
      </c>
      <c r="G500">
        <f t="shared" si="14"/>
        <v>14.1</v>
      </c>
      <c r="H500">
        <f t="shared" si="15"/>
        <v>551.95859999999993</v>
      </c>
      <c r="I500" t="str">
        <f>VLOOKUP(E500,keyflow!A$2:B$37,2,0)</f>
        <v>CDW</v>
      </c>
    </row>
    <row r="501" spans="1:9" x14ac:dyDescent="0.2">
      <c r="A501" s="1" t="s">
        <v>72</v>
      </c>
      <c r="B501" s="1">
        <v>2018</v>
      </c>
      <c r="C501" s="1" t="s">
        <v>53</v>
      </c>
      <c r="D501" s="1">
        <f>VLOOKUP(C501,Regionale_kerncijfers_Nederland!B$2:D$33,3,0)</f>
        <v>39146</v>
      </c>
      <c r="E501" s="1" t="s">
        <v>36</v>
      </c>
      <c r="F501" s="1">
        <v>0.4</v>
      </c>
      <c r="G501">
        <f t="shared" si="14"/>
        <v>0.4</v>
      </c>
      <c r="H501">
        <f t="shared" si="15"/>
        <v>15.658400000000002</v>
      </c>
      <c r="I501" t="str">
        <f>VLOOKUP(E501,keyflow!A$2:B$37,2,0)</f>
        <v>CG</v>
      </c>
    </row>
    <row r="502" spans="1:9" x14ac:dyDescent="0.2">
      <c r="A502" s="1" t="s">
        <v>72</v>
      </c>
      <c r="B502" s="1">
        <v>2018</v>
      </c>
      <c r="C502" s="1" t="s">
        <v>53</v>
      </c>
      <c r="D502" s="1">
        <f>VLOOKUP(C502,Regionale_kerncijfers_Nederland!B$2:D$33,3,0)</f>
        <v>39146</v>
      </c>
      <c r="E502" s="1" t="s">
        <v>37</v>
      </c>
      <c r="F502" s="1">
        <v>0.1</v>
      </c>
      <c r="G502">
        <f t="shared" si="14"/>
        <v>0.1</v>
      </c>
      <c r="H502">
        <f t="shared" si="15"/>
        <v>3.9146000000000005</v>
      </c>
      <c r="I502" t="str">
        <f>VLOOKUP(E502,keyflow!A$2:B$37,2,0)</f>
        <v>CDW</v>
      </c>
    </row>
    <row r="503" spans="1:9" x14ac:dyDescent="0.2">
      <c r="A503" s="1" t="s">
        <v>72</v>
      </c>
      <c r="B503" s="1">
        <v>2018</v>
      </c>
      <c r="C503" s="1" t="s">
        <v>53</v>
      </c>
      <c r="D503" s="1">
        <f>VLOOKUP(C503,Regionale_kerncijfers_Nederland!B$2:D$33,3,0)</f>
        <v>39146</v>
      </c>
      <c r="E503" s="1" t="s">
        <v>38</v>
      </c>
      <c r="F503" s="1">
        <v>0.1</v>
      </c>
      <c r="G503">
        <f t="shared" si="14"/>
        <v>0.1</v>
      </c>
      <c r="H503">
        <f t="shared" si="15"/>
        <v>3.9146000000000005</v>
      </c>
      <c r="I503" t="str">
        <f>VLOOKUP(E503,keyflow!A$2:B$37,2,0)</f>
        <v>CG</v>
      </c>
    </row>
    <row r="504" spans="1:9" x14ac:dyDescent="0.2">
      <c r="A504" s="1" t="s">
        <v>72</v>
      </c>
      <c r="B504" s="1">
        <v>2018</v>
      </c>
      <c r="C504" s="1" t="s">
        <v>53</v>
      </c>
      <c r="D504" s="1">
        <f>VLOOKUP(C504,Regionale_kerncijfers_Nederland!B$2:D$33,3,0)</f>
        <v>39146</v>
      </c>
      <c r="E504" s="1" t="s">
        <v>39</v>
      </c>
      <c r="F504" s="1"/>
      <c r="G504">
        <f t="shared" si="14"/>
        <v>0</v>
      </c>
      <c r="H504">
        <f t="shared" si="15"/>
        <v>0</v>
      </c>
      <c r="I504" t="str">
        <f>VLOOKUP(E504,keyflow!A$2:B$37,2,0)</f>
        <v>FW</v>
      </c>
    </row>
    <row r="505" spans="1:9" x14ac:dyDescent="0.2">
      <c r="A505" s="1" t="s">
        <v>72</v>
      </c>
      <c r="B505" s="1">
        <v>2018</v>
      </c>
      <c r="C505" s="1" t="s">
        <v>53</v>
      </c>
      <c r="D505" s="1">
        <f>VLOOKUP(C505,Regionale_kerncijfers_Nederland!B$2:D$33,3,0)</f>
        <v>39146</v>
      </c>
      <c r="E505" s="1" t="s">
        <v>40</v>
      </c>
      <c r="F505" s="1"/>
      <c r="G505">
        <f t="shared" si="14"/>
        <v>0</v>
      </c>
      <c r="H505">
        <f t="shared" si="15"/>
        <v>0</v>
      </c>
      <c r="I505" t="str">
        <f>VLOOKUP(E505,keyflow!A$2:B$37,2,0)</f>
        <v>-</v>
      </c>
    </row>
    <row r="506" spans="1:9" x14ac:dyDescent="0.2">
      <c r="A506" s="1" t="s">
        <v>72</v>
      </c>
      <c r="B506" s="1">
        <v>2018</v>
      </c>
      <c r="C506" s="1" t="s">
        <v>54</v>
      </c>
      <c r="D506" s="1">
        <f>VLOOKUP(C506,Regionale_kerncijfers_Nederland!B$2:D$33,3,0)</f>
        <v>27080</v>
      </c>
      <c r="E506" s="1" t="s">
        <v>5</v>
      </c>
      <c r="F506" s="1">
        <v>635.79999999999995</v>
      </c>
      <c r="G506">
        <f t="shared" si="14"/>
        <v>635.79999999999995</v>
      </c>
      <c r="H506">
        <f t="shared" si="15"/>
        <v>17217.464</v>
      </c>
      <c r="I506" t="str">
        <f>VLOOKUP(E506,keyflow!A$2:B$37,2,0)</f>
        <v>TOTAAL</v>
      </c>
    </row>
    <row r="507" spans="1:9" x14ac:dyDescent="0.2">
      <c r="A507" s="1" t="s">
        <v>72</v>
      </c>
      <c r="B507" s="1">
        <v>2018</v>
      </c>
      <c r="C507" s="1" t="s">
        <v>54</v>
      </c>
      <c r="D507" s="1">
        <f>VLOOKUP(C507,Regionale_kerncijfers_Nederland!B$2:D$33,3,0)</f>
        <v>27080</v>
      </c>
      <c r="E507" s="1" t="s">
        <v>6</v>
      </c>
      <c r="F507" s="1">
        <v>206.9</v>
      </c>
      <c r="G507">
        <f t="shared" si="14"/>
        <v>206.9</v>
      </c>
      <c r="H507">
        <f t="shared" si="15"/>
        <v>5602.8519999999999</v>
      </c>
      <c r="I507" t="str">
        <f>VLOOKUP(E507,keyflow!A$2:B$37,2,0)</f>
        <v>-</v>
      </c>
    </row>
    <row r="508" spans="1:9" x14ac:dyDescent="0.2">
      <c r="A508" s="1" t="s">
        <v>72</v>
      </c>
      <c r="B508" s="1">
        <v>2018</v>
      </c>
      <c r="C508" s="1" t="s">
        <v>54</v>
      </c>
      <c r="D508" s="1">
        <f>VLOOKUP(C508,Regionale_kerncijfers_Nederland!B$2:D$33,3,0)</f>
        <v>27080</v>
      </c>
      <c r="E508" s="1" t="s">
        <v>7</v>
      </c>
      <c r="F508" s="1">
        <v>41.5</v>
      </c>
      <c r="G508">
        <f t="shared" si="14"/>
        <v>41.5</v>
      </c>
      <c r="H508">
        <f t="shared" si="15"/>
        <v>1123.82</v>
      </c>
      <c r="I508" t="str">
        <f>VLOOKUP(E508,keyflow!A$2:B$37,2,0)</f>
        <v>CG</v>
      </c>
    </row>
    <row r="509" spans="1:9" x14ac:dyDescent="0.2">
      <c r="A509" s="1" t="s">
        <v>72</v>
      </c>
      <c r="B509" s="1">
        <v>2018</v>
      </c>
      <c r="C509" s="1" t="s">
        <v>54</v>
      </c>
      <c r="D509" s="1">
        <f>VLOOKUP(C509,Regionale_kerncijfers_Nederland!B$2:D$33,3,0)</f>
        <v>27080</v>
      </c>
      <c r="E509" s="1" t="s">
        <v>8</v>
      </c>
      <c r="F509" s="1">
        <v>68.099999999999994</v>
      </c>
      <c r="G509">
        <f t="shared" si="14"/>
        <v>68.099999999999994</v>
      </c>
      <c r="H509">
        <f t="shared" si="15"/>
        <v>1844.1479999999997</v>
      </c>
      <c r="I509" t="str">
        <f>VLOOKUP(E509,keyflow!A$2:B$37,2,0)</f>
        <v>CDW</v>
      </c>
    </row>
    <row r="510" spans="1:9" x14ac:dyDescent="0.2">
      <c r="A510" s="1" t="s">
        <v>72</v>
      </c>
      <c r="B510" s="1">
        <v>2018</v>
      </c>
      <c r="C510" s="1" t="s">
        <v>54</v>
      </c>
      <c r="D510" s="1">
        <f>VLOOKUP(C510,Regionale_kerncijfers_Nederland!B$2:D$33,3,0)</f>
        <v>27080</v>
      </c>
      <c r="E510" s="1" t="s">
        <v>9</v>
      </c>
      <c r="F510" s="1">
        <v>106.3</v>
      </c>
      <c r="G510">
        <f t="shared" si="14"/>
        <v>106.3</v>
      </c>
      <c r="H510">
        <f t="shared" si="15"/>
        <v>2878.6039999999998</v>
      </c>
      <c r="I510" t="str">
        <f>VLOOKUP(E510,keyflow!A$2:B$37,2,0)</f>
        <v>FW</v>
      </c>
    </row>
    <row r="511" spans="1:9" x14ac:dyDescent="0.2">
      <c r="A511" s="1" t="s">
        <v>72</v>
      </c>
      <c r="B511" s="1">
        <v>2018</v>
      </c>
      <c r="C511" s="1" t="s">
        <v>54</v>
      </c>
      <c r="D511" s="1">
        <f>VLOOKUP(C511,Regionale_kerncijfers_Nederland!B$2:D$33,3,0)</f>
        <v>27080</v>
      </c>
      <c r="E511" s="1" t="s">
        <v>10</v>
      </c>
      <c r="F511" s="1">
        <v>44.1</v>
      </c>
      <c r="G511">
        <f t="shared" si="14"/>
        <v>44.1</v>
      </c>
      <c r="H511">
        <f t="shared" si="15"/>
        <v>1194.2280000000001</v>
      </c>
      <c r="I511" t="str">
        <f>VLOOKUP(E511,keyflow!A$2:B$37,2,0)</f>
        <v>CG</v>
      </c>
    </row>
    <row r="512" spans="1:9" x14ac:dyDescent="0.2">
      <c r="A512" s="1" t="s">
        <v>72</v>
      </c>
      <c r="B512" s="1">
        <v>2018</v>
      </c>
      <c r="C512" s="1" t="s">
        <v>54</v>
      </c>
      <c r="D512" s="1">
        <f>VLOOKUP(C512,Regionale_kerncijfers_Nederland!B$2:D$33,3,0)</f>
        <v>27080</v>
      </c>
      <c r="E512" s="1" t="s">
        <v>11</v>
      </c>
      <c r="F512" s="1">
        <v>5.6</v>
      </c>
      <c r="G512">
        <f t="shared" si="14"/>
        <v>5.6</v>
      </c>
      <c r="H512">
        <f t="shared" si="15"/>
        <v>151.648</v>
      </c>
      <c r="I512" t="str">
        <f>VLOOKUP(E512,keyflow!A$2:B$37,2,0)</f>
        <v>CG</v>
      </c>
    </row>
    <row r="513" spans="1:9" x14ac:dyDescent="0.2">
      <c r="A513" s="1" t="s">
        <v>72</v>
      </c>
      <c r="B513" s="1">
        <v>2018</v>
      </c>
      <c r="C513" s="1" t="s">
        <v>54</v>
      </c>
      <c r="D513" s="1">
        <f>VLOOKUP(C513,Regionale_kerncijfers_Nederland!B$2:D$33,3,0)</f>
        <v>27080</v>
      </c>
      <c r="E513" s="1" t="s">
        <v>12</v>
      </c>
      <c r="F513" s="1">
        <v>33.6</v>
      </c>
      <c r="G513">
        <f t="shared" si="14"/>
        <v>33.6</v>
      </c>
      <c r="H513">
        <f t="shared" si="15"/>
        <v>909.88800000000003</v>
      </c>
      <c r="I513" t="str">
        <f>VLOOKUP(E513,keyflow!A$2:B$37,2,0)</f>
        <v>CG</v>
      </c>
    </row>
    <row r="514" spans="1:9" x14ac:dyDescent="0.2">
      <c r="A514" s="1" t="s">
        <v>72</v>
      </c>
      <c r="B514" s="1">
        <v>2018</v>
      </c>
      <c r="C514" s="1" t="s">
        <v>54</v>
      </c>
      <c r="D514" s="1">
        <f>VLOOKUP(C514,Regionale_kerncijfers_Nederland!B$2:D$33,3,0)</f>
        <v>27080</v>
      </c>
      <c r="E514" s="1" t="s">
        <v>13</v>
      </c>
      <c r="F514" s="1">
        <v>10.199999999999999</v>
      </c>
      <c r="G514">
        <f t="shared" si="14"/>
        <v>10.199999999999999</v>
      </c>
      <c r="H514">
        <f t="shared" si="15"/>
        <v>276.21600000000001</v>
      </c>
      <c r="I514" t="str">
        <f>VLOOKUP(E514,keyflow!A$2:B$37,2,0)</f>
        <v>CG</v>
      </c>
    </row>
    <row r="515" spans="1:9" x14ac:dyDescent="0.2">
      <c r="A515" s="1" t="s">
        <v>72</v>
      </c>
      <c r="B515" s="1">
        <v>2018</v>
      </c>
      <c r="C515" s="1" t="s">
        <v>54</v>
      </c>
      <c r="D515" s="1">
        <f>VLOOKUP(C515,Regionale_kerncijfers_Nederland!B$2:D$33,3,0)</f>
        <v>27080</v>
      </c>
      <c r="E515" s="1" t="s">
        <v>14</v>
      </c>
      <c r="F515" s="1">
        <v>0.4</v>
      </c>
      <c r="G515">
        <f t="shared" ref="G515:G578" si="16">IF(ISBLANK(F515), 0, F515)</f>
        <v>0.4</v>
      </c>
      <c r="H515">
        <f t="shared" ref="H515:H578" si="17">(D515*G515)/1000</f>
        <v>10.832000000000001</v>
      </c>
      <c r="I515" t="str">
        <f>VLOOKUP(E515,keyflow!A$2:B$37,2,0)</f>
        <v>CG</v>
      </c>
    </row>
    <row r="516" spans="1:9" x14ac:dyDescent="0.2">
      <c r="A516" s="1" t="s">
        <v>72</v>
      </c>
      <c r="B516" s="1">
        <v>2018</v>
      </c>
      <c r="C516" s="1" t="s">
        <v>54</v>
      </c>
      <c r="D516" s="1">
        <f>VLOOKUP(C516,Regionale_kerncijfers_Nederland!B$2:D$33,3,0)</f>
        <v>27080</v>
      </c>
      <c r="E516" s="1" t="s">
        <v>15</v>
      </c>
      <c r="F516" s="1">
        <v>0.2</v>
      </c>
      <c r="G516">
        <f t="shared" si="16"/>
        <v>0.2</v>
      </c>
      <c r="H516">
        <f t="shared" si="17"/>
        <v>5.4160000000000004</v>
      </c>
      <c r="I516" t="str">
        <f>VLOOKUP(E516,keyflow!A$2:B$37,2,0)</f>
        <v>CG</v>
      </c>
    </row>
    <row r="517" spans="1:9" x14ac:dyDescent="0.2">
      <c r="A517" s="1" t="s">
        <v>72</v>
      </c>
      <c r="B517" s="1">
        <v>2018</v>
      </c>
      <c r="C517" s="1" t="s">
        <v>54</v>
      </c>
      <c r="D517" s="1">
        <f>VLOOKUP(C517,Regionale_kerncijfers_Nederland!B$2:D$33,3,0)</f>
        <v>27080</v>
      </c>
      <c r="E517" s="1" t="s">
        <v>16</v>
      </c>
      <c r="F517" s="1"/>
      <c r="G517">
        <f t="shared" si="16"/>
        <v>0</v>
      </c>
      <c r="H517">
        <f t="shared" si="17"/>
        <v>0</v>
      </c>
      <c r="I517" t="str">
        <f>VLOOKUP(E517,keyflow!A$2:B$37,2,0)</f>
        <v>CG</v>
      </c>
    </row>
    <row r="518" spans="1:9" x14ac:dyDescent="0.2">
      <c r="A518" s="1" t="s">
        <v>72</v>
      </c>
      <c r="B518" s="1">
        <v>2018</v>
      </c>
      <c r="C518" s="1" t="s">
        <v>54</v>
      </c>
      <c r="D518" s="1">
        <f>VLOOKUP(C518,Regionale_kerncijfers_Nederland!B$2:D$33,3,0)</f>
        <v>27080</v>
      </c>
      <c r="E518" s="1" t="s">
        <v>17</v>
      </c>
      <c r="F518" s="1">
        <v>1.8</v>
      </c>
      <c r="G518">
        <f t="shared" si="16"/>
        <v>1.8</v>
      </c>
      <c r="H518">
        <f t="shared" si="17"/>
        <v>48.744</v>
      </c>
      <c r="I518" t="str">
        <f>VLOOKUP(E518,keyflow!A$2:B$37,2,0)</f>
        <v>CG</v>
      </c>
    </row>
    <row r="519" spans="1:9" x14ac:dyDescent="0.2">
      <c r="A519" s="1" t="s">
        <v>72</v>
      </c>
      <c r="B519" s="1">
        <v>2018</v>
      </c>
      <c r="C519" s="1" t="s">
        <v>54</v>
      </c>
      <c r="D519" s="1">
        <f>VLOOKUP(C519,Regionale_kerncijfers_Nederland!B$2:D$33,3,0)</f>
        <v>27080</v>
      </c>
      <c r="E519" s="1" t="s">
        <v>18</v>
      </c>
      <c r="F519" s="1"/>
      <c r="G519">
        <f t="shared" si="16"/>
        <v>0</v>
      </c>
      <c r="H519">
        <f t="shared" si="17"/>
        <v>0</v>
      </c>
      <c r="I519" t="str">
        <f>VLOOKUP(E519,keyflow!A$2:B$37,2,0)</f>
        <v>CG</v>
      </c>
    </row>
    <row r="520" spans="1:9" x14ac:dyDescent="0.2">
      <c r="A520" s="1" t="s">
        <v>72</v>
      </c>
      <c r="B520" s="1">
        <v>2018</v>
      </c>
      <c r="C520" s="1" t="s">
        <v>54</v>
      </c>
      <c r="D520" s="1">
        <f>VLOOKUP(C520,Regionale_kerncijfers_Nederland!B$2:D$33,3,0)</f>
        <v>27080</v>
      </c>
      <c r="E520" s="1" t="s">
        <v>19</v>
      </c>
      <c r="F520" s="1">
        <v>0.2</v>
      </c>
      <c r="G520">
        <f t="shared" si="16"/>
        <v>0.2</v>
      </c>
      <c r="H520">
        <f t="shared" si="17"/>
        <v>5.4160000000000004</v>
      </c>
      <c r="I520" t="str">
        <f>VLOOKUP(E520,keyflow!A$2:B$37,2,0)</f>
        <v>FW</v>
      </c>
    </row>
    <row r="521" spans="1:9" x14ac:dyDescent="0.2">
      <c r="A521" s="1" t="s">
        <v>72</v>
      </c>
      <c r="B521" s="1">
        <v>2018</v>
      </c>
      <c r="C521" s="1" t="s">
        <v>54</v>
      </c>
      <c r="D521" s="1">
        <f>VLOOKUP(C521,Regionale_kerncijfers_Nederland!B$2:D$33,3,0)</f>
        <v>27080</v>
      </c>
      <c r="E521" s="1" t="s">
        <v>20</v>
      </c>
      <c r="F521" s="1"/>
      <c r="G521">
        <f t="shared" si="16"/>
        <v>0</v>
      </c>
      <c r="H521">
        <f t="shared" si="17"/>
        <v>0</v>
      </c>
      <c r="I521" t="str">
        <f>VLOOKUP(E521,keyflow!A$2:B$37,2,0)</f>
        <v>CG</v>
      </c>
    </row>
    <row r="522" spans="1:9" x14ac:dyDescent="0.2">
      <c r="A522" s="1" t="s">
        <v>72</v>
      </c>
      <c r="B522" s="1">
        <v>2018</v>
      </c>
      <c r="C522" s="1" t="s">
        <v>54</v>
      </c>
      <c r="D522" s="1">
        <f>VLOOKUP(C522,Regionale_kerncijfers_Nederland!B$2:D$33,3,0)</f>
        <v>27080</v>
      </c>
      <c r="E522" s="1" t="s">
        <v>21</v>
      </c>
      <c r="F522" s="1">
        <v>30.3</v>
      </c>
      <c r="G522">
        <f t="shared" si="16"/>
        <v>30.3</v>
      </c>
      <c r="H522">
        <f t="shared" si="17"/>
        <v>820.524</v>
      </c>
      <c r="I522" t="str">
        <f>VLOOKUP(E522,keyflow!A$2:B$37,2,0)</f>
        <v>FW</v>
      </c>
    </row>
    <row r="523" spans="1:9" x14ac:dyDescent="0.2">
      <c r="A523" s="1" t="s">
        <v>72</v>
      </c>
      <c r="B523" s="1">
        <v>2018</v>
      </c>
      <c r="C523" s="1" t="s">
        <v>54</v>
      </c>
      <c r="D523" s="1">
        <f>VLOOKUP(C523,Regionale_kerncijfers_Nederland!B$2:D$33,3,0)</f>
        <v>27080</v>
      </c>
      <c r="E523" s="1" t="s">
        <v>22</v>
      </c>
      <c r="F523" s="1">
        <v>6.4</v>
      </c>
      <c r="G523">
        <f t="shared" si="16"/>
        <v>6.4</v>
      </c>
      <c r="H523">
        <f t="shared" si="17"/>
        <v>173.31200000000001</v>
      </c>
      <c r="I523" t="str">
        <f>VLOOKUP(E523,keyflow!A$2:B$37,2,0)</f>
        <v>CG</v>
      </c>
    </row>
    <row r="524" spans="1:9" x14ac:dyDescent="0.2">
      <c r="A524" s="1" t="s">
        <v>72</v>
      </c>
      <c r="B524" s="1">
        <v>2018</v>
      </c>
      <c r="C524" s="1" t="s">
        <v>54</v>
      </c>
      <c r="D524" s="1">
        <f>VLOOKUP(C524,Regionale_kerncijfers_Nederland!B$2:D$33,3,0)</f>
        <v>27080</v>
      </c>
      <c r="E524" s="1" t="s">
        <v>23</v>
      </c>
      <c r="F524" s="1"/>
      <c r="G524">
        <f t="shared" si="16"/>
        <v>0</v>
      </c>
      <c r="H524">
        <f t="shared" si="17"/>
        <v>0</v>
      </c>
      <c r="I524" t="str">
        <f>VLOOKUP(E524,keyflow!A$2:B$37,2,0)</f>
        <v>CG</v>
      </c>
    </row>
    <row r="525" spans="1:9" x14ac:dyDescent="0.2">
      <c r="A525" s="1" t="s">
        <v>72</v>
      </c>
      <c r="B525" s="1">
        <v>2018</v>
      </c>
      <c r="C525" s="1" t="s">
        <v>54</v>
      </c>
      <c r="D525" s="1">
        <f>VLOOKUP(C525,Regionale_kerncijfers_Nederland!B$2:D$33,3,0)</f>
        <v>27080</v>
      </c>
      <c r="E525" s="1" t="s">
        <v>24</v>
      </c>
      <c r="F525" s="1">
        <v>2.2999999999999998</v>
      </c>
      <c r="G525">
        <f t="shared" si="16"/>
        <v>2.2999999999999998</v>
      </c>
      <c r="H525">
        <f t="shared" si="17"/>
        <v>62.283999999999992</v>
      </c>
      <c r="I525" t="str">
        <f>VLOOKUP(E525,keyflow!A$2:B$37,2,0)</f>
        <v>CG</v>
      </c>
    </row>
    <row r="526" spans="1:9" x14ac:dyDescent="0.2">
      <c r="A526" s="1" t="s">
        <v>72</v>
      </c>
      <c r="B526" s="1">
        <v>2018</v>
      </c>
      <c r="C526" s="1" t="s">
        <v>54</v>
      </c>
      <c r="D526" s="1">
        <f>VLOOKUP(C526,Regionale_kerncijfers_Nederland!B$2:D$33,3,0)</f>
        <v>27080</v>
      </c>
      <c r="E526" s="1" t="s">
        <v>25</v>
      </c>
      <c r="F526" s="1">
        <v>1.8</v>
      </c>
      <c r="G526">
        <f t="shared" si="16"/>
        <v>1.8</v>
      </c>
      <c r="H526">
        <f t="shared" si="17"/>
        <v>48.744</v>
      </c>
      <c r="I526" t="str">
        <f>VLOOKUP(E526,keyflow!A$2:B$37,2,0)</f>
        <v>CDW</v>
      </c>
    </row>
    <row r="527" spans="1:9" x14ac:dyDescent="0.2">
      <c r="A527" s="1" t="s">
        <v>72</v>
      </c>
      <c r="B527" s="1">
        <v>2018</v>
      </c>
      <c r="C527" s="1" t="s">
        <v>54</v>
      </c>
      <c r="D527" s="1">
        <f>VLOOKUP(C527,Regionale_kerncijfers_Nederland!B$2:D$33,3,0)</f>
        <v>27080</v>
      </c>
      <c r="E527" s="1" t="s">
        <v>26</v>
      </c>
      <c r="F527" s="1">
        <v>0.7</v>
      </c>
      <c r="G527">
        <f t="shared" si="16"/>
        <v>0.7</v>
      </c>
      <c r="H527">
        <f t="shared" si="17"/>
        <v>18.956</v>
      </c>
      <c r="I527" t="str">
        <f>VLOOKUP(E527,keyflow!A$2:B$37,2,0)</f>
        <v>CG</v>
      </c>
    </row>
    <row r="528" spans="1:9" x14ac:dyDescent="0.2">
      <c r="A528" s="1" t="s">
        <v>72</v>
      </c>
      <c r="B528" s="1">
        <v>2018</v>
      </c>
      <c r="C528" s="1" t="s">
        <v>54</v>
      </c>
      <c r="D528" s="1">
        <f>VLOOKUP(C528,Regionale_kerncijfers_Nederland!B$2:D$33,3,0)</f>
        <v>27080</v>
      </c>
      <c r="E528" s="1" t="s">
        <v>27</v>
      </c>
      <c r="F528" s="1">
        <v>33.4</v>
      </c>
      <c r="G528">
        <f t="shared" si="16"/>
        <v>33.4</v>
      </c>
      <c r="H528">
        <f t="shared" si="17"/>
        <v>904.47199999999998</v>
      </c>
      <c r="I528" t="str">
        <f>VLOOKUP(E528,keyflow!A$2:B$37,2,0)</f>
        <v>CDW</v>
      </c>
    </row>
    <row r="529" spans="1:9" x14ac:dyDescent="0.2">
      <c r="A529" s="1" t="s">
        <v>72</v>
      </c>
      <c r="B529" s="1">
        <v>2018</v>
      </c>
      <c r="C529" s="1" t="s">
        <v>54</v>
      </c>
      <c r="D529" s="1">
        <f>VLOOKUP(C529,Regionale_kerncijfers_Nederland!B$2:D$33,3,0)</f>
        <v>27080</v>
      </c>
      <c r="E529" s="1" t="s">
        <v>28</v>
      </c>
      <c r="F529" s="1">
        <v>30.6</v>
      </c>
      <c r="G529">
        <f t="shared" si="16"/>
        <v>30.6</v>
      </c>
      <c r="H529">
        <f t="shared" si="17"/>
        <v>828.64800000000002</v>
      </c>
      <c r="I529" t="str">
        <f>VLOOKUP(E529,keyflow!A$2:B$37,2,0)</f>
        <v>CDW</v>
      </c>
    </row>
    <row r="530" spans="1:9" x14ac:dyDescent="0.2">
      <c r="A530" s="1" t="s">
        <v>72</v>
      </c>
      <c r="B530" s="1">
        <v>2018</v>
      </c>
      <c r="C530" s="1" t="s">
        <v>54</v>
      </c>
      <c r="D530" s="1">
        <f>VLOOKUP(C530,Regionale_kerncijfers_Nederland!B$2:D$33,3,0)</f>
        <v>27080</v>
      </c>
      <c r="E530" s="1" t="s">
        <v>29</v>
      </c>
      <c r="F530" s="1">
        <v>3.7</v>
      </c>
      <c r="G530">
        <f t="shared" si="16"/>
        <v>3.7</v>
      </c>
      <c r="H530">
        <f t="shared" si="17"/>
        <v>100.196</v>
      </c>
      <c r="I530" t="str">
        <f>VLOOKUP(E530,keyflow!A$2:B$37,2,0)</f>
        <v>CDW</v>
      </c>
    </row>
    <row r="531" spans="1:9" x14ac:dyDescent="0.2">
      <c r="A531" s="1" t="s">
        <v>72</v>
      </c>
      <c r="B531" s="1">
        <v>2018</v>
      </c>
      <c r="C531" s="1" t="s">
        <v>54</v>
      </c>
      <c r="D531" s="1">
        <f>VLOOKUP(C531,Regionale_kerncijfers_Nederland!B$2:D$33,3,0)</f>
        <v>27080</v>
      </c>
      <c r="E531" s="1" t="s">
        <v>30</v>
      </c>
      <c r="F531" s="1">
        <v>4.8</v>
      </c>
      <c r="G531">
        <f t="shared" si="16"/>
        <v>4.8</v>
      </c>
      <c r="H531">
        <f t="shared" si="17"/>
        <v>129.98400000000001</v>
      </c>
      <c r="I531" t="str">
        <f>VLOOKUP(E531,keyflow!A$2:B$37,2,0)</f>
        <v>CDW</v>
      </c>
    </row>
    <row r="532" spans="1:9" x14ac:dyDescent="0.2">
      <c r="A532" s="1" t="s">
        <v>72</v>
      </c>
      <c r="B532" s="1">
        <v>2018</v>
      </c>
      <c r="C532" s="1" t="s">
        <v>54</v>
      </c>
      <c r="D532" s="1">
        <f>VLOOKUP(C532,Regionale_kerncijfers_Nederland!B$2:D$33,3,0)</f>
        <v>27080</v>
      </c>
      <c r="E532" s="1" t="s">
        <v>31</v>
      </c>
      <c r="F532" s="1">
        <v>1</v>
      </c>
      <c r="G532">
        <f t="shared" si="16"/>
        <v>1</v>
      </c>
      <c r="H532">
        <f t="shared" si="17"/>
        <v>27.08</v>
      </c>
      <c r="I532" t="str">
        <f>VLOOKUP(E532,keyflow!A$2:B$37,2,0)</f>
        <v>CDW</v>
      </c>
    </row>
    <row r="533" spans="1:9" x14ac:dyDescent="0.2">
      <c r="A533" s="1" t="s">
        <v>72</v>
      </c>
      <c r="B533" s="1">
        <v>2018</v>
      </c>
      <c r="C533" s="1" t="s">
        <v>54</v>
      </c>
      <c r="D533" s="1">
        <f>VLOOKUP(C533,Regionale_kerncijfers_Nederland!B$2:D$33,3,0)</f>
        <v>27080</v>
      </c>
      <c r="E533" s="1" t="s">
        <v>32</v>
      </c>
      <c r="F533" s="1">
        <v>0.7</v>
      </c>
      <c r="G533">
        <f t="shared" si="16"/>
        <v>0.7</v>
      </c>
      <c r="H533">
        <f t="shared" si="17"/>
        <v>18.956</v>
      </c>
      <c r="I533" t="str">
        <f>VLOOKUP(E533,keyflow!A$2:B$37,2,0)</f>
        <v>CDW</v>
      </c>
    </row>
    <row r="534" spans="1:9" x14ac:dyDescent="0.2">
      <c r="A534" s="1" t="s">
        <v>72</v>
      </c>
      <c r="B534" s="1">
        <v>2018</v>
      </c>
      <c r="C534" s="1" t="s">
        <v>54</v>
      </c>
      <c r="D534" s="1">
        <f>VLOOKUP(C534,Regionale_kerncijfers_Nederland!B$2:D$33,3,0)</f>
        <v>27080</v>
      </c>
      <c r="E534" s="1" t="s">
        <v>33</v>
      </c>
      <c r="F534" s="1"/>
      <c r="G534">
        <f t="shared" si="16"/>
        <v>0</v>
      </c>
      <c r="H534">
        <f t="shared" si="17"/>
        <v>0</v>
      </c>
      <c r="I534" t="str">
        <f>VLOOKUP(E534,keyflow!A$2:B$37,2,0)</f>
        <v>CDW</v>
      </c>
    </row>
    <row r="535" spans="1:9" x14ac:dyDescent="0.2">
      <c r="A535" s="1" t="s">
        <v>72</v>
      </c>
      <c r="B535" s="1">
        <v>2018</v>
      </c>
      <c r="C535" s="1" t="s">
        <v>54</v>
      </c>
      <c r="D535" s="1">
        <f>VLOOKUP(C535,Regionale_kerncijfers_Nederland!B$2:D$33,3,0)</f>
        <v>27080</v>
      </c>
      <c r="E535" s="1" t="s">
        <v>34</v>
      </c>
      <c r="F535" s="1">
        <v>0.7</v>
      </c>
      <c r="G535">
        <f t="shared" si="16"/>
        <v>0.7</v>
      </c>
      <c r="H535">
        <f t="shared" si="17"/>
        <v>18.956</v>
      </c>
      <c r="I535" t="str">
        <f>VLOOKUP(E535,keyflow!A$2:B$37,2,0)</f>
        <v>CDW</v>
      </c>
    </row>
    <row r="536" spans="1:9" x14ac:dyDescent="0.2">
      <c r="A536" s="1" t="s">
        <v>72</v>
      </c>
      <c r="B536" s="1">
        <v>2018</v>
      </c>
      <c r="C536" s="1" t="s">
        <v>54</v>
      </c>
      <c r="D536" s="1">
        <f>VLOOKUP(C536,Regionale_kerncijfers_Nederland!B$2:D$33,3,0)</f>
        <v>27080</v>
      </c>
      <c r="E536" s="1" t="s">
        <v>35</v>
      </c>
      <c r="F536" s="1"/>
      <c r="G536">
        <f t="shared" si="16"/>
        <v>0</v>
      </c>
      <c r="H536">
        <f t="shared" si="17"/>
        <v>0</v>
      </c>
      <c r="I536" t="str">
        <f>VLOOKUP(E536,keyflow!A$2:B$37,2,0)</f>
        <v>CDW</v>
      </c>
    </row>
    <row r="537" spans="1:9" x14ac:dyDescent="0.2">
      <c r="A537" s="1" t="s">
        <v>72</v>
      </c>
      <c r="B537" s="1">
        <v>2018</v>
      </c>
      <c r="C537" s="1" t="s">
        <v>54</v>
      </c>
      <c r="D537" s="1">
        <f>VLOOKUP(C537,Regionale_kerncijfers_Nederland!B$2:D$33,3,0)</f>
        <v>27080</v>
      </c>
      <c r="E537" s="1" t="s">
        <v>36</v>
      </c>
      <c r="F537" s="1">
        <v>0.1</v>
      </c>
      <c r="G537">
        <f t="shared" si="16"/>
        <v>0.1</v>
      </c>
      <c r="H537">
        <f t="shared" si="17"/>
        <v>2.7080000000000002</v>
      </c>
      <c r="I537" t="str">
        <f>VLOOKUP(E537,keyflow!A$2:B$37,2,0)</f>
        <v>CG</v>
      </c>
    </row>
    <row r="538" spans="1:9" x14ac:dyDescent="0.2">
      <c r="A538" s="1" t="s">
        <v>72</v>
      </c>
      <c r="B538" s="1">
        <v>2018</v>
      </c>
      <c r="C538" s="1" t="s">
        <v>54</v>
      </c>
      <c r="D538" s="1">
        <f>VLOOKUP(C538,Regionale_kerncijfers_Nederland!B$2:D$33,3,0)</f>
        <v>27080</v>
      </c>
      <c r="E538" s="1" t="s">
        <v>37</v>
      </c>
      <c r="F538" s="1">
        <v>0.1</v>
      </c>
      <c r="G538">
        <f t="shared" si="16"/>
        <v>0.1</v>
      </c>
      <c r="H538">
        <f t="shared" si="17"/>
        <v>2.7080000000000002</v>
      </c>
      <c r="I538" t="str">
        <f>VLOOKUP(E538,keyflow!A$2:B$37,2,0)</f>
        <v>CDW</v>
      </c>
    </row>
    <row r="539" spans="1:9" x14ac:dyDescent="0.2">
      <c r="A539" s="1" t="s">
        <v>72</v>
      </c>
      <c r="B539" s="1">
        <v>2018</v>
      </c>
      <c r="C539" s="1" t="s">
        <v>54</v>
      </c>
      <c r="D539" s="1">
        <f>VLOOKUP(C539,Regionale_kerncijfers_Nederland!B$2:D$33,3,0)</f>
        <v>27080</v>
      </c>
      <c r="E539" s="1" t="s">
        <v>38</v>
      </c>
      <c r="F539" s="1"/>
      <c r="G539">
        <f t="shared" si="16"/>
        <v>0</v>
      </c>
      <c r="H539">
        <f t="shared" si="17"/>
        <v>0</v>
      </c>
      <c r="I539" t="str">
        <f>VLOOKUP(E539,keyflow!A$2:B$37,2,0)</f>
        <v>CG</v>
      </c>
    </row>
    <row r="540" spans="1:9" x14ac:dyDescent="0.2">
      <c r="A540" s="1" t="s">
        <v>72</v>
      </c>
      <c r="B540" s="1">
        <v>2018</v>
      </c>
      <c r="C540" s="1" t="s">
        <v>54</v>
      </c>
      <c r="D540" s="1">
        <f>VLOOKUP(C540,Regionale_kerncijfers_Nederland!B$2:D$33,3,0)</f>
        <v>27080</v>
      </c>
      <c r="E540" s="1" t="s">
        <v>39</v>
      </c>
      <c r="F540" s="1"/>
      <c r="G540">
        <f t="shared" si="16"/>
        <v>0</v>
      </c>
      <c r="H540">
        <f t="shared" si="17"/>
        <v>0</v>
      </c>
      <c r="I540" t="str">
        <f>VLOOKUP(E540,keyflow!A$2:B$37,2,0)</f>
        <v>FW</v>
      </c>
    </row>
    <row r="541" spans="1:9" x14ac:dyDescent="0.2">
      <c r="A541" s="1" t="s">
        <v>72</v>
      </c>
      <c r="B541" s="1">
        <v>2018</v>
      </c>
      <c r="C541" s="1" t="s">
        <v>54</v>
      </c>
      <c r="D541" s="1">
        <f>VLOOKUP(C541,Regionale_kerncijfers_Nederland!B$2:D$33,3,0)</f>
        <v>27080</v>
      </c>
      <c r="E541" s="1" t="s">
        <v>40</v>
      </c>
      <c r="F541" s="1"/>
      <c r="G541">
        <f t="shared" si="16"/>
        <v>0</v>
      </c>
      <c r="H541">
        <f t="shared" si="17"/>
        <v>0</v>
      </c>
      <c r="I541" t="str">
        <f>VLOOKUP(E541,keyflow!A$2:B$37,2,0)</f>
        <v>-</v>
      </c>
    </row>
    <row r="542" spans="1:9" x14ac:dyDescent="0.2">
      <c r="A542" s="1" t="s">
        <v>72</v>
      </c>
      <c r="B542" s="1">
        <v>2018</v>
      </c>
      <c r="C542" s="1" t="s">
        <v>55</v>
      </c>
      <c r="D542" s="1">
        <f>VLOOKUP(C542,Regionale_kerncijfers_Nederland!B$2:D$33,3,0)</f>
        <v>89521</v>
      </c>
      <c r="E542" s="1" t="s">
        <v>5</v>
      </c>
      <c r="F542" s="1">
        <v>509.5</v>
      </c>
      <c r="G542">
        <f t="shared" si="16"/>
        <v>509.5</v>
      </c>
      <c r="H542">
        <f t="shared" si="17"/>
        <v>45610.949500000002</v>
      </c>
      <c r="I542" t="str">
        <f>VLOOKUP(E542,keyflow!A$2:B$37,2,0)</f>
        <v>TOTAAL</v>
      </c>
    </row>
    <row r="543" spans="1:9" x14ac:dyDescent="0.2">
      <c r="A543" s="1" t="s">
        <v>72</v>
      </c>
      <c r="B543" s="1">
        <v>2018</v>
      </c>
      <c r="C543" s="1" t="s">
        <v>55</v>
      </c>
      <c r="D543" s="1">
        <f>VLOOKUP(C543,Regionale_kerncijfers_Nederland!B$2:D$33,3,0)</f>
        <v>89521</v>
      </c>
      <c r="E543" s="1" t="s">
        <v>6</v>
      </c>
      <c r="F543" s="1">
        <v>170</v>
      </c>
      <c r="G543">
        <f t="shared" si="16"/>
        <v>170</v>
      </c>
      <c r="H543">
        <f t="shared" si="17"/>
        <v>15218.57</v>
      </c>
      <c r="I543" t="str">
        <f>VLOOKUP(E543,keyflow!A$2:B$37,2,0)</f>
        <v>-</v>
      </c>
    </row>
    <row r="544" spans="1:9" x14ac:dyDescent="0.2">
      <c r="A544" s="1" t="s">
        <v>72</v>
      </c>
      <c r="B544" s="1">
        <v>2018</v>
      </c>
      <c r="C544" s="1" t="s">
        <v>55</v>
      </c>
      <c r="D544" s="1">
        <f>VLOOKUP(C544,Regionale_kerncijfers_Nederland!B$2:D$33,3,0)</f>
        <v>89521</v>
      </c>
      <c r="E544" s="1" t="s">
        <v>7</v>
      </c>
      <c r="F544" s="1">
        <v>25.3</v>
      </c>
      <c r="G544">
        <f t="shared" si="16"/>
        <v>25.3</v>
      </c>
      <c r="H544">
        <f t="shared" si="17"/>
        <v>2264.8813000000005</v>
      </c>
      <c r="I544" t="str">
        <f>VLOOKUP(E544,keyflow!A$2:B$37,2,0)</f>
        <v>CG</v>
      </c>
    </row>
    <row r="545" spans="1:9" x14ac:dyDescent="0.2">
      <c r="A545" s="1" t="s">
        <v>72</v>
      </c>
      <c r="B545" s="1">
        <v>2018</v>
      </c>
      <c r="C545" s="1" t="s">
        <v>55</v>
      </c>
      <c r="D545" s="1">
        <f>VLOOKUP(C545,Regionale_kerncijfers_Nederland!B$2:D$33,3,0)</f>
        <v>89521</v>
      </c>
      <c r="E545" s="1" t="s">
        <v>8</v>
      </c>
      <c r="F545" s="1"/>
      <c r="G545">
        <f t="shared" si="16"/>
        <v>0</v>
      </c>
      <c r="H545">
        <f t="shared" si="17"/>
        <v>0</v>
      </c>
      <c r="I545" t="str">
        <f>VLOOKUP(E545,keyflow!A$2:B$37,2,0)</f>
        <v>CDW</v>
      </c>
    </row>
    <row r="546" spans="1:9" x14ac:dyDescent="0.2">
      <c r="A546" s="1" t="s">
        <v>72</v>
      </c>
      <c r="B546" s="1">
        <v>2018</v>
      </c>
      <c r="C546" s="1" t="s">
        <v>55</v>
      </c>
      <c r="D546" s="1">
        <f>VLOOKUP(C546,Regionale_kerncijfers_Nederland!B$2:D$33,3,0)</f>
        <v>89521</v>
      </c>
      <c r="E546" s="1" t="s">
        <v>9</v>
      </c>
      <c r="F546" s="1">
        <v>108.2</v>
      </c>
      <c r="G546">
        <f t="shared" si="16"/>
        <v>108.2</v>
      </c>
      <c r="H546">
        <f t="shared" si="17"/>
        <v>9686.1722000000009</v>
      </c>
      <c r="I546" t="str">
        <f>VLOOKUP(E546,keyflow!A$2:B$37,2,0)</f>
        <v>FW</v>
      </c>
    </row>
    <row r="547" spans="1:9" x14ac:dyDescent="0.2">
      <c r="A547" s="1" t="s">
        <v>72</v>
      </c>
      <c r="B547" s="1">
        <v>2018</v>
      </c>
      <c r="C547" s="1" t="s">
        <v>55</v>
      </c>
      <c r="D547" s="1">
        <f>VLOOKUP(C547,Regionale_kerncijfers_Nederland!B$2:D$33,3,0)</f>
        <v>89521</v>
      </c>
      <c r="E547" s="1" t="s">
        <v>10</v>
      </c>
      <c r="F547" s="1">
        <v>49</v>
      </c>
      <c r="G547">
        <f t="shared" si="16"/>
        <v>49</v>
      </c>
      <c r="H547">
        <f t="shared" si="17"/>
        <v>4386.5290000000005</v>
      </c>
      <c r="I547" t="str">
        <f>VLOOKUP(E547,keyflow!A$2:B$37,2,0)</f>
        <v>CG</v>
      </c>
    </row>
    <row r="548" spans="1:9" x14ac:dyDescent="0.2">
      <c r="A548" s="1" t="s">
        <v>72</v>
      </c>
      <c r="B548" s="1">
        <v>2018</v>
      </c>
      <c r="C548" s="1" t="s">
        <v>55</v>
      </c>
      <c r="D548" s="1">
        <f>VLOOKUP(C548,Regionale_kerncijfers_Nederland!B$2:D$33,3,0)</f>
        <v>89521</v>
      </c>
      <c r="E548" s="1" t="s">
        <v>11</v>
      </c>
      <c r="F548" s="1">
        <v>5.8</v>
      </c>
      <c r="G548">
        <f t="shared" si="16"/>
        <v>5.8</v>
      </c>
      <c r="H548">
        <f t="shared" si="17"/>
        <v>519.22180000000003</v>
      </c>
      <c r="I548" t="str">
        <f>VLOOKUP(E548,keyflow!A$2:B$37,2,0)</f>
        <v>CG</v>
      </c>
    </row>
    <row r="549" spans="1:9" x14ac:dyDescent="0.2">
      <c r="A549" s="1" t="s">
        <v>72</v>
      </c>
      <c r="B549" s="1">
        <v>2018</v>
      </c>
      <c r="C549" s="1" t="s">
        <v>55</v>
      </c>
      <c r="D549" s="1">
        <f>VLOOKUP(C549,Regionale_kerncijfers_Nederland!B$2:D$33,3,0)</f>
        <v>89521</v>
      </c>
      <c r="E549" s="1" t="s">
        <v>12</v>
      </c>
      <c r="F549" s="1">
        <v>26.8</v>
      </c>
      <c r="G549">
        <f t="shared" si="16"/>
        <v>26.8</v>
      </c>
      <c r="H549">
        <f t="shared" si="17"/>
        <v>2399.1628000000001</v>
      </c>
      <c r="I549" t="str">
        <f>VLOOKUP(E549,keyflow!A$2:B$37,2,0)</f>
        <v>CG</v>
      </c>
    </row>
    <row r="550" spans="1:9" x14ac:dyDescent="0.2">
      <c r="A550" s="1" t="s">
        <v>72</v>
      </c>
      <c r="B550" s="1">
        <v>2018</v>
      </c>
      <c r="C550" s="1" t="s">
        <v>55</v>
      </c>
      <c r="D550" s="1">
        <f>VLOOKUP(C550,Regionale_kerncijfers_Nederland!B$2:D$33,3,0)</f>
        <v>89521</v>
      </c>
      <c r="E550" s="1" t="s">
        <v>13</v>
      </c>
      <c r="F550" s="1"/>
      <c r="G550">
        <f t="shared" si="16"/>
        <v>0</v>
      </c>
      <c r="H550">
        <f t="shared" si="17"/>
        <v>0</v>
      </c>
      <c r="I550" t="str">
        <f>VLOOKUP(E550,keyflow!A$2:B$37,2,0)</f>
        <v>CG</v>
      </c>
    </row>
    <row r="551" spans="1:9" x14ac:dyDescent="0.2">
      <c r="A551" s="1" t="s">
        <v>72</v>
      </c>
      <c r="B551" s="1">
        <v>2018</v>
      </c>
      <c r="C551" s="1" t="s">
        <v>55</v>
      </c>
      <c r="D551" s="1">
        <f>VLOOKUP(C551,Regionale_kerncijfers_Nederland!B$2:D$33,3,0)</f>
        <v>89521</v>
      </c>
      <c r="E551" s="1" t="s">
        <v>14</v>
      </c>
      <c r="F551" s="1"/>
      <c r="G551">
        <f t="shared" si="16"/>
        <v>0</v>
      </c>
      <c r="H551">
        <f t="shared" si="17"/>
        <v>0</v>
      </c>
      <c r="I551" t="str">
        <f>VLOOKUP(E551,keyflow!A$2:B$37,2,0)</f>
        <v>CG</v>
      </c>
    </row>
    <row r="552" spans="1:9" x14ac:dyDescent="0.2">
      <c r="A552" s="1" t="s">
        <v>72</v>
      </c>
      <c r="B552" s="1">
        <v>2018</v>
      </c>
      <c r="C552" s="1" t="s">
        <v>55</v>
      </c>
      <c r="D552" s="1">
        <f>VLOOKUP(C552,Regionale_kerncijfers_Nederland!B$2:D$33,3,0)</f>
        <v>89521</v>
      </c>
      <c r="E552" s="1" t="s">
        <v>15</v>
      </c>
      <c r="F552" s="1"/>
      <c r="G552">
        <f t="shared" si="16"/>
        <v>0</v>
      </c>
      <c r="H552">
        <f t="shared" si="17"/>
        <v>0</v>
      </c>
      <c r="I552" t="str">
        <f>VLOOKUP(E552,keyflow!A$2:B$37,2,0)</f>
        <v>CG</v>
      </c>
    </row>
    <row r="553" spans="1:9" x14ac:dyDescent="0.2">
      <c r="A553" s="1" t="s">
        <v>72</v>
      </c>
      <c r="B553" s="1">
        <v>2018</v>
      </c>
      <c r="C553" s="1" t="s">
        <v>55</v>
      </c>
      <c r="D553" s="1">
        <f>VLOOKUP(C553,Regionale_kerncijfers_Nederland!B$2:D$33,3,0)</f>
        <v>89521</v>
      </c>
      <c r="E553" s="1" t="s">
        <v>16</v>
      </c>
      <c r="F553" s="1">
        <v>20.8</v>
      </c>
      <c r="G553">
        <f t="shared" si="16"/>
        <v>20.8</v>
      </c>
      <c r="H553">
        <f t="shared" si="17"/>
        <v>1862.0368000000001</v>
      </c>
      <c r="I553" t="str">
        <f>VLOOKUP(E553,keyflow!A$2:B$37,2,0)</f>
        <v>CG</v>
      </c>
    </row>
    <row r="554" spans="1:9" x14ac:dyDescent="0.2">
      <c r="A554" s="1" t="s">
        <v>72</v>
      </c>
      <c r="B554" s="1">
        <v>2018</v>
      </c>
      <c r="C554" s="1" t="s">
        <v>55</v>
      </c>
      <c r="D554" s="1">
        <f>VLOOKUP(C554,Regionale_kerncijfers_Nederland!B$2:D$33,3,0)</f>
        <v>89521</v>
      </c>
      <c r="E554" s="1" t="s">
        <v>17</v>
      </c>
      <c r="F554" s="1">
        <v>1.6</v>
      </c>
      <c r="G554">
        <f t="shared" si="16"/>
        <v>1.6</v>
      </c>
      <c r="H554">
        <f t="shared" si="17"/>
        <v>143.2336</v>
      </c>
      <c r="I554" t="str">
        <f>VLOOKUP(E554,keyflow!A$2:B$37,2,0)</f>
        <v>CG</v>
      </c>
    </row>
    <row r="555" spans="1:9" x14ac:dyDescent="0.2">
      <c r="A555" s="1" t="s">
        <v>72</v>
      </c>
      <c r="B555" s="1">
        <v>2018</v>
      </c>
      <c r="C555" s="1" t="s">
        <v>55</v>
      </c>
      <c r="D555" s="1">
        <f>VLOOKUP(C555,Regionale_kerncijfers_Nederland!B$2:D$33,3,0)</f>
        <v>89521</v>
      </c>
      <c r="E555" s="1" t="s">
        <v>18</v>
      </c>
      <c r="F555" s="1">
        <v>0</v>
      </c>
      <c r="G555">
        <f t="shared" si="16"/>
        <v>0</v>
      </c>
      <c r="H555">
        <f t="shared" si="17"/>
        <v>0</v>
      </c>
      <c r="I555" t="str">
        <f>VLOOKUP(E555,keyflow!A$2:B$37,2,0)</f>
        <v>CG</v>
      </c>
    </row>
    <row r="556" spans="1:9" x14ac:dyDescent="0.2">
      <c r="A556" s="1" t="s">
        <v>72</v>
      </c>
      <c r="B556" s="1">
        <v>2018</v>
      </c>
      <c r="C556" s="1" t="s">
        <v>55</v>
      </c>
      <c r="D556" s="1">
        <f>VLOOKUP(C556,Regionale_kerncijfers_Nederland!B$2:D$33,3,0)</f>
        <v>89521</v>
      </c>
      <c r="E556" s="1" t="s">
        <v>19</v>
      </c>
      <c r="F556" s="1">
        <v>0.2</v>
      </c>
      <c r="G556">
        <f t="shared" si="16"/>
        <v>0.2</v>
      </c>
      <c r="H556">
        <f t="shared" si="17"/>
        <v>17.904199999999999</v>
      </c>
      <c r="I556" t="str">
        <f>VLOOKUP(E556,keyflow!A$2:B$37,2,0)</f>
        <v>FW</v>
      </c>
    </row>
    <row r="557" spans="1:9" x14ac:dyDescent="0.2">
      <c r="A557" s="1" t="s">
        <v>72</v>
      </c>
      <c r="B557" s="1">
        <v>2018</v>
      </c>
      <c r="C557" s="1" t="s">
        <v>55</v>
      </c>
      <c r="D557" s="1">
        <f>VLOOKUP(C557,Regionale_kerncijfers_Nederland!B$2:D$33,3,0)</f>
        <v>89521</v>
      </c>
      <c r="E557" s="1" t="s">
        <v>20</v>
      </c>
      <c r="F557" s="1"/>
      <c r="G557">
        <f t="shared" si="16"/>
        <v>0</v>
      </c>
      <c r="H557">
        <f t="shared" si="17"/>
        <v>0</v>
      </c>
      <c r="I557" t="str">
        <f>VLOOKUP(E557,keyflow!A$2:B$37,2,0)</f>
        <v>CG</v>
      </c>
    </row>
    <row r="558" spans="1:9" x14ac:dyDescent="0.2">
      <c r="A558" s="1" t="s">
        <v>72</v>
      </c>
      <c r="B558" s="1">
        <v>2018</v>
      </c>
      <c r="C558" s="1" t="s">
        <v>55</v>
      </c>
      <c r="D558" s="1">
        <f>VLOOKUP(C558,Regionale_kerncijfers_Nederland!B$2:D$33,3,0)</f>
        <v>89521</v>
      </c>
      <c r="E558" s="1" t="s">
        <v>21</v>
      </c>
      <c r="F558" s="1">
        <v>14</v>
      </c>
      <c r="G558">
        <f t="shared" si="16"/>
        <v>14</v>
      </c>
      <c r="H558">
        <f t="shared" si="17"/>
        <v>1253.2940000000001</v>
      </c>
      <c r="I558" t="str">
        <f>VLOOKUP(E558,keyflow!A$2:B$37,2,0)</f>
        <v>FW</v>
      </c>
    </row>
    <row r="559" spans="1:9" x14ac:dyDescent="0.2">
      <c r="A559" s="1" t="s">
        <v>72</v>
      </c>
      <c r="B559" s="1">
        <v>2018</v>
      </c>
      <c r="C559" s="1" t="s">
        <v>55</v>
      </c>
      <c r="D559" s="1">
        <f>VLOOKUP(C559,Regionale_kerncijfers_Nederland!B$2:D$33,3,0)</f>
        <v>89521</v>
      </c>
      <c r="E559" s="1" t="s">
        <v>22</v>
      </c>
      <c r="F559" s="1">
        <v>5.8</v>
      </c>
      <c r="G559">
        <f t="shared" si="16"/>
        <v>5.8</v>
      </c>
      <c r="H559">
        <f t="shared" si="17"/>
        <v>519.22180000000003</v>
      </c>
      <c r="I559" t="str">
        <f>VLOOKUP(E559,keyflow!A$2:B$37,2,0)</f>
        <v>CG</v>
      </c>
    </row>
    <row r="560" spans="1:9" x14ac:dyDescent="0.2">
      <c r="A560" s="1" t="s">
        <v>72</v>
      </c>
      <c r="B560" s="1">
        <v>2018</v>
      </c>
      <c r="C560" s="1" t="s">
        <v>55</v>
      </c>
      <c r="D560" s="1">
        <f>VLOOKUP(C560,Regionale_kerncijfers_Nederland!B$2:D$33,3,0)</f>
        <v>89521</v>
      </c>
      <c r="E560" s="1" t="s">
        <v>23</v>
      </c>
      <c r="F560" s="1">
        <v>1.8</v>
      </c>
      <c r="G560">
        <f t="shared" si="16"/>
        <v>1.8</v>
      </c>
      <c r="H560">
        <f t="shared" si="17"/>
        <v>161.13780000000003</v>
      </c>
      <c r="I560" t="str">
        <f>VLOOKUP(E560,keyflow!A$2:B$37,2,0)</f>
        <v>CG</v>
      </c>
    </row>
    <row r="561" spans="1:9" x14ac:dyDescent="0.2">
      <c r="A561" s="1" t="s">
        <v>72</v>
      </c>
      <c r="B561" s="1">
        <v>2018</v>
      </c>
      <c r="C561" s="1" t="s">
        <v>55</v>
      </c>
      <c r="D561" s="1">
        <f>VLOOKUP(C561,Regionale_kerncijfers_Nederland!B$2:D$33,3,0)</f>
        <v>89521</v>
      </c>
      <c r="E561" s="1" t="s">
        <v>24</v>
      </c>
      <c r="F561" s="1">
        <v>2.2000000000000002</v>
      </c>
      <c r="G561">
        <f t="shared" si="16"/>
        <v>2.2000000000000002</v>
      </c>
      <c r="H561">
        <f t="shared" si="17"/>
        <v>196.9462</v>
      </c>
      <c r="I561" t="str">
        <f>VLOOKUP(E561,keyflow!A$2:B$37,2,0)</f>
        <v>CG</v>
      </c>
    </row>
    <row r="562" spans="1:9" x14ac:dyDescent="0.2">
      <c r="A562" s="1" t="s">
        <v>72</v>
      </c>
      <c r="B562" s="1">
        <v>2018</v>
      </c>
      <c r="C562" s="1" t="s">
        <v>55</v>
      </c>
      <c r="D562" s="1">
        <f>VLOOKUP(C562,Regionale_kerncijfers_Nederland!B$2:D$33,3,0)</f>
        <v>89521</v>
      </c>
      <c r="E562" s="1" t="s">
        <v>25</v>
      </c>
      <c r="F562" s="1">
        <v>1.9</v>
      </c>
      <c r="G562">
        <f t="shared" si="16"/>
        <v>1.9</v>
      </c>
      <c r="H562">
        <f t="shared" si="17"/>
        <v>170.0899</v>
      </c>
      <c r="I562" t="str">
        <f>VLOOKUP(E562,keyflow!A$2:B$37,2,0)</f>
        <v>CDW</v>
      </c>
    </row>
    <row r="563" spans="1:9" x14ac:dyDescent="0.2">
      <c r="A563" s="1" t="s">
        <v>72</v>
      </c>
      <c r="B563" s="1">
        <v>2018</v>
      </c>
      <c r="C563" s="1" t="s">
        <v>55</v>
      </c>
      <c r="D563" s="1">
        <f>VLOOKUP(C563,Regionale_kerncijfers_Nederland!B$2:D$33,3,0)</f>
        <v>89521</v>
      </c>
      <c r="E563" s="1" t="s">
        <v>26</v>
      </c>
      <c r="F563" s="1">
        <v>1.2</v>
      </c>
      <c r="G563">
        <f t="shared" si="16"/>
        <v>1.2</v>
      </c>
      <c r="H563">
        <f t="shared" si="17"/>
        <v>107.4252</v>
      </c>
      <c r="I563" t="str">
        <f>VLOOKUP(E563,keyflow!A$2:B$37,2,0)</f>
        <v>CG</v>
      </c>
    </row>
    <row r="564" spans="1:9" x14ac:dyDescent="0.2">
      <c r="A564" s="1" t="s">
        <v>72</v>
      </c>
      <c r="B564" s="1">
        <v>2018</v>
      </c>
      <c r="C564" s="1" t="s">
        <v>55</v>
      </c>
      <c r="D564" s="1">
        <f>VLOOKUP(C564,Regionale_kerncijfers_Nederland!B$2:D$33,3,0)</f>
        <v>89521</v>
      </c>
      <c r="E564" s="1" t="s">
        <v>27</v>
      </c>
      <c r="F564" s="1">
        <v>24.8</v>
      </c>
      <c r="G564">
        <f t="shared" si="16"/>
        <v>24.8</v>
      </c>
      <c r="H564">
        <f t="shared" si="17"/>
        <v>2220.1208000000001</v>
      </c>
      <c r="I564" t="str">
        <f>VLOOKUP(E564,keyflow!A$2:B$37,2,0)</f>
        <v>CDW</v>
      </c>
    </row>
    <row r="565" spans="1:9" x14ac:dyDescent="0.2">
      <c r="A565" s="1" t="s">
        <v>72</v>
      </c>
      <c r="B565" s="1">
        <v>2018</v>
      </c>
      <c r="C565" s="1" t="s">
        <v>55</v>
      </c>
      <c r="D565" s="1">
        <f>VLOOKUP(C565,Regionale_kerncijfers_Nederland!B$2:D$33,3,0)</f>
        <v>89521</v>
      </c>
      <c r="E565" s="1" t="s">
        <v>28</v>
      </c>
      <c r="F565" s="1">
        <v>27</v>
      </c>
      <c r="G565">
        <f t="shared" si="16"/>
        <v>27</v>
      </c>
      <c r="H565">
        <f t="shared" si="17"/>
        <v>2417.067</v>
      </c>
      <c r="I565" t="str">
        <f>VLOOKUP(E565,keyflow!A$2:B$37,2,0)</f>
        <v>CDW</v>
      </c>
    </row>
    <row r="566" spans="1:9" x14ac:dyDescent="0.2">
      <c r="A566" s="1" t="s">
        <v>72</v>
      </c>
      <c r="B566" s="1">
        <v>2018</v>
      </c>
      <c r="C566" s="1" t="s">
        <v>55</v>
      </c>
      <c r="D566" s="1">
        <f>VLOOKUP(C566,Regionale_kerncijfers_Nederland!B$2:D$33,3,0)</f>
        <v>89521</v>
      </c>
      <c r="E566" s="1" t="s">
        <v>29</v>
      </c>
      <c r="F566" s="1">
        <v>3</v>
      </c>
      <c r="G566">
        <f t="shared" si="16"/>
        <v>3</v>
      </c>
      <c r="H566">
        <f t="shared" si="17"/>
        <v>268.56299999999999</v>
      </c>
      <c r="I566" t="str">
        <f>VLOOKUP(E566,keyflow!A$2:B$37,2,0)</f>
        <v>CDW</v>
      </c>
    </row>
    <row r="567" spans="1:9" x14ac:dyDescent="0.2">
      <c r="A567" s="1" t="s">
        <v>72</v>
      </c>
      <c r="B567" s="1">
        <v>2018</v>
      </c>
      <c r="C567" s="1" t="s">
        <v>55</v>
      </c>
      <c r="D567" s="1">
        <f>VLOOKUP(C567,Regionale_kerncijfers_Nederland!B$2:D$33,3,0)</f>
        <v>89521</v>
      </c>
      <c r="E567" s="1" t="s">
        <v>30</v>
      </c>
      <c r="F567" s="1">
        <v>7.4</v>
      </c>
      <c r="G567">
        <f t="shared" si="16"/>
        <v>7.4</v>
      </c>
      <c r="H567">
        <f t="shared" si="17"/>
        <v>662.45540000000005</v>
      </c>
      <c r="I567" t="str">
        <f>VLOOKUP(E567,keyflow!A$2:B$37,2,0)</f>
        <v>CDW</v>
      </c>
    </row>
    <row r="568" spans="1:9" x14ac:dyDescent="0.2">
      <c r="A568" s="1" t="s">
        <v>72</v>
      </c>
      <c r="B568" s="1">
        <v>2018</v>
      </c>
      <c r="C568" s="1" t="s">
        <v>55</v>
      </c>
      <c r="D568" s="1">
        <f>VLOOKUP(C568,Regionale_kerncijfers_Nederland!B$2:D$33,3,0)</f>
        <v>89521</v>
      </c>
      <c r="E568" s="1" t="s">
        <v>31</v>
      </c>
      <c r="F568" s="1">
        <v>0.8</v>
      </c>
      <c r="G568">
        <f t="shared" si="16"/>
        <v>0.8</v>
      </c>
      <c r="H568">
        <f t="shared" si="17"/>
        <v>71.616799999999998</v>
      </c>
      <c r="I568" t="str">
        <f>VLOOKUP(E568,keyflow!A$2:B$37,2,0)</f>
        <v>CDW</v>
      </c>
    </row>
    <row r="569" spans="1:9" x14ac:dyDescent="0.2">
      <c r="A569" s="1" t="s">
        <v>72</v>
      </c>
      <c r="B569" s="1">
        <v>2018</v>
      </c>
      <c r="C569" s="1" t="s">
        <v>55</v>
      </c>
      <c r="D569" s="1">
        <f>VLOOKUP(C569,Regionale_kerncijfers_Nederland!B$2:D$33,3,0)</f>
        <v>89521</v>
      </c>
      <c r="E569" s="1" t="s">
        <v>32</v>
      </c>
      <c r="F569" s="1"/>
      <c r="G569">
        <f t="shared" si="16"/>
        <v>0</v>
      </c>
      <c r="H569">
        <f t="shared" si="17"/>
        <v>0</v>
      </c>
      <c r="I569" t="str">
        <f>VLOOKUP(E569,keyflow!A$2:B$37,2,0)</f>
        <v>CDW</v>
      </c>
    </row>
    <row r="570" spans="1:9" x14ac:dyDescent="0.2">
      <c r="A570" s="1" t="s">
        <v>72</v>
      </c>
      <c r="B570" s="1">
        <v>2018</v>
      </c>
      <c r="C570" s="1" t="s">
        <v>55</v>
      </c>
      <c r="D570" s="1">
        <f>VLOOKUP(C570,Regionale_kerncijfers_Nederland!B$2:D$33,3,0)</f>
        <v>89521</v>
      </c>
      <c r="E570" s="1" t="s">
        <v>33</v>
      </c>
      <c r="F570" s="1">
        <v>1.9</v>
      </c>
      <c r="G570">
        <f t="shared" si="16"/>
        <v>1.9</v>
      </c>
      <c r="H570">
        <f t="shared" si="17"/>
        <v>170.0899</v>
      </c>
      <c r="I570" t="str">
        <f>VLOOKUP(E570,keyflow!A$2:B$37,2,0)</f>
        <v>CDW</v>
      </c>
    </row>
    <row r="571" spans="1:9" x14ac:dyDescent="0.2">
      <c r="A571" s="1" t="s">
        <v>72</v>
      </c>
      <c r="B571" s="1">
        <v>2018</v>
      </c>
      <c r="C571" s="1" t="s">
        <v>55</v>
      </c>
      <c r="D571" s="1">
        <f>VLOOKUP(C571,Regionale_kerncijfers_Nederland!B$2:D$33,3,0)</f>
        <v>89521</v>
      </c>
      <c r="E571" s="1" t="s">
        <v>34</v>
      </c>
      <c r="F571" s="1">
        <v>0.2</v>
      </c>
      <c r="G571">
        <f t="shared" si="16"/>
        <v>0.2</v>
      </c>
      <c r="H571">
        <f t="shared" si="17"/>
        <v>17.904199999999999</v>
      </c>
      <c r="I571" t="str">
        <f>VLOOKUP(E571,keyflow!A$2:B$37,2,0)</f>
        <v>CDW</v>
      </c>
    </row>
    <row r="572" spans="1:9" x14ac:dyDescent="0.2">
      <c r="A572" s="1" t="s">
        <v>72</v>
      </c>
      <c r="B572" s="1">
        <v>2018</v>
      </c>
      <c r="C572" s="1" t="s">
        <v>55</v>
      </c>
      <c r="D572" s="1">
        <f>VLOOKUP(C572,Regionale_kerncijfers_Nederland!B$2:D$33,3,0)</f>
        <v>89521</v>
      </c>
      <c r="E572" s="1" t="s">
        <v>35</v>
      </c>
      <c r="F572" s="1">
        <v>9.1999999999999993</v>
      </c>
      <c r="G572">
        <f t="shared" si="16"/>
        <v>9.1999999999999993</v>
      </c>
      <c r="H572">
        <f t="shared" si="17"/>
        <v>823.59319999999991</v>
      </c>
      <c r="I572" t="str">
        <f>VLOOKUP(E572,keyflow!A$2:B$37,2,0)</f>
        <v>CDW</v>
      </c>
    </row>
    <row r="573" spans="1:9" x14ac:dyDescent="0.2">
      <c r="A573" s="1" t="s">
        <v>72</v>
      </c>
      <c r="B573" s="1">
        <v>2018</v>
      </c>
      <c r="C573" s="1" t="s">
        <v>55</v>
      </c>
      <c r="D573" s="1">
        <f>VLOOKUP(C573,Regionale_kerncijfers_Nederland!B$2:D$33,3,0)</f>
        <v>89521</v>
      </c>
      <c r="E573" s="1" t="s">
        <v>36</v>
      </c>
      <c r="F573" s="1">
        <v>0.1</v>
      </c>
      <c r="G573">
        <f t="shared" si="16"/>
        <v>0.1</v>
      </c>
      <c r="H573">
        <f t="shared" si="17"/>
        <v>8.9520999999999997</v>
      </c>
      <c r="I573" t="str">
        <f>VLOOKUP(E573,keyflow!A$2:B$37,2,0)</f>
        <v>CG</v>
      </c>
    </row>
    <row r="574" spans="1:9" x14ac:dyDescent="0.2">
      <c r="A574" s="1" t="s">
        <v>72</v>
      </c>
      <c r="B574" s="1">
        <v>2018</v>
      </c>
      <c r="C574" s="1" t="s">
        <v>55</v>
      </c>
      <c r="D574" s="1">
        <f>VLOOKUP(C574,Regionale_kerncijfers_Nederland!B$2:D$33,3,0)</f>
        <v>89521</v>
      </c>
      <c r="E574" s="1" t="s">
        <v>37</v>
      </c>
      <c r="F574" s="1">
        <v>0.1</v>
      </c>
      <c r="G574">
        <f t="shared" si="16"/>
        <v>0.1</v>
      </c>
      <c r="H574">
        <f t="shared" si="17"/>
        <v>8.9520999999999997</v>
      </c>
      <c r="I574" t="str">
        <f>VLOOKUP(E574,keyflow!A$2:B$37,2,0)</f>
        <v>CDW</v>
      </c>
    </row>
    <row r="575" spans="1:9" x14ac:dyDescent="0.2">
      <c r="A575" s="1" t="s">
        <v>72</v>
      </c>
      <c r="B575" s="1">
        <v>2018</v>
      </c>
      <c r="C575" s="1" t="s">
        <v>55</v>
      </c>
      <c r="D575" s="1">
        <f>VLOOKUP(C575,Regionale_kerncijfers_Nederland!B$2:D$33,3,0)</f>
        <v>89521</v>
      </c>
      <c r="E575" s="1" t="s">
        <v>38</v>
      </c>
      <c r="F575" s="1">
        <v>0</v>
      </c>
      <c r="G575">
        <f t="shared" si="16"/>
        <v>0</v>
      </c>
      <c r="H575">
        <f t="shared" si="17"/>
        <v>0</v>
      </c>
      <c r="I575" t="str">
        <f>VLOOKUP(E575,keyflow!A$2:B$37,2,0)</f>
        <v>CG</v>
      </c>
    </row>
    <row r="576" spans="1:9" x14ac:dyDescent="0.2">
      <c r="A576" s="1" t="s">
        <v>72</v>
      </c>
      <c r="B576" s="1">
        <v>2018</v>
      </c>
      <c r="C576" s="1" t="s">
        <v>55</v>
      </c>
      <c r="D576" s="1">
        <f>VLOOKUP(C576,Regionale_kerncijfers_Nederland!B$2:D$33,3,0)</f>
        <v>89521</v>
      </c>
      <c r="E576" s="1" t="s">
        <v>39</v>
      </c>
      <c r="F576" s="1"/>
      <c r="G576">
        <f t="shared" si="16"/>
        <v>0</v>
      </c>
      <c r="H576">
        <f t="shared" si="17"/>
        <v>0</v>
      </c>
      <c r="I576" t="str">
        <f>VLOOKUP(E576,keyflow!A$2:B$37,2,0)</f>
        <v>FW</v>
      </c>
    </row>
    <row r="577" spans="1:9" x14ac:dyDescent="0.2">
      <c r="A577" s="1" t="s">
        <v>72</v>
      </c>
      <c r="B577" s="1">
        <v>2018</v>
      </c>
      <c r="C577" s="1" t="s">
        <v>55</v>
      </c>
      <c r="D577" s="1">
        <f>VLOOKUP(C577,Regionale_kerncijfers_Nederland!B$2:D$33,3,0)</f>
        <v>89521</v>
      </c>
      <c r="E577" s="1" t="s">
        <v>40</v>
      </c>
      <c r="F577" s="1"/>
      <c r="G577">
        <f t="shared" si="16"/>
        <v>0</v>
      </c>
      <c r="H577">
        <f t="shared" si="17"/>
        <v>0</v>
      </c>
      <c r="I577" t="str">
        <f>VLOOKUP(E577,keyflow!A$2:B$37,2,0)</f>
        <v>-</v>
      </c>
    </row>
    <row r="578" spans="1:9" x14ac:dyDescent="0.2">
      <c r="A578" s="1" t="s">
        <v>72</v>
      </c>
      <c r="B578" s="1">
        <v>2018</v>
      </c>
      <c r="C578" s="1" t="s">
        <v>56</v>
      </c>
      <c r="D578" s="1">
        <f>VLOOKUP(C578,Regionale_kerncijfers_Nederland!B$2:D$33,3,0)</f>
        <v>41369</v>
      </c>
      <c r="E578" s="1" t="s">
        <v>5</v>
      </c>
      <c r="F578" s="1">
        <v>509.5</v>
      </c>
      <c r="G578">
        <f t="shared" si="16"/>
        <v>509.5</v>
      </c>
      <c r="H578">
        <f t="shared" si="17"/>
        <v>21077.505499999999</v>
      </c>
      <c r="I578" t="str">
        <f>VLOOKUP(E578,keyflow!A$2:B$37,2,0)</f>
        <v>TOTAAL</v>
      </c>
    </row>
    <row r="579" spans="1:9" x14ac:dyDescent="0.2">
      <c r="A579" s="1" t="s">
        <v>72</v>
      </c>
      <c r="B579" s="1">
        <v>2018</v>
      </c>
      <c r="C579" s="1" t="s">
        <v>56</v>
      </c>
      <c r="D579" s="1">
        <f>VLOOKUP(C579,Regionale_kerncijfers_Nederland!B$2:D$33,3,0)</f>
        <v>41369</v>
      </c>
      <c r="E579" s="1" t="s">
        <v>6</v>
      </c>
      <c r="F579" s="1">
        <v>170.1</v>
      </c>
      <c r="G579">
        <f t="shared" ref="G579:G642" si="18">IF(ISBLANK(F579), 0, F579)</f>
        <v>170.1</v>
      </c>
      <c r="H579">
        <f t="shared" ref="H579:H642" si="19">(D579*G579)/1000</f>
        <v>7036.8668999999991</v>
      </c>
      <c r="I579" t="str">
        <f>VLOOKUP(E579,keyflow!A$2:B$37,2,0)</f>
        <v>-</v>
      </c>
    </row>
    <row r="580" spans="1:9" x14ac:dyDescent="0.2">
      <c r="A580" s="1" t="s">
        <v>72</v>
      </c>
      <c r="B580" s="1">
        <v>2018</v>
      </c>
      <c r="C580" s="1" t="s">
        <v>56</v>
      </c>
      <c r="D580" s="1">
        <f>VLOOKUP(C580,Regionale_kerncijfers_Nederland!B$2:D$33,3,0)</f>
        <v>41369</v>
      </c>
      <c r="E580" s="1" t="s">
        <v>7</v>
      </c>
      <c r="F580" s="1">
        <v>25.3</v>
      </c>
      <c r="G580">
        <f t="shared" si="18"/>
        <v>25.3</v>
      </c>
      <c r="H580">
        <f t="shared" si="19"/>
        <v>1046.6357</v>
      </c>
      <c r="I580" t="str">
        <f>VLOOKUP(E580,keyflow!A$2:B$37,2,0)</f>
        <v>CG</v>
      </c>
    </row>
    <row r="581" spans="1:9" x14ac:dyDescent="0.2">
      <c r="A581" s="1" t="s">
        <v>72</v>
      </c>
      <c r="B581" s="1">
        <v>2018</v>
      </c>
      <c r="C581" s="1" t="s">
        <v>56</v>
      </c>
      <c r="D581" s="1">
        <f>VLOOKUP(C581,Regionale_kerncijfers_Nederland!B$2:D$33,3,0)</f>
        <v>41369</v>
      </c>
      <c r="E581" s="1" t="s">
        <v>8</v>
      </c>
      <c r="F581" s="1"/>
      <c r="G581">
        <f t="shared" si="18"/>
        <v>0</v>
      </c>
      <c r="H581">
        <f t="shared" si="19"/>
        <v>0</v>
      </c>
      <c r="I581" t="str">
        <f>VLOOKUP(E581,keyflow!A$2:B$37,2,0)</f>
        <v>CDW</v>
      </c>
    </row>
    <row r="582" spans="1:9" x14ac:dyDescent="0.2">
      <c r="A582" s="1" t="s">
        <v>72</v>
      </c>
      <c r="B582" s="1">
        <v>2018</v>
      </c>
      <c r="C582" s="1" t="s">
        <v>56</v>
      </c>
      <c r="D582" s="1">
        <f>VLOOKUP(C582,Regionale_kerncijfers_Nederland!B$2:D$33,3,0)</f>
        <v>41369</v>
      </c>
      <c r="E582" s="1" t="s">
        <v>9</v>
      </c>
      <c r="F582" s="1">
        <v>108.2</v>
      </c>
      <c r="G582">
        <f t="shared" si="18"/>
        <v>108.2</v>
      </c>
      <c r="H582">
        <f t="shared" si="19"/>
        <v>4476.1257999999998</v>
      </c>
      <c r="I582" t="str">
        <f>VLOOKUP(E582,keyflow!A$2:B$37,2,0)</f>
        <v>FW</v>
      </c>
    </row>
    <row r="583" spans="1:9" x14ac:dyDescent="0.2">
      <c r="A583" s="1" t="s">
        <v>72</v>
      </c>
      <c r="B583" s="1">
        <v>2018</v>
      </c>
      <c r="C583" s="1" t="s">
        <v>56</v>
      </c>
      <c r="D583" s="1">
        <f>VLOOKUP(C583,Regionale_kerncijfers_Nederland!B$2:D$33,3,0)</f>
        <v>41369</v>
      </c>
      <c r="E583" s="1" t="s">
        <v>10</v>
      </c>
      <c r="F583" s="1">
        <v>49</v>
      </c>
      <c r="G583">
        <f t="shared" si="18"/>
        <v>49</v>
      </c>
      <c r="H583">
        <f t="shared" si="19"/>
        <v>2027.0809999999999</v>
      </c>
      <c r="I583" t="str">
        <f>VLOOKUP(E583,keyflow!A$2:B$37,2,0)</f>
        <v>CG</v>
      </c>
    </row>
    <row r="584" spans="1:9" x14ac:dyDescent="0.2">
      <c r="A584" s="1" t="s">
        <v>72</v>
      </c>
      <c r="B584" s="1">
        <v>2018</v>
      </c>
      <c r="C584" s="1" t="s">
        <v>56</v>
      </c>
      <c r="D584" s="1">
        <f>VLOOKUP(C584,Regionale_kerncijfers_Nederland!B$2:D$33,3,0)</f>
        <v>41369</v>
      </c>
      <c r="E584" s="1" t="s">
        <v>11</v>
      </c>
      <c r="F584" s="1">
        <v>5.8</v>
      </c>
      <c r="G584">
        <f t="shared" si="18"/>
        <v>5.8</v>
      </c>
      <c r="H584">
        <f t="shared" si="19"/>
        <v>239.94019999999998</v>
      </c>
      <c r="I584" t="str">
        <f>VLOOKUP(E584,keyflow!A$2:B$37,2,0)</f>
        <v>CG</v>
      </c>
    </row>
    <row r="585" spans="1:9" x14ac:dyDescent="0.2">
      <c r="A585" s="1" t="s">
        <v>72</v>
      </c>
      <c r="B585" s="1">
        <v>2018</v>
      </c>
      <c r="C585" s="1" t="s">
        <v>56</v>
      </c>
      <c r="D585" s="1">
        <f>VLOOKUP(C585,Regionale_kerncijfers_Nederland!B$2:D$33,3,0)</f>
        <v>41369</v>
      </c>
      <c r="E585" s="1" t="s">
        <v>12</v>
      </c>
      <c r="F585" s="1">
        <v>26.8</v>
      </c>
      <c r="G585">
        <f t="shared" si="18"/>
        <v>26.8</v>
      </c>
      <c r="H585">
        <f t="shared" si="19"/>
        <v>1108.6892</v>
      </c>
      <c r="I585" t="str">
        <f>VLOOKUP(E585,keyflow!A$2:B$37,2,0)</f>
        <v>CG</v>
      </c>
    </row>
    <row r="586" spans="1:9" x14ac:dyDescent="0.2">
      <c r="A586" s="1" t="s">
        <v>72</v>
      </c>
      <c r="B586" s="1">
        <v>2018</v>
      </c>
      <c r="C586" s="1" t="s">
        <v>56</v>
      </c>
      <c r="D586" s="1">
        <f>VLOOKUP(C586,Regionale_kerncijfers_Nederland!B$2:D$33,3,0)</f>
        <v>41369</v>
      </c>
      <c r="E586" s="1" t="s">
        <v>13</v>
      </c>
      <c r="F586" s="1"/>
      <c r="G586">
        <f t="shared" si="18"/>
        <v>0</v>
      </c>
      <c r="H586">
        <f t="shared" si="19"/>
        <v>0</v>
      </c>
      <c r="I586" t="str">
        <f>VLOOKUP(E586,keyflow!A$2:B$37,2,0)</f>
        <v>CG</v>
      </c>
    </row>
    <row r="587" spans="1:9" x14ac:dyDescent="0.2">
      <c r="A587" s="1" t="s">
        <v>72</v>
      </c>
      <c r="B587" s="1">
        <v>2018</v>
      </c>
      <c r="C587" s="1" t="s">
        <v>56</v>
      </c>
      <c r="D587" s="1">
        <f>VLOOKUP(C587,Regionale_kerncijfers_Nederland!B$2:D$33,3,0)</f>
        <v>41369</v>
      </c>
      <c r="E587" s="1" t="s">
        <v>14</v>
      </c>
      <c r="F587" s="1"/>
      <c r="G587">
        <f t="shared" si="18"/>
        <v>0</v>
      </c>
      <c r="H587">
        <f t="shared" si="19"/>
        <v>0</v>
      </c>
      <c r="I587" t="str">
        <f>VLOOKUP(E587,keyflow!A$2:B$37,2,0)</f>
        <v>CG</v>
      </c>
    </row>
    <row r="588" spans="1:9" x14ac:dyDescent="0.2">
      <c r="A588" s="1" t="s">
        <v>72</v>
      </c>
      <c r="B588" s="1">
        <v>2018</v>
      </c>
      <c r="C588" s="1" t="s">
        <v>56</v>
      </c>
      <c r="D588" s="1">
        <f>VLOOKUP(C588,Regionale_kerncijfers_Nederland!B$2:D$33,3,0)</f>
        <v>41369</v>
      </c>
      <c r="E588" s="1" t="s">
        <v>15</v>
      </c>
      <c r="F588" s="1"/>
      <c r="G588">
        <f t="shared" si="18"/>
        <v>0</v>
      </c>
      <c r="H588">
        <f t="shared" si="19"/>
        <v>0</v>
      </c>
      <c r="I588" t="str">
        <f>VLOOKUP(E588,keyflow!A$2:B$37,2,0)</f>
        <v>CG</v>
      </c>
    </row>
    <row r="589" spans="1:9" x14ac:dyDescent="0.2">
      <c r="A589" s="1" t="s">
        <v>72</v>
      </c>
      <c r="B589" s="1">
        <v>2018</v>
      </c>
      <c r="C589" s="1" t="s">
        <v>56</v>
      </c>
      <c r="D589" s="1">
        <f>VLOOKUP(C589,Regionale_kerncijfers_Nederland!B$2:D$33,3,0)</f>
        <v>41369</v>
      </c>
      <c r="E589" s="1" t="s">
        <v>16</v>
      </c>
      <c r="F589" s="1">
        <v>20.8</v>
      </c>
      <c r="G589">
        <f t="shared" si="18"/>
        <v>20.8</v>
      </c>
      <c r="H589">
        <f t="shared" si="19"/>
        <v>860.47520000000009</v>
      </c>
      <c r="I589" t="str">
        <f>VLOOKUP(E589,keyflow!A$2:B$37,2,0)</f>
        <v>CG</v>
      </c>
    </row>
    <row r="590" spans="1:9" x14ac:dyDescent="0.2">
      <c r="A590" s="1" t="s">
        <v>72</v>
      </c>
      <c r="B590" s="1">
        <v>2018</v>
      </c>
      <c r="C590" s="1" t="s">
        <v>56</v>
      </c>
      <c r="D590" s="1">
        <f>VLOOKUP(C590,Regionale_kerncijfers_Nederland!B$2:D$33,3,0)</f>
        <v>41369</v>
      </c>
      <c r="E590" s="1" t="s">
        <v>17</v>
      </c>
      <c r="F590" s="1">
        <v>1.6</v>
      </c>
      <c r="G590">
        <f t="shared" si="18"/>
        <v>1.6</v>
      </c>
      <c r="H590">
        <f t="shared" si="19"/>
        <v>66.190400000000011</v>
      </c>
      <c r="I590" t="str">
        <f>VLOOKUP(E590,keyflow!A$2:B$37,2,0)</f>
        <v>CG</v>
      </c>
    </row>
    <row r="591" spans="1:9" x14ac:dyDescent="0.2">
      <c r="A591" s="1" t="s">
        <v>72</v>
      </c>
      <c r="B591" s="1">
        <v>2018</v>
      </c>
      <c r="C591" s="1" t="s">
        <v>56</v>
      </c>
      <c r="D591" s="1">
        <f>VLOOKUP(C591,Regionale_kerncijfers_Nederland!B$2:D$33,3,0)</f>
        <v>41369</v>
      </c>
      <c r="E591" s="1" t="s">
        <v>18</v>
      </c>
      <c r="F591" s="1">
        <v>0</v>
      </c>
      <c r="G591">
        <f t="shared" si="18"/>
        <v>0</v>
      </c>
      <c r="H591">
        <f t="shared" si="19"/>
        <v>0</v>
      </c>
      <c r="I591" t="str">
        <f>VLOOKUP(E591,keyflow!A$2:B$37,2,0)</f>
        <v>CG</v>
      </c>
    </row>
    <row r="592" spans="1:9" x14ac:dyDescent="0.2">
      <c r="A592" s="1" t="s">
        <v>72</v>
      </c>
      <c r="B592" s="1">
        <v>2018</v>
      </c>
      <c r="C592" s="1" t="s">
        <v>56</v>
      </c>
      <c r="D592" s="1">
        <f>VLOOKUP(C592,Regionale_kerncijfers_Nederland!B$2:D$33,3,0)</f>
        <v>41369</v>
      </c>
      <c r="E592" s="1" t="s">
        <v>19</v>
      </c>
      <c r="F592" s="1">
        <v>0.2</v>
      </c>
      <c r="G592">
        <f t="shared" si="18"/>
        <v>0.2</v>
      </c>
      <c r="H592">
        <f t="shared" si="19"/>
        <v>8.2738000000000014</v>
      </c>
      <c r="I592" t="str">
        <f>VLOOKUP(E592,keyflow!A$2:B$37,2,0)</f>
        <v>FW</v>
      </c>
    </row>
    <row r="593" spans="1:9" x14ac:dyDescent="0.2">
      <c r="A593" s="1" t="s">
        <v>72</v>
      </c>
      <c r="B593" s="1">
        <v>2018</v>
      </c>
      <c r="C593" s="1" t="s">
        <v>56</v>
      </c>
      <c r="D593" s="1">
        <f>VLOOKUP(C593,Regionale_kerncijfers_Nederland!B$2:D$33,3,0)</f>
        <v>41369</v>
      </c>
      <c r="E593" s="1" t="s">
        <v>20</v>
      </c>
      <c r="F593" s="1"/>
      <c r="G593">
        <f t="shared" si="18"/>
        <v>0</v>
      </c>
      <c r="H593">
        <f t="shared" si="19"/>
        <v>0</v>
      </c>
      <c r="I593" t="str">
        <f>VLOOKUP(E593,keyflow!A$2:B$37,2,0)</f>
        <v>CG</v>
      </c>
    </row>
    <row r="594" spans="1:9" x14ac:dyDescent="0.2">
      <c r="A594" s="1" t="s">
        <v>72</v>
      </c>
      <c r="B594" s="1">
        <v>2018</v>
      </c>
      <c r="C594" s="1" t="s">
        <v>56</v>
      </c>
      <c r="D594" s="1">
        <f>VLOOKUP(C594,Regionale_kerncijfers_Nederland!B$2:D$33,3,0)</f>
        <v>41369</v>
      </c>
      <c r="E594" s="1" t="s">
        <v>21</v>
      </c>
      <c r="F594" s="1">
        <v>14</v>
      </c>
      <c r="G594">
        <f t="shared" si="18"/>
        <v>14</v>
      </c>
      <c r="H594">
        <f t="shared" si="19"/>
        <v>579.16600000000005</v>
      </c>
      <c r="I594" t="str">
        <f>VLOOKUP(E594,keyflow!A$2:B$37,2,0)</f>
        <v>FW</v>
      </c>
    </row>
    <row r="595" spans="1:9" x14ac:dyDescent="0.2">
      <c r="A595" s="1" t="s">
        <v>72</v>
      </c>
      <c r="B595" s="1">
        <v>2018</v>
      </c>
      <c r="C595" s="1" t="s">
        <v>56</v>
      </c>
      <c r="D595" s="1">
        <f>VLOOKUP(C595,Regionale_kerncijfers_Nederland!B$2:D$33,3,0)</f>
        <v>41369</v>
      </c>
      <c r="E595" s="1" t="s">
        <v>22</v>
      </c>
      <c r="F595" s="1">
        <v>5.8</v>
      </c>
      <c r="G595">
        <f t="shared" si="18"/>
        <v>5.8</v>
      </c>
      <c r="H595">
        <f t="shared" si="19"/>
        <v>239.94019999999998</v>
      </c>
      <c r="I595" t="str">
        <f>VLOOKUP(E595,keyflow!A$2:B$37,2,0)</f>
        <v>CG</v>
      </c>
    </row>
    <row r="596" spans="1:9" x14ac:dyDescent="0.2">
      <c r="A596" s="1" t="s">
        <v>72</v>
      </c>
      <c r="B596" s="1">
        <v>2018</v>
      </c>
      <c r="C596" s="1" t="s">
        <v>56</v>
      </c>
      <c r="D596" s="1">
        <f>VLOOKUP(C596,Regionale_kerncijfers_Nederland!B$2:D$33,3,0)</f>
        <v>41369</v>
      </c>
      <c r="E596" s="1" t="s">
        <v>23</v>
      </c>
      <c r="F596" s="1">
        <v>1.8</v>
      </c>
      <c r="G596">
        <f t="shared" si="18"/>
        <v>1.8</v>
      </c>
      <c r="H596">
        <f t="shared" si="19"/>
        <v>74.464199999999991</v>
      </c>
      <c r="I596" t="str">
        <f>VLOOKUP(E596,keyflow!A$2:B$37,2,0)</f>
        <v>CG</v>
      </c>
    </row>
    <row r="597" spans="1:9" x14ac:dyDescent="0.2">
      <c r="A597" s="1" t="s">
        <v>72</v>
      </c>
      <c r="B597" s="1">
        <v>2018</v>
      </c>
      <c r="C597" s="1" t="s">
        <v>56</v>
      </c>
      <c r="D597" s="1">
        <f>VLOOKUP(C597,Regionale_kerncijfers_Nederland!B$2:D$33,3,0)</f>
        <v>41369</v>
      </c>
      <c r="E597" s="1" t="s">
        <v>24</v>
      </c>
      <c r="F597" s="1">
        <v>2.2000000000000002</v>
      </c>
      <c r="G597">
        <f t="shared" si="18"/>
        <v>2.2000000000000002</v>
      </c>
      <c r="H597">
        <f t="shared" si="19"/>
        <v>91.011800000000008</v>
      </c>
      <c r="I597" t="str">
        <f>VLOOKUP(E597,keyflow!A$2:B$37,2,0)</f>
        <v>CG</v>
      </c>
    </row>
    <row r="598" spans="1:9" x14ac:dyDescent="0.2">
      <c r="A598" s="1" t="s">
        <v>72</v>
      </c>
      <c r="B598" s="1">
        <v>2018</v>
      </c>
      <c r="C598" s="1" t="s">
        <v>56</v>
      </c>
      <c r="D598" s="1">
        <f>VLOOKUP(C598,Regionale_kerncijfers_Nederland!B$2:D$33,3,0)</f>
        <v>41369</v>
      </c>
      <c r="E598" s="1" t="s">
        <v>25</v>
      </c>
      <c r="F598" s="1">
        <v>1.9</v>
      </c>
      <c r="G598">
        <f t="shared" si="18"/>
        <v>1.9</v>
      </c>
      <c r="H598">
        <f t="shared" si="19"/>
        <v>78.601099999999988</v>
      </c>
      <c r="I598" t="str">
        <f>VLOOKUP(E598,keyflow!A$2:B$37,2,0)</f>
        <v>CDW</v>
      </c>
    </row>
    <row r="599" spans="1:9" x14ac:dyDescent="0.2">
      <c r="A599" s="1" t="s">
        <v>72</v>
      </c>
      <c r="B599" s="1">
        <v>2018</v>
      </c>
      <c r="C599" s="1" t="s">
        <v>56</v>
      </c>
      <c r="D599" s="1">
        <f>VLOOKUP(C599,Regionale_kerncijfers_Nederland!B$2:D$33,3,0)</f>
        <v>41369</v>
      </c>
      <c r="E599" s="1" t="s">
        <v>26</v>
      </c>
      <c r="F599" s="1">
        <v>1.2</v>
      </c>
      <c r="G599">
        <f t="shared" si="18"/>
        <v>1.2</v>
      </c>
      <c r="H599">
        <f t="shared" si="19"/>
        <v>49.642799999999994</v>
      </c>
      <c r="I599" t="str">
        <f>VLOOKUP(E599,keyflow!A$2:B$37,2,0)</f>
        <v>CG</v>
      </c>
    </row>
    <row r="600" spans="1:9" x14ac:dyDescent="0.2">
      <c r="A600" s="1" t="s">
        <v>72</v>
      </c>
      <c r="B600" s="1">
        <v>2018</v>
      </c>
      <c r="C600" s="1" t="s">
        <v>56</v>
      </c>
      <c r="D600" s="1">
        <f>VLOOKUP(C600,Regionale_kerncijfers_Nederland!B$2:D$33,3,0)</f>
        <v>41369</v>
      </c>
      <c r="E600" s="1" t="s">
        <v>27</v>
      </c>
      <c r="F600" s="1">
        <v>24.8</v>
      </c>
      <c r="G600">
        <f t="shared" si="18"/>
        <v>24.8</v>
      </c>
      <c r="H600">
        <f t="shared" si="19"/>
        <v>1025.9512</v>
      </c>
      <c r="I600" t="str">
        <f>VLOOKUP(E600,keyflow!A$2:B$37,2,0)</f>
        <v>CDW</v>
      </c>
    </row>
    <row r="601" spans="1:9" x14ac:dyDescent="0.2">
      <c r="A601" s="1" t="s">
        <v>72</v>
      </c>
      <c r="B601" s="1">
        <v>2018</v>
      </c>
      <c r="C601" s="1" t="s">
        <v>56</v>
      </c>
      <c r="D601" s="1">
        <f>VLOOKUP(C601,Regionale_kerncijfers_Nederland!B$2:D$33,3,0)</f>
        <v>41369</v>
      </c>
      <c r="E601" s="1" t="s">
        <v>28</v>
      </c>
      <c r="F601" s="1">
        <v>27</v>
      </c>
      <c r="G601">
        <f t="shared" si="18"/>
        <v>27</v>
      </c>
      <c r="H601">
        <f t="shared" si="19"/>
        <v>1116.963</v>
      </c>
      <c r="I601" t="str">
        <f>VLOOKUP(E601,keyflow!A$2:B$37,2,0)</f>
        <v>CDW</v>
      </c>
    </row>
    <row r="602" spans="1:9" x14ac:dyDescent="0.2">
      <c r="A602" s="1" t="s">
        <v>72</v>
      </c>
      <c r="B602" s="1">
        <v>2018</v>
      </c>
      <c r="C602" s="1" t="s">
        <v>56</v>
      </c>
      <c r="D602" s="1">
        <f>VLOOKUP(C602,Regionale_kerncijfers_Nederland!B$2:D$33,3,0)</f>
        <v>41369</v>
      </c>
      <c r="E602" s="1" t="s">
        <v>29</v>
      </c>
      <c r="F602" s="1">
        <v>3</v>
      </c>
      <c r="G602">
        <f t="shared" si="18"/>
        <v>3</v>
      </c>
      <c r="H602">
        <f t="shared" si="19"/>
        <v>124.107</v>
      </c>
      <c r="I602" t="str">
        <f>VLOOKUP(E602,keyflow!A$2:B$37,2,0)</f>
        <v>CDW</v>
      </c>
    </row>
    <row r="603" spans="1:9" x14ac:dyDescent="0.2">
      <c r="A603" s="1" t="s">
        <v>72</v>
      </c>
      <c r="B603" s="1">
        <v>2018</v>
      </c>
      <c r="C603" s="1" t="s">
        <v>56</v>
      </c>
      <c r="D603" s="1">
        <f>VLOOKUP(C603,Regionale_kerncijfers_Nederland!B$2:D$33,3,0)</f>
        <v>41369</v>
      </c>
      <c r="E603" s="1" t="s">
        <v>30</v>
      </c>
      <c r="F603" s="1">
        <v>7.4</v>
      </c>
      <c r="G603">
        <f t="shared" si="18"/>
        <v>7.4</v>
      </c>
      <c r="H603">
        <f t="shared" si="19"/>
        <v>306.13060000000002</v>
      </c>
      <c r="I603" t="str">
        <f>VLOOKUP(E603,keyflow!A$2:B$37,2,0)</f>
        <v>CDW</v>
      </c>
    </row>
    <row r="604" spans="1:9" x14ac:dyDescent="0.2">
      <c r="A604" s="1" t="s">
        <v>72</v>
      </c>
      <c r="B604" s="1">
        <v>2018</v>
      </c>
      <c r="C604" s="1" t="s">
        <v>56</v>
      </c>
      <c r="D604" s="1">
        <f>VLOOKUP(C604,Regionale_kerncijfers_Nederland!B$2:D$33,3,0)</f>
        <v>41369</v>
      </c>
      <c r="E604" s="1" t="s">
        <v>31</v>
      </c>
      <c r="F604" s="1">
        <v>0.8</v>
      </c>
      <c r="G604">
        <f t="shared" si="18"/>
        <v>0.8</v>
      </c>
      <c r="H604">
        <f t="shared" si="19"/>
        <v>33.095200000000006</v>
      </c>
      <c r="I604" t="str">
        <f>VLOOKUP(E604,keyflow!A$2:B$37,2,0)</f>
        <v>CDW</v>
      </c>
    </row>
    <row r="605" spans="1:9" x14ac:dyDescent="0.2">
      <c r="A605" s="1" t="s">
        <v>72</v>
      </c>
      <c r="B605" s="1">
        <v>2018</v>
      </c>
      <c r="C605" s="1" t="s">
        <v>56</v>
      </c>
      <c r="D605" s="1">
        <f>VLOOKUP(C605,Regionale_kerncijfers_Nederland!B$2:D$33,3,0)</f>
        <v>41369</v>
      </c>
      <c r="E605" s="1" t="s">
        <v>32</v>
      </c>
      <c r="F605" s="1"/>
      <c r="G605">
        <f t="shared" si="18"/>
        <v>0</v>
      </c>
      <c r="H605">
        <f t="shared" si="19"/>
        <v>0</v>
      </c>
      <c r="I605" t="str">
        <f>VLOOKUP(E605,keyflow!A$2:B$37,2,0)</f>
        <v>CDW</v>
      </c>
    </row>
    <row r="606" spans="1:9" x14ac:dyDescent="0.2">
      <c r="A606" s="1" t="s">
        <v>72</v>
      </c>
      <c r="B606" s="1">
        <v>2018</v>
      </c>
      <c r="C606" s="1" t="s">
        <v>56</v>
      </c>
      <c r="D606" s="1">
        <f>VLOOKUP(C606,Regionale_kerncijfers_Nederland!B$2:D$33,3,0)</f>
        <v>41369</v>
      </c>
      <c r="E606" s="1" t="s">
        <v>33</v>
      </c>
      <c r="F606" s="1">
        <v>1.9</v>
      </c>
      <c r="G606">
        <f t="shared" si="18"/>
        <v>1.9</v>
      </c>
      <c r="H606">
        <f t="shared" si="19"/>
        <v>78.601099999999988</v>
      </c>
      <c r="I606" t="str">
        <f>VLOOKUP(E606,keyflow!A$2:B$37,2,0)</f>
        <v>CDW</v>
      </c>
    </row>
    <row r="607" spans="1:9" x14ac:dyDescent="0.2">
      <c r="A607" s="1" t="s">
        <v>72</v>
      </c>
      <c r="B607" s="1">
        <v>2018</v>
      </c>
      <c r="C607" s="1" t="s">
        <v>56</v>
      </c>
      <c r="D607" s="1">
        <f>VLOOKUP(C607,Regionale_kerncijfers_Nederland!B$2:D$33,3,0)</f>
        <v>41369</v>
      </c>
      <c r="E607" s="1" t="s">
        <v>34</v>
      </c>
      <c r="F607" s="1">
        <v>0.2</v>
      </c>
      <c r="G607">
        <f t="shared" si="18"/>
        <v>0.2</v>
      </c>
      <c r="H607">
        <f t="shared" si="19"/>
        <v>8.2738000000000014</v>
      </c>
      <c r="I607" t="str">
        <f>VLOOKUP(E607,keyflow!A$2:B$37,2,0)</f>
        <v>CDW</v>
      </c>
    </row>
    <row r="608" spans="1:9" x14ac:dyDescent="0.2">
      <c r="A608" s="1" t="s">
        <v>72</v>
      </c>
      <c r="B608" s="1">
        <v>2018</v>
      </c>
      <c r="C608" s="1" t="s">
        <v>56</v>
      </c>
      <c r="D608" s="1">
        <f>VLOOKUP(C608,Regionale_kerncijfers_Nederland!B$2:D$33,3,0)</f>
        <v>41369</v>
      </c>
      <c r="E608" s="1" t="s">
        <v>35</v>
      </c>
      <c r="F608" s="1">
        <v>9.1999999999999993</v>
      </c>
      <c r="G608">
        <f t="shared" si="18"/>
        <v>9.1999999999999993</v>
      </c>
      <c r="H608">
        <f t="shared" si="19"/>
        <v>380.59479999999996</v>
      </c>
      <c r="I608" t="str">
        <f>VLOOKUP(E608,keyflow!A$2:B$37,2,0)</f>
        <v>CDW</v>
      </c>
    </row>
    <row r="609" spans="1:9" x14ac:dyDescent="0.2">
      <c r="A609" s="1" t="s">
        <v>72</v>
      </c>
      <c r="B609" s="1">
        <v>2018</v>
      </c>
      <c r="C609" s="1" t="s">
        <v>56</v>
      </c>
      <c r="D609" s="1">
        <f>VLOOKUP(C609,Regionale_kerncijfers_Nederland!B$2:D$33,3,0)</f>
        <v>41369</v>
      </c>
      <c r="E609" s="1" t="s">
        <v>36</v>
      </c>
      <c r="F609" s="1">
        <v>0.1</v>
      </c>
      <c r="G609">
        <f t="shared" si="18"/>
        <v>0.1</v>
      </c>
      <c r="H609">
        <f t="shared" si="19"/>
        <v>4.1369000000000007</v>
      </c>
      <c r="I609" t="str">
        <f>VLOOKUP(E609,keyflow!A$2:B$37,2,0)</f>
        <v>CG</v>
      </c>
    </row>
    <row r="610" spans="1:9" x14ac:dyDescent="0.2">
      <c r="A610" s="1" t="s">
        <v>72</v>
      </c>
      <c r="B610" s="1">
        <v>2018</v>
      </c>
      <c r="C610" s="1" t="s">
        <v>56</v>
      </c>
      <c r="D610" s="1">
        <f>VLOOKUP(C610,Regionale_kerncijfers_Nederland!B$2:D$33,3,0)</f>
        <v>41369</v>
      </c>
      <c r="E610" s="1" t="s">
        <v>37</v>
      </c>
      <c r="F610" s="1">
        <v>0.1</v>
      </c>
      <c r="G610">
        <f t="shared" si="18"/>
        <v>0.1</v>
      </c>
      <c r="H610">
        <f t="shared" si="19"/>
        <v>4.1369000000000007</v>
      </c>
      <c r="I610" t="str">
        <f>VLOOKUP(E610,keyflow!A$2:B$37,2,0)</f>
        <v>CDW</v>
      </c>
    </row>
    <row r="611" spans="1:9" x14ac:dyDescent="0.2">
      <c r="A611" s="1" t="s">
        <v>72</v>
      </c>
      <c r="B611" s="1">
        <v>2018</v>
      </c>
      <c r="C611" s="1" t="s">
        <v>56</v>
      </c>
      <c r="D611" s="1">
        <f>VLOOKUP(C611,Regionale_kerncijfers_Nederland!B$2:D$33,3,0)</f>
        <v>41369</v>
      </c>
      <c r="E611" s="1" t="s">
        <v>38</v>
      </c>
      <c r="F611" s="1">
        <v>0</v>
      </c>
      <c r="G611">
        <f t="shared" si="18"/>
        <v>0</v>
      </c>
      <c r="H611">
        <f t="shared" si="19"/>
        <v>0</v>
      </c>
      <c r="I611" t="str">
        <f>VLOOKUP(E611,keyflow!A$2:B$37,2,0)</f>
        <v>CG</v>
      </c>
    </row>
    <row r="612" spans="1:9" x14ac:dyDescent="0.2">
      <c r="A612" s="1" t="s">
        <v>72</v>
      </c>
      <c r="B612" s="1">
        <v>2018</v>
      </c>
      <c r="C612" s="1" t="s">
        <v>56</v>
      </c>
      <c r="D612" s="1">
        <f>VLOOKUP(C612,Regionale_kerncijfers_Nederland!B$2:D$33,3,0)</f>
        <v>41369</v>
      </c>
      <c r="E612" s="1" t="s">
        <v>39</v>
      </c>
      <c r="F612" s="1"/>
      <c r="G612">
        <f t="shared" si="18"/>
        <v>0</v>
      </c>
      <c r="H612">
        <f t="shared" si="19"/>
        <v>0</v>
      </c>
      <c r="I612" t="str">
        <f>VLOOKUP(E612,keyflow!A$2:B$37,2,0)</f>
        <v>FW</v>
      </c>
    </row>
    <row r="613" spans="1:9" x14ac:dyDescent="0.2">
      <c r="A613" s="1" t="s">
        <v>72</v>
      </c>
      <c r="B613" s="1">
        <v>2018</v>
      </c>
      <c r="C613" s="1" t="s">
        <v>56</v>
      </c>
      <c r="D613" s="1">
        <f>VLOOKUP(C613,Regionale_kerncijfers_Nederland!B$2:D$33,3,0)</f>
        <v>41369</v>
      </c>
      <c r="E613" s="1" t="s">
        <v>40</v>
      </c>
      <c r="F613" s="1"/>
      <c r="G613">
        <f t="shared" si="18"/>
        <v>0</v>
      </c>
      <c r="H613">
        <f t="shared" si="19"/>
        <v>0</v>
      </c>
      <c r="I613" t="str">
        <f>VLOOKUP(E613,keyflow!A$2:B$37,2,0)</f>
        <v>-</v>
      </c>
    </row>
    <row r="614" spans="1:9" x14ac:dyDescent="0.2">
      <c r="A614" s="1" t="s">
        <v>72</v>
      </c>
      <c r="B614" s="1">
        <v>2018</v>
      </c>
      <c r="C614" s="1" t="s">
        <v>57</v>
      </c>
      <c r="D614" s="1">
        <f>VLOOKUP(C614,Regionale_kerncijfers_Nederland!B$2:D$33,3,0)</f>
        <v>11435</v>
      </c>
      <c r="E614" s="1" t="s">
        <v>5</v>
      </c>
      <c r="F614" s="1">
        <v>490.8</v>
      </c>
      <c r="G614">
        <f t="shared" si="18"/>
        <v>490.8</v>
      </c>
      <c r="H614">
        <f t="shared" si="19"/>
        <v>5612.2979999999998</v>
      </c>
      <c r="I614" t="str">
        <f>VLOOKUP(E614,keyflow!A$2:B$37,2,0)</f>
        <v>TOTAAL</v>
      </c>
    </row>
    <row r="615" spans="1:9" x14ac:dyDescent="0.2">
      <c r="A615" s="1" t="s">
        <v>72</v>
      </c>
      <c r="B615" s="1">
        <v>2018</v>
      </c>
      <c r="C615" s="1" t="s">
        <v>57</v>
      </c>
      <c r="D615" s="1">
        <f>VLOOKUP(C615,Regionale_kerncijfers_Nederland!B$2:D$33,3,0)</f>
        <v>11435</v>
      </c>
      <c r="E615" s="1" t="s">
        <v>6</v>
      </c>
      <c r="F615" s="1">
        <v>197.3</v>
      </c>
      <c r="G615">
        <f t="shared" si="18"/>
        <v>197.3</v>
      </c>
      <c r="H615">
        <f t="shared" si="19"/>
        <v>2256.1255000000001</v>
      </c>
      <c r="I615" t="str">
        <f>VLOOKUP(E615,keyflow!A$2:B$37,2,0)</f>
        <v>-</v>
      </c>
    </row>
    <row r="616" spans="1:9" x14ac:dyDescent="0.2">
      <c r="A616" s="1" t="s">
        <v>72</v>
      </c>
      <c r="B616" s="1">
        <v>2018</v>
      </c>
      <c r="C616" s="1" t="s">
        <v>57</v>
      </c>
      <c r="D616" s="1">
        <f>VLOOKUP(C616,Regionale_kerncijfers_Nederland!B$2:D$33,3,0)</f>
        <v>11435</v>
      </c>
      <c r="E616" s="1" t="s">
        <v>7</v>
      </c>
      <c r="F616" s="1">
        <v>35.700000000000003</v>
      </c>
      <c r="G616">
        <f t="shared" si="18"/>
        <v>35.700000000000003</v>
      </c>
      <c r="H616">
        <f t="shared" si="19"/>
        <v>408.22950000000003</v>
      </c>
      <c r="I616" t="str">
        <f>VLOOKUP(E616,keyflow!A$2:B$37,2,0)</f>
        <v>CG</v>
      </c>
    </row>
    <row r="617" spans="1:9" x14ac:dyDescent="0.2">
      <c r="A617" s="1" t="s">
        <v>72</v>
      </c>
      <c r="B617" s="1">
        <v>2018</v>
      </c>
      <c r="C617" s="1" t="s">
        <v>57</v>
      </c>
      <c r="D617" s="1">
        <f>VLOOKUP(C617,Regionale_kerncijfers_Nederland!B$2:D$33,3,0)</f>
        <v>11435</v>
      </c>
      <c r="E617" s="1" t="s">
        <v>8</v>
      </c>
      <c r="F617" s="1"/>
      <c r="G617">
        <f t="shared" si="18"/>
        <v>0</v>
      </c>
      <c r="H617">
        <f t="shared" si="19"/>
        <v>0</v>
      </c>
      <c r="I617" t="str">
        <f>VLOOKUP(E617,keyflow!A$2:B$37,2,0)</f>
        <v>CDW</v>
      </c>
    </row>
    <row r="618" spans="1:9" x14ac:dyDescent="0.2">
      <c r="A618" s="1" t="s">
        <v>72</v>
      </c>
      <c r="B618" s="1">
        <v>2018</v>
      </c>
      <c r="C618" s="1" t="s">
        <v>57</v>
      </c>
      <c r="D618" s="1">
        <f>VLOOKUP(C618,Regionale_kerncijfers_Nederland!B$2:D$33,3,0)</f>
        <v>11435</v>
      </c>
      <c r="E618" s="1" t="s">
        <v>9</v>
      </c>
      <c r="F618" s="1">
        <v>80.2</v>
      </c>
      <c r="G618">
        <f t="shared" si="18"/>
        <v>80.2</v>
      </c>
      <c r="H618">
        <f t="shared" si="19"/>
        <v>917.08699999999999</v>
      </c>
      <c r="I618" t="str">
        <f>VLOOKUP(E618,keyflow!A$2:B$37,2,0)</f>
        <v>FW</v>
      </c>
    </row>
    <row r="619" spans="1:9" x14ac:dyDescent="0.2">
      <c r="A619" s="1" t="s">
        <v>72</v>
      </c>
      <c r="B619" s="1">
        <v>2018</v>
      </c>
      <c r="C619" s="1" t="s">
        <v>57</v>
      </c>
      <c r="D619" s="1">
        <f>VLOOKUP(C619,Regionale_kerncijfers_Nederland!B$2:D$33,3,0)</f>
        <v>11435</v>
      </c>
      <c r="E619" s="1" t="s">
        <v>10</v>
      </c>
      <c r="F619" s="1">
        <v>38.6</v>
      </c>
      <c r="G619">
        <f t="shared" si="18"/>
        <v>38.6</v>
      </c>
      <c r="H619">
        <f t="shared" si="19"/>
        <v>441.39100000000002</v>
      </c>
      <c r="I619" t="str">
        <f>VLOOKUP(E619,keyflow!A$2:B$37,2,0)</f>
        <v>CG</v>
      </c>
    </row>
    <row r="620" spans="1:9" x14ac:dyDescent="0.2">
      <c r="A620" s="1" t="s">
        <v>72</v>
      </c>
      <c r="B620" s="1">
        <v>2018</v>
      </c>
      <c r="C620" s="1" t="s">
        <v>57</v>
      </c>
      <c r="D620" s="1">
        <f>VLOOKUP(C620,Regionale_kerncijfers_Nederland!B$2:D$33,3,0)</f>
        <v>11435</v>
      </c>
      <c r="E620" s="1" t="s">
        <v>11</v>
      </c>
      <c r="F620" s="1"/>
      <c r="G620">
        <f t="shared" si="18"/>
        <v>0</v>
      </c>
      <c r="H620">
        <f t="shared" si="19"/>
        <v>0</v>
      </c>
      <c r="I620" t="str">
        <f>VLOOKUP(E620,keyflow!A$2:B$37,2,0)</f>
        <v>CG</v>
      </c>
    </row>
    <row r="621" spans="1:9" x14ac:dyDescent="0.2">
      <c r="A621" s="1" t="s">
        <v>72</v>
      </c>
      <c r="B621" s="1">
        <v>2018</v>
      </c>
      <c r="C621" s="1" t="s">
        <v>57</v>
      </c>
      <c r="D621" s="1">
        <f>VLOOKUP(C621,Regionale_kerncijfers_Nederland!B$2:D$33,3,0)</f>
        <v>11435</v>
      </c>
      <c r="E621" s="1" t="s">
        <v>12</v>
      </c>
      <c r="F621" s="1">
        <v>21.2</v>
      </c>
      <c r="G621">
        <f t="shared" si="18"/>
        <v>21.2</v>
      </c>
      <c r="H621">
        <f t="shared" si="19"/>
        <v>242.422</v>
      </c>
      <c r="I621" t="str">
        <f>VLOOKUP(E621,keyflow!A$2:B$37,2,0)</f>
        <v>CG</v>
      </c>
    </row>
    <row r="622" spans="1:9" x14ac:dyDescent="0.2">
      <c r="A622" s="1" t="s">
        <v>72</v>
      </c>
      <c r="B622" s="1">
        <v>2018</v>
      </c>
      <c r="C622" s="1" t="s">
        <v>57</v>
      </c>
      <c r="D622" s="1">
        <f>VLOOKUP(C622,Regionale_kerncijfers_Nederland!B$2:D$33,3,0)</f>
        <v>11435</v>
      </c>
      <c r="E622" s="1" t="s">
        <v>13</v>
      </c>
      <c r="F622" s="1"/>
      <c r="G622">
        <f t="shared" si="18"/>
        <v>0</v>
      </c>
      <c r="H622">
        <f t="shared" si="19"/>
        <v>0</v>
      </c>
      <c r="I622" t="str">
        <f>VLOOKUP(E622,keyflow!A$2:B$37,2,0)</f>
        <v>CG</v>
      </c>
    </row>
    <row r="623" spans="1:9" x14ac:dyDescent="0.2">
      <c r="A623" s="1" t="s">
        <v>72</v>
      </c>
      <c r="B623" s="1">
        <v>2018</v>
      </c>
      <c r="C623" s="1" t="s">
        <v>57</v>
      </c>
      <c r="D623" s="1">
        <f>VLOOKUP(C623,Regionale_kerncijfers_Nederland!B$2:D$33,3,0)</f>
        <v>11435</v>
      </c>
      <c r="E623" s="1" t="s">
        <v>14</v>
      </c>
      <c r="F623" s="1"/>
      <c r="G623">
        <f t="shared" si="18"/>
        <v>0</v>
      </c>
      <c r="H623">
        <f t="shared" si="19"/>
        <v>0</v>
      </c>
      <c r="I623" t="str">
        <f>VLOOKUP(E623,keyflow!A$2:B$37,2,0)</f>
        <v>CG</v>
      </c>
    </row>
    <row r="624" spans="1:9" x14ac:dyDescent="0.2">
      <c r="A624" s="1" t="s">
        <v>72</v>
      </c>
      <c r="B624" s="1">
        <v>2018</v>
      </c>
      <c r="C624" s="1" t="s">
        <v>57</v>
      </c>
      <c r="D624" s="1">
        <f>VLOOKUP(C624,Regionale_kerncijfers_Nederland!B$2:D$33,3,0)</f>
        <v>11435</v>
      </c>
      <c r="E624" s="1" t="s">
        <v>15</v>
      </c>
      <c r="F624" s="1"/>
      <c r="G624">
        <f t="shared" si="18"/>
        <v>0</v>
      </c>
      <c r="H624">
        <f t="shared" si="19"/>
        <v>0</v>
      </c>
      <c r="I624" t="str">
        <f>VLOOKUP(E624,keyflow!A$2:B$37,2,0)</f>
        <v>CG</v>
      </c>
    </row>
    <row r="625" spans="1:9" x14ac:dyDescent="0.2">
      <c r="A625" s="1" t="s">
        <v>72</v>
      </c>
      <c r="B625" s="1">
        <v>2018</v>
      </c>
      <c r="C625" s="1" t="s">
        <v>57</v>
      </c>
      <c r="D625" s="1">
        <f>VLOOKUP(C625,Regionale_kerncijfers_Nederland!B$2:D$33,3,0)</f>
        <v>11435</v>
      </c>
      <c r="E625" s="1" t="s">
        <v>16</v>
      </c>
      <c r="F625" s="1">
        <v>10.7</v>
      </c>
      <c r="G625">
        <f t="shared" si="18"/>
        <v>10.7</v>
      </c>
      <c r="H625">
        <f t="shared" si="19"/>
        <v>122.35449999999999</v>
      </c>
      <c r="I625" t="str">
        <f>VLOOKUP(E625,keyflow!A$2:B$37,2,0)</f>
        <v>CG</v>
      </c>
    </row>
    <row r="626" spans="1:9" x14ac:dyDescent="0.2">
      <c r="A626" s="1" t="s">
        <v>72</v>
      </c>
      <c r="B626" s="1">
        <v>2018</v>
      </c>
      <c r="C626" s="1" t="s">
        <v>57</v>
      </c>
      <c r="D626" s="1">
        <f>VLOOKUP(C626,Regionale_kerncijfers_Nederland!B$2:D$33,3,0)</f>
        <v>11435</v>
      </c>
      <c r="E626" s="1" t="s">
        <v>17</v>
      </c>
      <c r="F626" s="1">
        <v>1.1000000000000001</v>
      </c>
      <c r="G626">
        <f t="shared" si="18"/>
        <v>1.1000000000000001</v>
      </c>
      <c r="H626">
        <f t="shared" si="19"/>
        <v>12.578500000000002</v>
      </c>
      <c r="I626" t="str">
        <f>VLOOKUP(E626,keyflow!A$2:B$37,2,0)</f>
        <v>CG</v>
      </c>
    </row>
    <row r="627" spans="1:9" x14ac:dyDescent="0.2">
      <c r="A627" s="1" t="s">
        <v>72</v>
      </c>
      <c r="B627" s="1">
        <v>2018</v>
      </c>
      <c r="C627" s="1" t="s">
        <v>57</v>
      </c>
      <c r="D627" s="1">
        <f>VLOOKUP(C627,Regionale_kerncijfers_Nederland!B$2:D$33,3,0)</f>
        <v>11435</v>
      </c>
      <c r="E627" s="1" t="s">
        <v>18</v>
      </c>
      <c r="F627" s="1"/>
      <c r="G627">
        <f t="shared" si="18"/>
        <v>0</v>
      </c>
      <c r="H627">
        <f t="shared" si="19"/>
        <v>0</v>
      </c>
      <c r="I627" t="str">
        <f>VLOOKUP(E627,keyflow!A$2:B$37,2,0)</f>
        <v>CG</v>
      </c>
    </row>
    <row r="628" spans="1:9" x14ac:dyDescent="0.2">
      <c r="A628" s="1" t="s">
        <v>72</v>
      </c>
      <c r="B628" s="1">
        <v>2018</v>
      </c>
      <c r="C628" s="1" t="s">
        <v>57</v>
      </c>
      <c r="D628" s="1">
        <f>VLOOKUP(C628,Regionale_kerncijfers_Nederland!B$2:D$33,3,0)</f>
        <v>11435</v>
      </c>
      <c r="E628" s="1" t="s">
        <v>19</v>
      </c>
      <c r="F628" s="1">
        <v>0.1</v>
      </c>
      <c r="G628">
        <f t="shared" si="18"/>
        <v>0.1</v>
      </c>
      <c r="H628">
        <f t="shared" si="19"/>
        <v>1.1435</v>
      </c>
      <c r="I628" t="str">
        <f>VLOOKUP(E628,keyflow!A$2:B$37,2,0)</f>
        <v>FW</v>
      </c>
    </row>
    <row r="629" spans="1:9" x14ac:dyDescent="0.2">
      <c r="A629" s="1" t="s">
        <v>72</v>
      </c>
      <c r="B629" s="1">
        <v>2018</v>
      </c>
      <c r="C629" s="1" t="s">
        <v>57</v>
      </c>
      <c r="D629" s="1">
        <f>VLOOKUP(C629,Regionale_kerncijfers_Nederland!B$2:D$33,3,0)</f>
        <v>11435</v>
      </c>
      <c r="E629" s="1" t="s">
        <v>20</v>
      </c>
      <c r="F629" s="1"/>
      <c r="G629">
        <f t="shared" si="18"/>
        <v>0</v>
      </c>
      <c r="H629">
        <f t="shared" si="19"/>
        <v>0</v>
      </c>
      <c r="I629" t="str">
        <f>VLOOKUP(E629,keyflow!A$2:B$37,2,0)</f>
        <v>CG</v>
      </c>
    </row>
    <row r="630" spans="1:9" x14ac:dyDescent="0.2">
      <c r="A630" s="1" t="s">
        <v>72</v>
      </c>
      <c r="B630" s="1">
        <v>2018</v>
      </c>
      <c r="C630" s="1" t="s">
        <v>57</v>
      </c>
      <c r="D630" s="1">
        <f>VLOOKUP(C630,Regionale_kerncijfers_Nederland!B$2:D$33,3,0)</f>
        <v>11435</v>
      </c>
      <c r="E630" s="1" t="s">
        <v>21</v>
      </c>
      <c r="F630" s="1">
        <v>7.9</v>
      </c>
      <c r="G630">
        <f t="shared" si="18"/>
        <v>7.9</v>
      </c>
      <c r="H630">
        <f t="shared" si="19"/>
        <v>90.336500000000001</v>
      </c>
      <c r="I630" t="str">
        <f>VLOOKUP(E630,keyflow!A$2:B$37,2,0)</f>
        <v>FW</v>
      </c>
    </row>
    <row r="631" spans="1:9" x14ac:dyDescent="0.2">
      <c r="A631" s="1" t="s">
        <v>72</v>
      </c>
      <c r="B631" s="1">
        <v>2018</v>
      </c>
      <c r="C631" s="1" t="s">
        <v>57</v>
      </c>
      <c r="D631" s="1">
        <f>VLOOKUP(C631,Regionale_kerncijfers_Nederland!B$2:D$33,3,0)</f>
        <v>11435</v>
      </c>
      <c r="E631" s="1" t="s">
        <v>22</v>
      </c>
      <c r="F631" s="1">
        <v>5.8</v>
      </c>
      <c r="G631">
        <f t="shared" si="18"/>
        <v>5.8</v>
      </c>
      <c r="H631">
        <f t="shared" si="19"/>
        <v>66.322999999999993</v>
      </c>
      <c r="I631" t="str">
        <f>VLOOKUP(E631,keyflow!A$2:B$37,2,0)</f>
        <v>CG</v>
      </c>
    </row>
    <row r="632" spans="1:9" x14ac:dyDescent="0.2">
      <c r="A632" s="1" t="s">
        <v>72</v>
      </c>
      <c r="B632" s="1">
        <v>2018</v>
      </c>
      <c r="C632" s="1" t="s">
        <v>57</v>
      </c>
      <c r="D632" s="1">
        <f>VLOOKUP(C632,Regionale_kerncijfers_Nederland!B$2:D$33,3,0)</f>
        <v>11435</v>
      </c>
      <c r="E632" s="1" t="s">
        <v>23</v>
      </c>
      <c r="F632" s="1"/>
      <c r="G632">
        <f t="shared" si="18"/>
        <v>0</v>
      </c>
      <c r="H632">
        <f t="shared" si="19"/>
        <v>0</v>
      </c>
      <c r="I632" t="str">
        <f>VLOOKUP(E632,keyflow!A$2:B$37,2,0)</f>
        <v>CG</v>
      </c>
    </row>
    <row r="633" spans="1:9" x14ac:dyDescent="0.2">
      <c r="A633" s="1" t="s">
        <v>72</v>
      </c>
      <c r="B633" s="1">
        <v>2018</v>
      </c>
      <c r="C633" s="1" t="s">
        <v>57</v>
      </c>
      <c r="D633" s="1">
        <f>VLOOKUP(C633,Regionale_kerncijfers_Nederland!B$2:D$33,3,0)</f>
        <v>11435</v>
      </c>
      <c r="E633" s="1" t="s">
        <v>24</v>
      </c>
      <c r="F633" s="1">
        <v>3.2</v>
      </c>
      <c r="G633">
        <f t="shared" si="18"/>
        <v>3.2</v>
      </c>
      <c r="H633">
        <f t="shared" si="19"/>
        <v>36.591999999999999</v>
      </c>
      <c r="I633" t="str">
        <f>VLOOKUP(E633,keyflow!A$2:B$37,2,0)</f>
        <v>CG</v>
      </c>
    </row>
    <row r="634" spans="1:9" x14ac:dyDescent="0.2">
      <c r="A634" s="1" t="s">
        <v>72</v>
      </c>
      <c r="B634" s="1">
        <v>2018</v>
      </c>
      <c r="C634" s="1" t="s">
        <v>57</v>
      </c>
      <c r="D634" s="1">
        <f>VLOOKUP(C634,Regionale_kerncijfers_Nederland!B$2:D$33,3,0)</f>
        <v>11435</v>
      </c>
      <c r="E634" s="1" t="s">
        <v>25</v>
      </c>
      <c r="F634" s="1"/>
      <c r="G634">
        <f t="shared" si="18"/>
        <v>0</v>
      </c>
      <c r="H634">
        <f t="shared" si="19"/>
        <v>0</v>
      </c>
      <c r="I634" t="str">
        <f>VLOOKUP(E634,keyflow!A$2:B$37,2,0)</f>
        <v>CDW</v>
      </c>
    </row>
    <row r="635" spans="1:9" x14ac:dyDescent="0.2">
      <c r="A635" s="1" t="s">
        <v>72</v>
      </c>
      <c r="B635" s="1">
        <v>2018</v>
      </c>
      <c r="C635" s="1" t="s">
        <v>57</v>
      </c>
      <c r="D635" s="1">
        <f>VLOOKUP(C635,Regionale_kerncijfers_Nederland!B$2:D$33,3,0)</f>
        <v>11435</v>
      </c>
      <c r="E635" s="1" t="s">
        <v>26</v>
      </c>
      <c r="F635" s="1"/>
      <c r="G635">
        <f t="shared" si="18"/>
        <v>0</v>
      </c>
      <c r="H635">
        <f t="shared" si="19"/>
        <v>0</v>
      </c>
      <c r="I635" t="str">
        <f>VLOOKUP(E635,keyflow!A$2:B$37,2,0)</f>
        <v>CG</v>
      </c>
    </row>
    <row r="636" spans="1:9" x14ac:dyDescent="0.2">
      <c r="A636" s="1" t="s">
        <v>72</v>
      </c>
      <c r="B636" s="1">
        <v>2018</v>
      </c>
      <c r="C636" s="1" t="s">
        <v>57</v>
      </c>
      <c r="D636" s="1">
        <f>VLOOKUP(C636,Regionale_kerncijfers_Nederland!B$2:D$33,3,0)</f>
        <v>11435</v>
      </c>
      <c r="E636" s="1" t="s">
        <v>27</v>
      </c>
      <c r="F636" s="1">
        <v>36.299999999999997</v>
      </c>
      <c r="G636">
        <f t="shared" si="18"/>
        <v>36.299999999999997</v>
      </c>
      <c r="H636">
        <f t="shared" si="19"/>
        <v>415.09049999999996</v>
      </c>
      <c r="I636" t="str">
        <f>VLOOKUP(E636,keyflow!A$2:B$37,2,0)</f>
        <v>CDW</v>
      </c>
    </row>
    <row r="637" spans="1:9" x14ac:dyDescent="0.2">
      <c r="A637" s="1" t="s">
        <v>72</v>
      </c>
      <c r="B637" s="1">
        <v>2018</v>
      </c>
      <c r="C637" s="1" t="s">
        <v>57</v>
      </c>
      <c r="D637" s="1">
        <f>VLOOKUP(C637,Regionale_kerncijfers_Nederland!B$2:D$33,3,0)</f>
        <v>11435</v>
      </c>
      <c r="E637" s="1" t="s">
        <v>28</v>
      </c>
      <c r="F637" s="1">
        <v>32.700000000000003</v>
      </c>
      <c r="G637">
        <f t="shared" si="18"/>
        <v>32.700000000000003</v>
      </c>
      <c r="H637">
        <f t="shared" si="19"/>
        <v>373.92450000000008</v>
      </c>
      <c r="I637" t="str">
        <f>VLOOKUP(E637,keyflow!A$2:B$37,2,0)</f>
        <v>CDW</v>
      </c>
    </row>
    <row r="638" spans="1:9" x14ac:dyDescent="0.2">
      <c r="A638" s="1" t="s">
        <v>72</v>
      </c>
      <c r="B638" s="1">
        <v>2018</v>
      </c>
      <c r="C638" s="1" t="s">
        <v>57</v>
      </c>
      <c r="D638" s="1">
        <f>VLOOKUP(C638,Regionale_kerncijfers_Nederland!B$2:D$33,3,0)</f>
        <v>11435</v>
      </c>
      <c r="E638" s="1" t="s">
        <v>29</v>
      </c>
      <c r="F638" s="1">
        <v>2.9</v>
      </c>
      <c r="G638">
        <f t="shared" si="18"/>
        <v>2.9</v>
      </c>
      <c r="H638">
        <f t="shared" si="19"/>
        <v>33.161499999999997</v>
      </c>
      <c r="I638" t="str">
        <f>VLOOKUP(E638,keyflow!A$2:B$37,2,0)</f>
        <v>CDW</v>
      </c>
    </row>
    <row r="639" spans="1:9" x14ac:dyDescent="0.2">
      <c r="A639" s="1" t="s">
        <v>72</v>
      </c>
      <c r="B639" s="1">
        <v>2018</v>
      </c>
      <c r="C639" s="1" t="s">
        <v>57</v>
      </c>
      <c r="D639" s="1">
        <f>VLOOKUP(C639,Regionale_kerncijfers_Nederland!B$2:D$33,3,0)</f>
        <v>11435</v>
      </c>
      <c r="E639" s="1" t="s">
        <v>30</v>
      </c>
      <c r="F639" s="1">
        <v>5</v>
      </c>
      <c r="G639">
        <f t="shared" si="18"/>
        <v>5</v>
      </c>
      <c r="H639">
        <f t="shared" si="19"/>
        <v>57.174999999999997</v>
      </c>
      <c r="I639" t="str">
        <f>VLOOKUP(E639,keyflow!A$2:B$37,2,0)</f>
        <v>CDW</v>
      </c>
    </row>
    <row r="640" spans="1:9" x14ac:dyDescent="0.2">
      <c r="A640" s="1" t="s">
        <v>72</v>
      </c>
      <c r="B640" s="1">
        <v>2018</v>
      </c>
      <c r="C640" s="1" t="s">
        <v>57</v>
      </c>
      <c r="D640" s="1">
        <f>VLOOKUP(C640,Regionale_kerncijfers_Nederland!B$2:D$33,3,0)</f>
        <v>11435</v>
      </c>
      <c r="E640" s="1" t="s">
        <v>31</v>
      </c>
      <c r="F640" s="1">
        <v>3.4</v>
      </c>
      <c r="G640">
        <f t="shared" si="18"/>
        <v>3.4</v>
      </c>
      <c r="H640">
        <f t="shared" si="19"/>
        <v>38.878999999999998</v>
      </c>
      <c r="I640" t="str">
        <f>VLOOKUP(E640,keyflow!A$2:B$37,2,0)</f>
        <v>CDW</v>
      </c>
    </row>
    <row r="641" spans="1:9" x14ac:dyDescent="0.2">
      <c r="A641" s="1" t="s">
        <v>72</v>
      </c>
      <c r="B641" s="1">
        <v>2018</v>
      </c>
      <c r="C641" s="1" t="s">
        <v>57</v>
      </c>
      <c r="D641" s="1">
        <f>VLOOKUP(C641,Regionale_kerncijfers_Nederland!B$2:D$33,3,0)</f>
        <v>11435</v>
      </c>
      <c r="E641" s="1" t="s">
        <v>32</v>
      </c>
      <c r="F641" s="1">
        <v>0.1</v>
      </c>
      <c r="G641">
        <f t="shared" si="18"/>
        <v>0.1</v>
      </c>
      <c r="H641">
        <f t="shared" si="19"/>
        <v>1.1435</v>
      </c>
      <c r="I641" t="str">
        <f>VLOOKUP(E641,keyflow!A$2:B$37,2,0)</f>
        <v>CDW</v>
      </c>
    </row>
    <row r="642" spans="1:9" x14ac:dyDescent="0.2">
      <c r="A642" s="1" t="s">
        <v>72</v>
      </c>
      <c r="B642" s="1">
        <v>2018</v>
      </c>
      <c r="C642" s="1" t="s">
        <v>57</v>
      </c>
      <c r="D642" s="1">
        <f>VLOOKUP(C642,Regionale_kerncijfers_Nederland!B$2:D$33,3,0)</f>
        <v>11435</v>
      </c>
      <c r="E642" s="1" t="s">
        <v>33</v>
      </c>
      <c r="F642" s="1">
        <v>3.3</v>
      </c>
      <c r="G642">
        <f t="shared" si="18"/>
        <v>3.3</v>
      </c>
      <c r="H642">
        <f t="shared" si="19"/>
        <v>37.735500000000002</v>
      </c>
      <c r="I642" t="str">
        <f>VLOOKUP(E642,keyflow!A$2:B$37,2,0)</f>
        <v>CDW</v>
      </c>
    </row>
    <row r="643" spans="1:9" x14ac:dyDescent="0.2">
      <c r="A643" s="1" t="s">
        <v>72</v>
      </c>
      <c r="B643" s="1">
        <v>2018</v>
      </c>
      <c r="C643" s="1" t="s">
        <v>57</v>
      </c>
      <c r="D643" s="1">
        <f>VLOOKUP(C643,Regionale_kerncijfers_Nederland!B$2:D$33,3,0)</f>
        <v>11435</v>
      </c>
      <c r="E643" s="1" t="s">
        <v>34</v>
      </c>
      <c r="F643" s="1"/>
      <c r="G643">
        <f t="shared" ref="G643:G706" si="20">IF(ISBLANK(F643), 0, F643)</f>
        <v>0</v>
      </c>
      <c r="H643">
        <f t="shared" ref="H643:H706" si="21">(D643*G643)/1000</f>
        <v>0</v>
      </c>
      <c r="I643" t="str">
        <f>VLOOKUP(E643,keyflow!A$2:B$37,2,0)</f>
        <v>CDW</v>
      </c>
    </row>
    <row r="644" spans="1:9" x14ac:dyDescent="0.2">
      <c r="A644" s="1" t="s">
        <v>72</v>
      </c>
      <c r="B644" s="1">
        <v>2018</v>
      </c>
      <c r="C644" s="1" t="s">
        <v>57</v>
      </c>
      <c r="D644" s="1">
        <f>VLOOKUP(C644,Regionale_kerncijfers_Nederland!B$2:D$33,3,0)</f>
        <v>11435</v>
      </c>
      <c r="E644" s="1" t="s">
        <v>35</v>
      </c>
      <c r="F644" s="1"/>
      <c r="G644">
        <f t="shared" si="20"/>
        <v>0</v>
      </c>
      <c r="H644">
        <f t="shared" si="21"/>
        <v>0</v>
      </c>
      <c r="I644" t="str">
        <f>VLOOKUP(E644,keyflow!A$2:B$37,2,0)</f>
        <v>CDW</v>
      </c>
    </row>
    <row r="645" spans="1:9" x14ac:dyDescent="0.2">
      <c r="A645" s="1" t="s">
        <v>72</v>
      </c>
      <c r="B645" s="1">
        <v>2018</v>
      </c>
      <c r="C645" s="1" t="s">
        <v>57</v>
      </c>
      <c r="D645" s="1">
        <f>VLOOKUP(C645,Regionale_kerncijfers_Nederland!B$2:D$33,3,0)</f>
        <v>11435</v>
      </c>
      <c r="E645" s="1" t="s">
        <v>36</v>
      </c>
      <c r="F645" s="1">
        <v>0.3</v>
      </c>
      <c r="G645">
        <f t="shared" si="20"/>
        <v>0.3</v>
      </c>
      <c r="H645">
        <f t="shared" si="21"/>
        <v>3.4304999999999999</v>
      </c>
      <c r="I645" t="str">
        <f>VLOOKUP(E645,keyflow!A$2:B$37,2,0)</f>
        <v>CG</v>
      </c>
    </row>
    <row r="646" spans="1:9" x14ac:dyDescent="0.2">
      <c r="A646" s="1" t="s">
        <v>72</v>
      </c>
      <c r="B646" s="1">
        <v>2018</v>
      </c>
      <c r="C646" s="1" t="s">
        <v>57</v>
      </c>
      <c r="D646" s="1">
        <f>VLOOKUP(C646,Regionale_kerncijfers_Nederland!B$2:D$33,3,0)</f>
        <v>11435</v>
      </c>
      <c r="E646" s="1" t="s">
        <v>37</v>
      </c>
      <c r="F646" s="1"/>
      <c r="G646">
        <f t="shared" si="20"/>
        <v>0</v>
      </c>
      <c r="H646">
        <f t="shared" si="21"/>
        <v>0</v>
      </c>
      <c r="I646" t="str">
        <f>VLOOKUP(E646,keyflow!A$2:B$37,2,0)</f>
        <v>CDW</v>
      </c>
    </row>
    <row r="647" spans="1:9" x14ac:dyDescent="0.2">
      <c r="A647" s="1" t="s">
        <v>72</v>
      </c>
      <c r="B647" s="1">
        <v>2018</v>
      </c>
      <c r="C647" s="1" t="s">
        <v>57</v>
      </c>
      <c r="D647" s="1">
        <f>VLOOKUP(C647,Regionale_kerncijfers_Nederland!B$2:D$33,3,0)</f>
        <v>11435</v>
      </c>
      <c r="E647" s="1" t="s">
        <v>38</v>
      </c>
      <c r="F647" s="1"/>
      <c r="G647">
        <f t="shared" si="20"/>
        <v>0</v>
      </c>
      <c r="H647">
        <f t="shared" si="21"/>
        <v>0</v>
      </c>
      <c r="I647" t="str">
        <f>VLOOKUP(E647,keyflow!A$2:B$37,2,0)</f>
        <v>CG</v>
      </c>
    </row>
    <row r="648" spans="1:9" x14ac:dyDescent="0.2">
      <c r="A648" s="1" t="s">
        <v>72</v>
      </c>
      <c r="B648" s="1">
        <v>2018</v>
      </c>
      <c r="C648" s="1" t="s">
        <v>57</v>
      </c>
      <c r="D648" s="1">
        <f>VLOOKUP(C648,Regionale_kerncijfers_Nederland!B$2:D$33,3,0)</f>
        <v>11435</v>
      </c>
      <c r="E648" s="1" t="s">
        <v>39</v>
      </c>
      <c r="F648" s="1"/>
      <c r="G648">
        <f t="shared" si="20"/>
        <v>0</v>
      </c>
      <c r="H648">
        <f t="shared" si="21"/>
        <v>0</v>
      </c>
      <c r="I648" t="str">
        <f>VLOOKUP(E648,keyflow!A$2:B$37,2,0)</f>
        <v>FW</v>
      </c>
    </row>
    <row r="649" spans="1:9" x14ac:dyDescent="0.2">
      <c r="A649" s="1" t="s">
        <v>72</v>
      </c>
      <c r="B649" s="1">
        <v>2018</v>
      </c>
      <c r="C649" s="1" t="s">
        <v>57</v>
      </c>
      <c r="D649" s="1">
        <f>VLOOKUP(C649,Regionale_kerncijfers_Nederland!B$2:D$33,3,0)</f>
        <v>11435</v>
      </c>
      <c r="E649" s="1" t="s">
        <v>40</v>
      </c>
      <c r="F649" s="1"/>
      <c r="G649">
        <f t="shared" si="20"/>
        <v>0</v>
      </c>
      <c r="H649">
        <f t="shared" si="21"/>
        <v>0</v>
      </c>
      <c r="I649" t="str">
        <f>VLOOKUP(E649,keyflow!A$2:B$37,2,0)</f>
        <v>-</v>
      </c>
    </row>
    <row r="650" spans="1:9" x14ac:dyDescent="0.2">
      <c r="A650" s="1" t="s">
        <v>72</v>
      </c>
      <c r="B650" s="1">
        <v>2018</v>
      </c>
      <c r="C650" s="1" t="s">
        <v>58</v>
      </c>
      <c r="D650" s="1">
        <f>VLOOKUP(C650,Regionale_kerncijfers_Nederland!B$2:D$33,3,0)</f>
        <v>11146</v>
      </c>
      <c r="E650" s="1" t="s">
        <v>5</v>
      </c>
      <c r="F650" s="1">
        <v>509.6</v>
      </c>
      <c r="G650">
        <f t="shared" si="20"/>
        <v>509.6</v>
      </c>
      <c r="H650">
        <f t="shared" si="21"/>
        <v>5680.0016000000005</v>
      </c>
      <c r="I650" t="str">
        <f>VLOOKUP(E650,keyflow!A$2:B$37,2,0)</f>
        <v>TOTAAL</v>
      </c>
    </row>
    <row r="651" spans="1:9" x14ac:dyDescent="0.2">
      <c r="A651" s="1" t="s">
        <v>72</v>
      </c>
      <c r="B651" s="1">
        <v>2018</v>
      </c>
      <c r="C651" s="1" t="s">
        <v>58</v>
      </c>
      <c r="D651" s="1">
        <f>VLOOKUP(C651,Regionale_kerncijfers_Nederland!B$2:D$33,3,0)</f>
        <v>11146</v>
      </c>
      <c r="E651" s="1" t="s">
        <v>6</v>
      </c>
      <c r="F651" s="1">
        <v>170.1</v>
      </c>
      <c r="G651">
        <f t="shared" si="20"/>
        <v>170.1</v>
      </c>
      <c r="H651">
        <f t="shared" si="21"/>
        <v>1895.9345999999998</v>
      </c>
      <c r="I651" t="str">
        <f>VLOOKUP(E651,keyflow!A$2:B$37,2,0)</f>
        <v>-</v>
      </c>
    </row>
    <row r="652" spans="1:9" x14ac:dyDescent="0.2">
      <c r="A652" s="1" t="s">
        <v>72</v>
      </c>
      <c r="B652" s="1">
        <v>2018</v>
      </c>
      <c r="C652" s="1" t="s">
        <v>58</v>
      </c>
      <c r="D652" s="1">
        <f>VLOOKUP(C652,Regionale_kerncijfers_Nederland!B$2:D$33,3,0)</f>
        <v>11146</v>
      </c>
      <c r="E652" s="1" t="s">
        <v>7</v>
      </c>
      <c r="F652" s="1">
        <v>25.3</v>
      </c>
      <c r="G652">
        <f t="shared" si="20"/>
        <v>25.3</v>
      </c>
      <c r="H652">
        <f t="shared" si="21"/>
        <v>281.99379999999996</v>
      </c>
      <c r="I652" t="str">
        <f>VLOOKUP(E652,keyflow!A$2:B$37,2,0)</f>
        <v>CG</v>
      </c>
    </row>
    <row r="653" spans="1:9" x14ac:dyDescent="0.2">
      <c r="A653" s="1" t="s">
        <v>72</v>
      </c>
      <c r="B653" s="1">
        <v>2018</v>
      </c>
      <c r="C653" s="1" t="s">
        <v>58</v>
      </c>
      <c r="D653" s="1">
        <f>VLOOKUP(C653,Regionale_kerncijfers_Nederland!B$2:D$33,3,0)</f>
        <v>11146</v>
      </c>
      <c r="E653" s="1" t="s">
        <v>8</v>
      </c>
      <c r="F653" s="1"/>
      <c r="G653">
        <f t="shared" si="20"/>
        <v>0</v>
      </c>
      <c r="H653">
        <f t="shared" si="21"/>
        <v>0</v>
      </c>
      <c r="I653" t="str">
        <f>VLOOKUP(E653,keyflow!A$2:B$37,2,0)</f>
        <v>CDW</v>
      </c>
    </row>
    <row r="654" spans="1:9" x14ac:dyDescent="0.2">
      <c r="A654" s="1" t="s">
        <v>72</v>
      </c>
      <c r="B654" s="1">
        <v>2018</v>
      </c>
      <c r="C654" s="1" t="s">
        <v>58</v>
      </c>
      <c r="D654" s="1">
        <f>VLOOKUP(C654,Regionale_kerncijfers_Nederland!B$2:D$33,3,0)</f>
        <v>11146</v>
      </c>
      <c r="E654" s="1" t="s">
        <v>9</v>
      </c>
      <c r="F654" s="1">
        <v>108.2</v>
      </c>
      <c r="G654">
        <f t="shared" si="20"/>
        <v>108.2</v>
      </c>
      <c r="H654">
        <f t="shared" si="21"/>
        <v>1205.9972</v>
      </c>
      <c r="I654" t="str">
        <f>VLOOKUP(E654,keyflow!A$2:B$37,2,0)</f>
        <v>FW</v>
      </c>
    </row>
    <row r="655" spans="1:9" x14ac:dyDescent="0.2">
      <c r="A655" s="1" t="s">
        <v>72</v>
      </c>
      <c r="B655" s="1">
        <v>2018</v>
      </c>
      <c r="C655" s="1" t="s">
        <v>58</v>
      </c>
      <c r="D655" s="1">
        <f>VLOOKUP(C655,Regionale_kerncijfers_Nederland!B$2:D$33,3,0)</f>
        <v>11146</v>
      </c>
      <c r="E655" s="1" t="s">
        <v>10</v>
      </c>
      <c r="F655" s="1">
        <v>49</v>
      </c>
      <c r="G655">
        <f t="shared" si="20"/>
        <v>49</v>
      </c>
      <c r="H655">
        <f t="shared" si="21"/>
        <v>546.154</v>
      </c>
      <c r="I655" t="str">
        <f>VLOOKUP(E655,keyflow!A$2:B$37,2,0)</f>
        <v>CG</v>
      </c>
    </row>
    <row r="656" spans="1:9" x14ac:dyDescent="0.2">
      <c r="A656" s="1" t="s">
        <v>72</v>
      </c>
      <c r="B656" s="1">
        <v>2018</v>
      </c>
      <c r="C656" s="1" t="s">
        <v>58</v>
      </c>
      <c r="D656" s="1">
        <f>VLOOKUP(C656,Regionale_kerncijfers_Nederland!B$2:D$33,3,0)</f>
        <v>11146</v>
      </c>
      <c r="E656" s="1" t="s">
        <v>11</v>
      </c>
      <c r="F656" s="1">
        <v>5.8</v>
      </c>
      <c r="G656">
        <f t="shared" si="20"/>
        <v>5.8</v>
      </c>
      <c r="H656">
        <f t="shared" si="21"/>
        <v>64.646799999999999</v>
      </c>
      <c r="I656" t="str">
        <f>VLOOKUP(E656,keyflow!A$2:B$37,2,0)</f>
        <v>CG</v>
      </c>
    </row>
    <row r="657" spans="1:9" x14ac:dyDescent="0.2">
      <c r="A657" s="1" t="s">
        <v>72</v>
      </c>
      <c r="B657" s="1">
        <v>2018</v>
      </c>
      <c r="C657" s="1" t="s">
        <v>58</v>
      </c>
      <c r="D657" s="1">
        <f>VLOOKUP(C657,Regionale_kerncijfers_Nederland!B$2:D$33,3,0)</f>
        <v>11146</v>
      </c>
      <c r="E657" s="1" t="s">
        <v>12</v>
      </c>
      <c r="F657" s="1">
        <v>26.8</v>
      </c>
      <c r="G657">
        <f t="shared" si="20"/>
        <v>26.8</v>
      </c>
      <c r="H657">
        <f t="shared" si="21"/>
        <v>298.71280000000002</v>
      </c>
      <c r="I657" t="str">
        <f>VLOOKUP(E657,keyflow!A$2:B$37,2,0)</f>
        <v>CG</v>
      </c>
    </row>
    <row r="658" spans="1:9" x14ac:dyDescent="0.2">
      <c r="A658" s="1" t="s">
        <v>72</v>
      </c>
      <c r="B658" s="1">
        <v>2018</v>
      </c>
      <c r="C658" s="1" t="s">
        <v>58</v>
      </c>
      <c r="D658" s="1">
        <f>VLOOKUP(C658,Regionale_kerncijfers_Nederland!B$2:D$33,3,0)</f>
        <v>11146</v>
      </c>
      <c r="E658" s="1" t="s">
        <v>13</v>
      </c>
      <c r="F658" s="1"/>
      <c r="G658">
        <f t="shared" si="20"/>
        <v>0</v>
      </c>
      <c r="H658">
        <f t="shared" si="21"/>
        <v>0</v>
      </c>
      <c r="I658" t="str">
        <f>VLOOKUP(E658,keyflow!A$2:B$37,2,0)</f>
        <v>CG</v>
      </c>
    </row>
    <row r="659" spans="1:9" x14ac:dyDescent="0.2">
      <c r="A659" s="1" t="s">
        <v>72</v>
      </c>
      <c r="B659" s="1">
        <v>2018</v>
      </c>
      <c r="C659" s="1" t="s">
        <v>58</v>
      </c>
      <c r="D659" s="1">
        <f>VLOOKUP(C659,Regionale_kerncijfers_Nederland!B$2:D$33,3,0)</f>
        <v>11146</v>
      </c>
      <c r="E659" s="1" t="s">
        <v>14</v>
      </c>
      <c r="F659" s="1"/>
      <c r="G659">
        <f t="shared" si="20"/>
        <v>0</v>
      </c>
      <c r="H659">
        <f t="shared" si="21"/>
        <v>0</v>
      </c>
      <c r="I659" t="str">
        <f>VLOOKUP(E659,keyflow!A$2:B$37,2,0)</f>
        <v>CG</v>
      </c>
    </row>
    <row r="660" spans="1:9" x14ac:dyDescent="0.2">
      <c r="A660" s="1" t="s">
        <v>72</v>
      </c>
      <c r="B660" s="1">
        <v>2018</v>
      </c>
      <c r="C660" s="1" t="s">
        <v>58</v>
      </c>
      <c r="D660" s="1">
        <f>VLOOKUP(C660,Regionale_kerncijfers_Nederland!B$2:D$33,3,0)</f>
        <v>11146</v>
      </c>
      <c r="E660" s="1" t="s">
        <v>15</v>
      </c>
      <c r="F660" s="1"/>
      <c r="G660">
        <f t="shared" si="20"/>
        <v>0</v>
      </c>
      <c r="H660">
        <f t="shared" si="21"/>
        <v>0</v>
      </c>
      <c r="I660" t="str">
        <f>VLOOKUP(E660,keyflow!A$2:B$37,2,0)</f>
        <v>CG</v>
      </c>
    </row>
    <row r="661" spans="1:9" x14ac:dyDescent="0.2">
      <c r="A661" s="1" t="s">
        <v>72</v>
      </c>
      <c r="B661" s="1">
        <v>2018</v>
      </c>
      <c r="C661" s="1" t="s">
        <v>58</v>
      </c>
      <c r="D661" s="1">
        <f>VLOOKUP(C661,Regionale_kerncijfers_Nederland!B$2:D$33,3,0)</f>
        <v>11146</v>
      </c>
      <c r="E661" s="1" t="s">
        <v>16</v>
      </c>
      <c r="F661" s="1">
        <v>20.8</v>
      </c>
      <c r="G661">
        <f t="shared" si="20"/>
        <v>20.8</v>
      </c>
      <c r="H661">
        <f t="shared" si="21"/>
        <v>231.83680000000001</v>
      </c>
      <c r="I661" t="str">
        <f>VLOOKUP(E661,keyflow!A$2:B$37,2,0)</f>
        <v>CG</v>
      </c>
    </row>
    <row r="662" spans="1:9" x14ac:dyDescent="0.2">
      <c r="A662" s="1" t="s">
        <v>72</v>
      </c>
      <c r="B662" s="1">
        <v>2018</v>
      </c>
      <c r="C662" s="1" t="s">
        <v>58</v>
      </c>
      <c r="D662" s="1">
        <f>VLOOKUP(C662,Regionale_kerncijfers_Nederland!B$2:D$33,3,0)</f>
        <v>11146</v>
      </c>
      <c r="E662" s="1" t="s">
        <v>17</v>
      </c>
      <c r="F662" s="1">
        <v>1.7</v>
      </c>
      <c r="G662">
        <f t="shared" si="20"/>
        <v>1.7</v>
      </c>
      <c r="H662">
        <f t="shared" si="21"/>
        <v>18.9482</v>
      </c>
      <c r="I662" t="str">
        <f>VLOOKUP(E662,keyflow!A$2:B$37,2,0)</f>
        <v>CG</v>
      </c>
    </row>
    <row r="663" spans="1:9" x14ac:dyDescent="0.2">
      <c r="A663" s="1" t="s">
        <v>72</v>
      </c>
      <c r="B663" s="1">
        <v>2018</v>
      </c>
      <c r="C663" s="1" t="s">
        <v>58</v>
      </c>
      <c r="D663" s="1">
        <f>VLOOKUP(C663,Regionale_kerncijfers_Nederland!B$2:D$33,3,0)</f>
        <v>11146</v>
      </c>
      <c r="E663" s="1" t="s">
        <v>18</v>
      </c>
      <c r="F663" s="1">
        <v>0</v>
      </c>
      <c r="G663">
        <f t="shared" si="20"/>
        <v>0</v>
      </c>
      <c r="H663">
        <f t="shared" si="21"/>
        <v>0</v>
      </c>
      <c r="I663" t="str">
        <f>VLOOKUP(E663,keyflow!A$2:B$37,2,0)</f>
        <v>CG</v>
      </c>
    </row>
    <row r="664" spans="1:9" x14ac:dyDescent="0.2">
      <c r="A664" s="1" t="s">
        <v>72</v>
      </c>
      <c r="B664" s="1">
        <v>2018</v>
      </c>
      <c r="C664" s="1" t="s">
        <v>58</v>
      </c>
      <c r="D664" s="1">
        <f>VLOOKUP(C664,Regionale_kerncijfers_Nederland!B$2:D$33,3,0)</f>
        <v>11146</v>
      </c>
      <c r="E664" s="1" t="s">
        <v>19</v>
      </c>
      <c r="F664" s="1">
        <v>0.2</v>
      </c>
      <c r="G664">
        <f t="shared" si="20"/>
        <v>0.2</v>
      </c>
      <c r="H664">
        <f t="shared" si="21"/>
        <v>2.2292000000000001</v>
      </c>
      <c r="I664" t="str">
        <f>VLOOKUP(E664,keyflow!A$2:B$37,2,0)</f>
        <v>FW</v>
      </c>
    </row>
    <row r="665" spans="1:9" x14ac:dyDescent="0.2">
      <c r="A665" s="1" t="s">
        <v>72</v>
      </c>
      <c r="B665" s="1">
        <v>2018</v>
      </c>
      <c r="C665" s="1" t="s">
        <v>58</v>
      </c>
      <c r="D665" s="1">
        <f>VLOOKUP(C665,Regionale_kerncijfers_Nederland!B$2:D$33,3,0)</f>
        <v>11146</v>
      </c>
      <c r="E665" s="1" t="s">
        <v>20</v>
      </c>
      <c r="F665" s="1"/>
      <c r="G665">
        <f t="shared" si="20"/>
        <v>0</v>
      </c>
      <c r="H665">
        <f t="shared" si="21"/>
        <v>0</v>
      </c>
      <c r="I665" t="str">
        <f>VLOOKUP(E665,keyflow!A$2:B$37,2,0)</f>
        <v>CG</v>
      </c>
    </row>
    <row r="666" spans="1:9" x14ac:dyDescent="0.2">
      <c r="A666" s="1" t="s">
        <v>72</v>
      </c>
      <c r="B666" s="1">
        <v>2018</v>
      </c>
      <c r="C666" s="1" t="s">
        <v>58</v>
      </c>
      <c r="D666" s="1">
        <f>VLOOKUP(C666,Regionale_kerncijfers_Nederland!B$2:D$33,3,0)</f>
        <v>11146</v>
      </c>
      <c r="E666" s="1" t="s">
        <v>21</v>
      </c>
      <c r="F666" s="1">
        <v>14</v>
      </c>
      <c r="G666">
        <f t="shared" si="20"/>
        <v>14</v>
      </c>
      <c r="H666">
        <f t="shared" si="21"/>
        <v>156.04400000000001</v>
      </c>
      <c r="I666" t="str">
        <f>VLOOKUP(E666,keyflow!A$2:B$37,2,0)</f>
        <v>FW</v>
      </c>
    </row>
    <row r="667" spans="1:9" x14ac:dyDescent="0.2">
      <c r="A667" s="1" t="s">
        <v>72</v>
      </c>
      <c r="B667" s="1">
        <v>2018</v>
      </c>
      <c r="C667" s="1" t="s">
        <v>58</v>
      </c>
      <c r="D667" s="1">
        <f>VLOOKUP(C667,Regionale_kerncijfers_Nederland!B$2:D$33,3,0)</f>
        <v>11146</v>
      </c>
      <c r="E667" s="1" t="s">
        <v>22</v>
      </c>
      <c r="F667" s="1">
        <v>5.8</v>
      </c>
      <c r="G667">
        <f t="shared" si="20"/>
        <v>5.8</v>
      </c>
      <c r="H667">
        <f t="shared" si="21"/>
        <v>64.646799999999999</v>
      </c>
      <c r="I667" t="str">
        <f>VLOOKUP(E667,keyflow!A$2:B$37,2,0)</f>
        <v>CG</v>
      </c>
    </row>
    <row r="668" spans="1:9" x14ac:dyDescent="0.2">
      <c r="A668" s="1" t="s">
        <v>72</v>
      </c>
      <c r="B668" s="1">
        <v>2018</v>
      </c>
      <c r="C668" s="1" t="s">
        <v>58</v>
      </c>
      <c r="D668" s="1">
        <f>VLOOKUP(C668,Regionale_kerncijfers_Nederland!B$2:D$33,3,0)</f>
        <v>11146</v>
      </c>
      <c r="E668" s="1" t="s">
        <v>23</v>
      </c>
      <c r="F668" s="1">
        <v>1.8</v>
      </c>
      <c r="G668">
        <f t="shared" si="20"/>
        <v>1.8</v>
      </c>
      <c r="H668">
        <f t="shared" si="21"/>
        <v>20.062799999999999</v>
      </c>
      <c r="I668" t="str">
        <f>VLOOKUP(E668,keyflow!A$2:B$37,2,0)</f>
        <v>CG</v>
      </c>
    </row>
    <row r="669" spans="1:9" x14ac:dyDescent="0.2">
      <c r="A669" s="1" t="s">
        <v>72</v>
      </c>
      <c r="B669" s="1">
        <v>2018</v>
      </c>
      <c r="C669" s="1" t="s">
        <v>58</v>
      </c>
      <c r="D669" s="1">
        <f>VLOOKUP(C669,Regionale_kerncijfers_Nederland!B$2:D$33,3,0)</f>
        <v>11146</v>
      </c>
      <c r="E669" s="1" t="s">
        <v>24</v>
      </c>
      <c r="F669" s="1">
        <v>2.2000000000000002</v>
      </c>
      <c r="G669">
        <f t="shared" si="20"/>
        <v>2.2000000000000002</v>
      </c>
      <c r="H669">
        <f t="shared" si="21"/>
        <v>24.5212</v>
      </c>
      <c r="I669" t="str">
        <f>VLOOKUP(E669,keyflow!A$2:B$37,2,0)</f>
        <v>CG</v>
      </c>
    </row>
    <row r="670" spans="1:9" x14ac:dyDescent="0.2">
      <c r="A670" s="1" t="s">
        <v>72</v>
      </c>
      <c r="B670" s="1">
        <v>2018</v>
      </c>
      <c r="C670" s="1" t="s">
        <v>58</v>
      </c>
      <c r="D670" s="1">
        <f>VLOOKUP(C670,Regionale_kerncijfers_Nederland!B$2:D$33,3,0)</f>
        <v>11146</v>
      </c>
      <c r="E670" s="1" t="s">
        <v>25</v>
      </c>
      <c r="F670" s="1">
        <v>1.9</v>
      </c>
      <c r="G670">
        <f t="shared" si="20"/>
        <v>1.9</v>
      </c>
      <c r="H670">
        <f t="shared" si="21"/>
        <v>21.177399999999999</v>
      </c>
      <c r="I670" t="str">
        <f>VLOOKUP(E670,keyflow!A$2:B$37,2,0)</f>
        <v>CDW</v>
      </c>
    </row>
    <row r="671" spans="1:9" x14ac:dyDescent="0.2">
      <c r="A671" s="1" t="s">
        <v>72</v>
      </c>
      <c r="B671" s="1">
        <v>2018</v>
      </c>
      <c r="C671" s="1" t="s">
        <v>58</v>
      </c>
      <c r="D671" s="1">
        <f>VLOOKUP(C671,Regionale_kerncijfers_Nederland!B$2:D$33,3,0)</f>
        <v>11146</v>
      </c>
      <c r="E671" s="1" t="s">
        <v>26</v>
      </c>
      <c r="F671" s="1">
        <v>1.2</v>
      </c>
      <c r="G671">
        <f t="shared" si="20"/>
        <v>1.2</v>
      </c>
      <c r="H671">
        <f t="shared" si="21"/>
        <v>13.3752</v>
      </c>
      <c r="I671" t="str">
        <f>VLOOKUP(E671,keyflow!A$2:B$37,2,0)</f>
        <v>CG</v>
      </c>
    </row>
    <row r="672" spans="1:9" x14ac:dyDescent="0.2">
      <c r="A672" s="1" t="s">
        <v>72</v>
      </c>
      <c r="B672" s="1">
        <v>2018</v>
      </c>
      <c r="C672" s="1" t="s">
        <v>58</v>
      </c>
      <c r="D672" s="1">
        <f>VLOOKUP(C672,Regionale_kerncijfers_Nederland!B$2:D$33,3,0)</f>
        <v>11146</v>
      </c>
      <c r="E672" s="1" t="s">
        <v>27</v>
      </c>
      <c r="F672" s="1">
        <v>24.8</v>
      </c>
      <c r="G672">
        <f t="shared" si="20"/>
        <v>24.8</v>
      </c>
      <c r="H672">
        <f t="shared" si="21"/>
        <v>276.42079999999999</v>
      </c>
      <c r="I672" t="str">
        <f>VLOOKUP(E672,keyflow!A$2:B$37,2,0)</f>
        <v>CDW</v>
      </c>
    </row>
    <row r="673" spans="1:9" x14ac:dyDescent="0.2">
      <c r="A673" s="1" t="s">
        <v>72</v>
      </c>
      <c r="B673" s="1">
        <v>2018</v>
      </c>
      <c r="C673" s="1" t="s">
        <v>58</v>
      </c>
      <c r="D673" s="1">
        <f>VLOOKUP(C673,Regionale_kerncijfers_Nederland!B$2:D$33,3,0)</f>
        <v>11146</v>
      </c>
      <c r="E673" s="1" t="s">
        <v>28</v>
      </c>
      <c r="F673" s="1">
        <v>27</v>
      </c>
      <c r="G673">
        <f t="shared" si="20"/>
        <v>27</v>
      </c>
      <c r="H673">
        <f t="shared" si="21"/>
        <v>300.94200000000001</v>
      </c>
      <c r="I673" t="str">
        <f>VLOOKUP(E673,keyflow!A$2:B$37,2,0)</f>
        <v>CDW</v>
      </c>
    </row>
    <row r="674" spans="1:9" x14ac:dyDescent="0.2">
      <c r="A674" s="1" t="s">
        <v>72</v>
      </c>
      <c r="B674" s="1">
        <v>2018</v>
      </c>
      <c r="C674" s="1" t="s">
        <v>58</v>
      </c>
      <c r="D674" s="1">
        <f>VLOOKUP(C674,Regionale_kerncijfers_Nederland!B$2:D$33,3,0)</f>
        <v>11146</v>
      </c>
      <c r="E674" s="1" t="s">
        <v>29</v>
      </c>
      <c r="F674" s="1">
        <v>3</v>
      </c>
      <c r="G674">
        <f t="shared" si="20"/>
        <v>3</v>
      </c>
      <c r="H674">
        <f t="shared" si="21"/>
        <v>33.438000000000002</v>
      </c>
      <c r="I674" t="str">
        <f>VLOOKUP(E674,keyflow!A$2:B$37,2,0)</f>
        <v>CDW</v>
      </c>
    </row>
    <row r="675" spans="1:9" x14ac:dyDescent="0.2">
      <c r="A675" s="1" t="s">
        <v>72</v>
      </c>
      <c r="B675" s="1">
        <v>2018</v>
      </c>
      <c r="C675" s="1" t="s">
        <v>58</v>
      </c>
      <c r="D675" s="1">
        <f>VLOOKUP(C675,Regionale_kerncijfers_Nederland!B$2:D$33,3,0)</f>
        <v>11146</v>
      </c>
      <c r="E675" s="1" t="s">
        <v>30</v>
      </c>
      <c r="F675" s="1">
        <v>7.4</v>
      </c>
      <c r="G675">
        <f t="shared" si="20"/>
        <v>7.4</v>
      </c>
      <c r="H675">
        <f t="shared" si="21"/>
        <v>82.480400000000003</v>
      </c>
      <c r="I675" t="str">
        <f>VLOOKUP(E675,keyflow!A$2:B$37,2,0)</f>
        <v>CDW</v>
      </c>
    </row>
    <row r="676" spans="1:9" x14ac:dyDescent="0.2">
      <c r="A676" s="1" t="s">
        <v>72</v>
      </c>
      <c r="B676" s="1">
        <v>2018</v>
      </c>
      <c r="C676" s="1" t="s">
        <v>58</v>
      </c>
      <c r="D676" s="1">
        <f>VLOOKUP(C676,Regionale_kerncijfers_Nederland!B$2:D$33,3,0)</f>
        <v>11146</v>
      </c>
      <c r="E676" s="1" t="s">
        <v>31</v>
      </c>
      <c r="F676" s="1">
        <v>0.8</v>
      </c>
      <c r="G676">
        <f t="shared" si="20"/>
        <v>0.8</v>
      </c>
      <c r="H676">
        <f t="shared" si="21"/>
        <v>8.9168000000000003</v>
      </c>
      <c r="I676" t="str">
        <f>VLOOKUP(E676,keyflow!A$2:B$37,2,0)</f>
        <v>CDW</v>
      </c>
    </row>
    <row r="677" spans="1:9" x14ac:dyDescent="0.2">
      <c r="A677" s="1" t="s">
        <v>72</v>
      </c>
      <c r="B677" s="1">
        <v>2018</v>
      </c>
      <c r="C677" s="1" t="s">
        <v>58</v>
      </c>
      <c r="D677" s="1">
        <f>VLOOKUP(C677,Regionale_kerncijfers_Nederland!B$2:D$33,3,0)</f>
        <v>11146</v>
      </c>
      <c r="E677" s="1" t="s">
        <v>32</v>
      </c>
      <c r="F677" s="1"/>
      <c r="G677">
        <f t="shared" si="20"/>
        <v>0</v>
      </c>
      <c r="H677">
        <f t="shared" si="21"/>
        <v>0</v>
      </c>
      <c r="I677" t="str">
        <f>VLOOKUP(E677,keyflow!A$2:B$37,2,0)</f>
        <v>CDW</v>
      </c>
    </row>
    <row r="678" spans="1:9" x14ac:dyDescent="0.2">
      <c r="A678" s="1" t="s">
        <v>72</v>
      </c>
      <c r="B678" s="1">
        <v>2018</v>
      </c>
      <c r="C678" s="1" t="s">
        <v>58</v>
      </c>
      <c r="D678" s="1">
        <f>VLOOKUP(C678,Regionale_kerncijfers_Nederland!B$2:D$33,3,0)</f>
        <v>11146</v>
      </c>
      <c r="E678" s="1" t="s">
        <v>33</v>
      </c>
      <c r="F678" s="1">
        <v>1.9</v>
      </c>
      <c r="G678">
        <f t="shared" si="20"/>
        <v>1.9</v>
      </c>
      <c r="H678">
        <f t="shared" si="21"/>
        <v>21.177399999999999</v>
      </c>
      <c r="I678" t="str">
        <f>VLOOKUP(E678,keyflow!A$2:B$37,2,0)</f>
        <v>CDW</v>
      </c>
    </row>
    <row r="679" spans="1:9" x14ac:dyDescent="0.2">
      <c r="A679" s="1" t="s">
        <v>72</v>
      </c>
      <c r="B679" s="1">
        <v>2018</v>
      </c>
      <c r="C679" s="1" t="s">
        <v>58</v>
      </c>
      <c r="D679" s="1">
        <f>VLOOKUP(C679,Regionale_kerncijfers_Nederland!B$2:D$33,3,0)</f>
        <v>11146</v>
      </c>
      <c r="E679" s="1" t="s">
        <v>34</v>
      </c>
      <c r="F679" s="1">
        <v>0.3</v>
      </c>
      <c r="G679">
        <f t="shared" si="20"/>
        <v>0.3</v>
      </c>
      <c r="H679">
        <f t="shared" si="21"/>
        <v>3.3437999999999999</v>
      </c>
      <c r="I679" t="str">
        <f>VLOOKUP(E679,keyflow!A$2:B$37,2,0)</f>
        <v>CDW</v>
      </c>
    </row>
    <row r="680" spans="1:9" x14ac:dyDescent="0.2">
      <c r="A680" s="1" t="s">
        <v>72</v>
      </c>
      <c r="B680" s="1">
        <v>2018</v>
      </c>
      <c r="C680" s="1" t="s">
        <v>58</v>
      </c>
      <c r="D680" s="1">
        <f>VLOOKUP(C680,Regionale_kerncijfers_Nederland!B$2:D$33,3,0)</f>
        <v>11146</v>
      </c>
      <c r="E680" s="1" t="s">
        <v>35</v>
      </c>
      <c r="F680" s="1">
        <v>9.1999999999999993</v>
      </c>
      <c r="G680">
        <f t="shared" si="20"/>
        <v>9.1999999999999993</v>
      </c>
      <c r="H680">
        <f t="shared" si="21"/>
        <v>102.5432</v>
      </c>
      <c r="I680" t="str">
        <f>VLOOKUP(E680,keyflow!A$2:B$37,2,0)</f>
        <v>CDW</v>
      </c>
    </row>
    <row r="681" spans="1:9" x14ac:dyDescent="0.2">
      <c r="A681" s="1" t="s">
        <v>72</v>
      </c>
      <c r="B681" s="1">
        <v>2018</v>
      </c>
      <c r="C681" s="1" t="s">
        <v>58</v>
      </c>
      <c r="D681" s="1">
        <f>VLOOKUP(C681,Regionale_kerncijfers_Nederland!B$2:D$33,3,0)</f>
        <v>11146</v>
      </c>
      <c r="E681" s="1" t="s">
        <v>36</v>
      </c>
      <c r="F681" s="1">
        <v>0.2</v>
      </c>
      <c r="G681">
        <f t="shared" si="20"/>
        <v>0.2</v>
      </c>
      <c r="H681">
        <f t="shared" si="21"/>
        <v>2.2292000000000001</v>
      </c>
      <c r="I681" t="str">
        <f>VLOOKUP(E681,keyflow!A$2:B$37,2,0)</f>
        <v>CG</v>
      </c>
    </row>
    <row r="682" spans="1:9" x14ac:dyDescent="0.2">
      <c r="A682" s="1" t="s">
        <v>72</v>
      </c>
      <c r="B682" s="1">
        <v>2018</v>
      </c>
      <c r="C682" s="1" t="s">
        <v>58</v>
      </c>
      <c r="D682" s="1">
        <f>VLOOKUP(C682,Regionale_kerncijfers_Nederland!B$2:D$33,3,0)</f>
        <v>11146</v>
      </c>
      <c r="E682" s="1" t="s">
        <v>37</v>
      </c>
      <c r="F682" s="1">
        <v>0.1</v>
      </c>
      <c r="G682">
        <f t="shared" si="20"/>
        <v>0.1</v>
      </c>
      <c r="H682">
        <f t="shared" si="21"/>
        <v>1.1146</v>
      </c>
      <c r="I682" t="str">
        <f>VLOOKUP(E682,keyflow!A$2:B$37,2,0)</f>
        <v>CDW</v>
      </c>
    </row>
    <row r="683" spans="1:9" x14ac:dyDescent="0.2">
      <c r="A683" s="1" t="s">
        <v>72</v>
      </c>
      <c r="B683" s="1">
        <v>2018</v>
      </c>
      <c r="C683" s="1" t="s">
        <v>58</v>
      </c>
      <c r="D683" s="1">
        <f>VLOOKUP(C683,Regionale_kerncijfers_Nederland!B$2:D$33,3,0)</f>
        <v>11146</v>
      </c>
      <c r="E683" s="1" t="s">
        <v>38</v>
      </c>
      <c r="F683" s="1">
        <v>0</v>
      </c>
      <c r="G683">
        <f t="shared" si="20"/>
        <v>0</v>
      </c>
      <c r="H683">
        <f t="shared" si="21"/>
        <v>0</v>
      </c>
      <c r="I683" t="str">
        <f>VLOOKUP(E683,keyflow!A$2:B$37,2,0)</f>
        <v>CG</v>
      </c>
    </row>
    <row r="684" spans="1:9" x14ac:dyDescent="0.2">
      <c r="A684" s="1" t="s">
        <v>72</v>
      </c>
      <c r="B684" s="1">
        <v>2018</v>
      </c>
      <c r="C684" s="1" t="s">
        <v>58</v>
      </c>
      <c r="D684" s="1">
        <f>VLOOKUP(C684,Regionale_kerncijfers_Nederland!B$2:D$33,3,0)</f>
        <v>11146</v>
      </c>
      <c r="E684" s="1" t="s">
        <v>39</v>
      </c>
      <c r="F684" s="1"/>
      <c r="G684">
        <f t="shared" si="20"/>
        <v>0</v>
      </c>
      <c r="H684">
        <f t="shared" si="21"/>
        <v>0</v>
      </c>
      <c r="I684" t="str">
        <f>VLOOKUP(E684,keyflow!A$2:B$37,2,0)</f>
        <v>FW</v>
      </c>
    </row>
    <row r="685" spans="1:9" x14ac:dyDescent="0.2">
      <c r="A685" s="1" t="s">
        <v>72</v>
      </c>
      <c r="B685" s="1">
        <v>2018</v>
      </c>
      <c r="C685" s="1" t="s">
        <v>58</v>
      </c>
      <c r="D685" s="1">
        <f>VLOOKUP(C685,Regionale_kerncijfers_Nederland!B$2:D$33,3,0)</f>
        <v>11146</v>
      </c>
      <c r="E685" s="1" t="s">
        <v>40</v>
      </c>
      <c r="F685" s="1"/>
      <c r="G685">
        <f t="shared" si="20"/>
        <v>0</v>
      </c>
      <c r="H685">
        <f t="shared" si="21"/>
        <v>0</v>
      </c>
      <c r="I685" t="str">
        <f>VLOOKUP(E685,keyflow!A$2:B$37,2,0)</f>
        <v>-</v>
      </c>
    </row>
    <row r="686" spans="1:9" x14ac:dyDescent="0.2">
      <c r="A686" s="1" t="s">
        <v>72</v>
      </c>
      <c r="B686" s="1">
        <v>2016</v>
      </c>
      <c r="C686" s="1" t="s">
        <v>59</v>
      </c>
      <c r="D686" s="1">
        <f>VLOOKUP(C686,Regionale_kerncijfers_Nederland!B$2:D$33,3,0)</f>
        <v>76792</v>
      </c>
      <c r="E686" s="1" t="s">
        <v>5</v>
      </c>
      <c r="F686">
        <v>542.4</v>
      </c>
      <c r="G686">
        <f t="shared" si="20"/>
        <v>542.4</v>
      </c>
      <c r="H686">
        <f t="shared" si="21"/>
        <v>41651.980799999998</v>
      </c>
      <c r="I686" t="str">
        <f>VLOOKUP(E686,keyflow!A$2:B$37,2,0)</f>
        <v>TOTAAL</v>
      </c>
    </row>
    <row r="687" spans="1:9" x14ac:dyDescent="0.2">
      <c r="A687" s="1" t="s">
        <v>72</v>
      </c>
      <c r="B687" s="1">
        <v>2016</v>
      </c>
      <c r="C687" s="1" t="s">
        <v>59</v>
      </c>
      <c r="D687" s="1">
        <f>VLOOKUP(C687,Regionale_kerncijfers_Nederland!B$2:D$33,3,0)</f>
        <v>76792</v>
      </c>
      <c r="E687" s="1" t="s">
        <v>6</v>
      </c>
      <c r="F687">
        <v>209</v>
      </c>
      <c r="G687">
        <f t="shared" si="20"/>
        <v>209</v>
      </c>
      <c r="H687">
        <f t="shared" si="21"/>
        <v>16049.528</v>
      </c>
      <c r="I687" t="str">
        <f>VLOOKUP(E687,keyflow!A$2:B$37,2,0)</f>
        <v>-</v>
      </c>
    </row>
    <row r="688" spans="1:9" x14ac:dyDescent="0.2">
      <c r="A688" s="1" t="s">
        <v>72</v>
      </c>
      <c r="B688" s="1">
        <v>2016</v>
      </c>
      <c r="C688" s="1" t="s">
        <v>59</v>
      </c>
      <c r="D688" s="1">
        <f>VLOOKUP(C688,Regionale_kerncijfers_Nederland!B$2:D$33,3,0)</f>
        <v>76792</v>
      </c>
      <c r="E688" s="1" t="s">
        <v>7</v>
      </c>
      <c r="F688">
        <v>21.3</v>
      </c>
      <c r="G688">
        <f t="shared" si="20"/>
        <v>21.3</v>
      </c>
      <c r="H688">
        <f t="shared" si="21"/>
        <v>1635.6696000000002</v>
      </c>
      <c r="I688" t="str">
        <f>VLOOKUP(E688,keyflow!A$2:B$37,2,0)</f>
        <v>CG</v>
      </c>
    </row>
    <row r="689" spans="1:9" x14ac:dyDescent="0.2">
      <c r="A689" s="1" t="s">
        <v>72</v>
      </c>
      <c r="B689" s="1">
        <v>2016</v>
      </c>
      <c r="C689" s="1" t="s">
        <v>59</v>
      </c>
      <c r="D689" s="1">
        <f>VLOOKUP(C689,Regionale_kerncijfers_Nederland!B$2:D$33,3,0)</f>
        <v>76792</v>
      </c>
      <c r="E689" s="1" t="s">
        <v>8</v>
      </c>
      <c r="F689">
        <v>3.9</v>
      </c>
      <c r="G689">
        <f t="shared" si="20"/>
        <v>3.9</v>
      </c>
      <c r="H689">
        <f t="shared" si="21"/>
        <v>299.48879999999997</v>
      </c>
      <c r="I689" t="str">
        <f>VLOOKUP(E689,keyflow!A$2:B$37,2,0)</f>
        <v>CDW</v>
      </c>
    </row>
    <row r="690" spans="1:9" x14ac:dyDescent="0.2">
      <c r="A690" s="1" t="s">
        <v>72</v>
      </c>
      <c r="B690" s="1">
        <v>2016</v>
      </c>
      <c r="C690" s="1" t="s">
        <v>59</v>
      </c>
      <c r="D690" s="1">
        <f>VLOOKUP(C690,Regionale_kerncijfers_Nederland!B$2:D$33,3,0)</f>
        <v>76792</v>
      </c>
      <c r="E690" s="1" t="s">
        <v>9</v>
      </c>
      <c r="F690">
        <v>85.7</v>
      </c>
      <c r="G690">
        <f t="shared" si="20"/>
        <v>85.7</v>
      </c>
      <c r="H690">
        <f t="shared" si="21"/>
        <v>6581.0744000000004</v>
      </c>
      <c r="I690" t="str">
        <f>VLOOKUP(E690,keyflow!A$2:B$37,2,0)</f>
        <v>FW</v>
      </c>
    </row>
    <row r="691" spans="1:9" x14ac:dyDescent="0.2">
      <c r="A691" s="1" t="s">
        <v>72</v>
      </c>
      <c r="B691" s="1">
        <v>2016</v>
      </c>
      <c r="C691" s="1" t="s">
        <v>59</v>
      </c>
      <c r="D691" s="1">
        <f>VLOOKUP(C691,Regionale_kerncijfers_Nederland!B$2:D$33,3,0)</f>
        <v>76792</v>
      </c>
      <c r="E691" s="1" t="s">
        <v>10</v>
      </c>
      <c r="F691">
        <v>49.8</v>
      </c>
      <c r="G691">
        <f t="shared" si="20"/>
        <v>49.8</v>
      </c>
      <c r="H691">
        <f t="shared" si="21"/>
        <v>3824.2415999999998</v>
      </c>
      <c r="I691" t="str">
        <f>VLOOKUP(E691,keyflow!A$2:B$37,2,0)</f>
        <v>CG</v>
      </c>
    </row>
    <row r="692" spans="1:9" x14ac:dyDescent="0.2">
      <c r="A692" s="1" t="s">
        <v>72</v>
      </c>
      <c r="B692" s="1">
        <v>2016</v>
      </c>
      <c r="C692" s="1" t="s">
        <v>59</v>
      </c>
      <c r="D692" s="1">
        <f>VLOOKUP(C692,Regionale_kerncijfers_Nederland!B$2:D$33,3,0)</f>
        <v>76792</v>
      </c>
      <c r="E692" s="1" t="s">
        <v>11</v>
      </c>
      <c r="F692">
        <v>4.2</v>
      </c>
      <c r="G692">
        <f t="shared" si="20"/>
        <v>4.2</v>
      </c>
      <c r="H692">
        <f t="shared" si="21"/>
        <v>322.52640000000002</v>
      </c>
      <c r="I692" t="str">
        <f>VLOOKUP(E692,keyflow!A$2:B$37,2,0)</f>
        <v>CG</v>
      </c>
    </row>
    <row r="693" spans="1:9" x14ac:dyDescent="0.2">
      <c r="A693" s="1" t="s">
        <v>72</v>
      </c>
      <c r="B693" s="1">
        <v>2016</v>
      </c>
      <c r="C693" s="1" t="s">
        <v>59</v>
      </c>
      <c r="D693" s="1">
        <f>VLOOKUP(C693,Regionale_kerncijfers_Nederland!B$2:D$33,3,0)</f>
        <v>76792</v>
      </c>
      <c r="E693" s="1" t="s">
        <v>12</v>
      </c>
      <c r="F693">
        <v>13.3</v>
      </c>
      <c r="G693">
        <f t="shared" si="20"/>
        <v>13.3</v>
      </c>
      <c r="H693">
        <f t="shared" si="21"/>
        <v>1021.3336</v>
      </c>
      <c r="I693" t="str">
        <f>VLOOKUP(E693,keyflow!A$2:B$37,2,0)</f>
        <v>CG</v>
      </c>
    </row>
    <row r="694" spans="1:9" x14ac:dyDescent="0.2">
      <c r="A694" s="1" t="s">
        <v>72</v>
      </c>
      <c r="B694" s="1">
        <v>2016</v>
      </c>
      <c r="C694" s="1" t="s">
        <v>59</v>
      </c>
      <c r="D694" s="1">
        <f>VLOOKUP(C694,Regionale_kerncijfers_Nederland!B$2:D$33,3,0)</f>
        <v>76792</v>
      </c>
      <c r="E694" s="1" t="s">
        <v>13</v>
      </c>
      <c r="F694">
        <v>0.1</v>
      </c>
      <c r="G694">
        <f t="shared" si="20"/>
        <v>0.1</v>
      </c>
      <c r="H694">
        <f t="shared" si="21"/>
        <v>7.6792000000000007</v>
      </c>
      <c r="I694" t="str">
        <f>VLOOKUP(E694,keyflow!A$2:B$37,2,0)</f>
        <v>CG</v>
      </c>
    </row>
    <row r="695" spans="1:9" x14ac:dyDescent="0.2">
      <c r="A695" s="1" t="s">
        <v>72</v>
      </c>
      <c r="B695" s="1">
        <v>2016</v>
      </c>
      <c r="C695" s="1" t="s">
        <v>59</v>
      </c>
      <c r="D695" s="1">
        <f>VLOOKUP(C695,Regionale_kerncijfers_Nederland!B$2:D$33,3,0)</f>
        <v>76792</v>
      </c>
      <c r="E695" s="1" t="s">
        <v>14</v>
      </c>
      <c r="G695">
        <f t="shared" si="20"/>
        <v>0</v>
      </c>
      <c r="H695">
        <f t="shared" si="21"/>
        <v>0</v>
      </c>
      <c r="I695" t="str">
        <f>VLOOKUP(E695,keyflow!A$2:B$37,2,0)</f>
        <v>CG</v>
      </c>
    </row>
    <row r="696" spans="1:9" x14ac:dyDescent="0.2">
      <c r="A696" s="1" t="s">
        <v>72</v>
      </c>
      <c r="B696" s="1">
        <v>2016</v>
      </c>
      <c r="C696" s="1" t="s">
        <v>59</v>
      </c>
      <c r="D696" s="1">
        <f>VLOOKUP(C696,Regionale_kerncijfers_Nederland!B$2:D$33,3,0)</f>
        <v>76792</v>
      </c>
      <c r="E696" s="1" t="s">
        <v>15</v>
      </c>
      <c r="G696">
        <f t="shared" si="20"/>
        <v>0</v>
      </c>
      <c r="H696">
        <f t="shared" si="21"/>
        <v>0</v>
      </c>
      <c r="I696" t="str">
        <f>VLOOKUP(E696,keyflow!A$2:B$37,2,0)</f>
        <v>CG</v>
      </c>
    </row>
    <row r="697" spans="1:9" x14ac:dyDescent="0.2">
      <c r="A697" s="1" t="s">
        <v>72</v>
      </c>
      <c r="B697" s="1">
        <v>2016</v>
      </c>
      <c r="C697" s="1" t="s">
        <v>59</v>
      </c>
      <c r="D697" s="1">
        <f>VLOOKUP(C697,Regionale_kerncijfers_Nederland!B$2:D$33,3,0)</f>
        <v>76792</v>
      </c>
      <c r="E697" s="1" t="s">
        <v>16</v>
      </c>
      <c r="F697">
        <v>6.5</v>
      </c>
      <c r="G697">
        <f t="shared" si="20"/>
        <v>6.5</v>
      </c>
      <c r="H697">
        <f t="shared" si="21"/>
        <v>499.14800000000002</v>
      </c>
      <c r="I697" t="str">
        <f>VLOOKUP(E697,keyflow!A$2:B$37,2,0)</f>
        <v>CG</v>
      </c>
    </row>
    <row r="698" spans="1:9" x14ac:dyDescent="0.2">
      <c r="A698" s="1" t="s">
        <v>72</v>
      </c>
      <c r="B698" s="1">
        <v>2016</v>
      </c>
      <c r="C698" s="1" t="s">
        <v>59</v>
      </c>
      <c r="D698" s="1">
        <f>VLOOKUP(C698,Regionale_kerncijfers_Nederland!B$2:D$33,3,0)</f>
        <v>76792</v>
      </c>
      <c r="E698" s="1" t="s">
        <v>17</v>
      </c>
      <c r="F698">
        <v>1.5</v>
      </c>
      <c r="G698">
        <f t="shared" si="20"/>
        <v>1.5</v>
      </c>
      <c r="H698">
        <f t="shared" si="21"/>
        <v>115.188</v>
      </c>
      <c r="I698" t="str">
        <f>VLOOKUP(E698,keyflow!A$2:B$37,2,0)</f>
        <v>CG</v>
      </c>
    </row>
    <row r="699" spans="1:9" x14ac:dyDescent="0.2">
      <c r="A699" s="1" t="s">
        <v>72</v>
      </c>
      <c r="B699" s="1">
        <v>2016</v>
      </c>
      <c r="C699" s="1" t="s">
        <v>59</v>
      </c>
      <c r="D699" s="1">
        <f>VLOOKUP(C699,Regionale_kerncijfers_Nederland!B$2:D$33,3,0)</f>
        <v>76792</v>
      </c>
      <c r="E699" s="1" t="s">
        <v>18</v>
      </c>
      <c r="G699">
        <f t="shared" si="20"/>
        <v>0</v>
      </c>
      <c r="H699">
        <f t="shared" si="21"/>
        <v>0</v>
      </c>
      <c r="I699" t="str">
        <f>VLOOKUP(E699,keyflow!A$2:B$37,2,0)</f>
        <v>CG</v>
      </c>
    </row>
    <row r="700" spans="1:9" x14ac:dyDescent="0.2">
      <c r="A700" s="1" t="s">
        <v>72</v>
      </c>
      <c r="B700" s="1">
        <v>2016</v>
      </c>
      <c r="C700" s="1" t="s">
        <v>59</v>
      </c>
      <c r="D700" s="1">
        <f>VLOOKUP(C700,Regionale_kerncijfers_Nederland!B$2:D$33,3,0)</f>
        <v>76792</v>
      </c>
      <c r="E700" s="1" t="s">
        <v>19</v>
      </c>
      <c r="F700">
        <v>0.1</v>
      </c>
      <c r="G700">
        <f t="shared" si="20"/>
        <v>0.1</v>
      </c>
      <c r="H700">
        <f t="shared" si="21"/>
        <v>7.6792000000000007</v>
      </c>
      <c r="I700" t="str">
        <f>VLOOKUP(E700,keyflow!A$2:B$37,2,0)</f>
        <v>FW</v>
      </c>
    </row>
    <row r="701" spans="1:9" x14ac:dyDescent="0.2">
      <c r="A701" s="1" t="s">
        <v>72</v>
      </c>
      <c r="B701" s="1">
        <v>2016</v>
      </c>
      <c r="C701" s="1" t="s">
        <v>59</v>
      </c>
      <c r="D701" s="1">
        <f>VLOOKUP(C701,Regionale_kerncijfers_Nederland!B$2:D$33,3,0)</f>
        <v>76792</v>
      </c>
      <c r="E701" s="1" t="s">
        <v>20</v>
      </c>
      <c r="G701">
        <f t="shared" si="20"/>
        <v>0</v>
      </c>
      <c r="H701">
        <f t="shared" si="21"/>
        <v>0</v>
      </c>
      <c r="I701" t="str">
        <f>VLOOKUP(E701,keyflow!A$2:B$37,2,0)</f>
        <v>CG</v>
      </c>
    </row>
    <row r="702" spans="1:9" x14ac:dyDescent="0.2">
      <c r="A702" s="1" t="s">
        <v>72</v>
      </c>
      <c r="B702" s="1">
        <v>2016</v>
      </c>
      <c r="C702" s="1" t="s">
        <v>59</v>
      </c>
      <c r="D702" s="1">
        <f>VLOOKUP(C702,Regionale_kerncijfers_Nederland!B$2:D$33,3,0)</f>
        <v>76792</v>
      </c>
      <c r="E702" s="1" t="s">
        <v>21</v>
      </c>
      <c r="F702">
        <v>19.899999999999999</v>
      </c>
      <c r="G702">
        <f t="shared" si="20"/>
        <v>19.899999999999999</v>
      </c>
      <c r="H702">
        <f t="shared" si="21"/>
        <v>1528.1607999999999</v>
      </c>
      <c r="I702" t="str">
        <f>VLOOKUP(E702,keyflow!A$2:B$37,2,0)</f>
        <v>FW</v>
      </c>
    </row>
    <row r="703" spans="1:9" x14ac:dyDescent="0.2">
      <c r="A703" s="1" t="s">
        <v>72</v>
      </c>
      <c r="B703" s="1">
        <v>2016</v>
      </c>
      <c r="C703" s="1" t="s">
        <v>59</v>
      </c>
      <c r="D703" s="1">
        <f>VLOOKUP(C703,Regionale_kerncijfers_Nederland!B$2:D$33,3,0)</f>
        <v>76792</v>
      </c>
      <c r="E703" s="1" t="s">
        <v>22</v>
      </c>
      <c r="F703">
        <v>7.6</v>
      </c>
      <c r="G703">
        <f t="shared" si="20"/>
        <v>7.6</v>
      </c>
      <c r="H703">
        <f t="shared" si="21"/>
        <v>583.61919999999998</v>
      </c>
      <c r="I703" t="str">
        <f>VLOOKUP(E703,keyflow!A$2:B$37,2,0)</f>
        <v>CG</v>
      </c>
    </row>
    <row r="704" spans="1:9" x14ac:dyDescent="0.2">
      <c r="A704" s="1" t="s">
        <v>72</v>
      </c>
      <c r="B704" s="1">
        <v>2016</v>
      </c>
      <c r="C704" s="1" t="s">
        <v>59</v>
      </c>
      <c r="D704" s="1">
        <f>VLOOKUP(C704,Regionale_kerncijfers_Nederland!B$2:D$33,3,0)</f>
        <v>76792</v>
      </c>
      <c r="E704" s="1" t="s">
        <v>23</v>
      </c>
      <c r="F704">
        <v>11.3</v>
      </c>
      <c r="G704">
        <f t="shared" si="20"/>
        <v>11.3</v>
      </c>
      <c r="H704">
        <f t="shared" si="21"/>
        <v>867.7496000000001</v>
      </c>
      <c r="I704" t="str">
        <f>VLOOKUP(E704,keyflow!A$2:B$37,2,0)</f>
        <v>CG</v>
      </c>
    </row>
    <row r="705" spans="1:9" x14ac:dyDescent="0.2">
      <c r="A705" s="1" t="s">
        <v>72</v>
      </c>
      <c r="B705" s="1">
        <v>2016</v>
      </c>
      <c r="C705" s="1" t="s">
        <v>59</v>
      </c>
      <c r="D705" s="1">
        <f>VLOOKUP(C705,Regionale_kerncijfers_Nederland!B$2:D$33,3,0)</f>
        <v>76792</v>
      </c>
      <c r="E705" s="1" t="s">
        <v>24</v>
      </c>
      <c r="F705">
        <v>2.6</v>
      </c>
      <c r="G705">
        <f t="shared" si="20"/>
        <v>2.6</v>
      </c>
      <c r="H705">
        <f t="shared" si="21"/>
        <v>199.6592</v>
      </c>
      <c r="I705" t="str">
        <f>VLOOKUP(E705,keyflow!A$2:B$37,2,0)</f>
        <v>CG</v>
      </c>
    </row>
    <row r="706" spans="1:9" x14ac:dyDescent="0.2">
      <c r="A706" s="1" t="s">
        <v>72</v>
      </c>
      <c r="B706" s="1">
        <v>2016</v>
      </c>
      <c r="C706" s="1" t="s">
        <v>59</v>
      </c>
      <c r="D706" s="1">
        <f>VLOOKUP(C706,Regionale_kerncijfers_Nederland!B$2:D$33,3,0)</f>
        <v>76792</v>
      </c>
      <c r="E706" s="1" t="s">
        <v>25</v>
      </c>
      <c r="G706">
        <f t="shared" si="20"/>
        <v>0</v>
      </c>
      <c r="H706">
        <f t="shared" si="21"/>
        <v>0</v>
      </c>
      <c r="I706" t="str">
        <f>VLOOKUP(E706,keyflow!A$2:B$37,2,0)</f>
        <v>CDW</v>
      </c>
    </row>
    <row r="707" spans="1:9" x14ac:dyDescent="0.2">
      <c r="A707" s="1" t="s">
        <v>72</v>
      </c>
      <c r="B707" s="1">
        <v>2016</v>
      </c>
      <c r="C707" s="1" t="s">
        <v>59</v>
      </c>
      <c r="D707" s="1">
        <f>VLOOKUP(C707,Regionale_kerncijfers_Nederland!B$2:D$33,3,0)</f>
        <v>76792</v>
      </c>
      <c r="E707" s="1" t="s">
        <v>26</v>
      </c>
      <c r="F707">
        <v>1</v>
      </c>
      <c r="G707">
        <f t="shared" ref="G707:G770" si="22">IF(ISBLANK(F707), 0, F707)</f>
        <v>1</v>
      </c>
      <c r="H707">
        <f t="shared" ref="H707:H770" si="23">(D707*G707)/1000</f>
        <v>76.792000000000002</v>
      </c>
      <c r="I707" t="str">
        <f>VLOOKUP(E707,keyflow!A$2:B$37,2,0)</f>
        <v>CG</v>
      </c>
    </row>
    <row r="708" spans="1:9" x14ac:dyDescent="0.2">
      <c r="A708" s="1" t="s">
        <v>72</v>
      </c>
      <c r="B708" s="1">
        <v>2016</v>
      </c>
      <c r="C708" s="1" t="s">
        <v>59</v>
      </c>
      <c r="D708" s="1">
        <f>VLOOKUP(C708,Regionale_kerncijfers_Nederland!B$2:D$33,3,0)</f>
        <v>76792</v>
      </c>
      <c r="E708" s="1" t="s">
        <v>27</v>
      </c>
      <c r="F708">
        <v>35</v>
      </c>
      <c r="G708">
        <f t="shared" si="22"/>
        <v>35</v>
      </c>
      <c r="H708">
        <f t="shared" si="23"/>
        <v>2687.72</v>
      </c>
      <c r="I708" t="str">
        <f>VLOOKUP(E708,keyflow!A$2:B$37,2,0)</f>
        <v>CDW</v>
      </c>
    </row>
    <row r="709" spans="1:9" x14ac:dyDescent="0.2">
      <c r="A709" s="1" t="s">
        <v>72</v>
      </c>
      <c r="B709" s="1">
        <v>2016</v>
      </c>
      <c r="C709" s="1" t="s">
        <v>59</v>
      </c>
      <c r="D709" s="1">
        <f>VLOOKUP(C709,Regionale_kerncijfers_Nederland!B$2:D$33,3,0)</f>
        <v>76792</v>
      </c>
      <c r="E709" s="1" t="s">
        <v>28</v>
      </c>
      <c r="F709">
        <v>32.200000000000003</v>
      </c>
      <c r="G709">
        <f t="shared" si="22"/>
        <v>32.200000000000003</v>
      </c>
      <c r="H709">
        <f t="shared" si="23"/>
        <v>2472.7024000000006</v>
      </c>
      <c r="I709" t="str">
        <f>VLOOKUP(E709,keyflow!A$2:B$37,2,0)</f>
        <v>CDW</v>
      </c>
    </row>
    <row r="710" spans="1:9" x14ac:dyDescent="0.2">
      <c r="A710" s="1" t="s">
        <v>72</v>
      </c>
      <c r="B710" s="1">
        <v>2016</v>
      </c>
      <c r="C710" s="1" t="s">
        <v>59</v>
      </c>
      <c r="D710" s="1">
        <f>VLOOKUP(C710,Regionale_kerncijfers_Nederland!B$2:D$33,3,0)</f>
        <v>76792</v>
      </c>
      <c r="E710" s="1" t="s">
        <v>29</v>
      </c>
      <c r="F710">
        <v>6.6</v>
      </c>
      <c r="G710">
        <f t="shared" si="22"/>
        <v>6.6</v>
      </c>
      <c r="H710">
        <f t="shared" si="23"/>
        <v>506.82719999999995</v>
      </c>
      <c r="I710" t="str">
        <f>VLOOKUP(E710,keyflow!A$2:B$37,2,0)</f>
        <v>CDW</v>
      </c>
    </row>
    <row r="711" spans="1:9" x14ac:dyDescent="0.2">
      <c r="A711" s="1" t="s">
        <v>72</v>
      </c>
      <c r="B711" s="1">
        <v>2016</v>
      </c>
      <c r="C711" s="1" t="s">
        <v>59</v>
      </c>
      <c r="D711" s="1">
        <f>VLOOKUP(C711,Regionale_kerncijfers_Nederland!B$2:D$33,3,0)</f>
        <v>76792</v>
      </c>
      <c r="E711" s="1" t="s">
        <v>30</v>
      </c>
      <c r="F711">
        <v>6.6</v>
      </c>
      <c r="G711">
        <f t="shared" si="22"/>
        <v>6.6</v>
      </c>
      <c r="H711">
        <f t="shared" si="23"/>
        <v>506.82719999999995</v>
      </c>
      <c r="I711" t="str">
        <f>VLOOKUP(E711,keyflow!A$2:B$37,2,0)</f>
        <v>CDW</v>
      </c>
    </row>
    <row r="712" spans="1:9" x14ac:dyDescent="0.2">
      <c r="A712" s="1" t="s">
        <v>72</v>
      </c>
      <c r="B712" s="1">
        <v>2016</v>
      </c>
      <c r="C712" s="1" t="s">
        <v>59</v>
      </c>
      <c r="D712" s="1">
        <f>VLOOKUP(C712,Regionale_kerncijfers_Nederland!B$2:D$33,3,0)</f>
        <v>76792</v>
      </c>
      <c r="E712" s="1" t="s">
        <v>31</v>
      </c>
      <c r="F712">
        <v>0.8</v>
      </c>
      <c r="G712">
        <f t="shared" si="22"/>
        <v>0.8</v>
      </c>
      <c r="H712">
        <f t="shared" si="23"/>
        <v>61.433600000000006</v>
      </c>
      <c r="I712" t="str">
        <f>VLOOKUP(E712,keyflow!A$2:B$37,2,0)</f>
        <v>CDW</v>
      </c>
    </row>
    <row r="713" spans="1:9" x14ac:dyDescent="0.2">
      <c r="A713" s="1" t="s">
        <v>72</v>
      </c>
      <c r="B713" s="1">
        <v>2016</v>
      </c>
      <c r="C713" s="1" t="s">
        <v>59</v>
      </c>
      <c r="D713" s="1">
        <f>VLOOKUP(C713,Regionale_kerncijfers_Nederland!B$2:D$33,3,0)</f>
        <v>76792</v>
      </c>
      <c r="E713" s="1" t="s">
        <v>32</v>
      </c>
      <c r="F713">
        <v>1</v>
      </c>
      <c r="G713">
        <f t="shared" si="22"/>
        <v>1</v>
      </c>
      <c r="H713">
        <f t="shared" si="23"/>
        <v>76.792000000000002</v>
      </c>
      <c r="I713" t="str">
        <f>VLOOKUP(E713,keyflow!A$2:B$37,2,0)</f>
        <v>CDW</v>
      </c>
    </row>
    <row r="714" spans="1:9" x14ac:dyDescent="0.2">
      <c r="A714" s="1" t="s">
        <v>72</v>
      </c>
      <c r="B714" s="1">
        <v>2016</v>
      </c>
      <c r="C714" s="1" t="s">
        <v>59</v>
      </c>
      <c r="D714" s="1">
        <f>VLOOKUP(C714,Regionale_kerncijfers_Nederland!B$2:D$33,3,0)</f>
        <v>76792</v>
      </c>
      <c r="E714" s="1" t="s">
        <v>33</v>
      </c>
      <c r="F714">
        <v>2.1</v>
      </c>
      <c r="G714">
        <f t="shared" si="22"/>
        <v>2.1</v>
      </c>
      <c r="H714">
        <f t="shared" si="23"/>
        <v>161.26320000000001</v>
      </c>
      <c r="I714" t="str">
        <f>VLOOKUP(E714,keyflow!A$2:B$37,2,0)</f>
        <v>CDW</v>
      </c>
    </row>
    <row r="715" spans="1:9" x14ac:dyDescent="0.2">
      <c r="A715" s="1" t="s">
        <v>72</v>
      </c>
      <c r="B715" s="1">
        <v>2016</v>
      </c>
      <c r="C715" s="1" t="s">
        <v>59</v>
      </c>
      <c r="D715" s="1">
        <f>VLOOKUP(C715,Regionale_kerncijfers_Nederland!B$2:D$33,3,0)</f>
        <v>76792</v>
      </c>
      <c r="E715" s="1" t="s">
        <v>34</v>
      </c>
      <c r="F715">
        <v>0.2</v>
      </c>
      <c r="G715">
        <f t="shared" si="22"/>
        <v>0.2</v>
      </c>
      <c r="H715">
        <f t="shared" si="23"/>
        <v>15.358400000000001</v>
      </c>
      <c r="I715" t="str">
        <f>VLOOKUP(E715,keyflow!A$2:B$37,2,0)</f>
        <v>CDW</v>
      </c>
    </row>
    <row r="716" spans="1:9" x14ac:dyDescent="0.2">
      <c r="A716" s="1" t="s">
        <v>72</v>
      </c>
      <c r="B716" s="1">
        <v>2016</v>
      </c>
      <c r="C716" s="1" t="s">
        <v>59</v>
      </c>
      <c r="D716" s="1">
        <f>VLOOKUP(C716,Regionale_kerncijfers_Nederland!B$2:D$33,3,0)</f>
        <v>76792</v>
      </c>
      <c r="E716" s="1" t="s">
        <v>35</v>
      </c>
      <c r="F716">
        <v>19.8</v>
      </c>
      <c r="G716">
        <f t="shared" si="22"/>
        <v>19.8</v>
      </c>
      <c r="H716">
        <f t="shared" si="23"/>
        <v>1520.4816000000001</v>
      </c>
      <c r="I716" t="str">
        <f>VLOOKUP(E716,keyflow!A$2:B$37,2,0)</f>
        <v>CDW</v>
      </c>
    </row>
    <row r="717" spans="1:9" x14ac:dyDescent="0.2">
      <c r="A717" s="1" t="s">
        <v>72</v>
      </c>
      <c r="B717" s="1">
        <v>2016</v>
      </c>
      <c r="C717" s="1" t="s">
        <v>59</v>
      </c>
      <c r="D717" s="1">
        <f>VLOOKUP(C717,Regionale_kerncijfers_Nederland!B$2:D$33,3,0)</f>
        <v>76792</v>
      </c>
      <c r="E717" s="1" t="s">
        <v>36</v>
      </c>
      <c r="F717">
        <v>0.3</v>
      </c>
      <c r="G717">
        <f t="shared" si="22"/>
        <v>0.3</v>
      </c>
      <c r="H717">
        <f t="shared" si="23"/>
        <v>23.037599999999998</v>
      </c>
      <c r="I717" t="str">
        <f>VLOOKUP(E717,keyflow!A$2:B$37,2,0)</f>
        <v>CG</v>
      </c>
    </row>
    <row r="718" spans="1:9" x14ac:dyDescent="0.2">
      <c r="A718" s="1" t="s">
        <v>72</v>
      </c>
      <c r="B718" s="1">
        <v>2016</v>
      </c>
      <c r="C718" s="1" t="s">
        <v>59</v>
      </c>
      <c r="D718" s="1">
        <f>VLOOKUP(C718,Regionale_kerncijfers_Nederland!B$2:D$33,3,0)</f>
        <v>76792</v>
      </c>
      <c r="E718" s="1" t="s">
        <v>37</v>
      </c>
      <c r="F718">
        <v>0.1</v>
      </c>
      <c r="G718">
        <f t="shared" si="22"/>
        <v>0.1</v>
      </c>
      <c r="H718">
        <f t="shared" si="23"/>
        <v>7.6792000000000007</v>
      </c>
      <c r="I718" t="str">
        <f>VLOOKUP(E718,keyflow!A$2:B$37,2,0)</f>
        <v>CDW</v>
      </c>
    </row>
    <row r="719" spans="1:9" x14ac:dyDescent="0.2">
      <c r="A719" s="1" t="s">
        <v>72</v>
      </c>
      <c r="B719" s="1">
        <v>2016</v>
      </c>
      <c r="C719" s="1" t="s">
        <v>59</v>
      </c>
      <c r="D719" s="1">
        <f>VLOOKUP(C719,Regionale_kerncijfers_Nederland!B$2:D$33,3,0)</f>
        <v>76792</v>
      </c>
      <c r="E719" s="1" t="s">
        <v>38</v>
      </c>
      <c r="F719">
        <v>0.1</v>
      </c>
      <c r="G719">
        <f t="shared" si="22"/>
        <v>0.1</v>
      </c>
      <c r="H719">
        <f t="shared" si="23"/>
        <v>7.6792000000000007</v>
      </c>
      <c r="I719" t="str">
        <f>VLOOKUP(E719,keyflow!A$2:B$37,2,0)</f>
        <v>CG</v>
      </c>
    </row>
    <row r="720" spans="1:9" x14ac:dyDescent="0.2">
      <c r="A720" s="1" t="s">
        <v>72</v>
      </c>
      <c r="B720" s="1">
        <v>2016</v>
      </c>
      <c r="C720" s="1" t="s">
        <v>59</v>
      </c>
      <c r="D720" s="1">
        <f>VLOOKUP(C720,Regionale_kerncijfers_Nederland!B$2:D$33,3,0)</f>
        <v>76792</v>
      </c>
      <c r="E720" s="1" t="s">
        <v>39</v>
      </c>
      <c r="G720">
        <f t="shared" si="22"/>
        <v>0</v>
      </c>
      <c r="H720">
        <f t="shared" si="23"/>
        <v>0</v>
      </c>
      <c r="I720" t="str">
        <f>VLOOKUP(E720,keyflow!A$2:B$37,2,0)</f>
        <v>FW</v>
      </c>
    </row>
    <row r="721" spans="1:9" x14ac:dyDescent="0.2">
      <c r="A721" s="1" t="s">
        <v>72</v>
      </c>
      <c r="B721" s="1">
        <v>2016</v>
      </c>
      <c r="C721" s="1" t="s">
        <v>59</v>
      </c>
      <c r="D721" s="1">
        <f>VLOOKUP(C721,Regionale_kerncijfers_Nederland!B$2:D$33,3,0)</f>
        <v>76792</v>
      </c>
      <c r="E721" s="1" t="s">
        <v>40</v>
      </c>
      <c r="G721">
        <f t="shared" si="22"/>
        <v>0</v>
      </c>
      <c r="H721">
        <f t="shared" si="23"/>
        <v>0</v>
      </c>
      <c r="I721" t="str">
        <f>VLOOKUP(E721,keyflow!A$2:B$37,2,0)</f>
        <v>-</v>
      </c>
    </row>
    <row r="722" spans="1:9" x14ac:dyDescent="0.2">
      <c r="A722" s="1" t="s">
        <v>72</v>
      </c>
      <c r="B722" s="1">
        <v>2015</v>
      </c>
      <c r="C722" s="1" t="s">
        <v>60</v>
      </c>
      <c r="D722" s="1">
        <f>VLOOKUP(C722,Regionale_kerncijfers_Nederland!B$2:D$33,3,0)</f>
        <v>9187</v>
      </c>
      <c r="E722" s="1" t="s">
        <v>5</v>
      </c>
      <c r="F722">
        <v>490.5</v>
      </c>
      <c r="G722">
        <f t="shared" si="22"/>
        <v>490.5</v>
      </c>
      <c r="H722">
        <f t="shared" si="23"/>
        <v>4506.2235000000001</v>
      </c>
      <c r="I722" t="str">
        <f>VLOOKUP(E722,keyflow!A$2:B$37,2,0)</f>
        <v>TOTAAL</v>
      </c>
    </row>
    <row r="723" spans="1:9" x14ac:dyDescent="0.2">
      <c r="A723" s="1" t="s">
        <v>72</v>
      </c>
      <c r="B723" s="1">
        <v>2015</v>
      </c>
      <c r="C723" s="1" t="s">
        <v>60</v>
      </c>
      <c r="D723" s="1">
        <f>VLOOKUP(C723,Regionale_kerncijfers_Nederland!B$2:D$33,3,0)</f>
        <v>9187</v>
      </c>
      <c r="E723" s="1" t="s">
        <v>6</v>
      </c>
      <c r="F723">
        <v>177.6</v>
      </c>
      <c r="G723">
        <f t="shared" si="22"/>
        <v>177.6</v>
      </c>
      <c r="H723">
        <f t="shared" si="23"/>
        <v>1631.6112000000001</v>
      </c>
      <c r="I723" t="str">
        <f>VLOOKUP(E723,keyflow!A$2:B$37,2,0)</f>
        <v>-</v>
      </c>
    </row>
    <row r="724" spans="1:9" x14ac:dyDescent="0.2">
      <c r="A724" s="1" t="s">
        <v>72</v>
      </c>
      <c r="B724" s="1">
        <v>2015</v>
      </c>
      <c r="C724" s="1" t="s">
        <v>60</v>
      </c>
      <c r="D724" s="1">
        <f>VLOOKUP(C724,Regionale_kerncijfers_Nederland!B$2:D$33,3,0)</f>
        <v>9187</v>
      </c>
      <c r="E724" s="1" t="s">
        <v>7</v>
      </c>
      <c r="F724">
        <v>47.1</v>
      </c>
      <c r="G724">
        <f t="shared" si="22"/>
        <v>47.1</v>
      </c>
      <c r="H724">
        <f t="shared" si="23"/>
        <v>432.70769999999999</v>
      </c>
      <c r="I724" t="str">
        <f>VLOOKUP(E724,keyflow!A$2:B$37,2,0)</f>
        <v>CG</v>
      </c>
    </row>
    <row r="725" spans="1:9" x14ac:dyDescent="0.2">
      <c r="A725" s="1" t="s">
        <v>72</v>
      </c>
      <c r="B725" s="1">
        <v>2015</v>
      </c>
      <c r="C725" s="1" t="s">
        <v>60</v>
      </c>
      <c r="D725" s="1">
        <f>VLOOKUP(C725,Regionale_kerncijfers_Nederland!B$2:D$33,3,0)</f>
        <v>9187</v>
      </c>
      <c r="E725" s="1" t="s">
        <v>8</v>
      </c>
      <c r="G725">
        <f t="shared" si="22"/>
        <v>0</v>
      </c>
      <c r="H725">
        <f t="shared" si="23"/>
        <v>0</v>
      </c>
      <c r="I725" t="str">
        <f>VLOOKUP(E725,keyflow!A$2:B$37,2,0)</f>
        <v>CDW</v>
      </c>
    </row>
    <row r="726" spans="1:9" x14ac:dyDescent="0.2">
      <c r="A726" s="1" t="s">
        <v>72</v>
      </c>
      <c r="B726" s="1">
        <v>2015</v>
      </c>
      <c r="C726" s="1" t="s">
        <v>60</v>
      </c>
      <c r="D726" s="1">
        <f>VLOOKUP(C726,Regionale_kerncijfers_Nederland!B$2:D$33,3,0)</f>
        <v>9187</v>
      </c>
      <c r="E726" s="1" t="s">
        <v>9</v>
      </c>
      <c r="F726">
        <v>76.5</v>
      </c>
      <c r="G726">
        <f t="shared" si="22"/>
        <v>76.5</v>
      </c>
      <c r="H726">
        <f t="shared" si="23"/>
        <v>702.80550000000005</v>
      </c>
      <c r="I726" t="str">
        <f>VLOOKUP(E726,keyflow!A$2:B$37,2,0)</f>
        <v>FW</v>
      </c>
    </row>
    <row r="727" spans="1:9" x14ac:dyDescent="0.2">
      <c r="A727" s="1" t="s">
        <v>72</v>
      </c>
      <c r="B727" s="1">
        <v>2015</v>
      </c>
      <c r="C727" s="1" t="s">
        <v>60</v>
      </c>
      <c r="D727" s="1">
        <f>VLOOKUP(C727,Regionale_kerncijfers_Nederland!B$2:D$33,3,0)</f>
        <v>9187</v>
      </c>
      <c r="E727" s="1" t="s">
        <v>10</v>
      </c>
      <c r="F727">
        <v>53.6</v>
      </c>
      <c r="G727">
        <f t="shared" si="22"/>
        <v>53.6</v>
      </c>
      <c r="H727">
        <f t="shared" si="23"/>
        <v>492.42320000000001</v>
      </c>
      <c r="I727" t="str">
        <f>VLOOKUP(E727,keyflow!A$2:B$37,2,0)</f>
        <v>CG</v>
      </c>
    </row>
    <row r="728" spans="1:9" x14ac:dyDescent="0.2">
      <c r="A728" s="1" t="s">
        <v>72</v>
      </c>
      <c r="B728" s="1">
        <v>2015</v>
      </c>
      <c r="C728" s="1" t="s">
        <v>60</v>
      </c>
      <c r="D728" s="1">
        <f>VLOOKUP(C728,Regionale_kerncijfers_Nederland!B$2:D$33,3,0)</f>
        <v>9187</v>
      </c>
      <c r="E728" s="1" t="s">
        <v>11</v>
      </c>
      <c r="F728">
        <v>5.0999999999999996</v>
      </c>
      <c r="G728">
        <f t="shared" si="22"/>
        <v>5.0999999999999996</v>
      </c>
      <c r="H728">
        <f t="shared" si="23"/>
        <v>46.853699999999996</v>
      </c>
      <c r="I728" t="str">
        <f>VLOOKUP(E728,keyflow!A$2:B$37,2,0)</f>
        <v>CG</v>
      </c>
    </row>
    <row r="729" spans="1:9" x14ac:dyDescent="0.2">
      <c r="A729" s="1" t="s">
        <v>72</v>
      </c>
      <c r="B729" s="1">
        <v>2015</v>
      </c>
      <c r="C729" s="1" t="s">
        <v>60</v>
      </c>
      <c r="D729" s="1">
        <f>VLOOKUP(C729,Regionale_kerncijfers_Nederland!B$2:D$33,3,0)</f>
        <v>9187</v>
      </c>
      <c r="E729" s="1" t="s">
        <v>12</v>
      </c>
      <c r="F729">
        <v>20.2</v>
      </c>
      <c r="G729">
        <f t="shared" si="22"/>
        <v>20.2</v>
      </c>
      <c r="H729">
        <f t="shared" si="23"/>
        <v>185.57739999999998</v>
      </c>
      <c r="I729" t="str">
        <f>VLOOKUP(E729,keyflow!A$2:B$37,2,0)</f>
        <v>CG</v>
      </c>
    </row>
    <row r="730" spans="1:9" x14ac:dyDescent="0.2">
      <c r="A730" s="1" t="s">
        <v>72</v>
      </c>
      <c r="B730" s="1">
        <v>2015</v>
      </c>
      <c r="C730" s="1" t="s">
        <v>60</v>
      </c>
      <c r="D730" s="1">
        <f>VLOOKUP(C730,Regionale_kerncijfers_Nederland!B$2:D$33,3,0)</f>
        <v>9187</v>
      </c>
      <c r="E730" s="1" t="s">
        <v>13</v>
      </c>
      <c r="F730">
        <v>6.5</v>
      </c>
      <c r="G730">
        <f t="shared" si="22"/>
        <v>6.5</v>
      </c>
      <c r="H730">
        <f t="shared" si="23"/>
        <v>59.715499999999999</v>
      </c>
      <c r="I730" t="str">
        <f>VLOOKUP(E730,keyflow!A$2:B$37,2,0)</f>
        <v>CG</v>
      </c>
    </row>
    <row r="731" spans="1:9" x14ac:dyDescent="0.2">
      <c r="A731" s="1" t="s">
        <v>72</v>
      </c>
      <c r="B731" s="1">
        <v>2015</v>
      </c>
      <c r="C731" s="1" t="s">
        <v>60</v>
      </c>
      <c r="D731" s="1">
        <f>VLOOKUP(C731,Regionale_kerncijfers_Nederland!B$2:D$33,3,0)</f>
        <v>9187</v>
      </c>
      <c r="E731" s="1" t="s">
        <v>14</v>
      </c>
      <c r="G731">
        <f t="shared" si="22"/>
        <v>0</v>
      </c>
      <c r="H731">
        <f t="shared" si="23"/>
        <v>0</v>
      </c>
      <c r="I731" t="str">
        <f>VLOOKUP(E731,keyflow!A$2:B$37,2,0)</f>
        <v>CG</v>
      </c>
    </row>
    <row r="732" spans="1:9" x14ac:dyDescent="0.2">
      <c r="A732" s="1" t="s">
        <v>72</v>
      </c>
      <c r="B732" s="1">
        <v>2015</v>
      </c>
      <c r="C732" s="1" t="s">
        <v>60</v>
      </c>
      <c r="D732" s="1">
        <f>VLOOKUP(C732,Regionale_kerncijfers_Nederland!B$2:D$33,3,0)</f>
        <v>9187</v>
      </c>
      <c r="E732" s="1" t="s">
        <v>15</v>
      </c>
      <c r="G732">
        <f t="shared" si="22"/>
        <v>0</v>
      </c>
      <c r="H732">
        <f t="shared" si="23"/>
        <v>0</v>
      </c>
      <c r="I732" t="str">
        <f>VLOOKUP(E732,keyflow!A$2:B$37,2,0)</f>
        <v>CG</v>
      </c>
    </row>
    <row r="733" spans="1:9" x14ac:dyDescent="0.2">
      <c r="A733" s="1" t="s">
        <v>72</v>
      </c>
      <c r="B733" s="1">
        <v>2015</v>
      </c>
      <c r="C733" s="1" t="s">
        <v>60</v>
      </c>
      <c r="D733" s="1">
        <f>VLOOKUP(C733,Regionale_kerncijfers_Nederland!B$2:D$33,3,0)</f>
        <v>9187</v>
      </c>
      <c r="E733" s="1" t="s">
        <v>16</v>
      </c>
      <c r="G733">
        <f t="shared" si="22"/>
        <v>0</v>
      </c>
      <c r="H733">
        <f t="shared" si="23"/>
        <v>0</v>
      </c>
      <c r="I733" t="str">
        <f>VLOOKUP(E733,keyflow!A$2:B$37,2,0)</f>
        <v>CG</v>
      </c>
    </row>
    <row r="734" spans="1:9" x14ac:dyDescent="0.2">
      <c r="A734" s="1" t="s">
        <v>72</v>
      </c>
      <c r="B734" s="1">
        <v>2015</v>
      </c>
      <c r="C734" s="1" t="s">
        <v>60</v>
      </c>
      <c r="D734" s="1">
        <f>VLOOKUP(C734,Regionale_kerncijfers_Nederland!B$2:D$33,3,0)</f>
        <v>9187</v>
      </c>
      <c r="E734" s="1" t="s">
        <v>17</v>
      </c>
      <c r="G734">
        <f t="shared" si="22"/>
        <v>0</v>
      </c>
      <c r="H734">
        <f t="shared" si="23"/>
        <v>0</v>
      </c>
      <c r="I734" t="str">
        <f>VLOOKUP(E734,keyflow!A$2:B$37,2,0)</f>
        <v>CG</v>
      </c>
    </row>
    <row r="735" spans="1:9" x14ac:dyDescent="0.2">
      <c r="A735" s="1" t="s">
        <v>72</v>
      </c>
      <c r="B735" s="1">
        <v>2015</v>
      </c>
      <c r="C735" s="1" t="s">
        <v>60</v>
      </c>
      <c r="D735" s="1">
        <f>VLOOKUP(C735,Regionale_kerncijfers_Nederland!B$2:D$33,3,0)</f>
        <v>9187</v>
      </c>
      <c r="E735" s="1" t="s">
        <v>18</v>
      </c>
      <c r="G735">
        <f t="shared" si="22"/>
        <v>0</v>
      </c>
      <c r="H735">
        <f t="shared" si="23"/>
        <v>0</v>
      </c>
      <c r="I735" t="str">
        <f>VLOOKUP(E735,keyflow!A$2:B$37,2,0)</f>
        <v>CG</v>
      </c>
    </row>
    <row r="736" spans="1:9" x14ac:dyDescent="0.2">
      <c r="A736" s="1" t="s">
        <v>72</v>
      </c>
      <c r="B736" s="1">
        <v>2015</v>
      </c>
      <c r="C736" s="1" t="s">
        <v>60</v>
      </c>
      <c r="D736" s="1">
        <f>VLOOKUP(C736,Regionale_kerncijfers_Nederland!B$2:D$33,3,0)</f>
        <v>9187</v>
      </c>
      <c r="E736" s="1" t="s">
        <v>19</v>
      </c>
      <c r="G736">
        <f t="shared" si="22"/>
        <v>0</v>
      </c>
      <c r="H736">
        <f t="shared" si="23"/>
        <v>0</v>
      </c>
      <c r="I736" t="str">
        <f>VLOOKUP(E736,keyflow!A$2:B$37,2,0)</f>
        <v>FW</v>
      </c>
    </row>
    <row r="737" spans="1:9" x14ac:dyDescent="0.2">
      <c r="A737" s="1" t="s">
        <v>72</v>
      </c>
      <c r="B737" s="1">
        <v>2015</v>
      </c>
      <c r="C737" s="1" t="s">
        <v>60</v>
      </c>
      <c r="D737" s="1">
        <f>VLOOKUP(C737,Regionale_kerncijfers_Nederland!B$2:D$33,3,0)</f>
        <v>9187</v>
      </c>
      <c r="E737" s="1" t="s">
        <v>20</v>
      </c>
      <c r="G737">
        <f t="shared" si="22"/>
        <v>0</v>
      </c>
      <c r="H737">
        <f t="shared" si="23"/>
        <v>0</v>
      </c>
      <c r="I737" t="str">
        <f>VLOOKUP(E737,keyflow!A$2:B$37,2,0)</f>
        <v>CG</v>
      </c>
    </row>
    <row r="738" spans="1:9" x14ac:dyDescent="0.2">
      <c r="A738" s="1" t="s">
        <v>72</v>
      </c>
      <c r="B738" s="1">
        <v>2015</v>
      </c>
      <c r="C738" s="1" t="s">
        <v>60</v>
      </c>
      <c r="D738" s="1">
        <f>VLOOKUP(C738,Regionale_kerncijfers_Nederland!B$2:D$33,3,0)</f>
        <v>9187</v>
      </c>
      <c r="E738" s="1" t="s">
        <v>21</v>
      </c>
      <c r="F738">
        <v>26.3</v>
      </c>
      <c r="G738">
        <f t="shared" si="22"/>
        <v>26.3</v>
      </c>
      <c r="H738">
        <f t="shared" si="23"/>
        <v>241.6181</v>
      </c>
      <c r="I738" t="str">
        <f>VLOOKUP(E738,keyflow!A$2:B$37,2,0)</f>
        <v>FW</v>
      </c>
    </row>
    <row r="739" spans="1:9" x14ac:dyDescent="0.2">
      <c r="A739" s="1" t="s">
        <v>72</v>
      </c>
      <c r="B739" s="1">
        <v>2015</v>
      </c>
      <c r="C739" s="1" t="s">
        <v>60</v>
      </c>
      <c r="D739" s="1">
        <f>VLOOKUP(C739,Regionale_kerncijfers_Nederland!B$2:D$33,3,0)</f>
        <v>9187</v>
      </c>
      <c r="E739" s="1" t="s">
        <v>22</v>
      </c>
      <c r="F739">
        <v>3.9</v>
      </c>
      <c r="G739">
        <f t="shared" si="22"/>
        <v>3.9</v>
      </c>
      <c r="H739">
        <f t="shared" si="23"/>
        <v>35.829299999999996</v>
      </c>
      <c r="I739" t="str">
        <f>VLOOKUP(E739,keyflow!A$2:B$37,2,0)</f>
        <v>CG</v>
      </c>
    </row>
    <row r="740" spans="1:9" x14ac:dyDescent="0.2">
      <c r="A740" s="1" t="s">
        <v>72</v>
      </c>
      <c r="B740" s="1">
        <v>2015</v>
      </c>
      <c r="C740" s="1" t="s">
        <v>60</v>
      </c>
      <c r="D740" s="1">
        <f>VLOOKUP(C740,Regionale_kerncijfers_Nederland!B$2:D$33,3,0)</f>
        <v>9187</v>
      </c>
      <c r="E740" s="1" t="s">
        <v>23</v>
      </c>
      <c r="G740">
        <f t="shared" si="22"/>
        <v>0</v>
      </c>
      <c r="H740">
        <f t="shared" si="23"/>
        <v>0</v>
      </c>
      <c r="I740" t="str">
        <f>VLOOKUP(E740,keyflow!A$2:B$37,2,0)</f>
        <v>CG</v>
      </c>
    </row>
    <row r="741" spans="1:9" x14ac:dyDescent="0.2">
      <c r="A741" s="1" t="s">
        <v>72</v>
      </c>
      <c r="B741" s="1">
        <v>2015</v>
      </c>
      <c r="C741" s="1" t="s">
        <v>60</v>
      </c>
      <c r="D741" s="1">
        <f>VLOOKUP(C741,Regionale_kerncijfers_Nederland!B$2:D$33,3,0)</f>
        <v>9187</v>
      </c>
      <c r="E741" s="1" t="s">
        <v>24</v>
      </c>
      <c r="G741">
        <f t="shared" si="22"/>
        <v>0</v>
      </c>
      <c r="H741">
        <f t="shared" si="23"/>
        <v>0</v>
      </c>
      <c r="I741" t="str">
        <f>VLOOKUP(E741,keyflow!A$2:B$37,2,0)</f>
        <v>CG</v>
      </c>
    </row>
    <row r="742" spans="1:9" x14ac:dyDescent="0.2">
      <c r="A742" s="1" t="s">
        <v>72</v>
      </c>
      <c r="B742" s="1">
        <v>2015</v>
      </c>
      <c r="C742" s="1" t="s">
        <v>60</v>
      </c>
      <c r="D742" s="1">
        <f>VLOOKUP(C742,Regionale_kerncijfers_Nederland!B$2:D$33,3,0)</f>
        <v>9187</v>
      </c>
      <c r="E742" s="1" t="s">
        <v>25</v>
      </c>
      <c r="G742">
        <f t="shared" si="22"/>
        <v>0</v>
      </c>
      <c r="H742">
        <f t="shared" si="23"/>
        <v>0</v>
      </c>
      <c r="I742" t="str">
        <f>VLOOKUP(E742,keyflow!A$2:B$37,2,0)</f>
        <v>CDW</v>
      </c>
    </row>
    <row r="743" spans="1:9" x14ac:dyDescent="0.2">
      <c r="A743" s="1" t="s">
        <v>72</v>
      </c>
      <c r="B743" s="1">
        <v>2015</v>
      </c>
      <c r="C743" s="1" t="s">
        <v>60</v>
      </c>
      <c r="D743" s="1">
        <f>VLOOKUP(C743,Regionale_kerncijfers_Nederland!B$2:D$33,3,0)</f>
        <v>9187</v>
      </c>
      <c r="E743" s="1" t="s">
        <v>26</v>
      </c>
      <c r="G743">
        <f t="shared" si="22"/>
        <v>0</v>
      </c>
      <c r="H743">
        <f t="shared" si="23"/>
        <v>0</v>
      </c>
      <c r="I743" t="str">
        <f>VLOOKUP(E743,keyflow!A$2:B$37,2,0)</f>
        <v>CG</v>
      </c>
    </row>
    <row r="744" spans="1:9" x14ac:dyDescent="0.2">
      <c r="A744" s="1" t="s">
        <v>72</v>
      </c>
      <c r="B744" s="1">
        <v>2015</v>
      </c>
      <c r="C744" s="1" t="s">
        <v>60</v>
      </c>
      <c r="D744" s="1">
        <f>VLOOKUP(C744,Regionale_kerncijfers_Nederland!B$2:D$33,3,0)</f>
        <v>9187</v>
      </c>
      <c r="E744" s="1" t="s">
        <v>27</v>
      </c>
      <c r="F744">
        <v>45.1</v>
      </c>
      <c r="G744">
        <f t="shared" si="22"/>
        <v>45.1</v>
      </c>
      <c r="H744">
        <f t="shared" si="23"/>
        <v>414.33370000000002</v>
      </c>
      <c r="I744" t="str">
        <f>VLOOKUP(E744,keyflow!A$2:B$37,2,0)</f>
        <v>CDW</v>
      </c>
    </row>
    <row r="745" spans="1:9" x14ac:dyDescent="0.2">
      <c r="A745" s="1" t="s">
        <v>72</v>
      </c>
      <c r="B745" s="1">
        <v>2015</v>
      </c>
      <c r="C745" s="1" t="s">
        <v>60</v>
      </c>
      <c r="D745" s="1">
        <f>VLOOKUP(C745,Regionale_kerncijfers_Nederland!B$2:D$33,3,0)</f>
        <v>9187</v>
      </c>
      <c r="E745" s="1" t="s">
        <v>28</v>
      </c>
      <c r="F745">
        <v>19.7</v>
      </c>
      <c r="G745">
        <f t="shared" si="22"/>
        <v>19.7</v>
      </c>
      <c r="H745">
        <f t="shared" si="23"/>
        <v>180.98390000000001</v>
      </c>
      <c r="I745" t="str">
        <f>VLOOKUP(E745,keyflow!A$2:B$37,2,0)</f>
        <v>CDW</v>
      </c>
    </row>
    <row r="746" spans="1:9" x14ac:dyDescent="0.2">
      <c r="A746" s="1" t="s">
        <v>72</v>
      </c>
      <c r="B746" s="1">
        <v>2015</v>
      </c>
      <c r="C746" s="1" t="s">
        <v>60</v>
      </c>
      <c r="D746" s="1">
        <f>VLOOKUP(C746,Regionale_kerncijfers_Nederland!B$2:D$33,3,0)</f>
        <v>9187</v>
      </c>
      <c r="E746" s="1" t="s">
        <v>29</v>
      </c>
      <c r="F746">
        <v>1.8</v>
      </c>
      <c r="G746">
        <f t="shared" si="22"/>
        <v>1.8</v>
      </c>
      <c r="H746">
        <f t="shared" si="23"/>
        <v>16.536600000000004</v>
      </c>
      <c r="I746" t="str">
        <f>VLOOKUP(E746,keyflow!A$2:B$37,2,0)</f>
        <v>CDW</v>
      </c>
    </row>
    <row r="747" spans="1:9" x14ac:dyDescent="0.2">
      <c r="A747" s="1" t="s">
        <v>72</v>
      </c>
      <c r="B747" s="1">
        <v>2015</v>
      </c>
      <c r="C747" s="1" t="s">
        <v>60</v>
      </c>
      <c r="D747" s="1">
        <f>VLOOKUP(C747,Regionale_kerncijfers_Nederland!B$2:D$33,3,0)</f>
        <v>9187</v>
      </c>
      <c r="E747" s="1" t="s">
        <v>30</v>
      </c>
      <c r="F747">
        <v>2.1</v>
      </c>
      <c r="G747">
        <f t="shared" si="22"/>
        <v>2.1</v>
      </c>
      <c r="H747">
        <f t="shared" si="23"/>
        <v>19.2927</v>
      </c>
      <c r="I747" t="str">
        <f>VLOOKUP(E747,keyflow!A$2:B$37,2,0)</f>
        <v>CDW</v>
      </c>
    </row>
    <row r="748" spans="1:9" x14ac:dyDescent="0.2">
      <c r="A748" s="1" t="s">
        <v>72</v>
      </c>
      <c r="B748" s="1">
        <v>2015</v>
      </c>
      <c r="C748" s="1" t="s">
        <v>60</v>
      </c>
      <c r="D748" s="1">
        <f>VLOOKUP(C748,Regionale_kerncijfers_Nederland!B$2:D$33,3,0)</f>
        <v>9187</v>
      </c>
      <c r="E748" s="1" t="s">
        <v>31</v>
      </c>
      <c r="G748">
        <f t="shared" si="22"/>
        <v>0</v>
      </c>
      <c r="H748">
        <f t="shared" si="23"/>
        <v>0</v>
      </c>
      <c r="I748" t="str">
        <f>VLOOKUP(E748,keyflow!A$2:B$37,2,0)</f>
        <v>CDW</v>
      </c>
    </row>
    <row r="749" spans="1:9" x14ac:dyDescent="0.2">
      <c r="A749" s="1" t="s">
        <v>72</v>
      </c>
      <c r="B749" s="1">
        <v>2015</v>
      </c>
      <c r="C749" s="1" t="s">
        <v>60</v>
      </c>
      <c r="D749" s="1">
        <f>VLOOKUP(C749,Regionale_kerncijfers_Nederland!B$2:D$33,3,0)</f>
        <v>9187</v>
      </c>
      <c r="E749" s="1" t="s">
        <v>32</v>
      </c>
      <c r="F749">
        <v>0.5</v>
      </c>
      <c r="G749">
        <f t="shared" si="22"/>
        <v>0.5</v>
      </c>
      <c r="H749">
        <f t="shared" si="23"/>
        <v>4.5934999999999997</v>
      </c>
      <c r="I749" t="str">
        <f>VLOOKUP(E749,keyflow!A$2:B$37,2,0)</f>
        <v>CDW</v>
      </c>
    </row>
    <row r="750" spans="1:9" x14ac:dyDescent="0.2">
      <c r="A750" s="1" t="s">
        <v>72</v>
      </c>
      <c r="B750" s="1">
        <v>2015</v>
      </c>
      <c r="C750" s="1" t="s">
        <v>60</v>
      </c>
      <c r="D750" s="1">
        <f>VLOOKUP(C750,Regionale_kerncijfers_Nederland!B$2:D$33,3,0)</f>
        <v>9187</v>
      </c>
      <c r="E750" s="1" t="s">
        <v>33</v>
      </c>
      <c r="F750">
        <v>2.1</v>
      </c>
      <c r="G750">
        <f t="shared" si="22"/>
        <v>2.1</v>
      </c>
      <c r="H750">
        <f t="shared" si="23"/>
        <v>19.2927</v>
      </c>
      <c r="I750" t="str">
        <f>VLOOKUP(E750,keyflow!A$2:B$37,2,0)</f>
        <v>CDW</v>
      </c>
    </row>
    <row r="751" spans="1:9" x14ac:dyDescent="0.2">
      <c r="A751" s="1" t="s">
        <v>72</v>
      </c>
      <c r="B751" s="1">
        <v>2015</v>
      </c>
      <c r="C751" s="1" t="s">
        <v>60</v>
      </c>
      <c r="D751" s="1">
        <f>VLOOKUP(C751,Regionale_kerncijfers_Nederland!B$2:D$33,3,0)</f>
        <v>9187</v>
      </c>
      <c r="E751" s="1" t="s">
        <v>34</v>
      </c>
      <c r="F751">
        <v>0.7</v>
      </c>
      <c r="G751">
        <f t="shared" si="22"/>
        <v>0.7</v>
      </c>
      <c r="H751">
        <f t="shared" si="23"/>
        <v>6.4308999999999994</v>
      </c>
      <c r="I751" t="str">
        <f>VLOOKUP(E751,keyflow!A$2:B$37,2,0)</f>
        <v>CDW</v>
      </c>
    </row>
    <row r="752" spans="1:9" x14ac:dyDescent="0.2">
      <c r="A752" s="1" t="s">
        <v>72</v>
      </c>
      <c r="B752" s="1">
        <v>2015</v>
      </c>
      <c r="C752" s="1" t="s">
        <v>60</v>
      </c>
      <c r="D752" s="1">
        <f>VLOOKUP(C752,Regionale_kerncijfers_Nederland!B$2:D$33,3,0)</f>
        <v>9187</v>
      </c>
      <c r="E752" s="1" t="s">
        <v>35</v>
      </c>
      <c r="G752">
        <f t="shared" si="22"/>
        <v>0</v>
      </c>
      <c r="H752">
        <f t="shared" si="23"/>
        <v>0</v>
      </c>
      <c r="I752" t="str">
        <f>VLOOKUP(E752,keyflow!A$2:B$37,2,0)</f>
        <v>CDW</v>
      </c>
    </row>
    <row r="753" spans="1:9" x14ac:dyDescent="0.2">
      <c r="A753" s="1" t="s">
        <v>72</v>
      </c>
      <c r="B753" s="1">
        <v>2015</v>
      </c>
      <c r="C753" s="1" t="s">
        <v>60</v>
      </c>
      <c r="D753" s="1">
        <f>VLOOKUP(C753,Regionale_kerncijfers_Nederland!B$2:D$33,3,0)</f>
        <v>9187</v>
      </c>
      <c r="E753" s="1" t="s">
        <v>36</v>
      </c>
      <c r="F753">
        <v>0.1</v>
      </c>
      <c r="G753">
        <f t="shared" si="22"/>
        <v>0.1</v>
      </c>
      <c r="H753">
        <f t="shared" si="23"/>
        <v>0.91870000000000007</v>
      </c>
      <c r="I753" t="str">
        <f>VLOOKUP(E753,keyflow!A$2:B$37,2,0)</f>
        <v>CG</v>
      </c>
    </row>
    <row r="754" spans="1:9" x14ac:dyDescent="0.2">
      <c r="A754" s="1" t="s">
        <v>72</v>
      </c>
      <c r="B754" s="1">
        <v>2015</v>
      </c>
      <c r="C754" s="1" t="s">
        <v>60</v>
      </c>
      <c r="D754" s="1">
        <f>VLOOKUP(C754,Regionale_kerncijfers_Nederland!B$2:D$33,3,0)</f>
        <v>9187</v>
      </c>
      <c r="E754" s="1" t="s">
        <v>37</v>
      </c>
      <c r="G754">
        <f t="shared" si="22"/>
        <v>0</v>
      </c>
      <c r="H754">
        <f t="shared" si="23"/>
        <v>0</v>
      </c>
      <c r="I754" t="str">
        <f>VLOOKUP(E754,keyflow!A$2:B$37,2,0)</f>
        <v>CDW</v>
      </c>
    </row>
    <row r="755" spans="1:9" x14ac:dyDescent="0.2">
      <c r="A755" s="1" t="s">
        <v>72</v>
      </c>
      <c r="B755" s="1">
        <v>2015</v>
      </c>
      <c r="C755" s="1" t="s">
        <v>60</v>
      </c>
      <c r="D755" s="1">
        <f>VLOOKUP(C755,Regionale_kerncijfers_Nederland!B$2:D$33,3,0)</f>
        <v>9187</v>
      </c>
      <c r="E755" s="1" t="s">
        <v>38</v>
      </c>
      <c r="G755">
        <f t="shared" si="22"/>
        <v>0</v>
      </c>
      <c r="H755">
        <f t="shared" si="23"/>
        <v>0</v>
      </c>
      <c r="I755" t="str">
        <f>VLOOKUP(E755,keyflow!A$2:B$37,2,0)</f>
        <v>CG</v>
      </c>
    </row>
    <row r="756" spans="1:9" x14ac:dyDescent="0.2">
      <c r="A756" s="1" t="s">
        <v>72</v>
      </c>
      <c r="B756" s="1">
        <v>2015</v>
      </c>
      <c r="C756" s="1" t="s">
        <v>60</v>
      </c>
      <c r="D756" s="1">
        <f>VLOOKUP(C756,Regionale_kerncijfers_Nederland!B$2:D$33,3,0)</f>
        <v>9187</v>
      </c>
      <c r="E756" s="1" t="s">
        <v>39</v>
      </c>
      <c r="G756">
        <f t="shared" si="22"/>
        <v>0</v>
      </c>
      <c r="H756">
        <f t="shared" si="23"/>
        <v>0</v>
      </c>
      <c r="I756" t="str">
        <f>VLOOKUP(E756,keyflow!A$2:B$37,2,0)</f>
        <v>FW</v>
      </c>
    </row>
    <row r="757" spans="1:9" x14ac:dyDescent="0.2">
      <c r="A757" s="1" t="s">
        <v>72</v>
      </c>
      <c r="B757" s="1">
        <v>2015</v>
      </c>
      <c r="C757" s="1" t="s">
        <v>60</v>
      </c>
      <c r="D757" s="1">
        <f>VLOOKUP(C757,Regionale_kerncijfers_Nederland!B$2:D$33,3,0)</f>
        <v>9187</v>
      </c>
      <c r="E757" s="1" t="s">
        <v>40</v>
      </c>
      <c r="G757">
        <f t="shared" si="22"/>
        <v>0</v>
      </c>
      <c r="H757">
        <f t="shared" si="23"/>
        <v>0</v>
      </c>
      <c r="I757" t="str">
        <f>VLOOKUP(E757,keyflow!A$2:B$37,2,0)</f>
        <v>-</v>
      </c>
    </row>
    <row r="758" spans="1:9" x14ac:dyDescent="0.2">
      <c r="A758" s="1" t="s">
        <v>72</v>
      </c>
      <c r="B758" s="1">
        <v>2017</v>
      </c>
      <c r="C758" s="1" t="s">
        <v>61</v>
      </c>
      <c r="D758" s="1">
        <f>VLOOKUP(C758,Regionale_kerncijfers_Nederland!B$2:D$33,3,0)</f>
        <v>13419</v>
      </c>
      <c r="E758" s="1" t="s">
        <v>5</v>
      </c>
      <c r="F758">
        <v>457.1</v>
      </c>
      <c r="G758">
        <f t="shared" si="22"/>
        <v>457.1</v>
      </c>
      <c r="H758">
        <f t="shared" si="23"/>
        <v>6133.8249000000005</v>
      </c>
      <c r="I758" t="str">
        <f>VLOOKUP(E758,keyflow!A$2:B$37,2,0)</f>
        <v>TOTAAL</v>
      </c>
    </row>
    <row r="759" spans="1:9" x14ac:dyDescent="0.2">
      <c r="A759" s="1" t="s">
        <v>72</v>
      </c>
      <c r="B759" s="1">
        <v>2017</v>
      </c>
      <c r="C759" s="1" t="s">
        <v>61</v>
      </c>
      <c r="D759" s="1">
        <f>VLOOKUP(C759,Regionale_kerncijfers_Nederland!B$2:D$33,3,0)</f>
        <v>13419</v>
      </c>
      <c r="E759" s="1" t="s">
        <v>6</v>
      </c>
      <c r="F759">
        <v>254.7</v>
      </c>
      <c r="G759">
        <f t="shared" si="22"/>
        <v>254.7</v>
      </c>
      <c r="H759">
        <f t="shared" si="23"/>
        <v>3417.8192999999997</v>
      </c>
      <c r="I759" t="str">
        <f>VLOOKUP(E759,keyflow!A$2:B$37,2,0)</f>
        <v>-</v>
      </c>
    </row>
    <row r="760" spans="1:9" x14ac:dyDescent="0.2">
      <c r="A760" s="1" t="s">
        <v>72</v>
      </c>
      <c r="B760" s="1">
        <v>2017</v>
      </c>
      <c r="C760" s="1" t="s">
        <v>61</v>
      </c>
      <c r="D760" s="1">
        <f>VLOOKUP(C760,Regionale_kerncijfers_Nederland!B$2:D$33,3,0)</f>
        <v>13419</v>
      </c>
      <c r="E760" s="1" t="s">
        <v>7</v>
      </c>
      <c r="F760">
        <v>10.4</v>
      </c>
      <c r="G760">
        <f t="shared" si="22"/>
        <v>10.4</v>
      </c>
      <c r="H760">
        <f t="shared" si="23"/>
        <v>139.55760000000001</v>
      </c>
      <c r="I760" t="str">
        <f>VLOOKUP(E760,keyflow!A$2:B$37,2,0)</f>
        <v>CG</v>
      </c>
    </row>
    <row r="761" spans="1:9" x14ac:dyDescent="0.2">
      <c r="A761" s="1" t="s">
        <v>72</v>
      </c>
      <c r="B761" s="1">
        <v>2017</v>
      </c>
      <c r="C761" s="1" t="s">
        <v>61</v>
      </c>
      <c r="D761" s="1">
        <f>VLOOKUP(C761,Regionale_kerncijfers_Nederland!B$2:D$33,3,0)</f>
        <v>13419</v>
      </c>
      <c r="E761" s="1" t="s">
        <v>8</v>
      </c>
      <c r="G761">
        <f t="shared" si="22"/>
        <v>0</v>
      </c>
      <c r="H761">
        <f t="shared" si="23"/>
        <v>0</v>
      </c>
      <c r="I761" t="str">
        <f>VLOOKUP(E761,keyflow!A$2:B$37,2,0)</f>
        <v>CDW</v>
      </c>
    </row>
    <row r="762" spans="1:9" x14ac:dyDescent="0.2">
      <c r="A762" s="1" t="s">
        <v>72</v>
      </c>
      <c r="B762" s="1">
        <v>2017</v>
      </c>
      <c r="C762" s="1" t="s">
        <v>61</v>
      </c>
      <c r="D762" s="1">
        <f>VLOOKUP(C762,Regionale_kerncijfers_Nederland!B$2:D$33,3,0)</f>
        <v>13419</v>
      </c>
      <c r="E762" s="1" t="s">
        <v>9</v>
      </c>
      <c r="F762">
        <v>3</v>
      </c>
      <c r="G762">
        <f t="shared" si="22"/>
        <v>3</v>
      </c>
      <c r="H762">
        <f t="shared" si="23"/>
        <v>40.256999999999998</v>
      </c>
      <c r="I762" t="str">
        <f>VLOOKUP(E762,keyflow!A$2:B$37,2,0)</f>
        <v>FW</v>
      </c>
    </row>
    <row r="763" spans="1:9" x14ac:dyDescent="0.2">
      <c r="A763" s="1" t="s">
        <v>72</v>
      </c>
      <c r="B763" s="1">
        <v>2017</v>
      </c>
      <c r="C763" s="1" t="s">
        <v>61</v>
      </c>
      <c r="D763" s="1">
        <f>VLOOKUP(C763,Regionale_kerncijfers_Nederland!B$2:D$33,3,0)</f>
        <v>13419</v>
      </c>
      <c r="E763" s="1" t="s">
        <v>10</v>
      </c>
      <c r="F763">
        <v>48.9</v>
      </c>
      <c r="G763">
        <f t="shared" si="22"/>
        <v>48.9</v>
      </c>
      <c r="H763">
        <f t="shared" si="23"/>
        <v>656.18909999999994</v>
      </c>
      <c r="I763" t="str">
        <f>VLOOKUP(E763,keyflow!A$2:B$37,2,0)</f>
        <v>CG</v>
      </c>
    </row>
    <row r="764" spans="1:9" x14ac:dyDescent="0.2">
      <c r="A764" s="1" t="s">
        <v>72</v>
      </c>
      <c r="B764" s="1">
        <v>2017</v>
      </c>
      <c r="C764" s="1" t="s">
        <v>61</v>
      </c>
      <c r="D764" s="1">
        <f>VLOOKUP(C764,Regionale_kerncijfers_Nederland!B$2:D$33,3,0)</f>
        <v>13419</v>
      </c>
      <c r="E764" s="1" t="s">
        <v>11</v>
      </c>
      <c r="F764">
        <v>5.6</v>
      </c>
      <c r="G764">
        <f t="shared" si="22"/>
        <v>5.6</v>
      </c>
      <c r="H764">
        <f t="shared" si="23"/>
        <v>75.1464</v>
      </c>
      <c r="I764" t="str">
        <f>VLOOKUP(E764,keyflow!A$2:B$37,2,0)</f>
        <v>CG</v>
      </c>
    </row>
    <row r="765" spans="1:9" x14ac:dyDescent="0.2">
      <c r="A765" s="1" t="s">
        <v>72</v>
      </c>
      <c r="B765" s="1">
        <v>2017</v>
      </c>
      <c r="C765" s="1" t="s">
        <v>61</v>
      </c>
      <c r="D765" s="1">
        <f>VLOOKUP(C765,Regionale_kerncijfers_Nederland!B$2:D$33,3,0)</f>
        <v>13419</v>
      </c>
      <c r="E765" s="1" t="s">
        <v>12</v>
      </c>
      <c r="F765">
        <v>29.5</v>
      </c>
      <c r="G765">
        <f t="shared" si="22"/>
        <v>29.5</v>
      </c>
      <c r="H765">
        <f t="shared" si="23"/>
        <v>395.8605</v>
      </c>
      <c r="I765" t="str">
        <f>VLOOKUP(E765,keyflow!A$2:B$37,2,0)</f>
        <v>CG</v>
      </c>
    </row>
    <row r="766" spans="1:9" x14ac:dyDescent="0.2">
      <c r="A766" s="1" t="s">
        <v>72</v>
      </c>
      <c r="B766" s="1">
        <v>2017</v>
      </c>
      <c r="C766" s="1" t="s">
        <v>61</v>
      </c>
      <c r="D766" s="1">
        <f>VLOOKUP(C766,Regionale_kerncijfers_Nederland!B$2:D$33,3,0)</f>
        <v>13419</v>
      </c>
      <c r="E766" s="1" t="s">
        <v>13</v>
      </c>
      <c r="G766">
        <f t="shared" si="22"/>
        <v>0</v>
      </c>
      <c r="H766">
        <f t="shared" si="23"/>
        <v>0</v>
      </c>
      <c r="I766" t="str">
        <f>VLOOKUP(E766,keyflow!A$2:B$37,2,0)</f>
        <v>CG</v>
      </c>
    </row>
    <row r="767" spans="1:9" x14ac:dyDescent="0.2">
      <c r="A767" s="1" t="s">
        <v>72</v>
      </c>
      <c r="B767" s="1">
        <v>2017</v>
      </c>
      <c r="C767" s="1" t="s">
        <v>61</v>
      </c>
      <c r="D767" s="1">
        <f>VLOOKUP(C767,Regionale_kerncijfers_Nederland!B$2:D$33,3,0)</f>
        <v>13419</v>
      </c>
      <c r="E767" s="1" t="s">
        <v>14</v>
      </c>
      <c r="G767">
        <f t="shared" si="22"/>
        <v>0</v>
      </c>
      <c r="H767">
        <f t="shared" si="23"/>
        <v>0</v>
      </c>
      <c r="I767" t="str">
        <f>VLOOKUP(E767,keyflow!A$2:B$37,2,0)</f>
        <v>CG</v>
      </c>
    </row>
    <row r="768" spans="1:9" x14ac:dyDescent="0.2">
      <c r="A768" s="1" t="s">
        <v>72</v>
      </c>
      <c r="B768" s="1">
        <v>2017</v>
      </c>
      <c r="C768" s="1" t="s">
        <v>61</v>
      </c>
      <c r="D768" s="1">
        <f>VLOOKUP(C768,Regionale_kerncijfers_Nederland!B$2:D$33,3,0)</f>
        <v>13419</v>
      </c>
      <c r="E768" s="1" t="s">
        <v>15</v>
      </c>
      <c r="G768">
        <f t="shared" si="22"/>
        <v>0</v>
      </c>
      <c r="H768">
        <f t="shared" si="23"/>
        <v>0</v>
      </c>
      <c r="I768" t="str">
        <f>VLOOKUP(E768,keyflow!A$2:B$37,2,0)</f>
        <v>CG</v>
      </c>
    </row>
    <row r="769" spans="1:9" x14ac:dyDescent="0.2">
      <c r="A769" s="1" t="s">
        <v>72</v>
      </c>
      <c r="B769" s="1">
        <v>2017</v>
      </c>
      <c r="C769" s="1" t="s">
        <v>61</v>
      </c>
      <c r="D769" s="1">
        <f>VLOOKUP(C769,Regionale_kerncijfers_Nederland!B$2:D$33,3,0)</f>
        <v>13419</v>
      </c>
      <c r="E769" s="1" t="s">
        <v>16</v>
      </c>
      <c r="F769">
        <v>10.8</v>
      </c>
      <c r="G769">
        <f t="shared" si="22"/>
        <v>10.8</v>
      </c>
      <c r="H769">
        <f t="shared" si="23"/>
        <v>144.92520000000002</v>
      </c>
      <c r="I769" t="str">
        <f>VLOOKUP(E769,keyflow!A$2:B$37,2,0)</f>
        <v>CG</v>
      </c>
    </row>
    <row r="770" spans="1:9" x14ac:dyDescent="0.2">
      <c r="A770" s="1" t="s">
        <v>72</v>
      </c>
      <c r="B770" s="1">
        <v>2017</v>
      </c>
      <c r="C770" s="1" t="s">
        <v>61</v>
      </c>
      <c r="D770" s="1">
        <f>VLOOKUP(C770,Regionale_kerncijfers_Nederland!B$2:D$33,3,0)</f>
        <v>13419</v>
      </c>
      <c r="E770" s="1" t="s">
        <v>17</v>
      </c>
      <c r="F770">
        <v>1.3</v>
      </c>
      <c r="G770">
        <f t="shared" si="22"/>
        <v>1.3</v>
      </c>
      <c r="H770">
        <f t="shared" si="23"/>
        <v>17.444700000000001</v>
      </c>
      <c r="I770" t="str">
        <f>VLOOKUP(E770,keyflow!A$2:B$37,2,0)</f>
        <v>CG</v>
      </c>
    </row>
    <row r="771" spans="1:9" x14ac:dyDescent="0.2">
      <c r="A771" s="1" t="s">
        <v>72</v>
      </c>
      <c r="B771" s="1">
        <v>2017</v>
      </c>
      <c r="C771" s="1" t="s">
        <v>61</v>
      </c>
      <c r="D771" s="1">
        <f>VLOOKUP(C771,Regionale_kerncijfers_Nederland!B$2:D$33,3,0)</f>
        <v>13419</v>
      </c>
      <c r="E771" s="1" t="s">
        <v>18</v>
      </c>
      <c r="G771">
        <f t="shared" ref="G771:G834" si="24">IF(ISBLANK(F771), 0, F771)</f>
        <v>0</v>
      </c>
      <c r="H771">
        <f t="shared" ref="H771:H834" si="25">(D771*G771)/1000</f>
        <v>0</v>
      </c>
      <c r="I771" t="str">
        <f>VLOOKUP(E771,keyflow!A$2:B$37,2,0)</f>
        <v>CG</v>
      </c>
    </row>
    <row r="772" spans="1:9" x14ac:dyDescent="0.2">
      <c r="A772" s="1" t="s">
        <v>72</v>
      </c>
      <c r="B772" s="1">
        <v>2017</v>
      </c>
      <c r="C772" s="1" t="s">
        <v>61</v>
      </c>
      <c r="D772" s="1">
        <f>VLOOKUP(C772,Regionale_kerncijfers_Nederland!B$2:D$33,3,0)</f>
        <v>13419</v>
      </c>
      <c r="E772" s="1" t="s">
        <v>19</v>
      </c>
      <c r="G772">
        <f t="shared" si="24"/>
        <v>0</v>
      </c>
      <c r="H772">
        <f t="shared" si="25"/>
        <v>0</v>
      </c>
      <c r="I772" t="str">
        <f>VLOOKUP(E772,keyflow!A$2:B$37,2,0)</f>
        <v>FW</v>
      </c>
    </row>
    <row r="773" spans="1:9" x14ac:dyDescent="0.2">
      <c r="A773" s="1" t="s">
        <v>72</v>
      </c>
      <c r="B773" s="1">
        <v>2017</v>
      </c>
      <c r="C773" s="1" t="s">
        <v>61</v>
      </c>
      <c r="D773" s="1">
        <f>VLOOKUP(C773,Regionale_kerncijfers_Nederland!B$2:D$33,3,0)</f>
        <v>13419</v>
      </c>
      <c r="E773" s="1" t="s">
        <v>20</v>
      </c>
      <c r="G773">
        <f t="shared" si="24"/>
        <v>0</v>
      </c>
      <c r="H773">
        <f t="shared" si="25"/>
        <v>0</v>
      </c>
      <c r="I773" t="str">
        <f>VLOOKUP(E773,keyflow!A$2:B$37,2,0)</f>
        <v>CG</v>
      </c>
    </row>
    <row r="774" spans="1:9" x14ac:dyDescent="0.2">
      <c r="A774" s="1" t="s">
        <v>72</v>
      </c>
      <c r="B774" s="1">
        <v>2017</v>
      </c>
      <c r="C774" s="1" t="s">
        <v>61</v>
      </c>
      <c r="D774" s="1">
        <f>VLOOKUP(C774,Regionale_kerncijfers_Nederland!B$2:D$33,3,0)</f>
        <v>13419</v>
      </c>
      <c r="E774" s="1" t="s">
        <v>21</v>
      </c>
      <c r="F774">
        <v>18.100000000000001</v>
      </c>
      <c r="G774">
        <f t="shared" si="24"/>
        <v>18.100000000000001</v>
      </c>
      <c r="H774">
        <f t="shared" si="25"/>
        <v>242.88390000000001</v>
      </c>
      <c r="I774" t="str">
        <f>VLOOKUP(E774,keyflow!A$2:B$37,2,0)</f>
        <v>FW</v>
      </c>
    </row>
    <row r="775" spans="1:9" x14ac:dyDescent="0.2">
      <c r="A775" s="1" t="s">
        <v>72</v>
      </c>
      <c r="B775" s="1">
        <v>2017</v>
      </c>
      <c r="C775" s="1" t="s">
        <v>61</v>
      </c>
      <c r="D775" s="1">
        <f>VLOOKUP(C775,Regionale_kerncijfers_Nederland!B$2:D$33,3,0)</f>
        <v>13419</v>
      </c>
      <c r="E775" s="1" t="s">
        <v>22</v>
      </c>
      <c r="F775">
        <v>5.8</v>
      </c>
      <c r="G775">
        <f t="shared" si="24"/>
        <v>5.8</v>
      </c>
      <c r="H775">
        <f t="shared" si="25"/>
        <v>77.830199999999991</v>
      </c>
      <c r="I775" t="str">
        <f>VLOOKUP(E775,keyflow!A$2:B$37,2,0)</f>
        <v>CG</v>
      </c>
    </row>
    <row r="776" spans="1:9" x14ac:dyDescent="0.2">
      <c r="A776" s="1" t="s">
        <v>72</v>
      </c>
      <c r="B776" s="1">
        <v>2017</v>
      </c>
      <c r="C776" s="1" t="s">
        <v>61</v>
      </c>
      <c r="D776" s="1">
        <f>VLOOKUP(C776,Regionale_kerncijfers_Nederland!B$2:D$33,3,0)</f>
        <v>13419</v>
      </c>
      <c r="E776" s="1" t="s">
        <v>23</v>
      </c>
      <c r="G776">
        <f t="shared" si="24"/>
        <v>0</v>
      </c>
      <c r="H776">
        <f t="shared" si="25"/>
        <v>0</v>
      </c>
      <c r="I776" t="str">
        <f>VLOOKUP(E776,keyflow!A$2:B$37,2,0)</f>
        <v>CG</v>
      </c>
    </row>
    <row r="777" spans="1:9" x14ac:dyDescent="0.2">
      <c r="A777" s="1" t="s">
        <v>72</v>
      </c>
      <c r="B777" s="1">
        <v>2017</v>
      </c>
      <c r="C777" s="1" t="s">
        <v>61</v>
      </c>
      <c r="D777" s="1">
        <f>VLOOKUP(C777,Regionale_kerncijfers_Nederland!B$2:D$33,3,0)</f>
        <v>13419</v>
      </c>
      <c r="E777" s="1" t="s">
        <v>24</v>
      </c>
      <c r="F777">
        <v>1.5</v>
      </c>
      <c r="G777">
        <f t="shared" si="24"/>
        <v>1.5</v>
      </c>
      <c r="H777">
        <f t="shared" si="25"/>
        <v>20.128499999999999</v>
      </c>
      <c r="I777" t="str">
        <f>VLOOKUP(E777,keyflow!A$2:B$37,2,0)</f>
        <v>CG</v>
      </c>
    </row>
    <row r="778" spans="1:9" x14ac:dyDescent="0.2">
      <c r="A778" s="1" t="s">
        <v>72</v>
      </c>
      <c r="B778" s="1">
        <v>2017</v>
      </c>
      <c r="C778" s="1" t="s">
        <v>61</v>
      </c>
      <c r="D778" s="1">
        <f>VLOOKUP(C778,Regionale_kerncijfers_Nederland!B$2:D$33,3,0)</f>
        <v>13419</v>
      </c>
      <c r="E778" s="1" t="s">
        <v>25</v>
      </c>
      <c r="G778">
        <f t="shared" si="24"/>
        <v>0</v>
      </c>
      <c r="H778">
        <f t="shared" si="25"/>
        <v>0</v>
      </c>
      <c r="I778" t="str">
        <f>VLOOKUP(E778,keyflow!A$2:B$37,2,0)</f>
        <v>CDW</v>
      </c>
    </row>
    <row r="779" spans="1:9" x14ac:dyDescent="0.2">
      <c r="A779" s="1" t="s">
        <v>72</v>
      </c>
      <c r="B779" s="1">
        <v>2017</v>
      </c>
      <c r="C779" s="1" t="s">
        <v>61</v>
      </c>
      <c r="D779" s="1">
        <f>VLOOKUP(C779,Regionale_kerncijfers_Nederland!B$2:D$33,3,0)</f>
        <v>13419</v>
      </c>
      <c r="E779" s="1" t="s">
        <v>26</v>
      </c>
      <c r="G779">
        <f t="shared" si="24"/>
        <v>0</v>
      </c>
      <c r="H779">
        <f t="shared" si="25"/>
        <v>0</v>
      </c>
      <c r="I779" t="str">
        <f>VLOOKUP(E779,keyflow!A$2:B$37,2,0)</f>
        <v>CG</v>
      </c>
    </row>
    <row r="780" spans="1:9" x14ac:dyDescent="0.2">
      <c r="A780" s="1" t="s">
        <v>72</v>
      </c>
      <c r="B780" s="1">
        <v>2017</v>
      </c>
      <c r="C780" s="1" t="s">
        <v>61</v>
      </c>
      <c r="D780" s="1">
        <f>VLOOKUP(C780,Regionale_kerncijfers_Nederland!B$2:D$33,3,0)</f>
        <v>13419</v>
      </c>
      <c r="E780" s="1" t="s">
        <v>27</v>
      </c>
      <c r="F780">
        <v>31.7</v>
      </c>
      <c r="G780">
        <f t="shared" si="24"/>
        <v>31.7</v>
      </c>
      <c r="H780">
        <f t="shared" si="25"/>
        <v>425.38229999999999</v>
      </c>
      <c r="I780" t="str">
        <f>VLOOKUP(E780,keyflow!A$2:B$37,2,0)</f>
        <v>CDW</v>
      </c>
    </row>
    <row r="781" spans="1:9" x14ac:dyDescent="0.2">
      <c r="A781" s="1" t="s">
        <v>72</v>
      </c>
      <c r="B781" s="1">
        <v>2017</v>
      </c>
      <c r="C781" s="1" t="s">
        <v>61</v>
      </c>
      <c r="D781" s="1">
        <f>VLOOKUP(C781,Regionale_kerncijfers_Nederland!B$2:D$33,3,0)</f>
        <v>13419</v>
      </c>
      <c r="E781" s="1" t="s">
        <v>28</v>
      </c>
      <c r="F781">
        <v>20</v>
      </c>
      <c r="G781">
        <f t="shared" si="24"/>
        <v>20</v>
      </c>
      <c r="H781">
        <f t="shared" si="25"/>
        <v>268.38</v>
      </c>
      <c r="I781" t="str">
        <f>VLOOKUP(E781,keyflow!A$2:B$37,2,0)</f>
        <v>CDW</v>
      </c>
    </row>
    <row r="782" spans="1:9" x14ac:dyDescent="0.2">
      <c r="A782" s="1" t="s">
        <v>72</v>
      </c>
      <c r="B782" s="1">
        <v>2017</v>
      </c>
      <c r="C782" s="1" t="s">
        <v>61</v>
      </c>
      <c r="D782" s="1">
        <f>VLOOKUP(C782,Regionale_kerncijfers_Nederland!B$2:D$33,3,0)</f>
        <v>13419</v>
      </c>
      <c r="E782" s="1" t="s">
        <v>29</v>
      </c>
      <c r="F782">
        <v>3.8</v>
      </c>
      <c r="G782">
        <f t="shared" si="24"/>
        <v>3.8</v>
      </c>
      <c r="H782">
        <f t="shared" si="25"/>
        <v>50.992199999999997</v>
      </c>
      <c r="I782" t="str">
        <f>VLOOKUP(E782,keyflow!A$2:B$37,2,0)</f>
        <v>CDW</v>
      </c>
    </row>
    <row r="783" spans="1:9" x14ac:dyDescent="0.2">
      <c r="A783" s="1" t="s">
        <v>72</v>
      </c>
      <c r="B783" s="1">
        <v>2017</v>
      </c>
      <c r="C783" s="1" t="s">
        <v>61</v>
      </c>
      <c r="D783" s="1">
        <f>VLOOKUP(C783,Regionale_kerncijfers_Nederland!B$2:D$33,3,0)</f>
        <v>13419</v>
      </c>
      <c r="E783" s="1" t="s">
        <v>30</v>
      </c>
      <c r="F783">
        <v>6.8</v>
      </c>
      <c r="G783">
        <f t="shared" si="24"/>
        <v>6.8</v>
      </c>
      <c r="H783">
        <f t="shared" si="25"/>
        <v>91.249200000000002</v>
      </c>
      <c r="I783" t="str">
        <f>VLOOKUP(E783,keyflow!A$2:B$37,2,0)</f>
        <v>CDW</v>
      </c>
    </row>
    <row r="784" spans="1:9" x14ac:dyDescent="0.2">
      <c r="A784" s="1" t="s">
        <v>72</v>
      </c>
      <c r="B784" s="1">
        <v>2017</v>
      </c>
      <c r="C784" s="1" t="s">
        <v>61</v>
      </c>
      <c r="D784" s="1">
        <f>VLOOKUP(C784,Regionale_kerncijfers_Nederland!B$2:D$33,3,0)</f>
        <v>13419</v>
      </c>
      <c r="E784" s="1" t="s">
        <v>31</v>
      </c>
      <c r="G784">
        <f t="shared" si="24"/>
        <v>0</v>
      </c>
      <c r="H784">
        <f t="shared" si="25"/>
        <v>0</v>
      </c>
      <c r="I784" t="str">
        <f>VLOOKUP(E784,keyflow!A$2:B$37,2,0)</f>
        <v>CDW</v>
      </c>
    </row>
    <row r="785" spans="1:9" x14ac:dyDescent="0.2">
      <c r="A785" s="1" t="s">
        <v>72</v>
      </c>
      <c r="B785" s="1">
        <v>2017</v>
      </c>
      <c r="C785" s="1" t="s">
        <v>61</v>
      </c>
      <c r="D785" s="1">
        <f>VLOOKUP(C785,Regionale_kerncijfers_Nederland!B$2:D$33,3,0)</f>
        <v>13419</v>
      </c>
      <c r="E785" s="1" t="s">
        <v>32</v>
      </c>
      <c r="F785">
        <v>0.4</v>
      </c>
      <c r="G785">
        <f t="shared" si="24"/>
        <v>0.4</v>
      </c>
      <c r="H785">
        <f t="shared" si="25"/>
        <v>5.3676000000000004</v>
      </c>
      <c r="I785" t="str">
        <f>VLOOKUP(E785,keyflow!A$2:B$37,2,0)</f>
        <v>CDW</v>
      </c>
    </row>
    <row r="786" spans="1:9" x14ac:dyDescent="0.2">
      <c r="A786" s="1" t="s">
        <v>72</v>
      </c>
      <c r="B786" s="1">
        <v>2017</v>
      </c>
      <c r="C786" s="1" t="s">
        <v>61</v>
      </c>
      <c r="D786" s="1">
        <f>VLOOKUP(C786,Regionale_kerncijfers_Nederland!B$2:D$33,3,0)</f>
        <v>13419</v>
      </c>
      <c r="E786" s="1" t="s">
        <v>33</v>
      </c>
      <c r="F786">
        <v>4.2</v>
      </c>
      <c r="G786">
        <f t="shared" si="24"/>
        <v>4.2</v>
      </c>
      <c r="H786">
        <f t="shared" si="25"/>
        <v>56.3598</v>
      </c>
      <c r="I786" t="str">
        <f>VLOOKUP(E786,keyflow!A$2:B$37,2,0)</f>
        <v>CDW</v>
      </c>
    </row>
    <row r="787" spans="1:9" x14ac:dyDescent="0.2">
      <c r="A787" s="1" t="s">
        <v>72</v>
      </c>
      <c r="B787" s="1">
        <v>2017</v>
      </c>
      <c r="C787" s="1" t="s">
        <v>61</v>
      </c>
      <c r="D787" s="1">
        <f>VLOOKUP(C787,Regionale_kerncijfers_Nederland!B$2:D$33,3,0)</f>
        <v>13419</v>
      </c>
      <c r="E787" s="1" t="s">
        <v>34</v>
      </c>
      <c r="F787">
        <v>0.3</v>
      </c>
      <c r="G787">
        <f t="shared" si="24"/>
        <v>0.3</v>
      </c>
      <c r="H787">
        <f t="shared" si="25"/>
        <v>4.0256999999999996</v>
      </c>
      <c r="I787" t="str">
        <f>VLOOKUP(E787,keyflow!A$2:B$37,2,0)</f>
        <v>CDW</v>
      </c>
    </row>
    <row r="788" spans="1:9" x14ac:dyDescent="0.2">
      <c r="A788" s="1" t="s">
        <v>72</v>
      </c>
      <c r="B788" s="1">
        <v>2017</v>
      </c>
      <c r="C788" s="1" t="s">
        <v>61</v>
      </c>
      <c r="D788" s="1">
        <f>VLOOKUP(C788,Regionale_kerncijfers_Nederland!B$2:D$33,3,0)</f>
        <v>13419</v>
      </c>
      <c r="E788" s="1" t="s">
        <v>35</v>
      </c>
      <c r="G788">
        <f t="shared" si="24"/>
        <v>0</v>
      </c>
      <c r="H788">
        <f t="shared" si="25"/>
        <v>0</v>
      </c>
      <c r="I788" t="str">
        <f>VLOOKUP(E788,keyflow!A$2:B$37,2,0)</f>
        <v>CDW</v>
      </c>
    </row>
    <row r="789" spans="1:9" x14ac:dyDescent="0.2">
      <c r="A789" s="1" t="s">
        <v>72</v>
      </c>
      <c r="B789" s="1">
        <v>2017</v>
      </c>
      <c r="C789" s="1" t="s">
        <v>61</v>
      </c>
      <c r="D789" s="1">
        <f>VLOOKUP(C789,Regionale_kerncijfers_Nederland!B$2:D$33,3,0)</f>
        <v>13419</v>
      </c>
      <c r="E789" s="1" t="s">
        <v>36</v>
      </c>
      <c r="F789">
        <v>0.3</v>
      </c>
      <c r="G789">
        <f t="shared" si="24"/>
        <v>0.3</v>
      </c>
      <c r="H789">
        <f t="shared" si="25"/>
        <v>4.0256999999999996</v>
      </c>
      <c r="I789" t="str">
        <f>VLOOKUP(E789,keyflow!A$2:B$37,2,0)</f>
        <v>CG</v>
      </c>
    </row>
    <row r="790" spans="1:9" x14ac:dyDescent="0.2">
      <c r="A790" s="1" t="s">
        <v>72</v>
      </c>
      <c r="B790" s="1">
        <v>2017</v>
      </c>
      <c r="C790" s="1" t="s">
        <v>61</v>
      </c>
      <c r="D790" s="1">
        <f>VLOOKUP(C790,Regionale_kerncijfers_Nederland!B$2:D$33,3,0)</f>
        <v>13419</v>
      </c>
      <c r="E790" s="1" t="s">
        <v>37</v>
      </c>
      <c r="G790">
        <f t="shared" si="24"/>
        <v>0</v>
      </c>
      <c r="H790">
        <f t="shared" si="25"/>
        <v>0</v>
      </c>
      <c r="I790" t="str">
        <f>VLOOKUP(E790,keyflow!A$2:B$37,2,0)</f>
        <v>CDW</v>
      </c>
    </row>
    <row r="791" spans="1:9" x14ac:dyDescent="0.2">
      <c r="A791" s="1" t="s">
        <v>72</v>
      </c>
      <c r="B791" s="1">
        <v>2017</v>
      </c>
      <c r="C791" s="1" t="s">
        <v>61</v>
      </c>
      <c r="D791" s="1">
        <f>VLOOKUP(C791,Regionale_kerncijfers_Nederland!B$2:D$33,3,0)</f>
        <v>13419</v>
      </c>
      <c r="E791" s="1" t="s">
        <v>38</v>
      </c>
      <c r="F791">
        <v>0</v>
      </c>
      <c r="G791">
        <f t="shared" si="24"/>
        <v>0</v>
      </c>
      <c r="H791">
        <f t="shared" si="25"/>
        <v>0</v>
      </c>
      <c r="I791" t="str">
        <f>VLOOKUP(E791,keyflow!A$2:B$37,2,0)</f>
        <v>CG</v>
      </c>
    </row>
    <row r="792" spans="1:9" x14ac:dyDescent="0.2">
      <c r="A792" s="1" t="s">
        <v>72</v>
      </c>
      <c r="B792" s="1">
        <v>2017</v>
      </c>
      <c r="C792" s="1" t="s">
        <v>61</v>
      </c>
      <c r="D792" s="1">
        <f>VLOOKUP(C792,Regionale_kerncijfers_Nederland!B$2:D$33,3,0)</f>
        <v>13419</v>
      </c>
      <c r="E792" s="1" t="s">
        <v>39</v>
      </c>
      <c r="G792">
        <f t="shared" si="24"/>
        <v>0</v>
      </c>
      <c r="H792">
        <f t="shared" si="25"/>
        <v>0</v>
      </c>
      <c r="I792" t="str">
        <f>VLOOKUP(E792,keyflow!A$2:B$37,2,0)</f>
        <v>FW</v>
      </c>
    </row>
    <row r="793" spans="1:9" x14ac:dyDescent="0.2">
      <c r="A793" s="1" t="s">
        <v>72</v>
      </c>
      <c r="B793" s="1">
        <v>2017</v>
      </c>
      <c r="C793" s="1" t="s">
        <v>61</v>
      </c>
      <c r="D793" s="1">
        <f>VLOOKUP(C793,Regionale_kerncijfers_Nederland!B$2:D$33,3,0)</f>
        <v>13419</v>
      </c>
      <c r="E793" s="1" t="s">
        <v>40</v>
      </c>
      <c r="G793">
        <f t="shared" si="24"/>
        <v>0</v>
      </c>
      <c r="H793">
        <f t="shared" si="25"/>
        <v>0</v>
      </c>
      <c r="I793" t="str">
        <f>VLOOKUP(E793,keyflow!A$2:B$37,2,0)</f>
        <v>-</v>
      </c>
    </row>
    <row r="794" spans="1:9" x14ac:dyDescent="0.2">
      <c r="A794" s="1" t="s">
        <v>72</v>
      </c>
      <c r="B794" s="1">
        <v>2018</v>
      </c>
      <c r="C794" s="1" t="s">
        <v>62</v>
      </c>
      <c r="D794" s="1">
        <f>VLOOKUP(C794,Regionale_kerncijfers_Nederland!B$2:D$33,3,0)</f>
        <v>79983</v>
      </c>
      <c r="E794" s="1" t="s">
        <v>5</v>
      </c>
      <c r="F794" s="1">
        <v>526.20000000000005</v>
      </c>
      <c r="G794">
        <f t="shared" si="24"/>
        <v>526.20000000000005</v>
      </c>
      <c r="H794">
        <f t="shared" si="25"/>
        <v>42087.054600000003</v>
      </c>
      <c r="I794" t="str">
        <f>VLOOKUP(E794,keyflow!A$2:B$37,2,0)</f>
        <v>TOTAAL</v>
      </c>
    </row>
    <row r="795" spans="1:9" x14ac:dyDescent="0.2">
      <c r="A795" s="1" t="s">
        <v>72</v>
      </c>
      <c r="B795" s="1">
        <v>2018</v>
      </c>
      <c r="C795" s="1" t="s">
        <v>62</v>
      </c>
      <c r="D795" s="1">
        <f>VLOOKUP(C795,Regionale_kerncijfers_Nederland!B$2:D$33,3,0)</f>
        <v>79983</v>
      </c>
      <c r="E795" s="1" t="s">
        <v>6</v>
      </c>
      <c r="F795" s="1">
        <v>207.3</v>
      </c>
      <c r="G795">
        <f t="shared" si="24"/>
        <v>207.3</v>
      </c>
      <c r="H795">
        <f t="shared" si="25"/>
        <v>16580.475900000001</v>
      </c>
      <c r="I795" t="str">
        <f>VLOOKUP(E795,keyflow!A$2:B$37,2,0)</f>
        <v>-</v>
      </c>
    </row>
    <row r="796" spans="1:9" x14ac:dyDescent="0.2">
      <c r="A796" s="1" t="s">
        <v>72</v>
      </c>
      <c r="B796" s="1">
        <v>2018</v>
      </c>
      <c r="C796" s="1" t="s">
        <v>62</v>
      </c>
      <c r="D796" s="1">
        <f>VLOOKUP(C796,Regionale_kerncijfers_Nederland!B$2:D$33,3,0)</f>
        <v>79983</v>
      </c>
      <c r="E796" s="1" t="s">
        <v>7</v>
      </c>
      <c r="F796" s="1">
        <v>32.6</v>
      </c>
      <c r="G796">
        <f t="shared" si="24"/>
        <v>32.6</v>
      </c>
      <c r="H796">
        <f t="shared" si="25"/>
        <v>2607.4458000000004</v>
      </c>
      <c r="I796" t="str">
        <f>VLOOKUP(E796,keyflow!A$2:B$37,2,0)</f>
        <v>CG</v>
      </c>
    </row>
    <row r="797" spans="1:9" x14ac:dyDescent="0.2">
      <c r="A797" s="1" t="s">
        <v>72</v>
      </c>
      <c r="B797" s="1">
        <v>2018</v>
      </c>
      <c r="C797" s="1" t="s">
        <v>62</v>
      </c>
      <c r="D797" s="1">
        <f>VLOOKUP(C797,Regionale_kerncijfers_Nederland!B$2:D$33,3,0)</f>
        <v>79983</v>
      </c>
      <c r="E797" s="1" t="s">
        <v>8</v>
      </c>
      <c r="F797" s="1">
        <v>5.0999999999999996</v>
      </c>
      <c r="G797">
        <f t="shared" si="24"/>
        <v>5.0999999999999996</v>
      </c>
      <c r="H797">
        <f t="shared" si="25"/>
        <v>407.91329999999999</v>
      </c>
      <c r="I797" t="str">
        <f>VLOOKUP(E797,keyflow!A$2:B$37,2,0)</f>
        <v>CDW</v>
      </c>
    </row>
    <row r="798" spans="1:9" x14ac:dyDescent="0.2">
      <c r="A798" s="1" t="s">
        <v>72</v>
      </c>
      <c r="B798" s="1">
        <v>2018</v>
      </c>
      <c r="C798" s="1" t="s">
        <v>62</v>
      </c>
      <c r="D798" s="1">
        <f>VLOOKUP(C798,Regionale_kerncijfers_Nederland!B$2:D$33,3,0)</f>
        <v>79983</v>
      </c>
      <c r="E798" s="1" t="s">
        <v>9</v>
      </c>
      <c r="F798" s="1">
        <v>58.7</v>
      </c>
      <c r="G798">
        <f t="shared" si="24"/>
        <v>58.7</v>
      </c>
      <c r="H798">
        <f t="shared" si="25"/>
        <v>4695.0021000000006</v>
      </c>
      <c r="I798" t="str">
        <f>VLOOKUP(E798,keyflow!A$2:B$37,2,0)</f>
        <v>FW</v>
      </c>
    </row>
    <row r="799" spans="1:9" x14ac:dyDescent="0.2">
      <c r="A799" s="1" t="s">
        <v>72</v>
      </c>
      <c r="B799" s="1">
        <v>2018</v>
      </c>
      <c r="C799" s="1" t="s">
        <v>62</v>
      </c>
      <c r="D799" s="1">
        <f>VLOOKUP(C799,Regionale_kerncijfers_Nederland!B$2:D$33,3,0)</f>
        <v>79983</v>
      </c>
      <c r="E799" s="1" t="s">
        <v>10</v>
      </c>
      <c r="F799" s="1">
        <v>51.3</v>
      </c>
      <c r="G799">
        <f t="shared" si="24"/>
        <v>51.3</v>
      </c>
      <c r="H799">
        <f t="shared" si="25"/>
        <v>4103.1278999999995</v>
      </c>
      <c r="I799" t="str">
        <f>VLOOKUP(E799,keyflow!A$2:B$37,2,0)</f>
        <v>CG</v>
      </c>
    </row>
    <row r="800" spans="1:9" x14ac:dyDescent="0.2">
      <c r="A800" s="1" t="s">
        <v>72</v>
      </c>
      <c r="B800" s="1">
        <v>2018</v>
      </c>
      <c r="C800" s="1" t="s">
        <v>62</v>
      </c>
      <c r="D800" s="1">
        <f>VLOOKUP(C800,Regionale_kerncijfers_Nederland!B$2:D$33,3,0)</f>
        <v>79983</v>
      </c>
      <c r="E800" s="1" t="s">
        <v>11</v>
      </c>
      <c r="F800" s="1">
        <v>6.6</v>
      </c>
      <c r="G800">
        <f t="shared" si="24"/>
        <v>6.6</v>
      </c>
      <c r="H800">
        <f t="shared" si="25"/>
        <v>527.88779999999997</v>
      </c>
      <c r="I800" t="str">
        <f>VLOOKUP(E800,keyflow!A$2:B$37,2,0)</f>
        <v>CG</v>
      </c>
    </row>
    <row r="801" spans="1:9" x14ac:dyDescent="0.2">
      <c r="A801" s="1" t="s">
        <v>72</v>
      </c>
      <c r="B801" s="1">
        <v>2018</v>
      </c>
      <c r="C801" s="1" t="s">
        <v>62</v>
      </c>
      <c r="D801" s="1">
        <f>VLOOKUP(C801,Regionale_kerncijfers_Nederland!B$2:D$33,3,0)</f>
        <v>79983</v>
      </c>
      <c r="E801" s="1" t="s">
        <v>12</v>
      </c>
      <c r="F801" s="1">
        <v>20.100000000000001</v>
      </c>
      <c r="G801">
        <f t="shared" si="24"/>
        <v>20.100000000000001</v>
      </c>
      <c r="H801">
        <f t="shared" si="25"/>
        <v>1607.6583000000001</v>
      </c>
      <c r="I801" t="str">
        <f>VLOOKUP(E801,keyflow!A$2:B$37,2,0)</f>
        <v>CG</v>
      </c>
    </row>
    <row r="802" spans="1:9" x14ac:dyDescent="0.2">
      <c r="A802" s="1" t="s">
        <v>72</v>
      </c>
      <c r="B802" s="1">
        <v>2018</v>
      </c>
      <c r="C802" s="1" t="s">
        <v>62</v>
      </c>
      <c r="D802" s="1">
        <f>VLOOKUP(C802,Regionale_kerncijfers_Nederland!B$2:D$33,3,0)</f>
        <v>79983</v>
      </c>
      <c r="E802" s="1" t="s">
        <v>13</v>
      </c>
      <c r="F802" s="1"/>
      <c r="G802">
        <f t="shared" si="24"/>
        <v>0</v>
      </c>
      <c r="H802">
        <f t="shared" si="25"/>
        <v>0</v>
      </c>
      <c r="I802" t="str">
        <f>VLOOKUP(E802,keyflow!A$2:B$37,2,0)</f>
        <v>CG</v>
      </c>
    </row>
    <row r="803" spans="1:9" x14ac:dyDescent="0.2">
      <c r="A803" s="1" t="s">
        <v>72</v>
      </c>
      <c r="B803" s="1">
        <v>2018</v>
      </c>
      <c r="C803" s="1" t="s">
        <v>62</v>
      </c>
      <c r="D803" s="1">
        <f>VLOOKUP(C803,Regionale_kerncijfers_Nederland!B$2:D$33,3,0)</f>
        <v>79983</v>
      </c>
      <c r="E803" s="1" t="s">
        <v>14</v>
      </c>
      <c r="F803" s="1"/>
      <c r="G803">
        <f t="shared" si="24"/>
        <v>0</v>
      </c>
      <c r="H803">
        <f t="shared" si="25"/>
        <v>0</v>
      </c>
      <c r="I803" t="str">
        <f>VLOOKUP(E803,keyflow!A$2:B$37,2,0)</f>
        <v>CG</v>
      </c>
    </row>
    <row r="804" spans="1:9" x14ac:dyDescent="0.2">
      <c r="A804" s="1" t="s">
        <v>72</v>
      </c>
      <c r="B804" s="1">
        <v>2018</v>
      </c>
      <c r="C804" s="1" t="s">
        <v>62</v>
      </c>
      <c r="D804" s="1">
        <f>VLOOKUP(C804,Regionale_kerncijfers_Nederland!B$2:D$33,3,0)</f>
        <v>79983</v>
      </c>
      <c r="E804" s="1" t="s">
        <v>15</v>
      </c>
      <c r="F804" s="1"/>
      <c r="G804">
        <f t="shared" si="24"/>
        <v>0</v>
      </c>
      <c r="H804">
        <f t="shared" si="25"/>
        <v>0</v>
      </c>
      <c r="I804" t="str">
        <f>VLOOKUP(E804,keyflow!A$2:B$37,2,0)</f>
        <v>CG</v>
      </c>
    </row>
    <row r="805" spans="1:9" x14ac:dyDescent="0.2">
      <c r="A805" s="1" t="s">
        <v>72</v>
      </c>
      <c r="B805" s="1">
        <v>2018</v>
      </c>
      <c r="C805" s="1" t="s">
        <v>62</v>
      </c>
      <c r="D805" s="1">
        <f>VLOOKUP(C805,Regionale_kerncijfers_Nederland!B$2:D$33,3,0)</f>
        <v>79983</v>
      </c>
      <c r="E805" s="1" t="s">
        <v>16</v>
      </c>
      <c r="F805" s="1">
        <v>8.9</v>
      </c>
      <c r="G805">
        <f t="shared" si="24"/>
        <v>8.9</v>
      </c>
      <c r="H805">
        <f t="shared" si="25"/>
        <v>711.84870000000012</v>
      </c>
      <c r="I805" t="str">
        <f>VLOOKUP(E805,keyflow!A$2:B$37,2,0)</f>
        <v>CG</v>
      </c>
    </row>
    <row r="806" spans="1:9" x14ac:dyDescent="0.2">
      <c r="A806" s="1" t="s">
        <v>72</v>
      </c>
      <c r="B806" s="1">
        <v>2018</v>
      </c>
      <c r="C806" s="1" t="s">
        <v>62</v>
      </c>
      <c r="D806" s="1">
        <f>VLOOKUP(C806,Regionale_kerncijfers_Nederland!B$2:D$33,3,0)</f>
        <v>79983</v>
      </c>
      <c r="E806" s="1" t="s">
        <v>17</v>
      </c>
      <c r="F806" s="1">
        <v>1.6</v>
      </c>
      <c r="G806">
        <f t="shared" si="24"/>
        <v>1.6</v>
      </c>
      <c r="H806">
        <f t="shared" si="25"/>
        <v>127.97280000000001</v>
      </c>
      <c r="I806" t="str">
        <f>VLOOKUP(E806,keyflow!A$2:B$37,2,0)</f>
        <v>CG</v>
      </c>
    </row>
    <row r="807" spans="1:9" x14ac:dyDescent="0.2">
      <c r="A807" s="1" t="s">
        <v>72</v>
      </c>
      <c r="B807" s="1">
        <v>2018</v>
      </c>
      <c r="C807" s="1" t="s">
        <v>62</v>
      </c>
      <c r="D807" s="1">
        <f>VLOOKUP(C807,Regionale_kerncijfers_Nederland!B$2:D$33,3,0)</f>
        <v>79983</v>
      </c>
      <c r="E807" s="1" t="s">
        <v>18</v>
      </c>
      <c r="F807" s="1"/>
      <c r="G807">
        <f t="shared" si="24"/>
        <v>0</v>
      </c>
      <c r="H807">
        <f t="shared" si="25"/>
        <v>0</v>
      </c>
      <c r="I807" t="str">
        <f>VLOOKUP(E807,keyflow!A$2:B$37,2,0)</f>
        <v>CG</v>
      </c>
    </row>
    <row r="808" spans="1:9" x14ac:dyDescent="0.2">
      <c r="A808" s="1" t="s">
        <v>72</v>
      </c>
      <c r="B808" s="1">
        <v>2018</v>
      </c>
      <c r="C808" s="1" t="s">
        <v>62</v>
      </c>
      <c r="D808" s="1">
        <f>VLOOKUP(C808,Regionale_kerncijfers_Nederland!B$2:D$33,3,0)</f>
        <v>79983</v>
      </c>
      <c r="E808" s="1" t="s">
        <v>19</v>
      </c>
      <c r="F808" s="1">
        <v>0.1</v>
      </c>
      <c r="G808">
        <f t="shared" si="24"/>
        <v>0.1</v>
      </c>
      <c r="H808">
        <f t="shared" si="25"/>
        <v>7.9983000000000004</v>
      </c>
      <c r="I808" t="str">
        <f>VLOOKUP(E808,keyflow!A$2:B$37,2,0)</f>
        <v>FW</v>
      </c>
    </row>
    <row r="809" spans="1:9" x14ac:dyDescent="0.2">
      <c r="A809" s="1" t="s">
        <v>72</v>
      </c>
      <c r="B809" s="1">
        <v>2018</v>
      </c>
      <c r="C809" s="1" t="s">
        <v>62</v>
      </c>
      <c r="D809" s="1">
        <f>VLOOKUP(C809,Regionale_kerncijfers_Nederland!B$2:D$33,3,0)</f>
        <v>79983</v>
      </c>
      <c r="E809" s="1" t="s">
        <v>20</v>
      </c>
      <c r="F809" s="1"/>
      <c r="G809">
        <f t="shared" si="24"/>
        <v>0</v>
      </c>
      <c r="H809">
        <f t="shared" si="25"/>
        <v>0</v>
      </c>
      <c r="I809" t="str">
        <f>VLOOKUP(E809,keyflow!A$2:B$37,2,0)</f>
        <v>CG</v>
      </c>
    </row>
    <row r="810" spans="1:9" x14ac:dyDescent="0.2">
      <c r="A810" s="1" t="s">
        <v>72</v>
      </c>
      <c r="B810" s="1">
        <v>2018</v>
      </c>
      <c r="C810" s="1" t="s">
        <v>62</v>
      </c>
      <c r="D810" s="1">
        <f>VLOOKUP(C810,Regionale_kerncijfers_Nederland!B$2:D$33,3,0)</f>
        <v>79983</v>
      </c>
      <c r="E810" s="1" t="s">
        <v>21</v>
      </c>
      <c r="F810" s="1">
        <v>17.7</v>
      </c>
      <c r="G810">
        <f t="shared" si="24"/>
        <v>17.7</v>
      </c>
      <c r="H810">
        <f t="shared" si="25"/>
        <v>1415.6990999999998</v>
      </c>
      <c r="I810" t="str">
        <f>VLOOKUP(E810,keyflow!A$2:B$37,2,0)</f>
        <v>FW</v>
      </c>
    </row>
    <row r="811" spans="1:9" x14ac:dyDescent="0.2">
      <c r="A811" s="1" t="s">
        <v>72</v>
      </c>
      <c r="B811" s="1">
        <v>2018</v>
      </c>
      <c r="C811" s="1" t="s">
        <v>62</v>
      </c>
      <c r="D811" s="1">
        <f>VLOOKUP(C811,Regionale_kerncijfers_Nederland!B$2:D$33,3,0)</f>
        <v>79983</v>
      </c>
      <c r="E811" s="1" t="s">
        <v>22</v>
      </c>
      <c r="F811" s="1">
        <v>8</v>
      </c>
      <c r="G811">
        <f t="shared" si="24"/>
        <v>8</v>
      </c>
      <c r="H811">
        <f t="shared" si="25"/>
        <v>639.86400000000003</v>
      </c>
      <c r="I811" t="str">
        <f>VLOOKUP(E811,keyflow!A$2:B$37,2,0)</f>
        <v>CG</v>
      </c>
    </row>
    <row r="812" spans="1:9" x14ac:dyDescent="0.2">
      <c r="A812" s="1" t="s">
        <v>72</v>
      </c>
      <c r="B812" s="1">
        <v>2018</v>
      </c>
      <c r="C812" s="1" t="s">
        <v>62</v>
      </c>
      <c r="D812" s="1">
        <f>VLOOKUP(C812,Regionale_kerncijfers_Nederland!B$2:D$33,3,0)</f>
        <v>79983</v>
      </c>
      <c r="E812" s="1" t="s">
        <v>23</v>
      </c>
      <c r="F812" s="1">
        <v>9.5</v>
      </c>
      <c r="G812">
        <f t="shared" si="24"/>
        <v>9.5</v>
      </c>
      <c r="H812">
        <f t="shared" si="25"/>
        <v>759.83849999999995</v>
      </c>
      <c r="I812" t="str">
        <f>VLOOKUP(E812,keyflow!A$2:B$37,2,0)</f>
        <v>CG</v>
      </c>
    </row>
    <row r="813" spans="1:9" x14ac:dyDescent="0.2">
      <c r="A813" s="1" t="s">
        <v>72</v>
      </c>
      <c r="B813" s="1">
        <v>2018</v>
      </c>
      <c r="C813" s="1" t="s">
        <v>62</v>
      </c>
      <c r="D813" s="1">
        <f>VLOOKUP(C813,Regionale_kerncijfers_Nederland!B$2:D$33,3,0)</f>
        <v>79983</v>
      </c>
      <c r="E813" s="1" t="s">
        <v>24</v>
      </c>
      <c r="F813" s="1">
        <v>2.5</v>
      </c>
      <c r="G813">
        <f t="shared" si="24"/>
        <v>2.5</v>
      </c>
      <c r="H813">
        <f t="shared" si="25"/>
        <v>199.95750000000001</v>
      </c>
      <c r="I813" t="str">
        <f>VLOOKUP(E813,keyflow!A$2:B$37,2,0)</f>
        <v>CG</v>
      </c>
    </row>
    <row r="814" spans="1:9" x14ac:dyDescent="0.2">
      <c r="A814" s="1" t="s">
        <v>72</v>
      </c>
      <c r="B814" s="1">
        <v>2018</v>
      </c>
      <c r="C814" s="1" t="s">
        <v>62</v>
      </c>
      <c r="D814" s="1">
        <f>VLOOKUP(C814,Regionale_kerncijfers_Nederland!B$2:D$33,3,0)</f>
        <v>79983</v>
      </c>
      <c r="E814" s="1" t="s">
        <v>25</v>
      </c>
      <c r="F814" s="1">
        <v>1.4</v>
      </c>
      <c r="G814">
        <f t="shared" si="24"/>
        <v>1.4</v>
      </c>
      <c r="H814">
        <f t="shared" si="25"/>
        <v>111.97619999999999</v>
      </c>
      <c r="I814" t="str">
        <f>VLOOKUP(E814,keyflow!A$2:B$37,2,0)</f>
        <v>CDW</v>
      </c>
    </row>
    <row r="815" spans="1:9" x14ac:dyDescent="0.2">
      <c r="A815" s="1" t="s">
        <v>72</v>
      </c>
      <c r="B815" s="1">
        <v>2018</v>
      </c>
      <c r="C815" s="1" t="s">
        <v>62</v>
      </c>
      <c r="D815" s="1">
        <f>VLOOKUP(C815,Regionale_kerncijfers_Nederland!B$2:D$33,3,0)</f>
        <v>79983</v>
      </c>
      <c r="E815" s="1" t="s">
        <v>26</v>
      </c>
      <c r="F815" s="1">
        <v>4.8</v>
      </c>
      <c r="G815">
        <f t="shared" si="24"/>
        <v>4.8</v>
      </c>
      <c r="H815">
        <f t="shared" si="25"/>
        <v>383.91839999999996</v>
      </c>
      <c r="I815" t="str">
        <f>VLOOKUP(E815,keyflow!A$2:B$37,2,0)</f>
        <v>CG</v>
      </c>
    </row>
    <row r="816" spans="1:9" x14ac:dyDescent="0.2">
      <c r="A816" s="1" t="s">
        <v>72</v>
      </c>
      <c r="B816" s="1">
        <v>2018</v>
      </c>
      <c r="C816" s="1" t="s">
        <v>62</v>
      </c>
      <c r="D816" s="1">
        <f>VLOOKUP(C816,Regionale_kerncijfers_Nederland!B$2:D$33,3,0)</f>
        <v>79983</v>
      </c>
      <c r="E816" s="1" t="s">
        <v>27</v>
      </c>
      <c r="F816" s="1">
        <v>33.700000000000003</v>
      </c>
      <c r="G816">
        <f t="shared" si="24"/>
        <v>33.700000000000003</v>
      </c>
      <c r="H816">
        <f t="shared" si="25"/>
        <v>2695.4270999999999</v>
      </c>
      <c r="I816" t="str">
        <f>VLOOKUP(E816,keyflow!A$2:B$37,2,0)</f>
        <v>CDW</v>
      </c>
    </row>
    <row r="817" spans="1:9" x14ac:dyDescent="0.2">
      <c r="A817" s="1" t="s">
        <v>72</v>
      </c>
      <c r="B817" s="1">
        <v>2018</v>
      </c>
      <c r="C817" s="1" t="s">
        <v>62</v>
      </c>
      <c r="D817" s="1">
        <f>VLOOKUP(C817,Regionale_kerncijfers_Nederland!B$2:D$33,3,0)</f>
        <v>79983</v>
      </c>
      <c r="E817" s="1" t="s">
        <v>28</v>
      </c>
      <c r="F817" s="1">
        <v>28.5</v>
      </c>
      <c r="G817">
        <f t="shared" si="24"/>
        <v>28.5</v>
      </c>
      <c r="H817">
        <f t="shared" si="25"/>
        <v>2279.5155</v>
      </c>
      <c r="I817" t="str">
        <f>VLOOKUP(E817,keyflow!A$2:B$37,2,0)</f>
        <v>CDW</v>
      </c>
    </row>
    <row r="818" spans="1:9" x14ac:dyDescent="0.2">
      <c r="A818" s="1" t="s">
        <v>72</v>
      </c>
      <c r="B818" s="1">
        <v>2018</v>
      </c>
      <c r="C818" s="1" t="s">
        <v>62</v>
      </c>
      <c r="D818" s="1">
        <f>VLOOKUP(C818,Regionale_kerncijfers_Nederland!B$2:D$33,3,0)</f>
        <v>79983</v>
      </c>
      <c r="E818" s="1" t="s">
        <v>29</v>
      </c>
      <c r="F818" s="1">
        <v>5.7</v>
      </c>
      <c r="G818">
        <f t="shared" si="24"/>
        <v>5.7</v>
      </c>
      <c r="H818">
        <f t="shared" si="25"/>
        <v>455.90310000000005</v>
      </c>
      <c r="I818" t="str">
        <f>VLOOKUP(E818,keyflow!A$2:B$37,2,0)</f>
        <v>CDW</v>
      </c>
    </row>
    <row r="819" spans="1:9" x14ac:dyDescent="0.2">
      <c r="A819" s="1" t="s">
        <v>72</v>
      </c>
      <c r="B819" s="1">
        <v>2018</v>
      </c>
      <c r="C819" s="1" t="s">
        <v>62</v>
      </c>
      <c r="D819" s="1">
        <f>VLOOKUP(C819,Regionale_kerncijfers_Nederland!B$2:D$33,3,0)</f>
        <v>79983</v>
      </c>
      <c r="E819" s="1" t="s">
        <v>30</v>
      </c>
      <c r="F819" s="1">
        <v>8</v>
      </c>
      <c r="G819">
        <f t="shared" si="24"/>
        <v>8</v>
      </c>
      <c r="H819">
        <f t="shared" si="25"/>
        <v>639.86400000000003</v>
      </c>
      <c r="I819" t="str">
        <f>VLOOKUP(E819,keyflow!A$2:B$37,2,0)</f>
        <v>CDW</v>
      </c>
    </row>
    <row r="820" spans="1:9" x14ac:dyDescent="0.2">
      <c r="A820" s="1" t="s">
        <v>72</v>
      </c>
      <c r="B820" s="1">
        <v>2018</v>
      </c>
      <c r="C820" s="1" t="s">
        <v>62</v>
      </c>
      <c r="D820" s="1">
        <f>VLOOKUP(C820,Regionale_kerncijfers_Nederland!B$2:D$33,3,0)</f>
        <v>79983</v>
      </c>
      <c r="E820" s="1" t="s">
        <v>31</v>
      </c>
      <c r="F820" s="1">
        <v>1.1000000000000001</v>
      </c>
      <c r="G820">
        <f t="shared" si="24"/>
        <v>1.1000000000000001</v>
      </c>
      <c r="H820">
        <f t="shared" si="25"/>
        <v>87.981300000000005</v>
      </c>
      <c r="I820" t="str">
        <f>VLOOKUP(E820,keyflow!A$2:B$37,2,0)</f>
        <v>CDW</v>
      </c>
    </row>
    <row r="821" spans="1:9" x14ac:dyDescent="0.2">
      <c r="A821" s="1" t="s">
        <v>72</v>
      </c>
      <c r="B821" s="1">
        <v>2018</v>
      </c>
      <c r="C821" s="1" t="s">
        <v>62</v>
      </c>
      <c r="D821" s="1">
        <f>VLOOKUP(C821,Regionale_kerncijfers_Nederland!B$2:D$33,3,0)</f>
        <v>79983</v>
      </c>
      <c r="E821" s="1" t="s">
        <v>32</v>
      </c>
      <c r="F821" s="1">
        <v>0.9</v>
      </c>
      <c r="G821">
        <f t="shared" si="24"/>
        <v>0.9</v>
      </c>
      <c r="H821">
        <f t="shared" si="25"/>
        <v>71.984700000000004</v>
      </c>
      <c r="I821" t="str">
        <f>VLOOKUP(E821,keyflow!A$2:B$37,2,0)</f>
        <v>CDW</v>
      </c>
    </row>
    <row r="822" spans="1:9" x14ac:dyDescent="0.2">
      <c r="A822" s="1" t="s">
        <v>72</v>
      </c>
      <c r="B822" s="1">
        <v>2018</v>
      </c>
      <c r="C822" s="1" t="s">
        <v>62</v>
      </c>
      <c r="D822" s="1">
        <f>VLOOKUP(C822,Regionale_kerncijfers_Nederland!B$2:D$33,3,0)</f>
        <v>79983</v>
      </c>
      <c r="E822" s="1" t="s">
        <v>33</v>
      </c>
      <c r="F822" s="1">
        <v>2.5</v>
      </c>
      <c r="G822">
        <f t="shared" si="24"/>
        <v>2.5</v>
      </c>
      <c r="H822">
        <f t="shared" si="25"/>
        <v>199.95750000000001</v>
      </c>
      <c r="I822" t="str">
        <f>VLOOKUP(E822,keyflow!A$2:B$37,2,0)</f>
        <v>CDW</v>
      </c>
    </row>
    <row r="823" spans="1:9" x14ac:dyDescent="0.2">
      <c r="A823" s="1" t="s">
        <v>72</v>
      </c>
      <c r="B823" s="1">
        <v>2018</v>
      </c>
      <c r="C823" s="1" t="s">
        <v>62</v>
      </c>
      <c r="D823" s="1">
        <f>VLOOKUP(C823,Regionale_kerncijfers_Nederland!B$2:D$33,3,0)</f>
        <v>79983</v>
      </c>
      <c r="E823" s="1" t="s">
        <v>34</v>
      </c>
      <c r="F823" s="1">
        <v>0.3</v>
      </c>
      <c r="G823">
        <f t="shared" si="24"/>
        <v>0.3</v>
      </c>
      <c r="H823">
        <f t="shared" si="25"/>
        <v>23.994899999999998</v>
      </c>
      <c r="I823" t="str">
        <f>VLOOKUP(E823,keyflow!A$2:B$37,2,0)</f>
        <v>CDW</v>
      </c>
    </row>
    <row r="824" spans="1:9" x14ac:dyDescent="0.2">
      <c r="A824" s="1" t="s">
        <v>72</v>
      </c>
      <c r="B824" s="1">
        <v>2018</v>
      </c>
      <c r="C824" s="1" t="s">
        <v>62</v>
      </c>
      <c r="D824" s="1">
        <f>VLOOKUP(C824,Regionale_kerncijfers_Nederland!B$2:D$33,3,0)</f>
        <v>79983</v>
      </c>
      <c r="E824" s="1" t="s">
        <v>35</v>
      </c>
      <c r="F824" s="1">
        <v>8.6999999999999993</v>
      </c>
      <c r="G824">
        <f t="shared" si="24"/>
        <v>8.6999999999999993</v>
      </c>
      <c r="H824">
        <f t="shared" si="25"/>
        <v>695.85209999999995</v>
      </c>
      <c r="I824" t="str">
        <f>VLOOKUP(E824,keyflow!A$2:B$37,2,0)</f>
        <v>CDW</v>
      </c>
    </row>
    <row r="825" spans="1:9" x14ac:dyDescent="0.2">
      <c r="A825" s="1" t="s">
        <v>72</v>
      </c>
      <c r="B825" s="1">
        <v>2018</v>
      </c>
      <c r="C825" s="1" t="s">
        <v>62</v>
      </c>
      <c r="D825" s="1">
        <f>VLOOKUP(C825,Regionale_kerncijfers_Nederland!B$2:D$33,3,0)</f>
        <v>79983</v>
      </c>
      <c r="E825" s="1" t="s">
        <v>36</v>
      </c>
      <c r="F825" s="1">
        <v>0.2</v>
      </c>
      <c r="G825">
        <f t="shared" si="24"/>
        <v>0.2</v>
      </c>
      <c r="H825">
        <f t="shared" si="25"/>
        <v>15.996600000000001</v>
      </c>
      <c r="I825" t="str">
        <f>VLOOKUP(E825,keyflow!A$2:B$37,2,0)</f>
        <v>CG</v>
      </c>
    </row>
    <row r="826" spans="1:9" x14ac:dyDescent="0.2">
      <c r="A826" s="1" t="s">
        <v>72</v>
      </c>
      <c r="B826" s="1">
        <v>2018</v>
      </c>
      <c r="C826" s="1" t="s">
        <v>62</v>
      </c>
      <c r="D826" s="1">
        <f>VLOOKUP(C826,Regionale_kerncijfers_Nederland!B$2:D$33,3,0)</f>
        <v>79983</v>
      </c>
      <c r="E826" s="1" t="s">
        <v>37</v>
      </c>
      <c r="F826" s="1"/>
      <c r="G826">
        <f t="shared" si="24"/>
        <v>0</v>
      </c>
      <c r="H826">
        <f t="shared" si="25"/>
        <v>0</v>
      </c>
      <c r="I826" t="str">
        <f>VLOOKUP(E826,keyflow!A$2:B$37,2,0)</f>
        <v>CDW</v>
      </c>
    </row>
    <row r="827" spans="1:9" x14ac:dyDescent="0.2">
      <c r="A827" s="1" t="s">
        <v>72</v>
      </c>
      <c r="B827" s="1">
        <v>2018</v>
      </c>
      <c r="C827" s="1" t="s">
        <v>62</v>
      </c>
      <c r="D827" s="1">
        <f>VLOOKUP(C827,Regionale_kerncijfers_Nederland!B$2:D$33,3,0)</f>
        <v>79983</v>
      </c>
      <c r="E827" s="1" t="s">
        <v>38</v>
      </c>
      <c r="F827" s="1">
        <v>0.1</v>
      </c>
      <c r="G827">
        <f t="shared" si="24"/>
        <v>0.1</v>
      </c>
      <c r="H827">
        <f t="shared" si="25"/>
        <v>7.9983000000000004</v>
      </c>
      <c r="I827" t="str">
        <f>VLOOKUP(E827,keyflow!A$2:B$37,2,0)</f>
        <v>CG</v>
      </c>
    </row>
    <row r="828" spans="1:9" x14ac:dyDescent="0.2">
      <c r="A828" s="1" t="s">
        <v>72</v>
      </c>
      <c r="B828" s="1">
        <v>2018</v>
      </c>
      <c r="C828" s="1" t="s">
        <v>62</v>
      </c>
      <c r="D828" s="1">
        <f>VLOOKUP(C828,Regionale_kerncijfers_Nederland!B$2:D$33,3,0)</f>
        <v>79983</v>
      </c>
      <c r="E828" s="1" t="s">
        <v>39</v>
      </c>
      <c r="F828" s="1">
        <v>0.1</v>
      </c>
      <c r="G828">
        <f t="shared" si="24"/>
        <v>0.1</v>
      </c>
      <c r="H828">
        <f t="shared" si="25"/>
        <v>7.9983000000000004</v>
      </c>
      <c r="I828" t="str">
        <f>VLOOKUP(E828,keyflow!A$2:B$37,2,0)</f>
        <v>FW</v>
      </c>
    </row>
    <row r="829" spans="1:9" x14ac:dyDescent="0.2">
      <c r="A829" s="1" t="s">
        <v>72</v>
      </c>
      <c r="B829" s="1">
        <v>2018</v>
      </c>
      <c r="C829" s="1" t="s">
        <v>62</v>
      </c>
      <c r="D829" s="1">
        <f>VLOOKUP(C829,Regionale_kerncijfers_Nederland!B$2:D$33,3,0)</f>
        <v>79983</v>
      </c>
      <c r="E829" s="1" t="s">
        <v>40</v>
      </c>
      <c r="F829" s="1">
        <v>0.2</v>
      </c>
      <c r="G829">
        <f t="shared" si="24"/>
        <v>0.2</v>
      </c>
      <c r="H829">
        <f t="shared" si="25"/>
        <v>15.996600000000001</v>
      </c>
      <c r="I829" t="str">
        <f>VLOOKUP(E829,keyflow!A$2:B$37,2,0)</f>
        <v>-</v>
      </c>
    </row>
    <row r="830" spans="1:9" x14ac:dyDescent="0.2">
      <c r="A830" s="1" t="s">
        <v>72</v>
      </c>
      <c r="B830" s="1">
        <v>2018</v>
      </c>
      <c r="C830" s="1" t="s">
        <v>63</v>
      </c>
      <c r="D830" s="1">
        <f>VLOOKUP(C830,Regionale_kerncijfers_Nederland!B$2:D$33,3,0)</f>
        <v>13520</v>
      </c>
      <c r="E830" s="1" t="s">
        <v>5</v>
      </c>
      <c r="F830" s="1">
        <v>498.9</v>
      </c>
      <c r="G830">
        <f t="shared" si="24"/>
        <v>498.9</v>
      </c>
      <c r="H830">
        <f t="shared" si="25"/>
        <v>6745.1279999999997</v>
      </c>
      <c r="I830" t="str">
        <f>VLOOKUP(E830,keyflow!A$2:B$37,2,0)</f>
        <v>TOTAAL</v>
      </c>
    </row>
    <row r="831" spans="1:9" x14ac:dyDescent="0.2">
      <c r="A831" s="1" t="s">
        <v>72</v>
      </c>
      <c r="B831" s="1">
        <v>2018</v>
      </c>
      <c r="C831" s="1" t="s">
        <v>63</v>
      </c>
      <c r="D831" s="1">
        <f>VLOOKUP(C831,Regionale_kerncijfers_Nederland!B$2:D$33,3,0)</f>
        <v>13520</v>
      </c>
      <c r="E831" s="1" t="s">
        <v>6</v>
      </c>
      <c r="F831" s="1">
        <v>193.4</v>
      </c>
      <c r="G831">
        <f t="shared" si="24"/>
        <v>193.4</v>
      </c>
      <c r="H831">
        <f t="shared" si="25"/>
        <v>2614.768</v>
      </c>
      <c r="I831" t="str">
        <f>VLOOKUP(E831,keyflow!A$2:B$37,2,0)</f>
        <v>-</v>
      </c>
    </row>
    <row r="832" spans="1:9" x14ac:dyDescent="0.2">
      <c r="A832" s="1" t="s">
        <v>72</v>
      </c>
      <c r="B832" s="1">
        <v>2018</v>
      </c>
      <c r="C832" s="1" t="s">
        <v>63</v>
      </c>
      <c r="D832" s="1">
        <f>VLOOKUP(C832,Regionale_kerncijfers_Nederland!B$2:D$33,3,0)</f>
        <v>13520</v>
      </c>
      <c r="E832" s="1" t="s">
        <v>7</v>
      </c>
      <c r="F832" s="1">
        <v>19.5</v>
      </c>
      <c r="G832">
        <f t="shared" si="24"/>
        <v>19.5</v>
      </c>
      <c r="H832">
        <f t="shared" si="25"/>
        <v>263.64</v>
      </c>
      <c r="I832" t="str">
        <f>VLOOKUP(E832,keyflow!A$2:B$37,2,0)</f>
        <v>CG</v>
      </c>
    </row>
    <row r="833" spans="1:9" x14ac:dyDescent="0.2">
      <c r="A833" s="1" t="s">
        <v>72</v>
      </c>
      <c r="B833" s="1">
        <v>2018</v>
      </c>
      <c r="C833" s="1" t="s">
        <v>63</v>
      </c>
      <c r="D833" s="1">
        <f>VLOOKUP(C833,Regionale_kerncijfers_Nederland!B$2:D$33,3,0)</f>
        <v>13520</v>
      </c>
      <c r="E833" s="1" t="s">
        <v>8</v>
      </c>
      <c r="F833" s="1">
        <v>4.5</v>
      </c>
      <c r="G833">
        <f t="shared" si="24"/>
        <v>4.5</v>
      </c>
      <c r="H833">
        <f t="shared" si="25"/>
        <v>60.84</v>
      </c>
      <c r="I833" t="str">
        <f>VLOOKUP(E833,keyflow!A$2:B$37,2,0)</f>
        <v>CDW</v>
      </c>
    </row>
    <row r="834" spans="1:9" x14ac:dyDescent="0.2">
      <c r="A834" s="1" t="s">
        <v>72</v>
      </c>
      <c r="B834" s="1">
        <v>2018</v>
      </c>
      <c r="C834" s="1" t="s">
        <v>63</v>
      </c>
      <c r="D834" s="1">
        <f>VLOOKUP(C834,Regionale_kerncijfers_Nederland!B$2:D$33,3,0)</f>
        <v>13520</v>
      </c>
      <c r="E834" s="1" t="s">
        <v>9</v>
      </c>
      <c r="F834" s="1">
        <v>95</v>
      </c>
      <c r="G834">
        <f t="shared" si="24"/>
        <v>95</v>
      </c>
      <c r="H834">
        <f t="shared" si="25"/>
        <v>1284.4000000000001</v>
      </c>
      <c r="I834" t="str">
        <f>VLOOKUP(E834,keyflow!A$2:B$37,2,0)</f>
        <v>FW</v>
      </c>
    </row>
    <row r="835" spans="1:9" x14ac:dyDescent="0.2">
      <c r="A835" s="1" t="s">
        <v>72</v>
      </c>
      <c r="B835" s="1">
        <v>2018</v>
      </c>
      <c r="C835" s="1" t="s">
        <v>63</v>
      </c>
      <c r="D835" s="1">
        <f>VLOOKUP(C835,Regionale_kerncijfers_Nederland!B$2:D$33,3,0)</f>
        <v>13520</v>
      </c>
      <c r="E835" s="1" t="s">
        <v>10</v>
      </c>
      <c r="F835" s="1">
        <v>41</v>
      </c>
      <c r="G835">
        <f t="shared" ref="G835:G898" si="26">IF(ISBLANK(F835), 0, F835)</f>
        <v>41</v>
      </c>
      <c r="H835">
        <f t="shared" ref="H835:H898" si="27">(D835*G835)/1000</f>
        <v>554.32000000000005</v>
      </c>
      <c r="I835" t="str">
        <f>VLOOKUP(E835,keyflow!A$2:B$37,2,0)</f>
        <v>CG</v>
      </c>
    </row>
    <row r="836" spans="1:9" x14ac:dyDescent="0.2">
      <c r="A836" s="1" t="s">
        <v>72</v>
      </c>
      <c r="B836" s="1">
        <v>2018</v>
      </c>
      <c r="C836" s="1" t="s">
        <v>63</v>
      </c>
      <c r="D836" s="1">
        <f>VLOOKUP(C836,Regionale_kerncijfers_Nederland!B$2:D$33,3,0)</f>
        <v>13520</v>
      </c>
      <c r="E836" s="1" t="s">
        <v>11</v>
      </c>
      <c r="F836" s="1">
        <v>4.2</v>
      </c>
      <c r="G836">
        <f t="shared" si="26"/>
        <v>4.2</v>
      </c>
      <c r="H836">
        <f t="shared" si="27"/>
        <v>56.783999999999999</v>
      </c>
      <c r="I836" t="str">
        <f>VLOOKUP(E836,keyflow!A$2:B$37,2,0)</f>
        <v>CG</v>
      </c>
    </row>
    <row r="837" spans="1:9" x14ac:dyDescent="0.2">
      <c r="A837" s="1" t="s">
        <v>72</v>
      </c>
      <c r="B837" s="1">
        <v>2018</v>
      </c>
      <c r="C837" s="1" t="s">
        <v>63</v>
      </c>
      <c r="D837" s="1">
        <f>VLOOKUP(C837,Regionale_kerncijfers_Nederland!B$2:D$33,3,0)</f>
        <v>13520</v>
      </c>
      <c r="E837" s="1" t="s">
        <v>12</v>
      </c>
      <c r="F837" s="1">
        <v>18.399999999999999</v>
      </c>
      <c r="G837">
        <f t="shared" si="26"/>
        <v>18.399999999999999</v>
      </c>
      <c r="H837">
        <f t="shared" si="27"/>
        <v>248.76799999999997</v>
      </c>
      <c r="I837" t="str">
        <f>VLOOKUP(E837,keyflow!A$2:B$37,2,0)</f>
        <v>CG</v>
      </c>
    </row>
    <row r="838" spans="1:9" x14ac:dyDescent="0.2">
      <c r="A838" s="1" t="s">
        <v>72</v>
      </c>
      <c r="B838" s="1">
        <v>2018</v>
      </c>
      <c r="C838" s="1" t="s">
        <v>63</v>
      </c>
      <c r="D838" s="1">
        <f>VLOOKUP(C838,Regionale_kerncijfers_Nederland!B$2:D$33,3,0)</f>
        <v>13520</v>
      </c>
      <c r="E838" s="1" t="s">
        <v>13</v>
      </c>
      <c r="F838" s="1"/>
      <c r="G838">
        <f t="shared" si="26"/>
        <v>0</v>
      </c>
      <c r="H838">
        <f t="shared" si="27"/>
        <v>0</v>
      </c>
      <c r="I838" t="str">
        <f>VLOOKUP(E838,keyflow!A$2:B$37,2,0)</f>
        <v>CG</v>
      </c>
    </row>
    <row r="839" spans="1:9" x14ac:dyDescent="0.2">
      <c r="A839" s="1" t="s">
        <v>72</v>
      </c>
      <c r="B839" s="1">
        <v>2018</v>
      </c>
      <c r="C839" s="1" t="s">
        <v>63</v>
      </c>
      <c r="D839" s="1">
        <f>VLOOKUP(C839,Regionale_kerncijfers_Nederland!B$2:D$33,3,0)</f>
        <v>13520</v>
      </c>
      <c r="E839" s="1" t="s">
        <v>14</v>
      </c>
      <c r="F839" s="1"/>
      <c r="G839">
        <f t="shared" si="26"/>
        <v>0</v>
      </c>
      <c r="H839">
        <f t="shared" si="27"/>
        <v>0</v>
      </c>
      <c r="I839" t="str">
        <f>VLOOKUP(E839,keyflow!A$2:B$37,2,0)</f>
        <v>CG</v>
      </c>
    </row>
    <row r="840" spans="1:9" x14ac:dyDescent="0.2">
      <c r="A840" s="1" t="s">
        <v>72</v>
      </c>
      <c r="B840" s="1">
        <v>2018</v>
      </c>
      <c r="C840" s="1" t="s">
        <v>63</v>
      </c>
      <c r="D840" s="1">
        <f>VLOOKUP(C840,Regionale_kerncijfers_Nederland!B$2:D$33,3,0)</f>
        <v>13520</v>
      </c>
      <c r="E840" s="1" t="s">
        <v>15</v>
      </c>
      <c r="F840" s="1"/>
      <c r="G840">
        <f t="shared" si="26"/>
        <v>0</v>
      </c>
      <c r="H840">
        <f t="shared" si="27"/>
        <v>0</v>
      </c>
      <c r="I840" t="str">
        <f>VLOOKUP(E840,keyflow!A$2:B$37,2,0)</f>
        <v>CG</v>
      </c>
    </row>
    <row r="841" spans="1:9" x14ac:dyDescent="0.2">
      <c r="A841" s="1" t="s">
        <v>72</v>
      </c>
      <c r="B841" s="1">
        <v>2018</v>
      </c>
      <c r="C841" s="1" t="s">
        <v>63</v>
      </c>
      <c r="D841" s="1">
        <f>VLOOKUP(C841,Regionale_kerncijfers_Nederland!B$2:D$33,3,0)</f>
        <v>13520</v>
      </c>
      <c r="E841" s="1" t="s">
        <v>16</v>
      </c>
      <c r="F841" s="1">
        <v>12.7</v>
      </c>
      <c r="G841">
        <f t="shared" si="26"/>
        <v>12.7</v>
      </c>
      <c r="H841">
        <f t="shared" si="27"/>
        <v>171.70400000000001</v>
      </c>
      <c r="I841" t="str">
        <f>VLOOKUP(E841,keyflow!A$2:B$37,2,0)</f>
        <v>CG</v>
      </c>
    </row>
    <row r="842" spans="1:9" x14ac:dyDescent="0.2">
      <c r="A842" s="1" t="s">
        <v>72</v>
      </c>
      <c r="B842" s="1">
        <v>2018</v>
      </c>
      <c r="C842" s="1" t="s">
        <v>63</v>
      </c>
      <c r="D842" s="1">
        <f>VLOOKUP(C842,Regionale_kerncijfers_Nederland!B$2:D$33,3,0)</f>
        <v>13520</v>
      </c>
      <c r="E842" s="1" t="s">
        <v>17</v>
      </c>
      <c r="F842" s="1">
        <v>1.8</v>
      </c>
      <c r="G842">
        <f t="shared" si="26"/>
        <v>1.8</v>
      </c>
      <c r="H842">
        <f t="shared" si="27"/>
        <v>24.335999999999999</v>
      </c>
      <c r="I842" t="str">
        <f>VLOOKUP(E842,keyflow!A$2:B$37,2,0)</f>
        <v>CG</v>
      </c>
    </row>
    <row r="843" spans="1:9" x14ac:dyDescent="0.2">
      <c r="A843" s="1" t="s">
        <v>72</v>
      </c>
      <c r="B843" s="1">
        <v>2018</v>
      </c>
      <c r="C843" s="1" t="s">
        <v>63</v>
      </c>
      <c r="D843" s="1">
        <f>VLOOKUP(C843,Regionale_kerncijfers_Nederland!B$2:D$33,3,0)</f>
        <v>13520</v>
      </c>
      <c r="E843" s="1" t="s">
        <v>18</v>
      </c>
      <c r="F843" s="1"/>
      <c r="G843">
        <f t="shared" si="26"/>
        <v>0</v>
      </c>
      <c r="H843">
        <f t="shared" si="27"/>
        <v>0</v>
      </c>
      <c r="I843" t="str">
        <f>VLOOKUP(E843,keyflow!A$2:B$37,2,0)</f>
        <v>CG</v>
      </c>
    </row>
    <row r="844" spans="1:9" x14ac:dyDescent="0.2">
      <c r="A844" s="1" t="s">
        <v>72</v>
      </c>
      <c r="B844" s="1">
        <v>2018</v>
      </c>
      <c r="C844" s="1" t="s">
        <v>63</v>
      </c>
      <c r="D844" s="1">
        <f>VLOOKUP(C844,Regionale_kerncijfers_Nederland!B$2:D$33,3,0)</f>
        <v>13520</v>
      </c>
      <c r="E844" s="1" t="s">
        <v>19</v>
      </c>
      <c r="F844" s="1">
        <v>0.1</v>
      </c>
      <c r="G844">
        <f t="shared" si="26"/>
        <v>0.1</v>
      </c>
      <c r="H844">
        <f t="shared" si="27"/>
        <v>1.3520000000000001</v>
      </c>
      <c r="I844" t="str">
        <f>VLOOKUP(E844,keyflow!A$2:B$37,2,0)</f>
        <v>FW</v>
      </c>
    </row>
    <row r="845" spans="1:9" x14ac:dyDescent="0.2">
      <c r="A845" s="1" t="s">
        <v>72</v>
      </c>
      <c r="B845" s="1">
        <v>2018</v>
      </c>
      <c r="C845" s="1" t="s">
        <v>63</v>
      </c>
      <c r="D845" s="1">
        <f>VLOOKUP(C845,Regionale_kerncijfers_Nederland!B$2:D$33,3,0)</f>
        <v>13520</v>
      </c>
      <c r="E845" s="1" t="s">
        <v>20</v>
      </c>
      <c r="F845" s="1"/>
      <c r="G845">
        <f t="shared" si="26"/>
        <v>0</v>
      </c>
      <c r="H845">
        <f t="shared" si="27"/>
        <v>0</v>
      </c>
      <c r="I845" t="str">
        <f>VLOOKUP(E845,keyflow!A$2:B$37,2,0)</f>
        <v>CG</v>
      </c>
    </row>
    <row r="846" spans="1:9" x14ac:dyDescent="0.2">
      <c r="A846" s="1" t="s">
        <v>72</v>
      </c>
      <c r="B846" s="1">
        <v>2018</v>
      </c>
      <c r="C846" s="1" t="s">
        <v>63</v>
      </c>
      <c r="D846" s="1">
        <f>VLOOKUP(C846,Regionale_kerncijfers_Nederland!B$2:D$33,3,0)</f>
        <v>13520</v>
      </c>
      <c r="E846" s="1" t="s">
        <v>21</v>
      </c>
      <c r="F846" s="1">
        <v>25.1</v>
      </c>
      <c r="G846">
        <f t="shared" si="26"/>
        <v>25.1</v>
      </c>
      <c r="H846">
        <f t="shared" si="27"/>
        <v>339.35199999999998</v>
      </c>
      <c r="I846" t="str">
        <f>VLOOKUP(E846,keyflow!A$2:B$37,2,0)</f>
        <v>FW</v>
      </c>
    </row>
    <row r="847" spans="1:9" x14ac:dyDescent="0.2">
      <c r="A847" s="1" t="s">
        <v>72</v>
      </c>
      <c r="B847" s="1">
        <v>2018</v>
      </c>
      <c r="C847" s="1" t="s">
        <v>63</v>
      </c>
      <c r="D847" s="1">
        <f>VLOOKUP(C847,Regionale_kerncijfers_Nederland!B$2:D$33,3,0)</f>
        <v>13520</v>
      </c>
      <c r="E847" s="1" t="s">
        <v>22</v>
      </c>
      <c r="F847" s="1">
        <v>6.5</v>
      </c>
      <c r="G847">
        <f t="shared" si="26"/>
        <v>6.5</v>
      </c>
      <c r="H847">
        <f t="shared" si="27"/>
        <v>87.88</v>
      </c>
      <c r="I847" t="str">
        <f>VLOOKUP(E847,keyflow!A$2:B$37,2,0)</f>
        <v>CG</v>
      </c>
    </row>
    <row r="848" spans="1:9" x14ac:dyDescent="0.2">
      <c r="A848" s="1" t="s">
        <v>72</v>
      </c>
      <c r="B848" s="1">
        <v>2018</v>
      </c>
      <c r="C848" s="1" t="s">
        <v>63</v>
      </c>
      <c r="D848" s="1">
        <f>VLOOKUP(C848,Regionale_kerncijfers_Nederland!B$2:D$33,3,0)</f>
        <v>13520</v>
      </c>
      <c r="E848" s="1" t="s">
        <v>23</v>
      </c>
      <c r="F848" s="1"/>
      <c r="G848">
        <f t="shared" si="26"/>
        <v>0</v>
      </c>
      <c r="H848">
        <f t="shared" si="27"/>
        <v>0</v>
      </c>
      <c r="I848" t="str">
        <f>VLOOKUP(E848,keyflow!A$2:B$37,2,0)</f>
        <v>CG</v>
      </c>
    </row>
    <row r="849" spans="1:9" x14ac:dyDescent="0.2">
      <c r="A849" s="1" t="s">
        <v>72</v>
      </c>
      <c r="B849" s="1">
        <v>2018</v>
      </c>
      <c r="C849" s="1" t="s">
        <v>63</v>
      </c>
      <c r="D849" s="1">
        <f>VLOOKUP(C849,Regionale_kerncijfers_Nederland!B$2:D$33,3,0)</f>
        <v>13520</v>
      </c>
      <c r="E849" s="1" t="s">
        <v>24</v>
      </c>
      <c r="F849" s="1">
        <v>2.2999999999999998</v>
      </c>
      <c r="G849">
        <f t="shared" si="26"/>
        <v>2.2999999999999998</v>
      </c>
      <c r="H849">
        <f t="shared" si="27"/>
        <v>31.095999999999997</v>
      </c>
      <c r="I849" t="str">
        <f>VLOOKUP(E849,keyflow!A$2:B$37,2,0)</f>
        <v>CG</v>
      </c>
    </row>
    <row r="850" spans="1:9" x14ac:dyDescent="0.2">
      <c r="A850" s="1" t="s">
        <v>72</v>
      </c>
      <c r="B850" s="1">
        <v>2018</v>
      </c>
      <c r="C850" s="1" t="s">
        <v>63</v>
      </c>
      <c r="D850" s="1">
        <f>VLOOKUP(C850,Regionale_kerncijfers_Nederland!B$2:D$33,3,0)</f>
        <v>13520</v>
      </c>
      <c r="E850" s="1" t="s">
        <v>25</v>
      </c>
      <c r="F850" s="1"/>
      <c r="G850">
        <f t="shared" si="26"/>
        <v>0</v>
      </c>
      <c r="H850">
        <f t="shared" si="27"/>
        <v>0</v>
      </c>
      <c r="I850" t="str">
        <f>VLOOKUP(E850,keyflow!A$2:B$37,2,0)</f>
        <v>CDW</v>
      </c>
    </row>
    <row r="851" spans="1:9" x14ac:dyDescent="0.2">
      <c r="A851" s="1" t="s">
        <v>72</v>
      </c>
      <c r="B851" s="1">
        <v>2018</v>
      </c>
      <c r="C851" s="1" t="s">
        <v>63</v>
      </c>
      <c r="D851" s="1">
        <f>VLOOKUP(C851,Regionale_kerncijfers_Nederland!B$2:D$33,3,0)</f>
        <v>13520</v>
      </c>
      <c r="E851" s="1" t="s">
        <v>26</v>
      </c>
      <c r="F851" s="1">
        <v>1.1000000000000001</v>
      </c>
      <c r="G851">
        <f t="shared" si="26"/>
        <v>1.1000000000000001</v>
      </c>
      <c r="H851">
        <f t="shared" si="27"/>
        <v>14.872000000000002</v>
      </c>
      <c r="I851" t="str">
        <f>VLOOKUP(E851,keyflow!A$2:B$37,2,0)</f>
        <v>CG</v>
      </c>
    </row>
    <row r="852" spans="1:9" x14ac:dyDescent="0.2">
      <c r="A852" s="1" t="s">
        <v>72</v>
      </c>
      <c r="B852" s="1">
        <v>2018</v>
      </c>
      <c r="C852" s="1" t="s">
        <v>63</v>
      </c>
      <c r="D852" s="1">
        <f>VLOOKUP(C852,Regionale_kerncijfers_Nederland!B$2:D$33,3,0)</f>
        <v>13520</v>
      </c>
      <c r="E852" s="1" t="s">
        <v>27</v>
      </c>
      <c r="F852" s="1">
        <v>28.2</v>
      </c>
      <c r="G852">
        <f t="shared" si="26"/>
        <v>28.2</v>
      </c>
      <c r="H852">
        <f t="shared" si="27"/>
        <v>381.26400000000001</v>
      </c>
      <c r="I852" t="str">
        <f>VLOOKUP(E852,keyflow!A$2:B$37,2,0)</f>
        <v>CDW</v>
      </c>
    </row>
    <row r="853" spans="1:9" x14ac:dyDescent="0.2">
      <c r="A853" s="1" t="s">
        <v>72</v>
      </c>
      <c r="B853" s="1">
        <v>2018</v>
      </c>
      <c r="C853" s="1" t="s">
        <v>63</v>
      </c>
      <c r="D853" s="1">
        <f>VLOOKUP(C853,Regionale_kerncijfers_Nederland!B$2:D$33,3,0)</f>
        <v>13520</v>
      </c>
      <c r="E853" s="1" t="s">
        <v>28</v>
      </c>
      <c r="F853" s="1">
        <v>35.5</v>
      </c>
      <c r="G853">
        <f t="shared" si="26"/>
        <v>35.5</v>
      </c>
      <c r="H853">
        <f t="shared" si="27"/>
        <v>479.96</v>
      </c>
      <c r="I853" t="str">
        <f>VLOOKUP(E853,keyflow!A$2:B$37,2,0)</f>
        <v>CDW</v>
      </c>
    </row>
    <row r="854" spans="1:9" x14ac:dyDescent="0.2">
      <c r="A854" s="1" t="s">
        <v>72</v>
      </c>
      <c r="B854" s="1">
        <v>2018</v>
      </c>
      <c r="C854" s="1" t="s">
        <v>63</v>
      </c>
      <c r="D854" s="1">
        <f>VLOOKUP(C854,Regionale_kerncijfers_Nederland!B$2:D$33,3,0)</f>
        <v>13520</v>
      </c>
      <c r="E854" s="1" t="s">
        <v>29</v>
      </c>
      <c r="F854" s="1">
        <v>2.9</v>
      </c>
      <c r="G854">
        <f t="shared" si="26"/>
        <v>2.9</v>
      </c>
      <c r="H854">
        <f t="shared" si="27"/>
        <v>39.207999999999998</v>
      </c>
      <c r="I854" t="str">
        <f>VLOOKUP(E854,keyflow!A$2:B$37,2,0)</f>
        <v>CDW</v>
      </c>
    </row>
    <row r="855" spans="1:9" x14ac:dyDescent="0.2">
      <c r="A855" s="1" t="s">
        <v>72</v>
      </c>
      <c r="B855" s="1">
        <v>2018</v>
      </c>
      <c r="C855" s="1" t="s">
        <v>63</v>
      </c>
      <c r="D855" s="1">
        <f>VLOOKUP(C855,Regionale_kerncijfers_Nederland!B$2:D$33,3,0)</f>
        <v>13520</v>
      </c>
      <c r="E855" s="1" t="s">
        <v>30</v>
      </c>
      <c r="F855" s="1">
        <v>2.1</v>
      </c>
      <c r="G855">
        <f t="shared" si="26"/>
        <v>2.1</v>
      </c>
      <c r="H855">
        <f t="shared" si="27"/>
        <v>28.391999999999999</v>
      </c>
      <c r="I855" t="str">
        <f>VLOOKUP(E855,keyflow!A$2:B$37,2,0)</f>
        <v>CDW</v>
      </c>
    </row>
    <row r="856" spans="1:9" x14ac:dyDescent="0.2">
      <c r="A856" s="1" t="s">
        <v>72</v>
      </c>
      <c r="B856" s="1">
        <v>2018</v>
      </c>
      <c r="C856" s="1" t="s">
        <v>63</v>
      </c>
      <c r="D856" s="1">
        <f>VLOOKUP(C856,Regionale_kerncijfers_Nederland!B$2:D$33,3,0)</f>
        <v>13520</v>
      </c>
      <c r="E856" s="1" t="s">
        <v>31</v>
      </c>
      <c r="F856" s="1">
        <v>1.3</v>
      </c>
      <c r="G856">
        <f t="shared" si="26"/>
        <v>1.3</v>
      </c>
      <c r="H856">
        <f t="shared" si="27"/>
        <v>17.576000000000001</v>
      </c>
      <c r="I856" t="str">
        <f>VLOOKUP(E856,keyflow!A$2:B$37,2,0)</f>
        <v>CDW</v>
      </c>
    </row>
    <row r="857" spans="1:9" x14ac:dyDescent="0.2">
      <c r="A857" s="1" t="s">
        <v>72</v>
      </c>
      <c r="B857" s="1">
        <v>2018</v>
      </c>
      <c r="C857" s="1" t="s">
        <v>63</v>
      </c>
      <c r="D857" s="1">
        <f>VLOOKUP(C857,Regionale_kerncijfers_Nederland!B$2:D$33,3,0)</f>
        <v>13520</v>
      </c>
      <c r="E857" s="1" t="s">
        <v>32</v>
      </c>
      <c r="F857" s="1">
        <v>0.5</v>
      </c>
      <c r="G857">
        <f t="shared" si="26"/>
        <v>0.5</v>
      </c>
      <c r="H857">
        <f t="shared" si="27"/>
        <v>6.76</v>
      </c>
      <c r="I857" t="str">
        <f>VLOOKUP(E857,keyflow!A$2:B$37,2,0)</f>
        <v>CDW</v>
      </c>
    </row>
    <row r="858" spans="1:9" x14ac:dyDescent="0.2">
      <c r="A858" s="1" t="s">
        <v>72</v>
      </c>
      <c r="B858" s="1">
        <v>2018</v>
      </c>
      <c r="C858" s="1" t="s">
        <v>63</v>
      </c>
      <c r="D858" s="1">
        <f>VLOOKUP(C858,Regionale_kerncijfers_Nederland!B$2:D$33,3,0)</f>
        <v>13520</v>
      </c>
      <c r="E858" s="1" t="s">
        <v>33</v>
      </c>
      <c r="F858" s="1">
        <v>2.5</v>
      </c>
      <c r="G858">
        <f t="shared" si="26"/>
        <v>2.5</v>
      </c>
      <c r="H858">
        <f t="shared" si="27"/>
        <v>33.799999999999997</v>
      </c>
      <c r="I858" t="str">
        <f>VLOOKUP(E858,keyflow!A$2:B$37,2,0)</f>
        <v>CDW</v>
      </c>
    </row>
    <row r="859" spans="1:9" x14ac:dyDescent="0.2">
      <c r="A859" s="1" t="s">
        <v>72</v>
      </c>
      <c r="B859" s="1">
        <v>2018</v>
      </c>
      <c r="C859" s="1" t="s">
        <v>63</v>
      </c>
      <c r="D859" s="1">
        <f>VLOOKUP(C859,Regionale_kerncijfers_Nederland!B$2:D$33,3,0)</f>
        <v>13520</v>
      </c>
      <c r="E859" s="1" t="s">
        <v>34</v>
      </c>
      <c r="F859" s="1">
        <v>0.3</v>
      </c>
      <c r="G859">
        <f t="shared" si="26"/>
        <v>0.3</v>
      </c>
      <c r="H859">
        <f t="shared" si="27"/>
        <v>4.056</v>
      </c>
      <c r="I859" t="str">
        <f>VLOOKUP(E859,keyflow!A$2:B$37,2,0)</f>
        <v>CDW</v>
      </c>
    </row>
    <row r="860" spans="1:9" x14ac:dyDescent="0.2">
      <c r="A860" s="1" t="s">
        <v>72</v>
      </c>
      <c r="B860" s="1">
        <v>2018</v>
      </c>
      <c r="C860" s="1" t="s">
        <v>63</v>
      </c>
      <c r="D860" s="1">
        <f>VLOOKUP(C860,Regionale_kerncijfers_Nederland!B$2:D$33,3,0)</f>
        <v>13520</v>
      </c>
      <c r="E860" s="1" t="s">
        <v>35</v>
      </c>
      <c r="F860" s="1"/>
      <c r="G860">
        <f t="shared" si="26"/>
        <v>0</v>
      </c>
      <c r="H860">
        <f t="shared" si="27"/>
        <v>0</v>
      </c>
      <c r="I860" t="str">
        <f>VLOOKUP(E860,keyflow!A$2:B$37,2,0)</f>
        <v>CDW</v>
      </c>
    </row>
    <row r="861" spans="1:9" x14ac:dyDescent="0.2">
      <c r="A861" s="1" t="s">
        <v>72</v>
      </c>
      <c r="B861" s="1">
        <v>2018</v>
      </c>
      <c r="C861" s="1" t="s">
        <v>63</v>
      </c>
      <c r="D861" s="1">
        <f>VLOOKUP(C861,Regionale_kerncijfers_Nederland!B$2:D$33,3,0)</f>
        <v>13520</v>
      </c>
      <c r="E861" s="1" t="s">
        <v>36</v>
      </c>
      <c r="F861" s="1">
        <v>0.1</v>
      </c>
      <c r="G861">
        <f t="shared" si="26"/>
        <v>0.1</v>
      </c>
      <c r="H861">
        <f t="shared" si="27"/>
        <v>1.3520000000000001</v>
      </c>
      <c r="I861" t="str">
        <f>VLOOKUP(E861,keyflow!A$2:B$37,2,0)</f>
        <v>CG</v>
      </c>
    </row>
    <row r="862" spans="1:9" x14ac:dyDescent="0.2">
      <c r="A862" s="1" t="s">
        <v>72</v>
      </c>
      <c r="B862" s="1">
        <v>2018</v>
      </c>
      <c r="C862" s="1" t="s">
        <v>63</v>
      </c>
      <c r="D862" s="1">
        <f>VLOOKUP(C862,Regionale_kerncijfers_Nederland!B$2:D$33,3,0)</f>
        <v>13520</v>
      </c>
      <c r="E862" s="1" t="s">
        <v>37</v>
      </c>
      <c r="F862" s="1">
        <v>0</v>
      </c>
      <c r="G862">
        <f t="shared" si="26"/>
        <v>0</v>
      </c>
      <c r="H862">
        <f t="shared" si="27"/>
        <v>0</v>
      </c>
      <c r="I862" t="str">
        <f>VLOOKUP(E862,keyflow!A$2:B$37,2,0)</f>
        <v>CDW</v>
      </c>
    </row>
    <row r="863" spans="1:9" x14ac:dyDescent="0.2">
      <c r="A863" s="1" t="s">
        <v>72</v>
      </c>
      <c r="B863" s="1">
        <v>2018</v>
      </c>
      <c r="C863" s="1" t="s">
        <v>63</v>
      </c>
      <c r="D863" s="1">
        <f>VLOOKUP(C863,Regionale_kerncijfers_Nederland!B$2:D$33,3,0)</f>
        <v>13520</v>
      </c>
      <c r="E863" s="1" t="s">
        <v>38</v>
      </c>
      <c r="F863" s="1"/>
      <c r="G863">
        <f t="shared" si="26"/>
        <v>0</v>
      </c>
      <c r="H863">
        <f t="shared" si="27"/>
        <v>0</v>
      </c>
      <c r="I863" t="str">
        <f>VLOOKUP(E863,keyflow!A$2:B$37,2,0)</f>
        <v>CG</v>
      </c>
    </row>
    <row r="864" spans="1:9" x14ac:dyDescent="0.2">
      <c r="A864" s="1" t="s">
        <v>72</v>
      </c>
      <c r="B864" s="1">
        <v>2018</v>
      </c>
      <c r="C864" s="1" t="s">
        <v>63</v>
      </c>
      <c r="D864" s="1">
        <f>VLOOKUP(C864,Regionale_kerncijfers_Nederland!B$2:D$33,3,0)</f>
        <v>13520</v>
      </c>
      <c r="E864" s="1" t="s">
        <v>39</v>
      </c>
      <c r="F864" s="1"/>
      <c r="G864">
        <f t="shared" si="26"/>
        <v>0</v>
      </c>
      <c r="H864">
        <f t="shared" si="27"/>
        <v>0</v>
      </c>
      <c r="I864" t="str">
        <f>VLOOKUP(E864,keyflow!A$2:B$37,2,0)</f>
        <v>FW</v>
      </c>
    </row>
    <row r="865" spans="1:9" x14ac:dyDescent="0.2">
      <c r="A865" s="1" t="s">
        <v>72</v>
      </c>
      <c r="B865" s="1">
        <v>2018</v>
      </c>
      <c r="C865" s="1" t="s">
        <v>63</v>
      </c>
      <c r="D865" s="1">
        <f>VLOOKUP(C865,Regionale_kerncijfers_Nederland!B$2:D$33,3,0)</f>
        <v>13520</v>
      </c>
      <c r="E865" s="1" t="s">
        <v>40</v>
      </c>
      <c r="F865" s="1"/>
      <c r="G865">
        <f t="shared" si="26"/>
        <v>0</v>
      </c>
      <c r="H865">
        <f t="shared" si="27"/>
        <v>0</v>
      </c>
      <c r="I865" t="str">
        <f>VLOOKUP(E865,keyflow!A$2:B$37,2,0)</f>
        <v>-</v>
      </c>
    </row>
    <row r="866" spans="1:9" x14ac:dyDescent="0.2">
      <c r="A866" s="1" t="s">
        <v>72</v>
      </c>
      <c r="B866" s="1">
        <v>2017</v>
      </c>
      <c r="C866" s="1" t="s">
        <v>64</v>
      </c>
      <c r="D866" s="1">
        <f>VLOOKUP(C866,Regionale_kerncijfers_Nederland!B$2:D$33,3,0)</f>
        <v>29201</v>
      </c>
      <c r="E866" s="1" t="s">
        <v>5</v>
      </c>
      <c r="F866">
        <v>510.8</v>
      </c>
      <c r="G866">
        <f t="shared" si="26"/>
        <v>510.8</v>
      </c>
      <c r="H866">
        <f t="shared" si="27"/>
        <v>14915.870800000001</v>
      </c>
      <c r="I866" t="str">
        <f>VLOOKUP(E866,keyflow!A$2:B$37,2,0)</f>
        <v>TOTAAL</v>
      </c>
    </row>
    <row r="867" spans="1:9" x14ac:dyDescent="0.2">
      <c r="A867" s="1" t="s">
        <v>72</v>
      </c>
      <c r="B867" s="1">
        <v>2017</v>
      </c>
      <c r="C867" s="1" t="s">
        <v>64</v>
      </c>
      <c r="D867" s="1">
        <f>VLOOKUP(C867,Regionale_kerncijfers_Nederland!B$2:D$33,3,0)</f>
        <v>29201</v>
      </c>
      <c r="E867" s="1" t="s">
        <v>6</v>
      </c>
      <c r="F867">
        <v>241.6</v>
      </c>
      <c r="G867">
        <f t="shared" si="26"/>
        <v>241.6</v>
      </c>
      <c r="H867">
        <f t="shared" si="27"/>
        <v>7054.9615999999996</v>
      </c>
      <c r="I867" t="str">
        <f>VLOOKUP(E867,keyflow!A$2:B$37,2,0)</f>
        <v>-</v>
      </c>
    </row>
    <row r="868" spans="1:9" x14ac:dyDescent="0.2">
      <c r="A868" s="1" t="s">
        <v>72</v>
      </c>
      <c r="B868" s="1">
        <v>2017</v>
      </c>
      <c r="C868" s="1" t="s">
        <v>64</v>
      </c>
      <c r="D868" s="1">
        <f>VLOOKUP(C868,Regionale_kerncijfers_Nederland!B$2:D$33,3,0)</f>
        <v>29201</v>
      </c>
      <c r="E868" s="1" t="s">
        <v>7</v>
      </c>
      <c r="F868">
        <v>19.600000000000001</v>
      </c>
      <c r="G868">
        <f t="shared" si="26"/>
        <v>19.600000000000001</v>
      </c>
      <c r="H868">
        <f t="shared" si="27"/>
        <v>572.33960000000013</v>
      </c>
      <c r="I868" t="str">
        <f>VLOOKUP(E868,keyflow!A$2:B$37,2,0)</f>
        <v>CG</v>
      </c>
    </row>
    <row r="869" spans="1:9" x14ac:dyDescent="0.2">
      <c r="A869" s="1" t="s">
        <v>72</v>
      </c>
      <c r="B869" s="1">
        <v>2017</v>
      </c>
      <c r="C869" s="1" t="s">
        <v>64</v>
      </c>
      <c r="D869" s="1">
        <f>VLOOKUP(C869,Regionale_kerncijfers_Nederland!B$2:D$33,3,0)</f>
        <v>29201</v>
      </c>
      <c r="E869" s="1" t="s">
        <v>8</v>
      </c>
      <c r="G869">
        <f t="shared" si="26"/>
        <v>0</v>
      </c>
      <c r="H869">
        <f t="shared" si="27"/>
        <v>0</v>
      </c>
      <c r="I869" t="str">
        <f>VLOOKUP(E869,keyflow!A$2:B$37,2,0)</f>
        <v>CDW</v>
      </c>
    </row>
    <row r="870" spans="1:9" x14ac:dyDescent="0.2">
      <c r="A870" s="1" t="s">
        <v>72</v>
      </c>
      <c r="B870" s="1">
        <v>2017</v>
      </c>
      <c r="C870" s="1" t="s">
        <v>64</v>
      </c>
      <c r="D870" s="1">
        <f>VLOOKUP(C870,Regionale_kerncijfers_Nederland!B$2:D$33,3,0)</f>
        <v>29201</v>
      </c>
      <c r="E870" s="1" t="s">
        <v>9</v>
      </c>
      <c r="F870">
        <v>2.9</v>
      </c>
      <c r="G870">
        <f t="shared" si="26"/>
        <v>2.9</v>
      </c>
      <c r="H870">
        <f t="shared" si="27"/>
        <v>84.682899999999989</v>
      </c>
      <c r="I870" t="str">
        <f>VLOOKUP(E870,keyflow!A$2:B$37,2,0)</f>
        <v>FW</v>
      </c>
    </row>
    <row r="871" spans="1:9" x14ac:dyDescent="0.2">
      <c r="A871" s="1" t="s">
        <v>72</v>
      </c>
      <c r="B871" s="1">
        <v>2017</v>
      </c>
      <c r="C871" s="1" t="s">
        <v>64</v>
      </c>
      <c r="D871" s="1">
        <f>VLOOKUP(C871,Regionale_kerncijfers_Nederland!B$2:D$33,3,0)</f>
        <v>29201</v>
      </c>
      <c r="E871" s="1" t="s">
        <v>10</v>
      </c>
      <c r="F871">
        <v>53.7</v>
      </c>
      <c r="G871">
        <f t="shared" si="26"/>
        <v>53.7</v>
      </c>
      <c r="H871">
        <f t="shared" si="27"/>
        <v>1568.0937000000001</v>
      </c>
      <c r="I871" t="str">
        <f>VLOOKUP(E871,keyflow!A$2:B$37,2,0)</f>
        <v>CG</v>
      </c>
    </row>
    <row r="872" spans="1:9" x14ac:dyDescent="0.2">
      <c r="A872" s="1" t="s">
        <v>72</v>
      </c>
      <c r="B872" s="1">
        <v>2017</v>
      </c>
      <c r="C872" s="1" t="s">
        <v>64</v>
      </c>
      <c r="D872" s="1">
        <f>VLOOKUP(C872,Regionale_kerncijfers_Nederland!B$2:D$33,3,0)</f>
        <v>29201</v>
      </c>
      <c r="E872" s="1" t="s">
        <v>11</v>
      </c>
      <c r="F872">
        <v>3.2</v>
      </c>
      <c r="G872">
        <f t="shared" si="26"/>
        <v>3.2</v>
      </c>
      <c r="H872">
        <f t="shared" si="27"/>
        <v>93.443200000000019</v>
      </c>
      <c r="I872" t="str">
        <f>VLOOKUP(E872,keyflow!A$2:B$37,2,0)</f>
        <v>CG</v>
      </c>
    </row>
    <row r="873" spans="1:9" x14ac:dyDescent="0.2">
      <c r="A873" s="1" t="s">
        <v>72</v>
      </c>
      <c r="B873" s="1">
        <v>2017</v>
      </c>
      <c r="C873" s="1" t="s">
        <v>64</v>
      </c>
      <c r="D873" s="1">
        <f>VLOOKUP(C873,Regionale_kerncijfers_Nederland!B$2:D$33,3,0)</f>
        <v>29201</v>
      </c>
      <c r="E873" s="1" t="s">
        <v>12</v>
      </c>
      <c r="F873">
        <v>21.7</v>
      </c>
      <c r="G873">
        <f t="shared" si="26"/>
        <v>21.7</v>
      </c>
      <c r="H873">
        <f t="shared" si="27"/>
        <v>633.6617</v>
      </c>
      <c r="I873" t="str">
        <f>VLOOKUP(E873,keyflow!A$2:B$37,2,0)</f>
        <v>CG</v>
      </c>
    </row>
    <row r="874" spans="1:9" x14ac:dyDescent="0.2">
      <c r="A874" s="1" t="s">
        <v>72</v>
      </c>
      <c r="B874" s="1">
        <v>2017</v>
      </c>
      <c r="C874" s="1" t="s">
        <v>64</v>
      </c>
      <c r="D874" s="1">
        <f>VLOOKUP(C874,Regionale_kerncijfers_Nederland!B$2:D$33,3,0)</f>
        <v>29201</v>
      </c>
      <c r="E874" s="1" t="s">
        <v>13</v>
      </c>
      <c r="G874">
        <f t="shared" si="26"/>
        <v>0</v>
      </c>
      <c r="H874">
        <f t="shared" si="27"/>
        <v>0</v>
      </c>
      <c r="I874" t="str">
        <f>VLOOKUP(E874,keyflow!A$2:B$37,2,0)</f>
        <v>CG</v>
      </c>
    </row>
    <row r="875" spans="1:9" x14ac:dyDescent="0.2">
      <c r="A875" s="1" t="s">
        <v>72</v>
      </c>
      <c r="B875" s="1">
        <v>2017</v>
      </c>
      <c r="C875" s="1" t="s">
        <v>64</v>
      </c>
      <c r="D875" s="1">
        <f>VLOOKUP(C875,Regionale_kerncijfers_Nederland!B$2:D$33,3,0)</f>
        <v>29201</v>
      </c>
      <c r="E875" s="1" t="s">
        <v>14</v>
      </c>
      <c r="G875">
        <f t="shared" si="26"/>
        <v>0</v>
      </c>
      <c r="H875">
        <f t="shared" si="27"/>
        <v>0</v>
      </c>
      <c r="I875" t="str">
        <f>VLOOKUP(E875,keyflow!A$2:B$37,2,0)</f>
        <v>CG</v>
      </c>
    </row>
    <row r="876" spans="1:9" x14ac:dyDescent="0.2">
      <c r="A876" s="1" t="s">
        <v>72</v>
      </c>
      <c r="B876" s="1">
        <v>2017</v>
      </c>
      <c r="C876" s="1" t="s">
        <v>64</v>
      </c>
      <c r="D876" s="1">
        <f>VLOOKUP(C876,Regionale_kerncijfers_Nederland!B$2:D$33,3,0)</f>
        <v>29201</v>
      </c>
      <c r="E876" s="1" t="s">
        <v>15</v>
      </c>
      <c r="G876">
        <f t="shared" si="26"/>
        <v>0</v>
      </c>
      <c r="H876">
        <f t="shared" si="27"/>
        <v>0</v>
      </c>
      <c r="I876" t="str">
        <f>VLOOKUP(E876,keyflow!A$2:B$37,2,0)</f>
        <v>CG</v>
      </c>
    </row>
    <row r="877" spans="1:9" x14ac:dyDescent="0.2">
      <c r="A877" s="1" t="s">
        <v>72</v>
      </c>
      <c r="B877" s="1">
        <v>2017</v>
      </c>
      <c r="C877" s="1" t="s">
        <v>64</v>
      </c>
      <c r="D877" s="1">
        <f>VLOOKUP(C877,Regionale_kerncijfers_Nederland!B$2:D$33,3,0)</f>
        <v>29201</v>
      </c>
      <c r="E877" s="1" t="s">
        <v>16</v>
      </c>
      <c r="F877">
        <v>18.7</v>
      </c>
      <c r="G877">
        <f t="shared" si="26"/>
        <v>18.7</v>
      </c>
      <c r="H877">
        <f t="shared" si="27"/>
        <v>546.05869999999993</v>
      </c>
      <c r="I877" t="str">
        <f>VLOOKUP(E877,keyflow!A$2:B$37,2,0)</f>
        <v>CG</v>
      </c>
    </row>
    <row r="878" spans="1:9" x14ac:dyDescent="0.2">
      <c r="A878" s="1" t="s">
        <v>72</v>
      </c>
      <c r="B878" s="1">
        <v>2017</v>
      </c>
      <c r="C878" s="1" t="s">
        <v>64</v>
      </c>
      <c r="D878" s="1">
        <f>VLOOKUP(C878,Regionale_kerncijfers_Nederland!B$2:D$33,3,0)</f>
        <v>29201</v>
      </c>
      <c r="E878" s="1" t="s">
        <v>17</v>
      </c>
      <c r="F878">
        <v>1.2</v>
      </c>
      <c r="G878">
        <f t="shared" si="26"/>
        <v>1.2</v>
      </c>
      <c r="H878">
        <f t="shared" si="27"/>
        <v>35.041199999999996</v>
      </c>
      <c r="I878" t="str">
        <f>VLOOKUP(E878,keyflow!A$2:B$37,2,0)</f>
        <v>CG</v>
      </c>
    </row>
    <row r="879" spans="1:9" x14ac:dyDescent="0.2">
      <c r="A879" s="1" t="s">
        <v>72</v>
      </c>
      <c r="B879" s="1">
        <v>2017</v>
      </c>
      <c r="C879" s="1" t="s">
        <v>64</v>
      </c>
      <c r="D879" s="1">
        <f>VLOOKUP(C879,Regionale_kerncijfers_Nederland!B$2:D$33,3,0)</f>
        <v>29201</v>
      </c>
      <c r="E879" s="1" t="s">
        <v>18</v>
      </c>
      <c r="G879">
        <f t="shared" si="26"/>
        <v>0</v>
      </c>
      <c r="H879">
        <f t="shared" si="27"/>
        <v>0</v>
      </c>
      <c r="I879" t="str">
        <f>VLOOKUP(E879,keyflow!A$2:B$37,2,0)</f>
        <v>CG</v>
      </c>
    </row>
    <row r="880" spans="1:9" x14ac:dyDescent="0.2">
      <c r="A880" s="1" t="s">
        <v>72</v>
      </c>
      <c r="B880" s="1">
        <v>2017</v>
      </c>
      <c r="C880" s="1" t="s">
        <v>64</v>
      </c>
      <c r="D880" s="1">
        <f>VLOOKUP(C880,Regionale_kerncijfers_Nederland!B$2:D$33,3,0)</f>
        <v>29201</v>
      </c>
      <c r="E880" s="1" t="s">
        <v>19</v>
      </c>
      <c r="F880">
        <v>0.1</v>
      </c>
      <c r="G880">
        <f t="shared" si="26"/>
        <v>0.1</v>
      </c>
      <c r="H880">
        <f t="shared" si="27"/>
        <v>2.9201000000000006</v>
      </c>
      <c r="I880" t="str">
        <f>VLOOKUP(E880,keyflow!A$2:B$37,2,0)</f>
        <v>FW</v>
      </c>
    </row>
    <row r="881" spans="1:9" x14ac:dyDescent="0.2">
      <c r="A881" s="1" t="s">
        <v>72</v>
      </c>
      <c r="B881" s="1">
        <v>2017</v>
      </c>
      <c r="C881" s="1" t="s">
        <v>64</v>
      </c>
      <c r="D881" s="1">
        <f>VLOOKUP(C881,Regionale_kerncijfers_Nederland!B$2:D$33,3,0)</f>
        <v>29201</v>
      </c>
      <c r="E881" s="1" t="s">
        <v>20</v>
      </c>
      <c r="G881">
        <f t="shared" si="26"/>
        <v>0</v>
      </c>
      <c r="H881">
        <f t="shared" si="27"/>
        <v>0</v>
      </c>
      <c r="I881" t="str">
        <f>VLOOKUP(E881,keyflow!A$2:B$37,2,0)</f>
        <v>CG</v>
      </c>
    </row>
    <row r="882" spans="1:9" x14ac:dyDescent="0.2">
      <c r="A882" s="1" t="s">
        <v>72</v>
      </c>
      <c r="B882" s="1">
        <v>2017</v>
      </c>
      <c r="C882" s="1" t="s">
        <v>64</v>
      </c>
      <c r="D882" s="1">
        <f>VLOOKUP(C882,Regionale_kerncijfers_Nederland!B$2:D$33,3,0)</f>
        <v>29201</v>
      </c>
      <c r="E882" s="1" t="s">
        <v>21</v>
      </c>
      <c r="F882">
        <v>54.4</v>
      </c>
      <c r="G882">
        <f t="shared" si="26"/>
        <v>54.4</v>
      </c>
      <c r="H882">
        <f t="shared" si="27"/>
        <v>1588.5344</v>
      </c>
      <c r="I882" t="str">
        <f>VLOOKUP(E882,keyflow!A$2:B$37,2,0)</f>
        <v>FW</v>
      </c>
    </row>
    <row r="883" spans="1:9" x14ac:dyDescent="0.2">
      <c r="A883" s="1" t="s">
        <v>72</v>
      </c>
      <c r="B883" s="1">
        <v>2017</v>
      </c>
      <c r="C883" s="1" t="s">
        <v>64</v>
      </c>
      <c r="D883" s="1">
        <f>VLOOKUP(C883,Regionale_kerncijfers_Nederland!B$2:D$33,3,0)</f>
        <v>29201</v>
      </c>
      <c r="E883" s="1" t="s">
        <v>22</v>
      </c>
      <c r="F883">
        <v>5</v>
      </c>
      <c r="G883">
        <f t="shared" si="26"/>
        <v>5</v>
      </c>
      <c r="H883">
        <f t="shared" si="27"/>
        <v>146.005</v>
      </c>
      <c r="I883" t="str">
        <f>VLOOKUP(E883,keyflow!A$2:B$37,2,0)</f>
        <v>CG</v>
      </c>
    </row>
    <row r="884" spans="1:9" x14ac:dyDescent="0.2">
      <c r="A884" s="1" t="s">
        <v>72</v>
      </c>
      <c r="B884" s="1">
        <v>2017</v>
      </c>
      <c r="C884" s="1" t="s">
        <v>64</v>
      </c>
      <c r="D884" s="1">
        <f>VLOOKUP(C884,Regionale_kerncijfers_Nederland!B$2:D$33,3,0)</f>
        <v>29201</v>
      </c>
      <c r="E884" s="1" t="s">
        <v>23</v>
      </c>
      <c r="F884">
        <v>1.8</v>
      </c>
      <c r="G884">
        <f t="shared" si="26"/>
        <v>1.8</v>
      </c>
      <c r="H884">
        <f t="shared" si="27"/>
        <v>52.561800000000005</v>
      </c>
      <c r="I884" t="str">
        <f>VLOOKUP(E884,keyflow!A$2:B$37,2,0)</f>
        <v>CG</v>
      </c>
    </row>
    <row r="885" spans="1:9" x14ac:dyDescent="0.2">
      <c r="A885" s="1" t="s">
        <v>72</v>
      </c>
      <c r="B885" s="1">
        <v>2017</v>
      </c>
      <c r="C885" s="1" t="s">
        <v>64</v>
      </c>
      <c r="D885" s="1">
        <f>VLOOKUP(C885,Regionale_kerncijfers_Nederland!B$2:D$33,3,0)</f>
        <v>29201</v>
      </c>
      <c r="E885" s="1" t="s">
        <v>24</v>
      </c>
      <c r="F885">
        <v>2.2000000000000002</v>
      </c>
      <c r="G885">
        <f t="shared" si="26"/>
        <v>2.2000000000000002</v>
      </c>
      <c r="H885">
        <f t="shared" si="27"/>
        <v>64.242200000000011</v>
      </c>
      <c r="I885" t="str">
        <f>VLOOKUP(E885,keyflow!A$2:B$37,2,0)</f>
        <v>CG</v>
      </c>
    </row>
    <row r="886" spans="1:9" x14ac:dyDescent="0.2">
      <c r="A886" s="1" t="s">
        <v>72</v>
      </c>
      <c r="B886" s="1">
        <v>2017</v>
      </c>
      <c r="C886" s="1" t="s">
        <v>64</v>
      </c>
      <c r="D886" s="1">
        <f>VLOOKUP(C886,Regionale_kerncijfers_Nederland!B$2:D$33,3,0)</f>
        <v>29201</v>
      </c>
      <c r="E886" s="1" t="s">
        <v>25</v>
      </c>
      <c r="G886">
        <f t="shared" si="26"/>
        <v>0</v>
      </c>
      <c r="H886">
        <f t="shared" si="27"/>
        <v>0</v>
      </c>
      <c r="I886" t="str">
        <f>VLOOKUP(E886,keyflow!A$2:B$37,2,0)</f>
        <v>CDW</v>
      </c>
    </row>
    <row r="887" spans="1:9" x14ac:dyDescent="0.2">
      <c r="A887" s="1" t="s">
        <v>72</v>
      </c>
      <c r="B887" s="1">
        <v>2017</v>
      </c>
      <c r="C887" s="1" t="s">
        <v>64</v>
      </c>
      <c r="D887" s="1">
        <f>VLOOKUP(C887,Regionale_kerncijfers_Nederland!B$2:D$33,3,0)</f>
        <v>29201</v>
      </c>
      <c r="E887" s="1" t="s">
        <v>26</v>
      </c>
      <c r="F887">
        <v>1.4</v>
      </c>
      <c r="G887">
        <f t="shared" si="26"/>
        <v>1.4</v>
      </c>
      <c r="H887">
        <f t="shared" si="27"/>
        <v>40.881399999999992</v>
      </c>
      <c r="I887" t="str">
        <f>VLOOKUP(E887,keyflow!A$2:B$37,2,0)</f>
        <v>CG</v>
      </c>
    </row>
    <row r="888" spans="1:9" x14ac:dyDescent="0.2">
      <c r="A888" s="1" t="s">
        <v>72</v>
      </c>
      <c r="B888" s="1">
        <v>2017</v>
      </c>
      <c r="C888" s="1" t="s">
        <v>64</v>
      </c>
      <c r="D888" s="1">
        <f>VLOOKUP(C888,Regionale_kerncijfers_Nederland!B$2:D$33,3,0)</f>
        <v>29201</v>
      </c>
      <c r="E888" s="1" t="s">
        <v>27</v>
      </c>
      <c r="F888">
        <v>32</v>
      </c>
      <c r="G888">
        <f t="shared" si="26"/>
        <v>32</v>
      </c>
      <c r="H888">
        <f t="shared" si="27"/>
        <v>934.43200000000002</v>
      </c>
      <c r="I888" t="str">
        <f>VLOOKUP(E888,keyflow!A$2:B$37,2,0)</f>
        <v>CDW</v>
      </c>
    </row>
    <row r="889" spans="1:9" x14ac:dyDescent="0.2">
      <c r="A889" s="1" t="s">
        <v>72</v>
      </c>
      <c r="B889" s="1">
        <v>2017</v>
      </c>
      <c r="C889" s="1" t="s">
        <v>64</v>
      </c>
      <c r="D889" s="1">
        <f>VLOOKUP(C889,Regionale_kerncijfers_Nederland!B$2:D$33,3,0)</f>
        <v>29201</v>
      </c>
      <c r="E889" s="1" t="s">
        <v>28</v>
      </c>
      <c r="F889">
        <v>32.5</v>
      </c>
      <c r="G889">
        <f t="shared" si="26"/>
        <v>32.5</v>
      </c>
      <c r="H889">
        <f t="shared" si="27"/>
        <v>949.03250000000003</v>
      </c>
      <c r="I889" t="str">
        <f>VLOOKUP(E889,keyflow!A$2:B$37,2,0)</f>
        <v>CDW</v>
      </c>
    </row>
    <row r="890" spans="1:9" x14ac:dyDescent="0.2">
      <c r="A890" s="1" t="s">
        <v>72</v>
      </c>
      <c r="B890" s="1">
        <v>2017</v>
      </c>
      <c r="C890" s="1" t="s">
        <v>64</v>
      </c>
      <c r="D890" s="1">
        <f>VLOOKUP(C890,Regionale_kerncijfers_Nederland!B$2:D$33,3,0)</f>
        <v>29201</v>
      </c>
      <c r="E890" s="1" t="s">
        <v>29</v>
      </c>
      <c r="F890">
        <v>6.7</v>
      </c>
      <c r="G890">
        <f t="shared" si="26"/>
        <v>6.7</v>
      </c>
      <c r="H890">
        <f t="shared" si="27"/>
        <v>195.64670000000001</v>
      </c>
      <c r="I890" t="str">
        <f>VLOOKUP(E890,keyflow!A$2:B$37,2,0)</f>
        <v>CDW</v>
      </c>
    </row>
    <row r="891" spans="1:9" x14ac:dyDescent="0.2">
      <c r="A891" s="1" t="s">
        <v>72</v>
      </c>
      <c r="B891" s="1">
        <v>2017</v>
      </c>
      <c r="C891" s="1" t="s">
        <v>64</v>
      </c>
      <c r="D891" s="1">
        <f>VLOOKUP(C891,Regionale_kerncijfers_Nederland!B$2:D$33,3,0)</f>
        <v>29201</v>
      </c>
      <c r="E891" s="1" t="s">
        <v>30</v>
      </c>
      <c r="F891">
        <v>6.9</v>
      </c>
      <c r="G891">
        <f t="shared" si="26"/>
        <v>6.9</v>
      </c>
      <c r="H891">
        <f t="shared" si="27"/>
        <v>201.48690000000002</v>
      </c>
      <c r="I891" t="str">
        <f>VLOOKUP(E891,keyflow!A$2:B$37,2,0)</f>
        <v>CDW</v>
      </c>
    </row>
    <row r="892" spans="1:9" x14ac:dyDescent="0.2">
      <c r="A892" s="1" t="s">
        <v>72</v>
      </c>
      <c r="B892" s="1">
        <v>2017</v>
      </c>
      <c r="C892" s="1" t="s">
        <v>64</v>
      </c>
      <c r="D892" s="1">
        <f>VLOOKUP(C892,Regionale_kerncijfers_Nederland!B$2:D$33,3,0)</f>
        <v>29201</v>
      </c>
      <c r="E892" s="1" t="s">
        <v>31</v>
      </c>
      <c r="F892">
        <v>1.2</v>
      </c>
      <c r="G892">
        <f t="shared" si="26"/>
        <v>1.2</v>
      </c>
      <c r="H892">
        <f t="shared" si="27"/>
        <v>35.041199999999996</v>
      </c>
      <c r="I892" t="str">
        <f>VLOOKUP(E892,keyflow!A$2:B$37,2,0)</f>
        <v>CDW</v>
      </c>
    </row>
    <row r="893" spans="1:9" x14ac:dyDescent="0.2">
      <c r="A893" s="1" t="s">
        <v>72</v>
      </c>
      <c r="B893" s="1">
        <v>2017</v>
      </c>
      <c r="C893" s="1" t="s">
        <v>64</v>
      </c>
      <c r="D893" s="1">
        <f>VLOOKUP(C893,Regionale_kerncijfers_Nederland!B$2:D$33,3,0)</f>
        <v>29201</v>
      </c>
      <c r="E893" s="1" t="s">
        <v>32</v>
      </c>
      <c r="F893">
        <v>0.5</v>
      </c>
      <c r="G893">
        <f t="shared" si="26"/>
        <v>0.5</v>
      </c>
      <c r="H893">
        <f t="shared" si="27"/>
        <v>14.6005</v>
      </c>
      <c r="I893" t="str">
        <f>VLOOKUP(E893,keyflow!A$2:B$37,2,0)</f>
        <v>CDW</v>
      </c>
    </row>
    <row r="894" spans="1:9" x14ac:dyDescent="0.2">
      <c r="A894" s="1" t="s">
        <v>72</v>
      </c>
      <c r="B894" s="1">
        <v>2017</v>
      </c>
      <c r="C894" s="1" t="s">
        <v>64</v>
      </c>
      <c r="D894" s="1">
        <f>VLOOKUP(C894,Regionale_kerncijfers_Nederland!B$2:D$33,3,0)</f>
        <v>29201</v>
      </c>
      <c r="E894" s="1" t="s">
        <v>33</v>
      </c>
      <c r="F894">
        <v>2.4</v>
      </c>
      <c r="G894">
        <f t="shared" si="26"/>
        <v>2.4</v>
      </c>
      <c r="H894">
        <f t="shared" si="27"/>
        <v>70.082399999999993</v>
      </c>
      <c r="I894" t="str">
        <f>VLOOKUP(E894,keyflow!A$2:B$37,2,0)</f>
        <v>CDW</v>
      </c>
    </row>
    <row r="895" spans="1:9" x14ac:dyDescent="0.2">
      <c r="A895" s="1" t="s">
        <v>72</v>
      </c>
      <c r="B895" s="1">
        <v>2017</v>
      </c>
      <c r="C895" s="1" t="s">
        <v>64</v>
      </c>
      <c r="D895" s="1">
        <f>VLOOKUP(C895,Regionale_kerncijfers_Nederland!B$2:D$33,3,0)</f>
        <v>29201</v>
      </c>
      <c r="E895" s="1" t="s">
        <v>34</v>
      </c>
      <c r="F895">
        <v>0.6</v>
      </c>
      <c r="G895">
        <f t="shared" si="26"/>
        <v>0.6</v>
      </c>
      <c r="H895">
        <f t="shared" si="27"/>
        <v>17.520599999999998</v>
      </c>
      <c r="I895" t="str">
        <f>VLOOKUP(E895,keyflow!A$2:B$37,2,0)</f>
        <v>CDW</v>
      </c>
    </row>
    <row r="896" spans="1:9" x14ac:dyDescent="0.2">
      <c r="A896" s="1" t="s">
        <v>72</v>
      </c>
      <c r="B896" s="1">
        <v>2017</v>
      </c>
      <c r="C896" s="1" t="s">
        <v>64</v>
      </c>
      <c r="D896" s="1">
        <f>VLOOKUP(C896,Regionale_kerncijfers_Nederland!B$2:D$33,3,0)</f>
        <v>29201</v>
      </c>
      <c r="E896" s="1" t="s">
        <v>35</v>
      </c>
      <c r="F896">
        <v>0.3</v>
      </c>
      <c r="G896">
        <f t="shared" si="26"/>
        <v>0.3</v>
      </c>
      <c r="H896">
        <f t="shared" si="27"/>
        <v>8.7602999999999991</v>
      </c>
      <c r="I896" t="str">
        <f>VLOOKUP(E896,keyflow!A$2:B$37,2,0)</f>
        <v>CDW</v>
      </c>
    </row>
    <row r="897" spans="1:9" x14ac:dyDescent="0.2">
      <c r="A897" s="1" t="s">
        <v>72</v>
      </c>
      <c r="B897" s="1">
        <v>2017</v>
      </c>
      <c r="C897" s="1" t="s">
        <v>64</v>
      </c>
      <c r="D897" s="1">
        <f>VLOOKUP(C897,Regionale_kerncijfers_Nederland!B$2:D$33,3,0)</f>
        <v>29201</v>
      </c>
      <c r="E897" s="1" t="s">
        <v>36</v>
      </c>
      <c r="F897">
        <v>0.1</v>
      </c>
      <c r="G897">
        <f t="shared" si="26"/>
        <v>0.1</v>
      </c>
      <c r="H897">
        <f t="shared" si="27"/>
        <v>2.9201000000000006</v>
      </c>
      <c r="I897" t="str">
        <f>VLOOKUP(E897,keyflow!A$2:B$37,2,0)</f>
        <v>CG</v>
      </c>
    </row>
    <row r="898" spans="1:9" x14ac:dyDescent="0.2">
      <c r="A898" s="1" t="s">
        <v>72</v>
      </c>
      <c r="B898" s="1">
        <v>2017</v>
      </c>
      <c r="C898" s="1" t="s">
        <v>64</v>
      </c>
      <c r="D898" s="1">
        <f>VLOOKUP(C898,Regionale_kerncijfers_Nederland!B$2:D$33,3,0)</f>
        <v>29201</v>
      </c>
      <c r="E898" s="1" t="s">
        <v>37</v>
      </c>
      <c r="F898">
        <v>0</v>
      </c>
      <c r="G898">
        <f t="shared" si="26"/>
        <v>0</v>
      </c>
      <c r="H898">
        <f t="shared" si="27"/>
        <v>0</v>
      </c>
      <c r="I898" t="str">
        <f>VLOOKUP(E898,keyflow!A$2:B$37,2,0)</f>
        <v>CDW</v>
      </c>
    </row>
    <row r="899" spans="1:9" x14ac:dyDescent="0.2">
      <c r="A899" s="1" t="s">
        <v>72</v>
      </c>
      <c r="B899" s="1">
        <v>2017</v>
      </c>
      <c r="C899" s="1" t="s">
        <v>64</v>
      </c>
      <c r="D899" s="1">
        <f>VLOOKUP(C899,Regionale_kerncijfers_Nederland!B$2:D$33,3,0)</f>
        <v>29201</v>
      </c>
      <c r="E899" s="1" t="s">
        <v>38</v>
      </c>
      <c r="F899">
        <v>0.1</v>
      </c>
      <c r="G899">
        <f t="shared" ref="G899:G962" si="28">IF(ISBLANK(F899), 0, F899)</f>
        <v>0.1</v>
      </c>
      <c r="H899">
        <f t="shared" ref="H899:H962" si="29">(D899*G899)/1000</f>
        <v>2.9201000000000006</v>
      </c>
      <c r="I899" t="str">
        <f>VLOOKUP(E899,keyflow!A$2:B$37,2,0)</f>
        <v>CG</v>
      </c>
    </row>
    <row r="900" spans="1:9" x14ac:dyDescent="0.2">
      <c r="A900" s="1" t="s">
        <v>72</v>
      </c>
      <c r="B900" s="1">
        <v>2017</v>
      </c>
      <c r="C900" s="1" t="s">
        <v>64</v>
      </c>
      <c r="D900" s="1">
        <f>VLOOKUP(C900,Regionale_kerncijfers_Nederland!B$2:D$33,3,0)</f>
        <v>29201</v>
      </c>
      <c r="E900" s="1" t="s">
        <v>39</v>
      </c>
      <c r="F900">
        <v>0</v>
      </c>
      <c r="G900">
        <f t="shared" si="28"/>
        <v>0</v>
      </c>
      <c r="H900">
        <f t="shared" si="29"/>
        <v>0</v>
      </c>
      <c r="I900" t="str">
        <f>VLOOKUP(E900,keyflow!A$2:B$37,2,0)</f>
        <v>FW</v>
      </c>
    </row>
    <row r="901" spans="1:9" x14ac:dyDescent="0.2">
      <c r="A901" s="1" t="s">
        <v>72</v>
      </c>
      <c r="B901" s="1">
        <v>2017</v>
      </c>
      <c r="C901" s="1" t="s">
        <v>64</v>
      </c>
      <c r="D901" s="1">
        <f>VLOOKUP(C901,Regionale_kerncijfers_Nederland!B$2:D$33,3,0)</f>
        <v>29201</v>
      </c>
      <c r="E901" s="1" t="s">
        <v>40</v>
      </c>
      <c r="F901">
        <v>0</v>
      </c>
      <c r="G901">
        <f t="shared" si="28"/>
        <v>0</v>
      </c>
      <c r="H901">
        <f t="shared" si="29"/>
        <v>0</v>
      </c>
      <c r="I901" t="str">
        <f>VLOOKUP(E901,keyflow!A$2:B$37,2,0)</f>
        <v>-</v>
      </c>
    </row>
    <row r="902" spans="1:9" x14ac:dyDescent="0.2">
      <c r="A902" s="1" t="s">
        <v>72</v>
      </c>
      <c r="B902" s="1">
        <v>2018</v>
      </c>
      <c r="C902" s="1" t="s">
        <v>65</v>
      </c>
      <c r="D902" s="1">
        <f>VLOOKUP(C902,Regionale_kerncijfers_Nederland!B$2:D$33,3,0)</f>
        <v>67831</v>
      </c>
      <c r="E902" s="1" t="s">
        <v>5</v>
      </c>
      <c r="F902" s="1">
        <v>558.4</v>
      </c>
      <c r="G902">
        <f t="shared" si="28"/>
        <v>558.4</v>
      </c>
      <c r="H902">
        <f t="shared" si="29"/>
        <v>37876.830399999999</v>
      </c>
      <c r="I902" t="str">
        <f>VLOOKUP(E902,keyflow!A$2:B$37,2,0)</f>
        <v>TOTAAL</v>
      </c>
    </row>
    <row r="903" spans="1:9" x14ac:dyDescent="0.2">
      <c r="A903" s="1" t="s">
        <v>72</v>
      </c>
      <c r="B903" s="1">
        <v>2018</v>
      </c>
      <c r="C903" s="1" t="s">
        <v>65</v>
      </c>
      <c r="D903" s="1">
        <f>VLOOKUP(C903,Regionale_kerncijfers_Nederland!B$2:D$33,3,0)</f>
        <v>67831</v>
      </c>
      <c r="E903" s="1" t="s">
        <v>6</v>
      </c>
      <c r="F903" s="1">
        <v>234.5</v>
      </c>
      <c r="G903">
        <f t="shared" si="28"/>
        <v>234.5</v>
      </c>
      <c r="H903">
        <f t="shared" si="29"/>
        <v>15906.369500000001</v>
      </c>
      <c r="I903" t="str">
        <f>VLOOKUP(E903,keyflow!A$2:B$37,2,0)</f>
        <v>-</v>
      </c>
    </row>
    <row r="904" spans="1:9" x14ac:dyDescent="0.2">
      <c r="A904" s="1" t="s">
        <v>72</v>
      </c>
      <c r="B904" s="1">
        <v>2018</v>
      </c>
      <c r="C904" s="1" t="s">
        <v>65</v>
      </c>
      <c r="D904" s="1">
        <f>VLOOKUP(C904,Regionale_kerncijfers_Nederland!B$2:D$33,3,0)</f>
        <v>67831</v>
      </c>
      <c r="E904" s="1" t="s">
        <v>7</v>
      </c>
      <c r="F904" s="1">
        <v>35.299999999999997</v>
      </c>
      <c r="G904">
        <f t="shared" si="28"/>
        <v>35.299999999999997</v>
      </c>
      <c r="H904">
        <f t="shared" si="29"/>
        <v>2394.4342999999999</v>
      </c>
      <c r="I904" t="str">
        <f>VLOOKUP(E904,keyflow!A$2:B$37,2,0)</f>
        <v>CG</v>
      </c>
    </row>
    <row r="905" spans="1:9" x14ac:dyDescent="0.2">
      <c r="A905" s="1" t="s">
        <v>72</v>
      </c>
      <c r="B905" s="1">
        <v>2018</v>
      </c>
      <c r="C905" s="1" t="s">
        <v>65</v>
      </c>
      <c r="D905" s="1">
        <f>VLOOKUP(C905,Regionale_kerncijfers_Nederland!B$2:D$33,3,0)</f>
        <v>67831</v>
      </c>
      <c r="E905" s="1" t="s">
        <v>8</v>
      </c>
      <c r="F905" s="1">
        <v>9.6999999999999993</v>
      </c>
      <c r="G905">
        <f t="shared" si="28"/>
        <v>9.6999999999999993</v>
      </c>
      <c r="H905">
        <f t="shared" si="29"/>
        <v>657.96069999999997</v>
      </c>
      <c r="I905" t="str">
        <f>VLOOKUP(E905,keyflow!A$2:B$37,2,0)</f>
        <v>CDW</v>
      </c>
    </row>
    <row r="906" spans="1:9" x14ac:dyDescent="0.2">
      <c r="A906" s="1" t="s">
        <v>72</v>
      </c>
      <c r="B906" s="1">
        <v>2018</v>
      </c>
      <c r="C906" s="1" t="s">
        <v>65</v>
      </c>
      <c r="D906" s="1">
        <f>VLOOKUP(C906,Regionale_kerncijfers_Nederland!B$2:D$33,3,0)</f>
        <v>67831</v>
      </c>
      <c r="E906" s="1" t="s">
        <v>9</v>
      </c>
      <c r="F906" s="1">
        <v>69.8</v>
      </c>
      <c r="G906">
        <f t="shared" si="28"/>
        <v>69.8</v>
      </c>
      <c r="H906">
        <f t="shared" si="29"/>
        <v>4734.6037999999999</v>
      </c>
      <c r="I906" t="str">
        <f>VLOOKUP(E906,keyflow!A$2:B$37,2,0)</f>
        <v>FW</v>
      </c>
    </row>
    <row r="907" spans="1:9" x14ac:dyDescent="0.2">
      <c r="A907" s="1" t="s">
        <v>72</v>
      </c>
      <c r="B907" s="1">
        <v>2018</v>
      </c>
      <c r="C907" s="1" t="s">
        <v>65</v>
      </c>
      <c r="D907" s="1">
        <f>VLOOKUP(C907,Regionale_kerncijfers_Nederland!B$2:D$33,3,0)</f>
        <v>67831</v>
      </c>
      <c r="E907" s="1" t="s">
        <v>10</v>
      </c>
      <c r="F907" s="1">
        <v>40.299999999999997</v>
      </c>
      <c r="G907">
        <f t="shared" si="28"/>
        <v>40.299999999999997</v>
      </c>
      <c r="H907">
        <f t="shared" si="29"/>
        <v>2733.5892999999996</v>
      </c>
      <c r="I907" t="str">
        <f>VLOOKUP(E907,keyflow!A$2:B$37,2,0)</f>
        <v>CG</v>
      </c>
    </row>
    <row r="908" spans="1:9" x14ac:dyDescent="0.2">
      <c r="A908" s="1" t="s">
        <v>72</v>
      </c>
      <c r="B908" s="1">
        <v>2018</v>
      </c>
      <c r="C908" s="1" t="s">
        <v>65</v>
      </c>
      <c r="D908" s="1">
        <f>VLOOKUP(C908,Regionale_kerncijfers_Nederland!B$2:D$33,3,0)</f>
        <v>67831</v>
      </c>
      <c r="E908" s="1" t="s">
        <v>11</v>
      </c>
      <c r="F908" s="1">
        <v>6.9</v>
      </c>
      <c r="G908">
        <f t="shared" si="28"/>
        <v>6.9</v>
      </c>
      <c r="H908">
        <f t="shared" si="29"/>
        <v>468.03390000000002</v>
      </c>
      <c r="I908" t="str">
        <f>VLOOKUP(E908,keyflow!A$2:B$37,2,0)</f>
        <v>CG</v>
      </c>
    </row>
    <row r="909" spans="1:9" x14ac:dyDescent="0.2">
      <c r="A909" s="1" t="s">
        <v>72</v>
      </c>
      <c r="B909" s="1">
        <v>2018</v>
      </c>
      <c r="C909" s="1" t="s">
        <v>65</v>
      </c>
      <c r="D909" s="1">
        <f>VLOOKUP(C909,Regionale_kerncijfers_Nederland!B$2:D$33,3,0)</f>
        <v>67831</v>
      </c>
      <c r="E909" s="1" t="s">
        <v>12</v>
      </c>
      <c r="F909" s="1">
        <v>17.100000000000001</v>
      </c>
      <c r="G909">
        <f t="shared" si="28"/>
        <v>17.100000000000001</v>
      </c>
      <c r="H909">
        <f t="shared" si="29"/>
        <v>1159.9101000000001</v>
      </c>
      <c r="I909" t="str">
        <f>VLOOKUP(E909,keyflow!A$2:B$37,2,0)</f>
        <v>CG</v>
      </c>
    </row>
    <row r="910" spans="1:9" x14ac:dyDescent="0.2">
      <c r="A910" s="1" t="s">
        <v>72</v>
      </c>
      <c r="B910" s="1">
        <v>2018</v>
      </c>
      <c r="C910" s="1" t="s">
        <v>65</v>
      </c>
      <c r="D910" s="1">
        <f>VLOOKUP(C910,Regionale_kerncijfers_Nederland!B$2:D$33,3,0)</f>
        <v>67831</v>
      </c>
      <c r="E910" s="1" t="s">
        <v>13</v>
      </c>
      <c r="F910" s="1"/>
      <c r="G910">
        <f t="shared" si="28"/>
        <v>0</v>
      </c>
      <c r="H910">
        <f t="shared" si="29"/>
        <v>0</v>
      </c>
      <c r="I910" t="str">
        <f>VLOOKUP(E910,keyflow!A$2:B$37,2,0)</f>
        <v>CG</v>
      </c>
    </row>
    <row r="911" spans="1:9" x14ac:dyDescent="0.2">
      <c r="A911" s="1" t="s">
        <v>72</v>
      </c>
      <c r="B911" s="1">
        <v>2018</v>
      </c>
      <c r="C911" s="1" t="s">
        <v>65</v>
      </c>
      <c r="D911" s="1">
        <f>VLOOKUP(C911,Regionale_kerncijfers_Nederland!B$2:D$33,3,0)</f>
        <v>67831</v>
      </c>
      <c r="E911" s="1" t="s">
        <v>14</v>
      </c>
      <c r="F911" s="1"/>
      <c r="G911">
        <f t="shared" si="28"/>
        <v>0</v>
      </c>
      <c r="H911">
        <f t="shared" si="29"/>
        <v>0</v>
      </c>
      <c r="I911" t="str">
        <f>VLOOKUP(E911,keyflow!A$2:B$37,2,0)</f>
        <v>CG</v>
      </c>
    </row>
    <row r="912" spans="1:9" x14ac:dyDescent="0.2">
      <c r="A912" s="1" t="s">
        <v>72</v>
      </c>
      <c r="B912" s="1">
        <v>2018</v>
      </c>
      <c r="C912" s="1" t="s">
        <v>65</v>
      </c>
      <c r="D912" s="1">
        <f>VLOOKUP(C912,Regionale_kerncijfers_Nederland!B$2:D$33,3,0)</f>
        <v>67831</v>
      </c>
      <c r="E912" s="1" t="s">
        <v>15</v>
      </c>
      <c r="F912" s="1"/>
      <c r="G912">
        <f t="shared" si="28"/>
        <v>0</v>
      </c>
      <c r="H912">
        <f t="shared" si="29"/>
        <v>0</v>
      </c>
      <c r="I912" t="str">
        <f>VLOOKUP(E912,keyflow!A$2:B$37,2,0)</f>
        <v>CG</v>
      </c>
    </row>
    <row r="913" spans="1:9" x14ac:dyDescent="0.2">
      <c r="A913" s="1" t="s">
        <v>72</v>
      </c>
      <c r="B913" s="1">
        <v>2018</v>
      </c>
      <c r="C913" s="1" t="s">
        <v>65</v>
      </c>
      <c r="D913" s="1">
        <f>VLOOKUP(C913,Regionale_kerncijfers_Nederland!B$2:D$33,3,0)</f>
        <v>67831</v>
      </c>
      <c r="E913" s="1" t="s">
        <v>16</v>
      </c>
      <c r="F913" s="1">
        <v>13.3</v>
      </c>
      <c r="G913">
        <f t="shared" si="28"/>
        <v>13.3</v>
      </c>
      <c r="H913">
        <f t="shared" si="29"/>
        <v>902.15230000000008</v>
      </c>
      <c r="I913" t="str">
        <f>VLOOKUP(E913,keyflow!A$2:B$37,2,0)</f>
        <v>CG</v>
      </c>
    </row>
    <row r="914" spans="1:9" x14ac:dyDescent="0.2">
      <c r="A914" s="1" t="s">
        <v>72</v>
      </c>
      <c r="B914" s="1">
        <v>2018</v>
      </c>
      <c r="C914" s="1" t="s">
        <v>65</v>
      </c>
      <c r="D914" s="1">
        <f>VLOOKUP(C914,Regionale_kerncijfers_Nederland!B$2:D$33,3,0)</f>
        <v>67831</v>
      </c>
      <c r="E914" s="1" t="s">
        <v>17</v>
      </c>
      <c r="F914" s="1">
        <v>1.9</v>
      </c>
      <c r="G914">
        <f t="shared" si="28"/>
        <v>1.9</v>
      </c>
      <c r="H914">
        <f t="shared" si="29"/>
        <v>128.87889999999999</v>
      </c>
      <c r="I914" t="str">
        <f>VLOOKUP(E914,keyflow!A$2:B$37,2,0)</f>
        <v>CG</v>
      </c>
    </row>
    <row r="915" spans="1:9" x14ac:dyDescent="0.2">
      <c r="A915" s="1" t="s">
        <v>72</v>
      </c>
      <c r="B915" s="1">
        <v>2018</v>
      </c>
      <c r="C915" s="1" t="s">
        <v>65</v>
      </c>
      <c r="D915" s="1">
        <f>VLOOKUP(C915,Regionale_kerncijfers_Nederland!B$2:D$33,3,0)</f>
        <v>67831</v>
      </c>
      <c r="E915" s="1" t="s">
        <v>18</v>
      </c>
      <c r="F915" s="1"/>
      <c r="G915">
        <f t="shared" si="28"/>
        <v>0</v>
      </c>
      <c r="H915">
        <f t="shared" si="29"/>
        <v>0</v>
      </c>
      <c r="I915" t="str">
        <f>VLOOKUP(E915,keyflow!A$2:B$37,2,0)</f>
        <v>CG</v>
      </c>
    </row>
    <row r="916" spans="1:9" x14ac:dyDescent="0.2">
      <c r="A916" s="1" t="s">
        <v>72</v>
      </c>
      <c r="B916" s="1">
        <v>2018</v>
      </c>
      <c r="C916" s="1" t="s">
        <v>65</v>
      </c>
      <c r="D916" s="1">
        <f>VLOOKUP(C916,Regionale_kerncijfers_Nederland!B$2:D$33,3,0)</f>
        <v>67831</v>
      </c>
      <c r="E916" s="1" t="s">
        <v>19</v>
      </c>
      <c r="F916" s="1">
        <v>0.1</v>
      </c>
      <c r="G916">
        <f t="shared" si="28"/>
        <v>0.1</v>
      </c>
      <c r="H916">
        <f t="shared" si="29"/>
        <v>6.7831000000000001</v>
      </c>
      <c r="I916" t="str">
        <f>VLOOKUP(E916,keyflow!A$2:B$37,2,0)</f>
        <v>FW</v>
      </c>
    </row>
    <row r="917" spans="1:9" x14ac:dyDescent="0.2">
      <c r="A917" s="1" t="s">
        <v>72</v>
      </c>
      <c r="B917" s="1">
        <v>2018</v>
      </c>
      <c r="C917" s="1" t="s">
        <v>65</v>
      </c>
      <c r="D917" s="1">
        <f>VLOOKUP(C917,Regionale_kerncijfers_Nederland!B$2:D$33,3,0)</f>
        <v>67831</v>
      </c>
      <c r="E917" s="1" t="s">
        <v>20</v>
      </c>
      <c r="F917" s="1"/>
      <c r="G917">
        <f t="shared" si="28"/>
        <v>0</v>
      </c>
      <c r="H917">
        <f t="shared" si="29"/>
        <v>0</v>
      </c>
      <c r="I917" t="str">
        <f>VLOOKUP(E917,keyflow!A$2:B$37,2,0)</f>
        <v>CG</v>
      </c>
    </row>
    <row r="918" spans="1:9" x14ac:dyDescent="0.2">
      <c r="A918" s="1" t="s">
        <v>72</v>
      </c>
      <c r="B918" s="1">
        <v>2018</v>
      </c>
      <c r="C918" s="1" t="s">
        <v>65</v>
      </c>
      <c r="D918" s="1">
        <f>VLOOKUP(C918,Regionale_kerncijfers_Nederland!B$2:D$33,3,0)</f>
        <v>67831</v>
      </c>
      <c r="E918" s="1" t="s">
        <v>21</v>
      </c>
      <c r="F918" s="1">
        <v>13.3</v>
      </c>
      <c r="G918">
        <f t="shared" si="28"/>
        <v>13.3</v>
      </c>
      <c r="H918">
        <f t="shared" si="29"/>
        <v>902.15230000000008</v>
      </c>
      <c r="I918" t="str">
        <f>VLOOKUP(E918,keyflow!A$2:B$37,2,0)</f>
        <v>FW</v>
      </c>
    </row>
    <row r="919" spans="1:9" x14ac:dyDescent="0.2">
      <c r="A919" s="1" t="s">
        <v>72</v>
      </c>
      <c r="B919" s="1">
        <v>2018</v>
      </c>
      <c r="C919" s="1" t="s">
        <v>65</v>
      </c>
      <c r="D919" s="1">
        <f>VLOOKUP(C919,Regionale_kerncijfers_Nederland!B$2:D$33,3,0)</f>
        <v>67831</v>
      </c>
      <c r="E919" s="1" t="s">
        <v>22</v>
      </c>
      <c r="F919" s="1">
        <v>6.5</v>
      </c>
      <c r="G919">
        <f t="shared" si="28"/>
        <v>6.5</v>
      </c>
      <c r="H919">
        <f t="shared" si="29"/>
        <v>440.9015</v>
      </c>
      <c r="I919" t="str">
        <f>VLOOKUP(E919,keyflow!A$2:B$37,2,0)</f>
        <v>CG</v>
      </c>
    </row>
    <row r="920" spans="1:9" x14ac:dyDescent="0.2">
      <c r="A920" s="1" t="s">
        <v>72</v>
      </c>
      <c r="B920" s="1">
        <v>2018</v>
      </c>
      <c r="C920" s="1" t="s">
        <v>65</v>
      </c>
      <c r="D920" s="1">
        <f>VLOOKUP(C920,Regionale_kerncijfers_Nederland!B$2:D$33,3,0)</f>
        <v>67831</v>
      </c>
      <c r="E920" s="1" t="s">
        <v>23</v>
      </c>
      <c r="F920" s="1"/>
      <c r="G920">
        <f t="shared" si="28"/>
        <v>0</v>
      </c>
      <c r="H920">
        <f t="shared" si="29"/>
        <v>0</v>
      </c>
      <c r="I920" t="str">
        <f>VLOOKUP(E920,keyflow!A$2:B$37,2,0)</f>
        <v>CG</v>
      </c>
    </row>
    <row r="921" spans="1:9" x14ac:dyDescent="0.2">
      <c r="A921" s="1" t="s">
        <v>72</v>
      </c>
      <c r="B921" s="1">
        <v>2018</v>
      </c>
      <c r="C921" s="1" t="s">
        <v>65</v>
      </c>
      <c r="D921" s="1">
        <f>VLOOKUP(C921,Regionale_kerncijfers_Nederland!B$2:D$33,3,0)</f>
        <v>67831</v>
      </c>
      <c r="E921" s="1" t="s">
        <v>24</v>
      </c>
      <c r="F921" s="1">
        <v>2.2999999999999998</v>
      </c>
      <c r="G921">
        <f t="shared" si="28"/>
        <v>2.2999999999999998</v>
      </c>
      <c r="H921">
        <f t="shared" si="29"/>
        <v>156.01129999999998</v>
      </c>
      <c r="I921" t="str">
        <f>VLOOKUP(E921,keyflow!A$2:B$37,2,0)</f>
        <v>CG</v>
      </c>
    </row>
    <row r="922" spans="1:9" x14ac:dyDescent="0.2">
      <c r="A922" s="1" t="s">
        <v>72</v>
      </c>
      <c r="B922" s="1">
        <v>2018</v>
      </c>
      <c r="C922" s="1" t="s">
        <v>65</v>
      </c>
      <c r="D922" s="1">
        <f>VLOOKUP(C922,Regionale_kerncijfers_Nederland!B$2:D$33,3,0)</f>
        <v>67831</v>
      </c>
      <c r="E922" s="1" t="s">
        <v>25</v>
      </c>
      <c r="F922" s="1"/>
      <c r="G922">
        <f t="shared" si="28"/>
        <v>0</v>
      </c>
      <c r="H922">
        <f t="shared" si="29"/>
        <v>0</v>
      </c>
      <c r="I922" t="str">
        <f>VLOOKUP(E922,keyflow!A$2:B$37,2,0)</f>
        <v>CDW</v>
      </c>
    </row>
    <row r="923" spans="1:9" x14ac:dyDescent="0.2">
      <c r="A923" s="1" t="s">
        <v>72</v>
      </c>
      <c r="B923" s="1">
        <v>2018</v>
      </c>
      <c r="C923" s="1" t="s">
        <v>65</v>
      </c>
      <c r="D923" s="1">
        <f>VLOOKUP(C923,Regionale_kerncijfers_Nederland!B$2:D$33,3,0)</f>
        <v>67831</v>
      </c>
      <c r="E923" s="1" t="s">
        <v>26</v>
      </c>
      <c r="F923" s="1">
        <v>0.9</v>
      </c>
      <c r="G923">
        <f t="shared" si="28"/>
        <v>0.9</v>
      </c>
      <c r="H923">
        <f t="shared" si="29"/>
        <v>61.047899999999998</v>
      </c>
      <c r="I923" t="str">
        <f>VLOOKUP(E923,keyflow!A$2:B$37,2,0)</f>
        <v>CG</v>
      </c>
    </row>
    <row r="924" spans="1:9" x14ac:dyDescent="0.2">
      <c r="A924" s="1" t="s">
        <v>72</v>
      </c>
      <c r="B924" s="1">
        <v>2018</v>
      </c>
      <c r="C924" s="1" t="s">
        <v>65</v>
      </c>
      <c r="D924" s="1">
        <f>VLOOKUP(C924,Regionale_kerncijfers_Nederland!B$2:D$33,3,0)</f>
        <v>67831</v>
      </c>
      <c r="E924" s="1" t="s">
        <v>27</v>
      </c>
      <c r="F924" s="1">
        <v>37</v>
      </c>
      <c r="G924">
        <f t="shared" si="28"/>
        <v>37</v>
      </c>
      <c r="H924">
        <f t="shared" si="29"/>
        <v>2509.7469999999998</v>
      </c>
      <c r="I924" t="str">
        <f>VLOOKUP(E924,keyflow!A$2:B$37,2,0)</f>
        <v>CDW</v>
      </c>
    </row>
    <row r="925" spans="1:9" x14ac:dyDescent="0.2">
      <c r="A925" s="1" t="s">
        <v>72</v>
      </c>
      <c r="B925" s="1">
        <v>2018</v>
      </c>
      <c r="C925" s="1" t="s">
        <v>65</v>
      </c>
      <c r="D925" s="1">
        <f>VLOOKUP(C925,Regionale_kerncijfers_Nederland!B$2:D$33,3,0)</f>
        <v>67831</v>
      </c>
      <c r="E925" s="1" t="s">
        <v>28</v>
      </c>
      <c r="F925" s="1">
        <v>37.4</v>
      </c>
      <c r="G925">
        <f t="shared" si="28"/>
        <v>37.4</v>
      </c>
      <c r="H925">
        <f t="shared" si="29"/>
        <v>2536.8793999999998</v>
      </c>
      <c r="I925" t="str">
        <f>VLOOKUP(E925,keyflow!A$2:B$37,2,0)</f>
        <v>CDW</v>
      </c>
    </row>
    <row r="926" spans="1:9" x14ac:dyDescent="0.2">
      <c r="A926" s="1" t="s">
        <v>72</v>
      </c>
      <c r="B926" s="1">
        <v>2018</v>
      </c>
      <c r="C926" s="1" t="s">
        <v>65</v>
      </c>
      <c r="D926" s="1">
        <f>VLOOKUP(C926,Regionale_kerncijfers_Nederland!B$2:D$33,3,0)</f>
        <v>67831</v>
      </c>
      <c r="E926" s="1" t="s">
        <v>29</v>
      </c>
      <c r="F926" s="1">
        <v>3.1</v>
      </c>
      <c r="G926">
        <f t="shared" si="28"/>
        <v>3.1</v>
      </c>
      <c r="H926">
        <f t="shared" si="29"/>
        <v>210.27610000000001</v>
      </c>
      <c r="I926" t="str">
        <f>VLOOKUP(E926,keyflow!A$2:B$37,2,0)</f>
        <v>CDW</v>
      </c>
    </row>
    <row r="927" spans="1:9" x14ac:dyDescent="0.2">
      <c r="A927" s="1" t="s">
        <v>72</v>
      </c>
      <c r="B927" s="1">
        <v>2018</v>
      </c>
      <c r="C927" s="1" t="s">
        <v>65</v>
      </c>
      <c r="D927" s="1">
        <f>VLOOKUP(C927,Regionale_kerncijfers_Nederland!B$2:D$33,3,0)</f>
        <v>67831</v>
      </c>
      <c r="E927" s="1" t="s">
        <v>30</v>
      </c>
      <c r="F927" s="1">
        <v>6</v>
      </c>
      <c r="G927">
        <f t="shared" si="28"/>
        <v>6</v>
      </c>
      <c r="H927">
        <f t="shared" si="29"/>
        <v>406.98599999999999</v>
      </c>
      <c r="I927" t="str">
        <f>VLOOKUP(E927,keyflow!A$2:B$37,2,0)</f>
        <v>CDW</v>
      </c>
    </row>
    <row r="928" spans="1:9" x14ac:dyDescent="0.2">
      <c r="A928" s="1" t="s">
        <v>72</v>
      </c>
      <c r="B928" s="1">
        <v>2018</v>
      </c>
      <c r="C928" s="1" t="s">
        <v>65</v>
      </c>
      <c r="D928" s="1">
        <f>VLOOKUP(C928,Regionale_kerncijfers_Nederland!B$2:D$33,3,0)</f>
        <v>67831</v>
      </c>
      <c r="E928" s="1" t="s">
        <v>31</v>
      </c>
      <c r="F928" s="1">
        <v>1</v>
      </c>
      <c r="G928">
        <f t="shared" si="28"/>
        <v>1</v>
      </c>
      <c r="H928">
        <f t="shared" si="29"/>
        <v>67.831000000000003</v>
      </c>
      <c r="I928" t="str">
        <f>VLOOKUP(E928,keyflow!A$2:B$37,2,0)</f>
        <v>CDW</v>
      </c>
    </row>
    <row r="929" spans="1:9" x14ac:dyDescent="0.2">
      <c r="A929" s="1" t="s">
        <v>72</v>
      </c>
      <c r="B929" s="1">
        <v>2018</v>
      </c>
      <c r="C929" s="1" t="s">
        <v>65</v>
      </c>
      <c r="D929" s="1">
        <f>VLOOKUP(C929,Regionale_kerncijfers_Nederland!B$2:D$33,3,0)</f>
        <v>67831</v>
      </c>
      <c r="E929" s="1" t="s">
        <v>32</v>
      </c>
      <c r="F929" s="1">
        <v>1.7</v>
      </c>
      <c r="G929">
        <f t="shared" si="28"/>
        <v>1.7</v>
      </c>
      <c r="H929">
        <f t="shared" si="29"/>
        <v>115.31269999999999</v>
      </c>
      <c r="I929" t="str">
        <f>VLOOKUP(E929,keyflow!A$2:B$37,2,0)</f>
        <v>CDW</v>
      </c>
    </row>
    <row r="930" spans="1:9" x14ac:dyDescent="0.2">
      <c r="A930" s="1" t="s">
        <v>72</v>
      </c>
      <c r="B930" s="1">
        <v>2018</v>
      </c>
      <c r="C930" s="1" t="s">
        <v>65</v>
      </c>
      <c r="D930" s="1">
        <f>VLOOKUP(C930,Regionale_kerncijfers_Nederland!B$2:D$33,3,0)</f>
        <v>67831</v>
      </c>
      <c r="E930" s="1" t="s">
        <v>33</v>
      </c>
      <c r="F930" s="1">
        <v>2.2999999999999998</v>
      </c>
      <c r="G930">
        <f t="shared" si="28"/>
        <v>2.2999999999999998</v>
      </c>
      <c r="H930">
        <f t="shared" si="29"/>
        <v>156.01129999999998</v>
      </c>
      <c r="I930" t="str">
        <f>VLOOKUP(E930,keyflow!A$2:B$37,2,0)</f>
        <v>CDW</v>
      </c>
    </row>
    <row r="931" spans="1:9" x14ac:dyDescent="0.2">
      <c r="A931" s="1" t="s">
        <v>72</v>
      </c>
      <c r="B931" s="1">
        <v>2018</v>
      </c>
      <c r="C931" s="1" t="s">
        <v>65</v>
      </c>
      <c r="D931" s="1">
        <f>VLOOKUP(C931,Regionale_kerncijfers_Nederland!B$2:D$33,3,0)</f>
        <v>67831</v>
      </c>
      <c r="E931" s="1" t="s">
        <v>34</v>
      </c>
      <c r="F931" s="1">
        <v>0.3</v>
      </c>
      <c r="G931">
        <f t="shared" si="28"/>
        <v>0.3</v>
      </c>
      <c r="H931">
        <f t="shared" si="29"/>
        <v>20.349299999999999</v>
      </c>
      <c r="I931" t="str">
        <f>VLOOKUP(E931,keyflow!A$2:B$37,2,0)</f>
        <v>CDW</v>
      </c>
    </row>
    <row r="932" spans="1:9" x14ac:dyDescent="0.2">
      <c r="A932" s="1" t="s">
        <v>72</v>
      </c>
      <c r="B932" s="1">
        <v>2018</v>
      </c>
      <c r="C932" s="1" t="s">
        <v>65</v>
      </c>
      <c r="D932" s="1">
        <f>VLOOKUP(C932,Regionale_kerncijfers_Nederland!B$2:D$33,3,0)</f>
        <v>67831</v>
      </c>
      <c r="E932" s="1" t="s">
        <v>35</v>
      </c>
      <c r="F932" s="1">
        <v>17.100000000000001</v>
      </c>
      <c r="G932">
        <f t="shared" si="28"/>
        <v>17.100000000000001</v>
      </c>
      <c r="H932">
        <f t="shared" si="29"/>
        <v>1159.9101000000001</v>
      </c>
      <c r="I932" t="str">
        <f>VLOOKUP(E932,keyflow!A$2:B$37,2,0)</f>
        <v>CDW</v>
      </c>
    </row>
    <row r="933" spans="1:9" x14ac:dyDescent="0.2">
      <c r="A933" s="1" t="s">
        <v>72</v>
      </c>
      <c r="B933" s="1">
        <v>2018</v>
      </c>
      <c r="C933" s="1" t="s">
        <v>65</v>
      </c>
      <c r="D933" s="1">
        <f>VLOOKUP(C933,Regionale_kerncijfers_Nederland!B$2:D$33,3,0)</f>
        <v>67831</v>
      </c>
      <c r="E933" s="1" t="s">
        <v>36</v>
      </c>
      <c r="F933" s="1">
        <v>0.3</v>
      </c>
      <c r="G933">
        <f t="shared" si="28"/>
        <v>0.3</v>
      </c>
      <c r="H933">
        <f t="shared" si="29"/>
        <v>20.349299999999999</v>
      </c>
      <c r="I933" t="str">
        <f>VLOOKUP(E933,keyflow!A$2:B$37,2,0)</f>
        <v>CG</v>
      </c>
    </row>
    <row r="934" spans="1:9" x14ac:dyDescent="0.2">
      <c r="A934" s="1" t="s">
        <v>72</v>
      </c>
      <c r="B934" s="1">
        <v>2018</v>
      </c>
      <c r="C934" s="1" t="s">
        <v>65</v>
      </c>
      <c r="D934" s="1">
        <f>VLOOKUP(C934,Regionale_kerncijfers_Nederland!B$2:D$33,3,0)</f>
        <v>67831</v>
      </c>
      <c r="E934" s="1" t="s">
        <v>37</v>
      </c>
      <c r="F934" s="1">
        <v>0.1</v>
      </c>
      <c r="G934">
        <f t="shared" si="28"/>
        <v>0.1</v>
      </c>
      <c r="H934">
        <f t="shared" si="29"/>
        <v>6.7831000000000001</v>
      </c>
      <c r="I934" t="str">
        <f>VLOOKUP(E934,keyflow!A$2:B$37,2,0)</f>
        <v>CDW</v>
      </c>
    </row>
    <row r="935" spans="1:9" x14ac:dyDescent="0.2">
      <c r="A935" s="1" t="s">
        <v>72</v>
      </c>
      <c r="B935" s="1">
        <v>2018</v>
      </c>
      <c r="C935" s="1" t="s">
        <v>65</v>
      </c>
      <c r="D935" s="1">
        <f>VLOOKUP(C935,Regionale_kerncijfers_Nederland!B$2:D$33,3,0)</f>
        <v>67831</v>
      </c>
      <c r="E935" s="1" t="s">
        <v>38</v>
      </c>
      <c r="F935" s="1">
        <v>0.1</v>
      </c>
      <c r="G935">
        <f t="shared" si="28"/>
        <v>0.1</v>
      </c>
      <c r="H935">
        <f t="shared" si="29"/>
        <v>6.7831000000000001</v>
      </c>
      <c r="I935" t="str">
        <f>VLOOKUP(E935,keyflow!A$2:B$37,2,0)</f>
        <v>CG</v>
      </c>
    </row>
    <row r="936" spans="1:9" x14ac:dyDescent="0.2">
      <c r="A936" s="1" t="s">
        <v>72</v>
      </c>
      <c r="B936" s="1">
        <v>2018</v>
      </c>
      <c r="C936" s="1" t="s">
        <v>65</v>
      </c>
      <c r="D936" s="1">
        <f>VLOOKUP(C936,Regionale_kerncijfers_Nederland!B$2:D$33,3,0)</f>
        <v>67831</v>
      </c>
      <c r="E936" s="1" t="s">
        <v>39</v>
      </c>
      <c r="F936" s="1"/>
      <c r="G936">
        <f t="shared" si="28"/>
        <v>0</v>
      </c>
      <c r="H936">
        <f t="shared" si="29"/>
        <v>0</v>
      </c>
      <c r="I936" t="str">
        <f>VLOOKUP(E936,keyflow!A$2:B$37,2,0)</f>
        <v>FW</v>
      </c>
    </row>
    <row r="937" spans="1:9" x14ac:dyDescent="0.2">
      <c r="A937" s="1" t="s">
        <v>72</v>
      </c>
      <c r="B937" s="1">
        <v>2018</v>
      </c>
      <c r="C937" s="1" t="s">
        <v>65</v>
      </c>
      <c r="D937" s="1">
        <f>VLOOKUP(C937,Regionale_kerncijfers_Nederland!B$2:D$33,3,0)</f>
        <v>67831</v>
      </c>
      <c r="E937" s="1" t="s">
        <v>40</v>
      </c>
      <c r="F937" s="1"/>
      <c r="G937">
        <f t="shared" si="28"/>
        <v>0</v>
      </c>
      <c r="H937">
        <f t="shared" si="29"/>
        <v>0</v>
      </c>
      <c r="I937" t="str">
        <f>VLOOKUP(E937,keyflow!A$2:B$37,2,0)</f>
        <v>-</v>
      </c>
    </row>
    <row r="938" spans="1:9" x14ac:dyDescent="0.2">
      <c r="A938" s="1" t="s">
        <v>72</v>
      </c>
      <c r="B938" s="1">
        <v>2018</v>
      </c>
      <c r="C938" s="1" t="s">
        <v>66</v>
      </c>
      <c r="D938" s="1">
        <f>VLOOKUP(C938,Regionale_kerncijfers_Nederland!B$2:D$33,3,0)</f>
        <v>17259</v>
      </c>
      <c r="E938" s="1" t="s">
        <v>5</v>
      </c>
      <c r="F938" s="1">
        <v>596.4</v>
      </c>
      <c r="G938">
        <f t="shared" si="28"/>
        <v>596.4</v>
      </c>
      <c r="H938">
        <f t="shared" si="29"/>
        <v>10293.267599999999</v>
      </c>
      <c r="I938" t="str">
        <f>VLOOKUP(E938,keyflow!A$2:B$37,2,0)</f>
        <v>TOTAAL</v>
      </c>
    </row>
    <row r="939" spans="1:9" x14ac:dyDescent="0.2">
      <c r="A939" s="1" t="s">
        <v>72</v>
      </c>
      <c r="B939" s="1">
        <v>2018</v>
      </c>
      <c r="C939" s="1" t="s">
        <v>66</v>
      </c>
      <c r="D939" s="1">
        <f>VLOOKUP(C939,Regionale_kerncijfers_Nederland!B$2:D$33,3,0)</f>
        <v>17259</v>
      </c>
      <c r="E939" s="1" t="s">
        <v>6</v>
      </c>
      <c r="F939" s="1">
        <v>195.8</v>
      </c>
      <c r="G939">
        <f t="shared" si="28"/>
        <v>195.8</v>
      </c>
      <c r="H939">
        <f t="shared" si="29"/>
        <v>3379.3122000000003</v>
      </c>
      <c r="I939" t="str">
        <f>VLOOKUP(E939,keyflow!A$2:B$37,2,0)</f>
        <v>-</v>
      </c>
    </row>
    <row r="940" spans="1:9" x14ac:dyDescent="0.2">
      <c r="A940" s="1" t="s">
        <v>72</v>
      </c>
      <c r="B940" s="1">
        <v>2018</v>
      </c>
      <c r="C940" s="1" t="s">
        <v>66</v>
      </c>
      <c r="D940" s="1">
        <f>VLOOKUP(C940,Regionale_kerncijfers_Nederland!B$2:D$33,3,0)</f>
        <v>17259</v>
      </c>
      <c r="E940" s="1" t="s">
        <v>7</v>
      </c>
      <c r="F940" s="1">
        <v>37.6</v>
      </c>
      <c r="G940">
        <f t="shared" si="28"/>
        <v>37.6</v>
      </c>
      <c r="H940">
        <f t="shared" si="29"/>
        <v>648.9384</v>
      </c>
      <c r="I940" t="str">
        <f>VLOOKUP(E940,keyflow!A$2:B$37,2,0)</f>
        <v>CG</v>
      </c>
    </row>
    <row r="941" spans="1:9" x14ac:dyDescent="0.2">
      <c r="A941" s="1" t="s">
        <v>72</v>
      </c>
      <c r="B941" s="1">
        <v>2018</v>
      </c>
      <c r="C941" s="1" t="s">
        <v>66</v>
      </c>
      <c r="D941" s="1">
        <f>VLOOKUP(C941,Regionale_kerncijfers_Nederland!B$2:D$33,3,0)</f>
        <v>17259</v>
      </c>
      <c r="E941" s="1" t="s">
        <v>8</v>
      </c>
      <c r="F941" s="1"/>
      <c r="G941">
        <f t="shared" si="28"/>
        <v>0</v>
      </c>
      <c r="H941">
        <f t="shared" si="29"/>
        <v>0</v>
      </c>
      <c r="I941" t="str">
        <f>VLOOKUP(E941,keyflow!A$2:B$37,2,0)</f>
        <v>CDW</v>
      </c>
    </row>
    <row r="942" spans="1:9" x14ac:dyDescent="0.2">
      <c r="A942" s="1" t="s">
        <v>72</v>
      </c>
      <c r="B942" s="1">
        <v>2018</v>
      </c>
      <c r="C942" s="1" t="s">
        <v>66</v>
      </c>
      <c r="D942" s="1">
        <f>VLOOKUP(C942,Regionale_kerncijfers_Nederland!B$2:D$33,3,0)</f>
        <v>17259</v>
      </c>
      <c r="E942" s="1" t="s">
        <v>9</v>
      </c>
      <c r="F942" s="1">
        <v>103.7</v>
      </c>
      <c r="G942">
        <f t="shared" si="28"/>
        <v>103.7</v>
      </c>
      <c r="H942">
        <f t="shared" si="29"/>
        <v>1789.7583</v>
      </c>
      <c r="I942" t="str">
        <f>VLOOKUP(E942,keyflow!A$2:B$37,2,0)</f>
        <v>FW</v>
      </c>
    </row>
    <row r="943" spans="1:9" x14ac:dyDescent="0.2">
      <c r="A943" s="1" t="s">
        <v>72</v>
      </c>
      <c r="B943" s="1">
        <v>2018</v>
      </c>
      <c r="C943" s="1" t="s">
        <v>66</v>
      </c>
      <c r="D943" s="1">
        <f>VLOOKUP(C943,Regionale_kerncijfers_Nederland!B$2:D$33,3,0)</f>
        <v>17259</v>
      </c>
      <c r="E943" s="1" t="s">
        <v>10</v>
      </c>
      <c r="F943" s="1">
        <v>54.1</v>
      </c>
      <c r="G943">
        <f t="shared" si="28"/>
        <v>54.1</v>
      </c>
      <c r="H943">
        <f t="shared" si="29"/>
        <v>933.71190000000001</v>
      </c>
      <c r="I943" t="str">
        <f>VLOOKUP(E943,keyflow!A$2:B$37,2,0)</f>
        <v>CG</v>
      </c>
    </row>
    <row r="944" spans="1:9" x14ac:dyDescent="0.2">
      <c r="A944" s="1" t="s">
        <v>72</v>
      </c>
      <c r="B944" s="1">
        <v>2018</v>
      </c>
      <c r="C944" s="1" t="s">
        <v>66</v>
      </c>
      <c r="D944" s="1">
        <f>VLOOKUP(C944,Regionale_kerncijfers_Nederland!B$2:D$33,3,0)</f>
        <v>17259</v>
      </c>
      <c r="E944" s="1" t="s">
        <v>11</v>
      </c>
      <c r="F944" s="1">
        <v>5</v>
      </c>
      <c r="G944">
        <f t="shared" si="28"/>
        <v>5</v>
      </c>
      <c r="H944">
        <f t="shared" si="29"/>
        <v>86.295000000000002</v>
      </c>
      <c r="I944" t="str">
        <f>VLOOKUP(E944,keyflow!A$2:B$37,2,0)</f>
        <v>CG</v>
      </c>
    </row>
    <row r="945" spans="1:9" x14ac:dyDescent="0.2">
      <c r="A945" s="1" t="s">
        <v>72</v>
      </c>
      <c r="B945" s="1">
        <v>2018</v>
      </c>
      <c r="C945" s="1" t="s">
        <v>66</v>
      </c>
      <c r="D945" s="1">
        <f>VLOOKUP(C945,Regionale_kerncijfers_Nederland!B$2:D$33,3,0)</f>
        <v>17259</v>
      </c>
      <c r="E945" s="1" t="s">
        <v>12</v>
      </c>
      <c r="F945" s="1">
        <v>20.9</v>
      </c>
      <c r="G945">
        <f t="shared" si="28"/>
        <v>20.9</v>
      </c>
      <c r="H945">
        <f t="shared" si="29"/>
        <v>360.7131</v>
      </c>
      <c r="I945" t="str">
        <f>VLOOKUP(E945,keyflow!A$2:B$37,2,0)</f>
        <v>CG</v>
      </c>
    </row>
    <row r="946" spans="1:9" x14ac:dyDescent="0.2">
      <c r="A946" s="1" t="s">
        <v>72</v>
      </c>
      <c r="B946" s="1">
        <v>2018</v>
      </c>
      <c r="C946" s="1" t="s">
        <v>66</v>
      </c>
      <c r="D946" s="1">
        <f>VLOOKUP(C946,Regionale_kerncijfers_Nederland!B$2:D$33,3,0)</f>
        <v>17259</v>
      </c>
      <c r="E946" s="1" t="s">
        <v>13</v>
      </c>
      <c r="F946" s="1"/>
      <c r="G946">
        <f t="shared" si="28"/>
        <v>0</v>
      </c>
      <c r="H946">
        <f t="shared" si="29"/>
        <v>0</v>
      </c>
      <c r="I946" t="str">
        <f>VLOOKUP(E946,keyflow!A$2:B$37,2,0)</f>
        <v>CG</v>
      </c>
    </row>
    <row r="947" spans="1:9" x14ac:dyDescent="0.2">
      <c r="A947" s="1" t="s">
        <v>72</v>
      </c>
      <c r="B947" s="1">
        <v>2018</v>
      </c>
      <c r="C947" s="1" t="s">
        <v>66</v>
      </c>
      <c r="D947" s="1">
        <f>VLOOKUP(C947,Regionale_kerncijfers_Nederland!B$2:D$33,3,0)</f>
        <v>17259</v>
      </c>
      <c r="E947" s="1" t="s">
        <v>14</v>
      </c>
      <c r="F947" s="1"/>
      <c r="G947">
        <f t="shared" si="28"/>
        <v>0</v>
      </c>
      <c r="H947">
        <f t="shared" si="29"/>
        <v>0</v>
      </c>
      <c r="I947" t="str">
        <f>VLOOKUP(E947,keyflow!A$2:B$37,2,0)</f>
        <v>CG</v>
      </c>
    </row>
    <row r="948" spans="1:9" x14ac:dyDescent="0.2">
      <c r="A948" s="1" t="s">
        <v>72</v>
      </c>
      <c r="B948" s="1">
        <v>2018</v>
      </c>
      <c r="C948" s="1" t="s">
        <v>66</v>
      </c>
      <c r="D948" s="1">
        <f>VLOOKUP(C948,Regionale_kerncijfers_Nederland!B$2:D$33,3,0)</f>
        <v>17259</v>
      </c>
      <c r="E948" s="1" t="s">
        <v>15</v>
      </c>
      <c r="F948" s="1"/>
      <c r="G948">
        <f t="shared" si="28"/>
        <v>0</v>
      </c>
      <c r="H948">
        <f t="shared" si="29"/>
        <v>0</v>
      </c>
      <c r="I948" t="str">
        <f>VLOOKUP(E948,keyflow!A$2:B$37,2,0)</f>
        <v>CG</v>
      </c>
    </row>
    <row r="949" spans="1:9" x14ac:dyDescent="0.2">
      <c r="A949" s="1" t="s">
        <v>72</v>
      </c>
      <c r="B949" s="1">
        <v>2018</v>
      </c>
      <c r="C949" s="1" t="s">
        <v>66</v>
      </c>
      <c r="D949" s="1">
        <f>VLOOKUP(C949,Regionale_kerncijfers_Nederland!B$2:D$33,3,0)</f>
        <v>17259</v>
      </c>
      <c r="E949" s="1" t="s">
        <v>16</v>
      </c>
      <c r="F949" s="1">
        <v>26.2</v>
      </c>
      <c r="G949">
        <f t="shared" si="28"/>
        <v>26.2</v>
      </c>
      <c r="H949">
        <f t="shared" si="29"/>
        <v>452.18579999999997</v>
      </c>
      <c r="I949" t="str">
        <f>VLOOKUP(E949,keyflow!A$2:B$37,2,0)</f>
        <v>CG</v>
      </c>
    </row>
    <row r="950" spans="1:9" x14ac:dyDescent="0.2">
      <c r="A950" s="1" t="s">
        <v>72</v>
      </c>
      <c r="B950" s="1">
        <v>2018</v>
      </c>
      <c r="C950" s="1" t="s">
        <v>66</v>
      </c>
      <c r="D950" s="1">
        <f>VLOOKUP(C950,Regionale_kerncijfers_Nederland!B$2:D$33,3,0)</f>
        <v>17259</v>
      </c>
      <c r="E950" s="1" t="s">
        <v>17</v>
      </c>
      <c r="F950" s="1">
        <v>1.8</v>
      </c>
      <c r="G950">
        <f t="shared" si="28"/>
        <v>1.8</v>
      </c>
      <c r="H950">
        <f t="shared" si="29"/>
        <v>31.066200000000002</v>
      </c>
      <c r="I950" t="str">
        <f>VLOOKUP(E950,keyflow!A$2:B$37,2,0)</f>
        <v>CG</v>
      </c>
    </row>
    <row r="951" spans="1:9" x14ac:dyDescent="0.2">
      <c r="A951" s="1" t="s">
        <v>72</v>
      </c>
      <c r="B951" s="1">
        <v>2018</v>
      </c>
      <c r="C951" s="1" t="s">
        <v>66</v>
      </c>
      <c r="D951" s="1">
        <f>VLOOKUP(C951,Regionale_kerncijfers_Nederland!B$2:D$33,3,0)</f>
        <v>17259</v>
      </c>
      <c r="E951" s="1" t="s">
        <v>18</v>
      </c>
      <c r="F951" s="1"/>
      <c r="G951">
        <f t="shared" si="28"/>
        <v>0</v>
      </c>
      <c r="H951">
        <f t="shared" si="29"/>
        <v>0</v>
      </c>
      <c r="I951" t="str">
        <f>VLOOKUP(E951,keyflow!A$2:B$37,2,0)</f>
        <v>CG</v>
      </c>
    </row>
    <row r="952" spans="1:9" x14ac:dyDescent="0.2">
      <c r="A952" s="1" t="s">
        <v>72</v>
      </c>
      <c r="B952" s="1">
        <v>2018</v>
      </c>
      <c r="C952" s="1" t="s">
        <v>66</v>
      </c>
      <c r="D952" s="1">
        <f>VLOOKUP(C952,Regionale_kerncijfers_Nederland!B$2:D$33,3,0)</f>
        <v>17259</v>
      </c>
      <c r="E952" s="1" t="s">
        <v>19</v>
      </c>
      <c r="F952" s="1">
        <v>0.1</v>
      </c>
      <c r="G952">
        <f t="shared" si="28"/>
        <v>0.1</v>
      </c>
      <c r="H952">
        <f t="shared" si="29"/>
        <v>1.7259</v>
      </c>
      <c r="I952" t="str">
        <f>VLOOKUP(E952,keyflow!A$2:B$37,2,0)</f>
        <v>FW</v>
      </c>
    </row>
    <row r="953" spans="1:9" x14ac:dyDescent="0.2">
      <c r="A953" s="1" t="s">
        <v>72</v>
      </c>
      <c r="B953" s="1">
        <v>2018</v>
      </c>
      <c r="C953" s="1" t="s">
        <v>66</v>
      </c>
      <c r="D953" s="1">
        <f>VLOOKUP(C953,Regionale_kerncijfers_Nederland!B$2:D$33,3,0)</f>
        <v>17259</v>
      </c>
      <c r="E953" s="1" t="s">
        <v>20</v>
      </c>
      <c r="F953" s="1"/>
      <c r="G953">
        <f t="shared" si="28"/>
        <v>0</v>
      </c>
      <c r="H953">
        <f t="shared" si="29"/>
        <v>0</v>
      </c>
      <c r="I953" t="str">
        <f>VLOOKUP(E953,keyflow!A$2:B$37,2,0)</f>
        <v>CG</v>
      </c>
    </row>
    <row r="954" spans="1:9" x14ac:dyDescent="0.2">
      <c r="A954" s="1" t="s">
        <v>72</v>
      </c>
      <c r="B954" s="1">
        <v>2018</v>
      </c>
      <c r="C954" s="1" t="s">
        <v>66</v>
      </c>
      <c r="D954" s="1">
        <f>VLOOKUP(C954,Regionale_kerncijfers_Nederland!B$2:D$33,3,0)</f>
        <v>17259</v>
      </c>
      <c r="E954" s="1" t="s">
        <v>21</v>
      </c>
      <c r="F954" s="1">
        <v>44.4</v>
      </c>
      <c r="G954">
        <f t="shared" si="28"/>
        <v>44.4</v>
      </c>
      <c r="H954">
        <f t="shared" si="29"/>
        <v>766.29959999999994</v>
      </c>
      <c r="I954" t="str">
        <f>VLOOKUP(E954,keyflow!A$2:B$37,2,0)</f>
        <v>FW</v>
      </c>
    </row>
    <row r="955" spans="1:9" x14ac:dyDescent="0.2">
      <c r="A955" s="1" t="s">
        <v>72</v>
      </c>
      <c r="B955" s="1">
        <v>2018</v>
      </c>
      <c r="C955" s="1" t="s">
        <v>66</v>
      </c>
      <c r="D955" s="1">
        <f>VLOOKUP(C955,Regionale_kerncijfers_Nederland!B$2:D$33,3,0)</f>
        <v>17259</v>
      </c>
      <c r="E955" s="1" t="s">
        <v>22</v>
      </c>
      <c r="F955" s="1">
        <v>7.2</v>
      </c>
      <c r="G955">
        <f t="shared" si="28"/>
        <v>7.2</v>
      </c>
      <c r="H955">
        <f t="shared" si="29"/>
        <v>124.26480000000001</v>
      </c>
      <c r="I955" t="str">
        <f>VLOOKUP(E955,keyflow!A$2:B$37,2,0)</f>
        <v>CG</v>
      </c>
    </row>
    <row r="956" spans="1:9" x14ac:dyDescent="0.2">
      <c r="A956" s="1" t="s">
        <v>72</v>
      </c>
      <c r="B956" s="1">
        <v>2018</v>
      </c>
      <c r="C956" s="1" t="s">
        <v>66</v>
      </c>
      <c r="D956" s="1">
        <f>VLOOKUP(C956,Regionale_kerncijfers_Nederland!B$2:D$33,3,0)</f>
        <v>17259</v>
      </c>
      <c r="E956" s="1" t="s">
        <v>23</v>
      </c>
      <c r="F956" s="1"/>
      <c r="G956">
        <f t="shared" si="28"/>
        <v>0</v>
      </c>
      <c r="H956">
        <f t="shared" si="29"/>
        <v>0</v>
      </c>
      <c r="I956" t="str">
        <f>VLOOKUP(E956,keyflow!A$2:B$37,2,0)</f>
        <v>CG</v>
      </c>
    </row>
    <row r="957" spans="1:9" x14ac:dyDescent="0.2">
      <c r="A957" s="1" t="s">
        <v>72</v>
      </c>
      <c r="B957" s="1">
        <v>2018</v>
      </c>
      <c r="C957" s="1" t="s">
        <v>66</v>
      </c>
      <c r="D957" s="1">
        <f>VLOOKUP(C957,Regionale_kerncijfers_Nederland!B$2:D$33,3,0)</f>
        <v>17259</v>
      </c>
      <c r="E957" s="1" t="s">
        <v>24</v>
      </c>
      <c r="F957" s="1"/>
      <c r="G957">
        <f t="shared" si="28"/>
        <v>0</v>
      </c>
      <c r="H957">
        <f t="shared" si="29"/>
        <v>0</v>
      </c>
      <c r="I957" t="str">
        <f>VLOOKUP(E957,keyflow!A$2:B$37,2,0)</f>
        <v>CG</v>
      </c>
    </row>
    <row r="958" spans="1:9" x14ac:dyDescent="0.2">
      <c r="A958" s="1" t="s">
        <v>72</v>
      </c>
      <c r="B958" s="1">
        <v>2018</v>
      </c>
      <c r="C958" s="1" t="s">
        <v>66</v>
      </c>
      <c r="D958" s="1">
        <f>VLOOKUP(C958,Regionale_kerncijfers_Nederland!B$2:D$33,3,0)</f>
        <v>17259</v>
      </c>
      <c r="E958" s="1" t="s">
        <v>25</v>
      </c>
      <c r="F958" s="1"/>
      <c r="G958">
        <f t="shared" si="28"/>
        <v>0</v>
      </c>
      <c r="H958">
        <f t="shared" si="29"/>
        <v>0</v>
      </c>
      <c r="I958" t="str">
        <f>VLOOKUP(E958,keyflow!A$2:B$37,2,0)</f>
        <v>CDW</v>
      </c>
    </row>
    <row r="959" spans="1:9" x14ac:dyDescent="0.2">
      <c r="A959" s="1" t="s">
        <v>72</v>
      </c>
      <c r="B959" s="1">
        <v>2018</v>
      </c>
      <c r="C959" s="1" t="s">
        <v>66</v>
      </c>
      <c r="D959" s="1">
        <f>VLOOKUP(C959,Regionale_kerncijfers_Nederland!B$2:D$33,3,0)</f>
        <v>17259</v>
      </c>
      <c r="E959" s="1" t="s">
        <v>26</v>
      </c>
      <c r="F959" s="1"/>
      <c r="G959">
        <f t="shared" si="28"/>
        <v>0</v>
      </c>
      <c r="H959">
        <f t="shared" si="29"/>
        <v>0</v>
      </c>
      <c r="I959" t="str">
        <f>VLOOKUP(E959,keyflow!A$2:B$37,2,0)</f>
        <v>CG</v>
      </c>
    </row>
    <row r="960" spans="1:9" x14ac:dyDescent="0.2">
      <c r="A960" s="1" t="s">
        <v>72</v>
      </c>
      <c r="B960" s="1">
        <v>2018</v>
      </c>
      <c r="C960" s="1" t="s">
        <v>66</v>
      </c>
      <c r="D960" s="1">
        <f>VLOOKUP(C960,Regionale_kerncijfers_Nederland!B$2:D$33,3,0)</f>
        <v>17259</v>
      </c>
      <c r="E960" s="1" t="s">
        <v>27</v>
      </c>
      <c r="F960" s="1">
        <v>43.6</v>
      </c>
      <c r="G960">
        <f t="shared" si="28"/>
        <v>43.6</v>
      </c>
      <c r="H960">
        <f t="shared" si="29"/>
        <v>752.49239999999998</v>
      </c>
      <c r="I960" t="str">
        <f>VLOOKUP(E960,keyflow!A$2:B$37,2,0)</f>
        <v>CDW</v>
      </c>
    </row>
    <row r="961" spans="1:9" x14ac:dyDescent="0.2">
      <c r="A961" s="1" t="s">
        <v>72</v>
      </c>
      <c r="B961" s="1">
        <v>2018</v>
      </c>
      <c r="C961" s="1" t="s">
        <v>66</v>
      </c>
      <c r="D961" s="1">
        <f>VLOOKUP(C961,Regionale_kerncijfers_Nederland!B$2:D$33,3,0)</f>
        <v>17259</v>
      </c>
      <c r="E961" s="1" t="s">
        <v>28</v>
      </c>
      <c r="F961" s="1">
        <v>35.5</v>
      </c>
      <c r="G961">
        <f t="shared" si="28"/>
        <v>35.5</v>
      </c>
      <c r="H961">
        <f t="shared" si="29"/>
        <v>612.69449999999995</v>
      </c>
      <c r="I961" t="str">
        <f>VLOOKUP(E961,keyflow!A$2:B$37,2,0)</f>
        <v>CDW</v>
      </c>
    </row>
    <row r="962" spans="1:9" x14ac:dyDescent="0.2">
      <c r="A962" s="1" t="s">
        <v>72</v>
      </c>
      <c r="B962" s="1">
        <v>2018</v>
      </c>
      <c r="C962" s="1" t="s">
        <v>66</v>
      </c>
      <c r="D962" s="1">
        <f>VLOOKUP(C962,Regionale_kerncijfers_Nederland!B$2:D$33,3,0)</f>
        <v>17259</v>
      </c>
      <c r="E962" s="1" t="s">
        <v>29</v>
      </c>
      <c r="F962" s="1">
        <v>7.4</v>
      </c>
      <c r="G962">
        <f t="shared" si="28"/>
        <v>7.4</v>
      </c>
      <c r="H962">
        <f t="shared" si="29"/>
        <v>127.7166</v>
      </c>
      <c r="I962" t="str">
        <f>VLOOKUP(E962,keyflow!A$2:B$37,2,0)</f>
        <v>CDW</v>
      </c>
    </row>
    <row r="963" spans="1:9" x14ac:dyDescent="0.2">
      <c r="A963" s="1" t="s">
        <v>72</v>
      </c>
      <c r="B963" s="1">
        <v>2018</v>
      </c>
      <c r="C963" s="1" t="s">
        <v>66</v>
      </c>
      <c r="D963" s="1">
        <f>VLOOKUP(C963,Regionale_kerncijfers_Nederland!B$2:D$33,3,0)</f>
        <v>17259</v>
      </c>
      <c r="E963" s="1" t="s">
        <v>30</v>
      </c>
      <c r="F963" s="1">
        <v>8.6999999999999993</v>
      </c>
      <c r="G963">
        <f t="shared" ref="G963:G1026" si="30">IF(ISBLANK(F963), 0, F963)</f>
        <v>8.6999999999999993</v>
      </c>
      <c r="H963">
        <f t="shared" ref="H963:H1026" si="31">(D963*G963)/1000</f>
        <v>150.1533</v>
      </c>
      <c r="I963" t="str">
        <f>VLOOKUP(E963,keyflow!A$2:B$37,2,0)</f>
        <v>CDW</v>
      </c>
    </row>
    <row r="964" spans="1:9" x14ac:dyDescent="0.2">
      <c r="A964" s="1" t="s">
        <v>72</v>
      </c>
      <c r="B964" s="1">
        <v>2018</v>
      </c>
      <c r="C964" s="1" t="s">
        <v>66</v>
      </c>
      <c r="D964" s="1">
        <f>VLOOKUP(C964,Regionale_kerncijfers_Nederland!B$2:D$33,3,0)</f>
        <v>17259</v>
      </c>
      <c r="E964" s="1" t="s">
        <v>31</v>
      </c>
      <c r="F964" s="1">
        <v>2.2999999999999998</v>
      </c>
      <c r="G964">
        <f t="shared" si="30"/>
        <v>2.2999999999999998</v>
      </c>
      <c r="H964">
        <f t="shared" si="31"/>
        <v>39.695699999999995</v>
      </c>
      <c r="I964" t="str">
        <f>VLOOKUP(E964,keyflow!A$2:B$37,2,0)</f>
        <v>CDW</v>
      </c>
    </row>
    <row r="965" spans="1:9" x14ac:dyDescent="0.2">
      <c r="A965" s="1" t="s">
        <v>72</v>
      </c>
      <c r="B965" s="1">
        <v>2018</v>
      </c>
      <c r="C965" s="1" t="s">
        <v>66</v>
      </c>
      <c r="D965" s="1">
        <f>VLOOKUP(C965,Regionale_kerncijfers_Nederland!B$2:D$33,3,0)</f>
        <v>17259</v>
      </c>
      <c r="E965" s="1" t="s">
        <v>32</v>
      </c>
      <c r="F965" s="1">
        <v>1</v>
      </c>
      <c r="G965">
        <f t="shared" si="30"/>
        <v>1</v>
      </c>
      <c r="H965">
        <f t="shared" si="31"/>
        <v>17.259</v>
      </c>
      <c r="I965" t="str">
        <f>VLOOKUP(E965,keyflow!A$2:B$37,2,0)</f>
        <v>CDW</v>
      </c>
    </row>
    <row r="966" spans="1:9" x14ac:dyDescent="0.2">
      <c r="A966" s="1" t="s">
        <v>72</v>
      </c>
      <c r="B966" s="1">
        <v>2018</v>
      </c>
      <c r="C966" s="1" t="s">
        <v>66</v>
      </c>
      <c r="D966" s="1">
        <f>VLOOKUP(C966,Regionale_kerncijfers_Nederland!B$2:D$33,3,0)</f>
        <v>17259</v>
      </c>
      <c r="E966" s="1" t="s">
        <v>33</v>
      </c>
      <c r="F966" s="1"/>
      <c r="G966">
        <f t="shared" si="30"/>
        <v>0</v>
      </c>
      <c r="H966">
        <f t="shared" si="31"/>
        <v>0</v>
      </c>
      <c r="I966" t="str">
        <f>VLOOKUP(E966,keyflow!A$2:B$37,2,0)</f>
        <v>CDW</v>
      </c>
    </row>
    <row r="967" spans="1:9" x14ac:dyDescent="0.2">
      <c r="A967" s="1" t="s">
        <v>72</v>
      </c>
      <c r="B967" s="1">
        <v>2018</v>
      </c>
      <c r="C967" s="1" t="s">
        <v>66</v>
      </c>
      <c r="D967" s="1">
        <f>VLOOKUP(C967,Regionale_kerncijfers_Nederland!B$2:D$33,3,0)</f>
        <v>17259</v>
      </c>
      <c r="E967" s="1" t="s">
        <v>34</v>
      </c>
      <c r="F967" s="1">
        <v>0.6</v>
      </c>
      <c r="G967">
        <f t="shared" si="30"/>
        <v>0.6</v>
      </c>
      <c r="H967">
        <f t="shared" si="31"/>
        <v>10.355399999999999</v>
      </c>
      <c r="I967" t="str">
        <f>VLOOKUP(E967,keyflow!A$2:B$37,2,0)</f>
        <v>CDW</v>
      </c>
    </row>
    <row r="968" spans="1:9" x14ac:dyDescent="0.2">
      <c r="A968" s="1" t="s">
        <v>72</v>
      </c>
      <c r="B968" s="1">
        <v>2018</v>
      </c>
      <c r="C968" s="1" t="s">
        <v>66</v>
      </c>
      <c r="D968" s="1">
        <f>VLOOKUP(C968,Regionale_kerncijfers_Nederland!B$2:D$33,3,0)</f>
        <v>17259</v>
      </c>
      <c r="E968" s="1" t="s">
        <v>35</v>
      </c>
      <c r="F968" s="1"/>
      <c r="G968">
        <f t="shared" si="30"/>
        <v>0</v>
      </c>
      <c r="H968">
        <f t="shared" si="31"/>
        <v>0</v>
      </c>
      <c r="I968" t="str">
        <f>VLOOKUP(E968,keyflow!A$2:B$37,2,0)</f>
        <v>CDW</v>
      </c>
    </row>
    <row r="969" spans="1:9" x14ac:dyDescent="0.2">
      <c r="A969" s="1" t="s">
        <v>72</v>
      </c>
      <c r="B969" s="1">
        <v>2018</v>
      </c>
      <c r="C969" s="1" t="s">
        <v>66</v>
      </c>
      <c r="D969" s="1">
        <f>VLOOKUP(C969,Regionale_kerncijfers_Nederland!B$2:D$33,3,0)</f>
        <v>17259</v>
      </c>
      <c r="E969" s="1" t="s">
        <v>36</v>
      </c>
      <c r="F969" s="1">
        <v>0.5</v>
      </c>
      <c r="G969">
        <f t="shared" si="30"/>
        <v>0.5</v>
      </c>
      <c r="H969">
        <f t="shared" si="31"/>
        <v>8.6295000000000002</v>
      </c>
      <c r="I969" t="str">
        <f>VLOOKUP(E969,keyflow!A$2:B$37,2,0)</f>
        <v>CG</v>
      </c>
    </row>
    <row r="970" spans="1:9" x14ac:dyDescent="0.2">
      <c r="A970" s="1" t="s">
        <v>72</v>
      </c>
      <c r="B970" s="1">
        <v>2018</v>
      </c>
      <c r="C970" s="1" t="s">
        <v>66</v>
      </c>
      <c r="D970" s="1">
        <f>VLOOKUP(C970,Regionale_kerncijfers_Nederland!B$2:D$33,3,0)</f>
        <v>17259</v>
      </c>
      <c r="E970" s="1" t="s">
        <v>37</v>
      </c>
      <c r="F970" s="1"/>
      <c r="G970">
        <f t="shared" si="30"/>
        <v>0</v>
      </c>
      <c r="H970">
        <f t="shared" si="31"/>
        <v>0</v>
      </c>
      <c r="I970" t="str">
        <f>VLOOKUP(E970,keyflow!A$2:B$37,2,0)</f>
        <v>CDW</v>
      </c>
    </row>
    <row r="971" spans="1:9" x14ac:dyDescent="0.2">
      <c r="A971" s="1" t="s">
        <v>72</v>
      </c>
      <c r="B971" s="1">
        <v>2018</v>
      </c>
      <c r="C971" s="1" t="s">
        <v>66</v>
      </c>
      <c r="D971" s="1">
        <f>VLOOKUP(C971,Regionale_kerncijfers_Nederland!B$2:D$33,3,0)</f>
        <v>17259</v>
      </c>
      <c r="E971" s="1" t="s">
        <v>38</v>
      </c>
      <c r="F971" s="1">
        <v>0</v>
      </c>
      <c r="G971">
        <f t="shared" si="30"/>
        <v>0</v>
      </c>
      <c r="H971">
        <f t="shared" si="31"/>
        <v>0</v>
      </c>
      <c r="I971" t="str">
        <f>VLOOKUP(E971,keyflow!A$2:B$37,2,0)</f>
        <v>CG</v>
      </c>
    </row>
    <row r="972" spans="1:9" x14ac:dyDescent="0.2">
      <c r="A972" s="1" t="s">
        <v>72</v>
      </c>
      <c r="B972" s="1">
        <v>2018</v>
      </c>
      <c r="C972" s="1" t="s">
        <v>66</v>
      </c>
      <c r="D972" s="1">
        <f>VLOOKUP(C972,Regionale_kerncijfers_Nederland!B$2:D$33,3,0)</f>
        <v>17259</v>
      </c>
      <c r="E972" s="1" t="s">
        <v>39</v>
      </c>
      <c r="F972" s="1"/>
      <c r="G972">
        <f t="shared" si="30"/>
        <v>0</v>
      </c>
      <c r="H972">
        <f t="shared" si="31"/>
        <v>0</v>
      </c>
      <c r="I972" t="str">
        <f>VLOOKUP(E972,keyflow!A$2:B$37,2,0)</f>
        <v>FW</v>
      </c>
    </row>
    <row r="973" spans="1:9" x14ac:dyDescent="0.2">
      <c r="A973" s="1" t="s">
        <v>72</v>
      </c>
      <c r="B973" s="1">
        <v>2018</v>
      </c>
      <c r="C973" s="1" t="s">
        <v>66</v>
      </c>
      <c r="D973" s="1">
        <f>VLOOKUP(C973,Regionale_kerncijfers_Nederland!B$2:D$33,3,0)</f>
        <v>17259</v>
      </c>
      <c r="E973" s="1" t="s">
        <v>40</v>
      </c>
      <c r="F973" s="1"/>
      <c r="G973">
        <f t="shared" si="30"/>
        <v>0</v>
      </c>
      <c r="H973">
        <f t="shared" si="31"/>
        <v>0</v>
      </c>
      <c r="I973" t="str">
        <f>VLOOKUP(E973,keyflow!A$2:B$37,2,0)</f>
        <v>-</v>
      </c>
    </row>
    <row r="974" spans="1:9" x14ac:dyDescent="0.2">
      <c r="A974" s="1" t="s">
        <v>72</v>
      </c>
      <c r="B974" s="1">
        <v>2018</v>
      </c>
      <c r="C974" s="1" t="s">
        <v>67</v>
      </c>
      <c r="D974" s="1">
        <f>VLOOKUP(C974,Regionale_kerncijfers_Nederland!B$2:D$33,3,0)</f>
        <v>19147</v>
      </c>
      <c r="E974" s="1" t="s">
        <v>5</v>
      </c>
      <c r="F974" s="1">
        <v>509.5</v>
      </c>
      <c r="G974">
        <f t="shared" si="30"/>
        <v>509.5</v>
      </c>
      <c r="H974">
        <f t="shared" si="31"/>
        <v>9755.3965000000007</v>
      </c>
      <c r="I974" t="str">
        <f>VLOOKUP(E974,keyflow!A$2:B$37,2,0)</f>
        <v>TOTAAL</v>
      </c>
    </row>
    <row r="975" spans="1:9" x14ac:dyDescent="0.2">
      <c r="A975" s="1" t="s">
        <v>72</v>
      </c>
      <c r="B975" s="1">
        <v>2018</v>
      </c>
      <c r="C975" s="1" t="s">
        <v>67</v>
      </c>
      <c r="D975" s="1">
        <f>VLOOKUP(C975,Regionale_kerncijfers_Nederland!B$2:D$33,3,0)</f>
        <v>19147</v>
      </c>
      <c r="E975" s="1" t="s">
        <v>6</v>
      </c>
      <c r="F975" s="1">
        <v>170</v>
      </c>
      <c r="G975">
        <f t="shared" si="30"/>
        <v>170</v>
      </c>
      <c r="H975">
        <f t="shared" si="31"/>
        <v>3254.99</v>
      </c>
      <c r="I975" t="str">
        <f>VLOOKUP(E975,keyflow!A$2:B$37,2,0)</f>
        <v>-</v>
      </c>
    </row>
    <row r="976" spans="1:9" x14ac:dyDescent="0.2">
      <c r="A976" s="1" t="s">
        <v>72</v>
      </c>
      <c r="B976" s="1">
        <v>2018</v>
      </c>
      <c r="C976" s="1" t="s">
        <v>67</v>
      </c>
      <c r="D976" s="1">
        <f>VLOOKUP(C976,Regionale_kerncijfers_Nederland!B$2:D$33,3,0)</f>
        <v>19147</v>
      </c>
      <c r="E976" s="1" t="s">
        <v>7</v>
      </c>
      <c r="F976" s="1">
        <v>25.3</v>
      </c>
      <c r="G976">
        <f t="shared" si="30"/>
        <v>25.3</v>
      </c>
      <c r="H976">
        <f t="shared" si="31"/>
        <v>484.41910000000001</v>
      </c>
      <c r="I976" t="str">
        <f>VLOOKUP(E976,keyflow!A$2:B$37,2,0)</f>
        <v>CG</v>
      </c>
    </row>
    <row r="977" spans="1:9" x14ac:dyDescent="0.2">
      <c r="A977" s="1" t="s">
        <v>72</v>
      </c>
      <c r="B977" s="1">
        <v>2018</v>
      </c>
      <c r="C977" s="1" t="s">
        <v>67</v>
      </c>
      <c r="D977" s="1">
        <f>VLOOKUP(C977,Regionale_kerncijfers_Nederland!B$2:D$33,3,0)</f>
        <v>19147</v>
      </c>
      <c r="E977" s="1" t="s">
        <v>8</v>
      </c>
      <c r="F977" s="1"/>
      <c r="G977">
        <f t="shared" si="30"/>
        <v>0</v>
      </c>
      <c r="H977">
        <f t="shared" si="31"/>
        <v>0</v>
      </c>
      <c r="I977" t="str">
        <f>VLOOKUP(E977,keyflow!A$2:B$37,2,0)</f>
        <v>CDW</v>
      </c>
    </row>
    <row r="978" spans="1:9" x14ac:dyDescent="0.2">
      <c r="A978" s="1" t="s">
        <v>72</v>
      </c>
      <c r="B978" s="1">
        <v>2018</v>
      </c>
      <c r="C978" s="1" t="s">
        <v>67</v>
      </c>
      <c r="D978" s="1">
        <f>VLOOKUP(C978,Regionale_kerncijfers_Nederland!B$2:D$33,3,0)</f>
        <v>19147</v>
      </c>
      <c r="E978" s="1" t="s">
        <v>9</v>
      </c>
      <c r="F978" s="1">
        <v>108.2</v>
      </c>
      <c r="G978">
        <f t="shared" si="30"/>
        <v>108.2</v>
      </c>
      <c r="H978">
        <f t="shared" si="31"/>
        <v>2071.7054000000003</v>
      </c>
      <c r="I978" t="str">
        <f>VLOOKUP(E978,keyflow!A$2:B$37,2,0)</f>
        <v>FW</v>
      </c>
    </row>
    <row r="979" spans="1:9" x14ac:dyDescent="0.2">
      <c r="A979" s="1" t="s">
        <v>72</v>
      </c>
      <c r="B979" s="1">
        <v>2018</v>
      </c>
      <c r="C979" s="1" t="s">
        <v>67</v>
      </c>
      <c r="D979" s="1">
        <f>VLOOKUP(C979,Regionale_kerncijfers_Nederland!B$2:D$33,3,0)</f>
        <v>19147</v>
      </c>
      <c r="E979" s="1" t="s">
        <v>10</v>
      </c>
      <c r="F979" s="1">
        <v>49</v>
      </c>
      <c r="G979">
        <f t="shared" si="30"/>
        <v>49</v>
      </c>
      <c r="H979">
        <f t="shared" si="31"/>
        <v>938.20299999999997</v>
      </c>
      <c r="I979" t="str">
        <f>VLOOKUP(E979,keyflow!A$2:B$37,2,0)</f>
        <v>CG</v>
      </c>
    </row>
    <row r="980" spans="1:9" x14ac:dyDescent="0.2">
      <c r="A980" s="1" t="s">
        <v>72</v>
      </c>
      <c r="B980" s="1">
        <v>2018</v>
      </c>
      <c r="C980" s="1" t="s">
        <v>67</v>
      </c>
      <c r="D980" s="1">
        <f>VLOOKUP(C980,Regionale_kerncijfers_Nederland!B$2:D$33,3,0)</f>
        <v>19147</v>
      </c>
      <c r="E980" s="1" t="s">
        <v>11</v>
      </c>
      <c r="F980" s="1">
        <v>5.8</v>
      </c>
      <c r="G980">
        <f t="shared" si="30"/>
        <v>5.8</v>
      </c>
      <c r="H980">
        <f t="shared" si="31"/>
        <v>111.0526</v>
      </c>
      <c r="I980" t="str">
        <f>VLOOKUP(E980,keyflow!A$2:B$37,2,0)</f>
        <v>CG</v>
      </c>
    </row>
    <row r="981" spans="1:9" x14ac:dyDescent="0.2">
      <c r="A981" s="1" t="s">
        <v>72</v>
      </c>
      <c r="B981" s="1">
        <v>2018</v>
      </c>
      <c r="C981" s="1" t="s">
        <v>67</v>
      </c>
      <c r="D981" s="1">
        <f>VLOOKUP(C981,Regionale_kerncijfers_Nederland!B$2:D$33,3,0)</f>
        <v>19147</v>
      </c>
      <c r="E981" s="1" t="s">
        <v>12</v>
      </c>
      <c r="F981" s="1">
        <v>26.8</v>
      </c>
      <c r="G981">
        <f t="shared" si="30"/>
        <v>26.8</v>
      </c>
      <c r="H981">
        <f t="shared" si="31"/>
        <v>513.13960000000009</v>
      </c>
      <c r="I981" t="str">
        <f>VLOOKUP(E981,keyflow!A$2:B$37,2,0)</f>
        <v>CG</v>
      </c>
    </row>
    <row r="982" spans="1:9" x14ac:dyDescent="0.2">
      <c r="A982" s="1" t="s">
        <v>72</v>
      </c>
      <c r="B982" s="1">
        <v>2018</v>
      </c>
      <c r="C982" s="1" t="s">
        <v>67</v>
      </c>
      <c r="D982" s="1">
        <f>VLOOKUP(C982,Regionale_kerncijfers_Nederland!B$2:D$33,3,0)</f>
        <v>19147</v>
      </c>
      <c r="E982" s="1" t="s">
        <v>13</v>
      </c>
      <c r="F982" s="1"/>
      <c r="G982">
        <f t="shared" si="30"/>
        <v>0</v>
      </c>
      <c r="H982">
        <f t="shared" si="31"/>
        <v>0</v>
      </c>
      <c r="I982" t="str">
        <f>VLOOKUP(E982,keyflow!A$2:B$37,2,0)</f>
        <v>CG</v>
      </c>
    </row>
    <row r="983" spans="1:9" x14ac:dyDescent="0.2">
      <c r="A983" s="1" t="s">
        <v>72</v>
      </c>
      <c r="B983" s="1">
        <v>2018</v>
      </c>
      <c r="C983" s="1" t="s">
        <v>67</v>
      </c>
      <c r="D983" s="1">
        <f>VLOOKUP(C983,Regionale_kerncijfers_Nederland!B$2:D$33,3,0)</f>
        <v>19147</v>
      </c>
      <c r="E983" s="1" t="s">
        <v>14</v>
      </c>
      <c r="F983" s="1"/>
      <c r="G983">
        <f t="shared" si="30"/>
        <v>0</v>
      </c>
      <c r="H983">
        <f t="shared" si="31"/>
        <v>0</v>
      </c>
      <c r="I983" t="str">
        <f>VLOOKUP(E983,keyflow!A$2:B$37,2,0)</f>
        <v>CG</v>
      </c>
    </row>
    <row r="984" spans="1:9" x14ac:dyDescent="0.2">
      <c r="A984" s="1" t="s">
        <v>72</v>
      </c>
      <c r="B984" s="1">
        <v>2018</v>
      </c>
      <c r="C984" s="1" t="s">
        <v>67</v>
      </c>
      <c r="D984" s="1">
        <f>VLOOKUP(C984,Regionale_kerncijfers_Nederland!B$2:D$33,3,0)</f>
        <v>19147</v>
      </c>
      <c r="E984" s="1" t="s">
        <v>15</v>
      </c>
      <c r="F984" s="1"/>
      <c r="G984">
        <f t="shared" si="30"/>
        <v>0</v>
      </c>
      <c r="H984">
        <f t="shared" si="31"/>
        <v>0</v>
      </c>
      <c r="I984" t="str">
        <f>VLOOKUP(E984,keyflow!A$2:B$37,2,0)</f>
        <v>CG</v>
      </c>
    </row>
    <row r="985" spans="1:9" x14ac:dyDescent="0.2">
      <c r="A985" s="1" t="s">
        <v>72</v>
      </c>
      <c r="B985" s="1">
        <v>2018</v>
      </c>
      <c r="C985" s="1" t="s">
        <v>67</v>
      </c>
      <c r="D985" s="1">
        <f>VLOOKUP(C985,Regionale_kerncijfers_Nederland!B$2:D$33,3,0)</f>
        <v>19147</v>
      </c>
      <c r="E985" s="1" t="s">
        <v>16</v>
      </c>
      <c r="F985" s="1">
        <v>20.8</v>
      </c>
      <c r="G985">
        <f t="shared" si="30"/>
        <v>20.8</v>
      </c>
      <c r="H985">
        <f t="shared" si="31"/>
        <v>398.25760000000002</v>
      </c>
      <c r="I985" t="str">
        <f>VLOOKUP(E985,keyflow!A$2:B$37,2,0)</f>
        <v>CG</v>
      </c>
    </row>
    <row r="986" spans="1:9" x14ac:dyDescent="0.2">
      <c r="A986" s="1" t="s">
        <v>72</v>
      </c>
      <c r="B986" s="1">
        <v>2018</v>
      </c>
      <c r="C986" s="1" t="s">
        <v>67</v>
      </c>
      <c r="D986" s="1">
        <f>VLOOKUP(C986,Regionale_kerncijfers_Nederland!B$2:D$33,3,0)</f>
        <v>19147</v>
      </c>
      <c r="E986" s="1" t="s">
        <v>17</v>
      </c>
      <c r="F986" s="1">
        <v>1.7</v>
      </c>
      <c r="G986">
        <f t="shared" si="30"/>
        <v>1.7</v>
      </c>
      <c r="H986">
        <f t="shared" si="31"/>
        <v>32.549900000000001</v>
      </c>
      <c r="I986" t="str">
        <f>VLOOKUP(E986,keyflow!A$2:B$37,2,0)</f>
        <v>CG</v>
      </c>
    </row>
    <row r="987" spans="1:9" x14ac:dyDescent="0.2">
      <c r="A987" s="1" t="s">
        <v>72</v>
      </c>
      <c r="B987" s="1">
        <v>2018</v>
      </c>
      <c r="C987" s="1" t="s">
        <v>67</v>
      </c>
      <c r="D987" s="1">
        <f>VLOOKUP(C987,Regionale_kerncijfers_Nederland!B$2:D$33,3,0)</f>
        <v>19147</v>
      </c>
      <c r="E987" s="1" t="s">
        <v>18</v>
      </c>
      <c r="F987" s="1">
        <v>0</v>
      </c>
      <c r="G987">
        <f t="shared" si="30"/>
        <v>0</v>
      </c>
      <c r="H987">
        <f t="shared" si="31"/>
        <v>0</v>
      </c>
      <c r="I987" t="str">
        <f>VLOOKUP(E987,keyflow!A$2:B$37,2,0)</f>
        <v>CG</v>
      </c>
    </row>
    <row r="988" spans="1:9" x14ac:dyDescent="0.2">
      <c r="A988" s="1" t="s">
        <v>72</v>
      </c>
      <c r="B988" s="1">
        <v>2018</v>
      </c>
      <c r="C988" s="1" t="s">
        <v>67</v>
      </c>
      <c r="D988" s="1">
        <f>VLOOKUP(C988,Regionale_kerncijfers_Nederland!B$2:D$33,3,0)</f>
        <v>19147</v>
      </c>
      <c r="E988" s="1" t="s">
        <v>19</v>
      </c>
      <c r="F988" s="1">
        <v>0.2</v>
      </c>
      <c r="G988">
        <f t="shared" si="30"/>
        <v>0.2</v>
      </c>
      <c r="H988">
        <f t="shared" si="31"/>
        <v>3.8294000000000001</v>
      </c>
      <c r="I988" t="str">
        <f>VLOOKUP(E988,keyflow!A$2:B$37,2,0)</f>
        <v>FW</v>
      </c>
    </row>
    <row r="989" spans="1:9" x14ac:dyDescent="0.2">
      <c r="A989" s="1" t="s">
        <v>72</v>
      </c>
      <c r="B989" s="1">
        <v>2018</v>
      </c>
      <c r="C989" s="1" t="s">
        <v>67</v>
      </c>
      <c r="D989" s="1">
        <f>VLOOKUP(C989,Regionale_kerncijfers_Nederland!B$2:D$33,3,0)</f>
        <v>19147</v>
      </c>
      <c r="E989" s="1" t="s">
        <v>20</v>
      </c>
      <c r="F989" s="1"/>
      <c r="G989">
        <f t="shared" si="30"/>
        <v>0</v>
      </c>
      <c r="H989">
        <f t="shared" si="31"/>
        <v>0</v>
      </c>
      <c r="I989" t="str">
        <f>VLOOKUP(E989,keyflow!A$2:B$37,2,0)</f>
        <v>CG</v>
      </c>
    </row>
    <row r="990" spans="1:9" x14ac:dyDescent="0.2">
      <c r="A990" s="1" t="s">
        <v>72</v>
      </c>
      <c r="B990" s="1">
        <v>2018</v>
      </c>
      <c r="C990" s="1" t="s">
        <v>67</v>
      </c>
      <c r="D990" s="1">
        <f>VLOOKUP(C990,Regionale_kerncijfers_Nederland!B$2:D$33,3,0)</f>
        <v>19147</v>
      </c>
      <c r="E990" s="1" t="s">
        <v>21</v>
      </c>
      <c r="F990" s="1">
        <v>14</v>
      </c>
      <c r="G990">
        <f t="shared" si="30"/>
        <v>14</v>
      </c>
      <c r="H990">
        <f t="shared" si="31"/>
        <v>268.05799999999999</v>
      </c>
      <c r="I990" t="str">
        <f>VLOOKUP(E990,keyflow!A$2:B$37,2,0)</f>
        <v>FW</v>
      </c>
    </row>
    <row r="991" spans="1:9" x14ac:dyDescent="0.2">
      <c r="A991" s="1" t="s">
        <v>72</v>
      </c>
      <c r="B991" s="1">
        <v>2018</v>
      </c>
      <c r="C991" s="1" t="s">
        <v>67</v>
      </c>
      <c r="D991" s="1">
        <f>VLOOKUP(C991,Regionale_kerncijfers_Nederland!B$2:D$33,3,0)</f>
        <v>19147</v>
      </c>
      <c r="E991" s="1" t="s">
        <v>22</v>
      </c>
      <c r="F991" s="1">
        <v>5.8</v>
      </c>
      <c r="G991">
        <f t="shared" si="30"/>
        <v>5.8</v>
      </c>
      <c r="H991">
        <f t="shared" si="31"/>
        <v>111.0526</v>
      </c>
      <c r="I991" t="str">
        <f>VLOOKUP(E991,keyflow!A$2:B$37,2,0)</f>
        <v>CG</v>
      </c>
    </row>
    <row r="992" spans="1:9" x14ac:dyDescent="0.2">
      <c r="A992" s="1" t="s">
        <v>72</v>
      </c>
      <c r="B992" s="1">
        <v>2018</v>
      </c>
      <c r="C992" s="1" t="s">
        <v>67</v>
      </c>
      <c r="D992" s="1">
        <f>VLOOKUP(C992,Regionale_kerncijfers_Nederland!B$2:D$33,3,0)</f>
        <v>19147</v>
      </c>
      <c r="E992" s="1" t="s">
        <v>23</v>
      </c>
      <c r="F992" s="1">
        <v>1.8</v>
      </c>
      <c r="G992">
        <f t="shared" si="30"/>
        <v>1.8</v>
      </c>
      <c r="H992">
        <f t="shared" si="31"/>
        <v>34.464599999999997</v>
      </c>
      <c r="I992" t="str">
        <f>VLOOKUP(E992,keyflow!A$2:B$37,2,0)</f>
        <v>CG</v>
      </c>
    </row>
    <row r="993" spans="1:9" x14ac:dyDescent="0.2">
      <c r="A993" s="1" t="s">
        <v>72</v>
      </c>
      <c r="B993" s="1">
        <v>2018</v>
      </c>
      <c r="C993" s="1" t="s">
        <v>67</v>
      </c>
      <c r="D993" s="1">
        <f>VLOOKUP(C993,Regionale_kerncijfers_Nederland!B$2:D$33,3,0)</f>
        <v>19147</v>
      </c>
      <c r="E993" s="1" t="s">
        <v>24</v>
      </c>
      <c r="F993" s="1">
        <v>2.2000000000000002</v>
      </c>
      <c r="G993">
        <f t="shared" si="30"/>
        <v>2.2000000000000002</v>
      </c>
      <c r="H993">
        <f t="shared" si="31"/>
        <v>42.123400000000004</v>
      </c>
      <c r="I993" t="str">
        <f>VLOOKUP(E993,keyflow!A$2:B$37,2,0)</f>
        <v>CG</v>
      </c>
    </row>
    <row r="994" spans="1:9" x14ac:dyDescent="0.2">
      <c r="A994" s="1" t="s">
        <v>72</v>
      </c>
      <c r="B994" s="1">
        <v>2018</v>
      </c>
      <c r="C994" s="1" t="s">
        <v>67</v>
      </c>
      <c r="D994" s="1">
        <f>VLOOKUP(C994,Regionale_kerncijfers_Nederland!B$2:D$33,3,0)</f>
        <v>19147</v>
      </c>
      <c r="E994" s="1" t="s">
        <v>25</v>
      </c>
      <c r="F994" s="1">
        <v>1.9</v>
      </c>
      <c r="G994">
        <f t="shared" si="30"/>
        <v>1.9</v>
      </c>
      <c r="H994">
        <f t="shared" si="31"/>
        <v>36.379299999999994</v>
      </c>
      <c r="I994" t="str">
        <f>VLOOKUP(E994,keyflow!A$2:B$37,2,0)</f>
        <v>CDW</v>
      </c>
    </row>
    <row r="995" spans="1:9" x14ac:dyDescent="0.2">
      <c r="A995" s="1" t="s">
        <v>72</v>
      </c>
      <c r="B995" s="1">
        <v>2018</v>
      </c>
      <c r="C995" s="1" t="s">
        <v>67</v>
      </c>
      <c r="D995" s="1">
        <f>VLOOKUP(C995,Regionale_kerncijfers_Nederland!B$2:D$33,3,0)</f>
        <v>19147</v>
      </c>
      <c r="E995" s="1" t="s">
        <v>26</v>
      </c>
      <c r="F995" s="1">
        <v>1.2</v>
      </c>
      <c r="G995">
        <f t="shared" si="30"/>
        <v>1.2</v>
      </c>
      <c r="H995">
        <f t="shared" si="31"/>
        <v>22.976399999999998</v>
      </c>
      <c r="I995" t="str">
        <f>VLOOKUP(E995,keyflow!A$2:B$37,2,0)</f>
        <v>CG</v>
      </c>
    </row>
    <row r="996" spans="1:9" x14ac:dyDescent="0.2">
      <c r="A996" s="1" t="s">
        <v>72</v>
      </c>
      <c r="B996" s="1">
        <v>2018</v>
      </c>
      <c r="C996" s="1" t="s">
        <v>67</v>
      </c>
      <c r="D996" s="1">
        <f>VLOOKUP(C996,Regionale_kerncijfers_Nederland!B$2:D$33,3,0)</f>
        <v>19147</v>
      </c>
      <c r="E996" s="1" t="s">
        <v>27</v>
      </c>
      <c r="F996" s="1">
        <v>24.8</v>
      </c>
      <c r="G996">
        <f t="shared" si="30"/>
        <v>24.8</v>
      </c>
      <c r="H996">
        <f t="shared" si="31"/>
        <v>474.84560000000005</v>
      </c>
      <c r="I996" t="str">
        <f>VLOOKUP(E996,keyflow!A$2:B$37,2,0)</f>
        <v>CDW</v>
      </c>
    </row>
    <row r="997" spans="1:9" x14ac:dyDescent="0.2">
      <c r="A997" s="1" t="s">
        <v>72</v>
      </c>
      <c r="B997" s="1">
        <v>2018</v>
      </c>
      <c r="C997" s="1" t="s">
        <v>67</v>
      </c>
      <c r="D997" s="1">
        <f>VLOOKUP(C997,Regionale_kerncijfers_Nederland!B$2:D$33,3,0)</f>
        <v>19147</v>
      </c>
      <c r="E997" s="1" t="s">
        <v>28</v>
      </c>
      <c r="F997" s="1">
        <v>27</v>
      </c>
      <c r="G997">
        <f t="shared" si="30"/>
        <v>27</v>
      </c>
      <c r="H997">
        <f t="shared" si="31"/>
        <v>516.96900000000005</v>
      </c>
      <c r="I997" t="str">
        <f>VLOOKUP(E997,keyflow!A$2:B$37,2,0)</f>
        <v>CDW</v>
      </c>
    </row>
    <row r="998" spans="1:9" x14ac:dyDescent="0.2">
      <c r="A998" s="1" t="s">
        <v>72</v>
      </c>
      <c r="B998" s="1">
        <v>2018</v>
      </c>
      <c r="C998" s="1" t="s">
        <v>67</v>
      </c>
      <c r="D998" s="1">
        <f>VLOOKUP(C998,Regionale_kerncijfers_Nederland!B$2:D$33,3,0)</f>
        <v>19147</v>
      </c>
      <c r="E998" s="1" t="s">
        <v>29</v>
      </c>
      <c r="F998" s="1">
        <v>3</v>
      </c>
      <c r="G998">
        <f t="shared" si="30"/>
        <v>3</v>
      </c>
      <c r="H998">
        <f t="shared" si="31"/>
        <v>57.441000000000003</v>
      </c>
      <c r="I998" t="str">
        <f>VLOOKUP(E998,keyflow!A$2:B$37,2,0)</f>
        <v>CDW</v>
      </c>
    </row>
    <row r="999" spans="1:9" x14ac:dyDescent="0.2">
      <c r="A999" s="1" t="s">
        <v>72</v>
      </c>
      <c r="B999" s="1">
        <v>2018</v>
      </c>
      <c r="C999" s="1" t="s">
        <v>67</v>
      </c>
      <c r="D999" s="1">
        <f>VLOOKUP(C999,Regionale_kerncijfers_Nederland!B$2:D$33,3,0)</f>
        <v>19147</v>
      </c>
      <c r="E999" s="1" t="s">
        <v>30</v>
      </c>
      <c r="F999" s="1">
        <v>7.4</v>
      </c>
      <c r="G999">
        <f t="shared" si="30"/>
        <v>7.4</v>
      </c>
      <c r="H999">
        <f t="shared" si="31"/>
        <v>141.68780000000001</v>
      </c>
      <c r="I999" t="str">
        <f>VLOOKUP(E999,keyflow!A$2:B$37,2,0)</f>
        <v>CDW</v>
      </c>
    </row>
    <row r="1000" spans="1:9" x14ac:dyDescent="0.2">
      <c r="A1000" s="1" t="s">
        <v>72</v>
      </c>
      <c r="B1000" s="1">
        <v>2018</v>
      </c>
      <c r="C1000" s="1" t="s">
        <v>67</v>
      </c>
      <c r="D1000" s="1">
        <f>VLOOKUP(C1000,Regionale_kerncijfers_Nederland!B$2:D$33,3,0)</f>
        <v>19147</v>
      </c>
      <c r="E1000" s="1" t="s">
        <v>31</v>
      </c>
      <c r="F1000" s="1">
        <v>0.8</v>
      </c>
      <c r="G1000">
        <f t="shared" si="30"/>
        <v>0.8</v>
      </c>
      <c r="H1000">
        <f t="shared" si="31"/>
        <v>15.317600000000001</v>
      </c>
      <c r="I1000" t="str">
        <f>VLOOKUP(E1000,keyflow!A$2:B$37,2,0)</f>
        <v>CDW</v>
      </c>
    </row>
    <row r="1001" spans="1:9" x14ac:dyDescent="0.2">
      <c r="A1001" s="1" t="s">
        <v>72</v>
      </c>
      <c r="B1001" s="1">
        <v>2018</v>
      </c>
      <c r="C1001" s="1" t="s">
        <v>67</v>
      </c>
      <c r="D1001" s="1">
        <f>VLOOKUP(C1001,Regionale_kerncijfers_Nederland!B$2:D$33,3,0)</f>
        <v>19147</v>
      </c>
      <c r="E1001" s="1" t="s">
        <v>32</v>
      </c>
      <c r="F1001" s="1"/>
      <c r="G1001">
        <f t="shared" si="30"/>
        <v>0</v>
      </c>
      <c r="H1001">
        <f t="shared" si="31"/>
        <v>0</v>
      </c>
      <c r="I1001" t="str">
        <f>VLOOKUP(E1001,keyflow!A$2:B$37,2,0)</f>
        <v>CDW</v>
      </c>
    </row>
    <row r="1002" spans="1:9" x14ac:dyDescent="0.2">
      <c r="A1002" s="1" t="s">
        <v>72</v>
      </c>
      <c r="B1002" s="1">
        <v>2018</v>
      </c>
      <c r="C1002" s="1" t="s">
        <v>67</v>
      </c>
      <c r="D1002" s="1">
        <f>VLOOKUP(C1002,Regionale_kerncijfers_Nederland!B$2:D$33,3,0)</f>
        <v>19147</v>
      </c>
      <c r="E1002" s="1" t="s">
        <v>33</v>
      </c>
      <c r="F1002" s="1">
        <v>1.9</v>
      </c>
      <c r="G1002">
        <f t="shared" si="30"/>
        <v>1.9</v>
      </c>
      <c r="H1002">
        <f t="shared" si="31"/>
        <v>36.379299999999994</v>
      </c>
      <c r="I1002" t="str">
        <f>VLOOKUP(E1002,keyflow!A$2:B$37,2,0)</f>
        <v>CDW</v>
      </c>
    </row>
    <row r="1003" spans="1:9" x14ac:dyDescent="0.2">
      <c r="A1003" s="1" t="s">
        <v>72</v>
      </c>
      <c r="B1003" s="1">
        <v>2018</v>
      </c>
      <c r="C1003" s="1" t="s">
        <v>67</v>
      </c>
      <c r="D1003" s="1">
        <f>VLOOKUP(C1003,Regionale_kerncijfers_Nederland!B$2:D$33,3,0)</f>
        <v>19147</v>
      </c>
      <c r="E1003" s="1" t="s">
        <v>34</v>
      </c>
      <c r="F1003" s="1">
        <v>0.3</v>
      </c>
      <c r="G1003">
        <f t="shared" si="30"/>
        <v>0.3</v>
      </c>
      <c r="H1003">
        <f t="shared" si="31"/>
        <v>5.7440999999999995</v>
      </c>
      <c r="I1003" t="str">
        <f>VLOOKUP(E1003,keyflow!A$2:B$37,2,0)</f>
        <v>CDW</v>
      </c>
    </row>
    <row r="1004" spans="1:9" x14ac:dyDescent="0.2">
      <c r="A1004" s="1" t="s">
        <v>72</v>
      </c>
      <c r="B1004" s="1">
        <v>2018</v>
      </c>
      <c r="C1004" s="1" t="s">
        <v>67</v>
      </c>
      <c r="D1004" s="1">
        <f>VLOOKUP(C1004,Regionale_kerncijfers_Nederland!B$2:D$33,3,0)</f>
        <v>19147</v>
      </c>
      <c r="E1004" s="1" t="s">
        <v>35</v>
      </c>
      <c r="F1004" s="1">
        <v>9.1999999999999993</v>
      </c>
      <c r="G1004">
        <f t="shared" si="30"/>
        <v>9.1999999999999993</v>
      </c>
      <c r="H1004">
        <f t="shared" si="31"/>
        <v>176.1524</v>
      </c>
      <c r="I1004" t="str">
        <f>VLOOKUP(E1004,keyflow!A$2:B$37,2,0)</f>
        <v>CDW</v>
      </c>
    </row>
    <row r="1005" spans="1:9" x14ac:dyDescent="0.2">
      <c r="A1005" s="1" t="s">
        <v>72</v>
      </c>
      <c r="B1005" s="1">
        <v>2018</v>
      </c>
      <c r="C1005" s="1" t="s">
        <v>67</v>
      </c>
      <c r="D1005" s="1">
        <f>VLOOKUP(C1005,Regionale_kerncijfers_Nederland!B$2:D$33,3,0)</f>
        <v>19147</v>
      </c>
      <c r="E1005" s="1" t="s">
        <v>36</v>
      </c>
      <c r="F1005" s="1">
        <v>0.2</v>
      </c>
      <c r="G1005">
        <f t="shared" si="30"/>
        <v>0.2</v>
      </c>
      <c r="H1005">
        <f t="shared" si="31"/>
        <v>3.8294000000000001</v>
      </c>
      <c r="I1005" t="str">
        <f>VLOOKUP(E1005,keyflow!A$2:B$37,2,0)</f>
        <v>CG</v>
      </c>
    </row>
    <row r="1006" spans="1:9" x14ac:dyDescent="0.2">
      <c r="A1006" s="1" t="s">
        <v>72</v>
      </c>
      <c r="B1006" s="1">
        <v>2018</v>
      </c>
      <c r="C1006" s="1" t="s">
        <v>67</v>
      </c>
      <c r="D1006" s="1">
        <f>VLOOKUP(C1006,Regionale_kerncijfers_Nederland!B$2:D$33,3,0)</f>
        <v>19147</v>
      </c>
      <c r="E1006" s="1" t="s">
        <v>37</v>
      </c>
      <c r="F1006" s="1">
        <v>0.1</v>
      </c>
      <c r="G1006">
        <f t="shared" si="30"/>
        <v>0.1</v>
      </c>
      <c r="H1006">
        <f t="shared" si="31"/>
        <v>1.9147000000000001</v>
      </c>
      <c r="I1006" t="str">
        <f>VLOOKUP(E1006,keyflow!A$2:B$37,2,0)</f>
        <v>CDW</v>
      </c>
    </row>
    <row r="1007" spans="1:9" x14ac:dyDescent="0.2">
      <c r="A1007" s="1" t="s">
        <v>72</v>
      </c>
      <c r="B1007" s="1">
        <v>2018</v>
      </c>
      <c r="C1007" s="1" t="s">
        <v>67</v>
      </c>
      <c r="D1007" s="1">
        <f>VLOOKUP(C1007,Regionale_kerncijfers_Nederland!B$2:D$33,3,0)</f>
        <v>19147</v>
      </c>
      <c r="E1007" s="1" t="s">
        <v>38</v>
      </c>
      <c r="F1007" s="1">
        <v>0</v>
      </c>
      <c r="G1007">
        <f t="shared" si="30"/>
        <v>0</v>
      </c>
      <c r="H1007">
        <f t="shared" si="31"/>
        <v>0</v>
      </c>
      <c r="I1007" t="str">
        <f>VLOOKUP(E1007,keyflow!A$2:B$37,2,0)</f>
        <v>CG</v>
      </c>
    </row>
    <row r="1008" spans="1:9" x14ac:dyDescent="0.2">
      <c r="A1008" s="1" t="s">
        <v>72</v>
      </c>
      <c r="B1008" s="1">
        <v>2018</v>
      </c>
      <c r="C1008" s="1" t="s">
        <v>67</v>
      </c>
      <c r="D1008" s="1">
        <f>VLOOKUP(C1008,Regionale_kerncijfers_Nederland!B$2:D$33,3,0)</f>
        <v>19147</v>
      </c>
      <c r="E1008" s="1" t="s">
        <v>39</v>
      </c>
      <c r="F1008" s="1"/>
      <c r="G1008">
        <f t="shared" si="30"/>
        <v>0</v>
      </c>
      <c r="H1008">
        <f t="shared" si="31"/>
        <v>0</v>
      </c>
      <c r="I1008" t="str">
        <f>VLOOKUP(E1008,keyflow!A$2:B$37,2,0)</f>
        <v>FW</v>
      </c>
    </row>
    <row r="1009" spans="1:9" x14ac:dyDescent="0.2">
      <c r="A1009" s="1" t="s">
        <v>72</v>
      </c>
      <c r="B1009" s="1">
        <v>2018</v>
      </c>
      <c r="C1009" s="1" t="s">
        <v>67</v>
      </c>
      <c r="D1009" s="1">
        <f>VLOOKUP(C1009,Regionale_kerncijfers_Nederland!B$2:D$33,3,0)</f>
        <v>19147</v>
      </c>
      <c r="E1009" s="1" t="s">
        <v>40</v>
      </c>
      <c r="F1009" s="1"/>
      <c r="G1009">
        <f t="shared" si="30"/>
        <v>0</v>
      </c>
      <c r="H1009">
        <f t="shared" si="31"/>
        <v>0</v>
      </c>
      <c r="I1009" t="str">
        <f>VLOOKUP(E1009,keyflow!A$2:B$37,2,0)</f>
        <v>-</v>
      </c>
    </row>
    <row r="1010" spans="1:9" x14ac:dyDescent="0.2">
      <c r="A1010" s="1" t="s">
        <v>72</v>
      </c>
      <c r="B1010" s="1">
        <v>2018</v>
      </c>
      <c r="C1010" s="1" t="s">
        <v>68</v>
      </c>
      <c r="D1010" s="1">
        <f>VLOOKUP(C1010,Regionale_kerncijfers_Nederland!B$2:D$33,3,0)</f>
        <v>23659</v>
      </c>
      <c r="E1010" s="1" t="s">
        <v>5</v>
      </c>
      <c r="F1010" s="1">
        <v>509.5</v>
      </c>
      <c r="G1010">
        <f t="shared" si="30"/>
        <v>509.5</v>
      </c>
      <c r="H1010">
        <f t="shared" si="31"/>
        <v>12054.2605</v>
      </c>
      <c r="I1010" t="str">
        <f>VLOOKUP(E1010,keyflow!A$2:B$37,2,0)</f>
        <v>TOTAAL</v>
      </c>
    </row>
    <row r="1011" spans="1:9" x14ac:dyDescent="0.2">
      <c r="A1011" s="1" t="s">
        <v>72</v>
      </c>
      <c r="B1011" s="1">
        <v>2018</v>
      </c>
      <c r="C1011" s="1" t="s">
        <v>68</v>
      </c>
      <c r="D1011" s="1">
        <f>VLOOKUP(C1011,Regionale_kerncijfers_Nederland!B$2:D$33,3,0)</f>
        <v>23659</v>
      </c>
      <c r="E1011" s="1" t="s">
        <v>6</v>
      </c>
      <c r="F1011" s="1">
        <v>170</v>
      </c>
      <c r="G1011">
        <f t="shared" si="30"/>
        <v>170</v>
      </c>
      <c r="H1011">
        <f t="shared" si="31"/>
        <v>4022.03</v>
      </c>
      <c r="I1011" t="str">
        <f>VLOOKUP(E1011,keyflow!A$2:B$37,2,0)</f>
        <v>-</v>
      </c>
    </row>
    <row r="1012" spans="1:9" x14ac:dyDescent="0.2">
      <c r="A1012" s="1" t="s">
        <v>72</v>
      </c>
      <c r="B1012" s="1">
        <v>2018</v>
      </c>
      <c r="C1012" s="1" t="s">
        <v>68</v>
      </c>
      <c r="D1012" s="1">
        <f>VLOOKUP(C1012,Regionale_kerncijfers_Nederland!B$2:D$33,3,0)</f>
        <v>23659</v>
      </c>
      <c r="E1012" s="1" t="s">
        <v>7</v>
      </c>
      <c r="F1012" s="1">
        <v>25.3</v>
      </c>
      <c r="G1012">
        <f t="shared" si="30"/>
        <v>25.3</v>
      </c>
      <c r="H1012">
        <f t="shared" si="31"/>
        <v>598.57270000000005</v>
      </c>
      <c r="I1012" t="str">
        <f>VLOOKUP(E1012,keyflow!A$2:B$37,2,0)</f>
        <v>CG</v>
      </c>
    </row>
    <row r="1013" spans="1:9" x14ac:dyDescent="0.2">
      <c r="A1013" s="1" t="s">
        <v>72</v>
      </c>
      <c r="B1013" s="1">
        <v>2018</v>
      </c>
      <c r="C1013" s="1" t="s">
        <v>68</v>
      </c>
      <c r="D1013" s="1">
        <f>VLOOKUP(C1013,Regionale_kerncijfers_Nederland!B$2:D$33,3,0)</f>
        <v>23659</v>
      </c>
      <c r="E1013" s="1" t="s">
        <v>8</v>
      </c>
      <c r="F1013" s="1"/>
      <c r="G1013">
        <f t="shared" si="30"/>
        <v>0</v>
      </c>
      <c r="H1013">
        <f t="shared" si="31"/>
        <v>0</v>
      </c>
      <c r="I1013" t="str">
        <f>VLOOKUP(E1013,keyflow!A$2:B$37,2,0)</f>
        <v>CDW</v>
      </c>
    </row>
    <row r="1014" spans="1:9" x14ac:dyDescent="0.2">
      <c r="A1014" s="1" t="s">
        <v>72</v>
      </c>
      <c r="B1014" s="1">
        <v>2018</v>
      </c>
      <c r="C1014" s="1" t="s">
        <v>68</v>
      </c>
      <c r="D1014" s="1">
        <f>VLOOKUP(C1014,Regionale_kerncijfers_Nederland!B$2:D$33,3,0)</f>
        <v>23659</v>
      </c>
      <c r="E1014" s="1" t="s">
        <v>9</v>
      </c>
      <c r="F1014" s="1">
        <v>108.2</v>
      </c>
      <c r="G1014">
        <f t="shared" si="30"/>
        <v>108.2</v>
      </c>
      <c r="H1014">
        <f t="shared" si="31"/>
        <v>2559.9038000000005</v>
      </c>
      <c r="I1014" t="str">
        <f>VLOOKUP(E1014,keyflow!A$2:B$37,2,0)</f>
        <v>FW</v>
      </c>
    </row>
    <row r="1015" spans="1:9" x14ac:dyDescent="0.2">
      <c r="A1015" s="1" t="s">
        <v>72</v>
      </c>
      <c r="B1015" s="1">
        <v>2018</v>
      </c>
      <c r="C1015" s="1" t="s">
        <v>68</v>
      </c>
      <c r="D1015" s="1">
        <f>VLOOKUP(C1015,Regionale_kerncijfers_Nederland!B$2:D$33,3,0)</f>
        <v>23659</v>
      </c>
      <c r="E1015" s="1" t="s">
        <v>10</v>
      </c>
      <c r="F1015" s="1">
        <v>49</v>
      </c>
      <c r="G1015">
        <f t="shared" si="30"/>
        <v>49</v>
      </c>
      <c r="H1015">
        <f t="shared" si="31"/>
        <v>1159.2909999999999</v>
      </c>
      <c r="I1015" t="str">
        <f>VLOOKUP(E1015,keyflow!A$2:B$37,2,0)</f>
        <v>CG</v>
      </c>
    </row>
    <row r="1016" spans="1:9" x14ac:dyDescent="0.2">
      <c r="A1016" s="1" t="s">
        <v>72</v>
      </c>
      <c r="B1016" s="1">
        <v>2018</v>
      </c>
      <c r="C1016" s="1" t="s">
        <v>68</v>
      </c>
      <c r="D1016" s="1">
        <f>VLOOKUP(C1016,Regionale_kerncijfers_Nederland!B$2:D$33,3,0)</f>
        <v>23659</v>
      </c>
      <c r="E1016" s="1" t="s">
        <v>11</v>
      </c>
      <c r="F1016" s="1">
        <v>5.8</v>
      </c>
      <c r="G1016">
        <f t="shared" si="30"/>
        <v>5.8</v>
      </c>
      <c r="H1016">
        <f t="shared" si="31"/>
        <v>137.22219999999999</v>
      </c>
      <c r="I1016" t="str">
        <f>VLOOKUP(E1016,keyflow!A$2:B$37,2,0)</f>
        <v>CG</v>
      </c>
    </row>
    <row r="1017" spans="1:9" x14ac:dyDescent="0.2">
      <c r="A1017" s="1" t="s">
        <v>72</v>
      </c>
      <c r="B1017" s="1">
        <v>2018</v>
      </c>
      <c r="C1017" s="1" t="s">
        <v>68</v>
      </c>
      <c r="D1017" s="1">
        <f>VLOOKUP(C1017,Regionale_kerncijfers_Nederland!B$2:D$33,3,0)</f>
        <v>23659</v>
      </c>
      <c r="E1017" s="1" t="s">
        <v>12</v>
      </c>
      <c r="F1017" s="1">
        <v>26.8</v>
      </c>
      <c r="G1017">
        <f t="shared" si="30"/>
        <v>26.8</v>
      </c>
      <c r="H1017">
        <f t="shared" si="31"/>
        <v>634.0612000000001</v>
      </c>
      <c r="I1017" t="str">
        <f>VLOOKUP(E1017,keyflow!A$2:B$37,2,0)</f>
        <v>CG</v>
      </c>
    </row>
    <row r="1018" spans="1:9" x14ac:dyDescent="0.2">
      <c r="A1018" s="1" t="s">
        <v>72</v>
      </c>
      <c r="B1018" s="1">
        <v>2018</v>
      </c>
      <c r="C1018" s="1" t="s">
        <v>68</v>
      </c>
      <c r="D1018" s="1">
        <f>VLOOKUP(C1018,Regionale_kerncijfers_Nederland!B$2:D$33,3,0)</f>
        <v>23659</v>
      </c>
      <c r="E1018" s="1" t="s">
        <v>13</v>
      </c>
      <c r="F1018" s="1"/>
      <c r="G1018">
        <f t="shared" si="30"/>
        <v>0</v>
      </c>
      <c r="H1018">
        <f t="shared" si="31"/>
        <v>0</v>
      </c>
      <c r="I1018" t="str">
        <f>VLOOKUP(E1018,keyflow!A$2:B$37,2,0)</f>
        <v>CG</v>
      </c>
    </row>
    <row r="1019" spans="1:9" x14ac:dyDescent="0.2">
      <c r="A1019" s="1" t="s">
        <v>72</v>
      </c>
      <c r="B1019" s="1">
        <v>2018</v>
      </c>
      <c r="C1019" s="1" t="s">
        <v>68</v>
      </c>
      <c r="D1019" s="1">
        <f>VLOOKUP(C1019,Regionale_kerncijfers_Nederland!B$2:D$33,3,0)</f>
        <v>23659</v>
      </c>
      <c r="E1019" s="1" t="s">
        <v>14</v>
      </c>
      <c r="F1019" s="1"/>
      <c r="G1019">
        <f t="shared" si="30"/>
        <v>0</v>
      </c>
      <c r="H1019">
        <f t="shared" si="31"/>
        <v>0</v>
      </c>
      <c r="I1019" t="str">
        <f>VLOOKUP(E1019,keyflow!A$2:B$37,2,0)</f>
        <v>CG</v>
      </c>
    </row>
    <row r="1020" spans="1:9" x14ac:dyDescent="0.2">
      <c r="A1020" s="1" t="s">
        <v>72</v>
      </c>
      <c r="B1020" s="1">
        <v>2018</v>
      </c>
      <c r="C1020" s="1" t="s">
        <v>68</v>
      </c>
      <c r="D1020" s="1">
        <f>VLOOKUP(C1020,Regionale_kerncijfers_Nederland!B$2:D$33,3,0)</f>
        <v>23659</v>
      </c>
      <c r="E1020" s="1" t="s">
        <v>15</v>
      </c>
      <c r="F1020" s="1"/>
      <c r="G1020">
        <f t="shared" si="30"/>
        <v>0</v>
      </c>
      <c r="H1020">
        <f t="shared" si="31"/>
        <v>0</v>
      </c>
      <c r="I1020" t="str">
        <f>VLOOKUP(E1020,keyflow!A$2:B$37,2,0)</f>
        <v>CG</v>
      </c>
    </row>
    <row r="1021" spans="1:9" x14ac:dyDescent="0.2">
      <c r="A1021" s="1" t="s">
        <v>72</v>
      </c>
      <c r="B1021" s="1">
        <v>2018</v>
      </c>
      <c r="C1021" s="1" t="s">
        <v>68</v>
      </c>
      <c r="D1021" s="1">
        <f>VLOOKUP(C1021,Regionale_kerncijfers_Nederland!B$2:D$33,3,0)</f>
        <v>23659</v>
      </c>
      <c r="E1021" s="1" t="s">
        <v>16</v>
      </c>
      <c r="F1021" s="1">
        <v>20.8</v>
      </c>
      <c r="G1021">
        <f t="shared" si="30"/>
        <v>20.8</v>
      </c>
      <c r="H1021">
        <f t="shared" si="31"/>
        <v>492.10720000000003</v>
      </c>
      <c r="I1021" t="str">
        <f>VLOOKUP(E1021,keyflow!A$2:B$37,2,0)</f>
        <v>CG</v>
      </c>
    </row>
    <row r="1022" spans="1:9" x14ac:dyDescent="0.2">
      <c r="A1022" s="1" t="s">
        <v>72</v>
      </c>
      <c r="B1022" s="1">
        <v>2018</v>
      </c>
      <c r="C1022" s="1" t="s">
        <v>68</v>
      </c>
      <c r="D1022" s="1">
        <f>VLOOKUP(C1022,Regionale_kerncijfers_Nederland!B$2:D$33,3,0)</f>
        <v>23659</v>
      </c>
      <c r="E1022" s="1" t="s">
        <v>17</v>
      </c>
      <c r="F1022" s="1">
        <v>1.6</v>
      </c>
      <c r="G1022">
        <f t="shared" si="30"/>
        <v>1.6</v>
      </c>
      <c r="H1022">
        <f t="shared" si="31"/>
        <v>37.854399999999998</v>
      </c>
      <c r="I1022" t="str">
        <f>VLOOKUP(E1022,keyflow!A$2:B$37,2,0)</f>
        <v>CG</v>
      </c>
    </row>
    <row r="1023" spans="1:9" x14ac:dyDescent="0.2">
      <c r="A1023" s="1" t="s">
        <v>72</v>
      </c>
      <c r="B1023" s="1">
        <v>2018</v>
      </c>
      <c r="C1023" s="1" t="s">
        <v>68</v>
      </c>
      <c r="D1023" s="1">
        <f>VLOOKUP(C1023,Regionale_kerncijfers_Nederland!B$2:D$33,3,0)</f>
        <v>23659</v>
      </c>
      <c r="E1023" s="1" t="s">
        <v>18</v>
      </c>
      <c r="F1023" s="1">
        <v>0</v>
      </c>
      <c r="G1023">
        <f t="shared" si="30"/>
        <v>0</v>
      </c>
      <c r="H1023">
        <f t="shared" si="31"/>
        <v>0</v>
      </c>
      <c r="I1023" t="str">
        <f>VLOOKUP(E1023,keyflow!A$2:B$37,2,0)</f>
        <v>CG</v>
      </c>
    </row>
    <row r="1024" spans="1:9" x14ac:dyDescent="0.2">
      <c r="A1024" s="1" t="s">
        <v>72</v>
      </c>
      <c r="B1024" s="1">
        <v>2018</v>
      </c>
      <c r="C1024" s="1" t="s">
        <v>68</v>
      </c>
      <c r="D1024" s="1">
        <f>VLOOKUP(C1024,Regionale_kerncijfers_Nederland!B$2:D$33,3,0)</f>
        <v>23659</v>
      </c>
      <c r="E1024" s="1" t="s">
        <v>19</v>
      </c>
      <c r="F1024" s="1">
        <v>0.2</v>
      </c>
      <c r="G1024">
        <f t="shared" si="30"/>
        <v>0.2</v>
      </c>
      <c r="H1024">
        <f t="shared" si="31"/>
        <v>4.7317999999999998</v>
      </c>
      <c r="I1024" t="str">
        <f>VLOOKUP(E1024,keyflow!A$2:B$37,2,0)</f>
        <v>FW</v>
      </c>
    </row>
    <row r="1025" spans="1:9" x14ac:dyDescent="0.2">
      <c r="A1025" s="1" t="s">
        <v>72</v>
      </c>
      <c r="B1025" s="1">
        <v>2018</v>
      </c>
      <c r="C1025" s="1" t="s">
        <v>68</v>
      </c>
      <c r="D1025" s="1">
        <f>VLOOKUP(C1025,Regionale_kerncijfers_Nederland!B$2:D$33,3,0)</f>
        <v>23659</v>
      </c>
      <c r="E1025" s="1" t="s">
        <v>20</v>
      </c>
      <c r="F1025" s="1"/>
      <c r="G1025">
        <f t="shared" si="30"/>
        <v>0</v>
      </c>
      <c r="H1025">
        <f t="shared" si="31"/>
        <v>0</v>
      </c>
      <c r="I1025" t="str">
        <f>VLOOKUP(E1025,keyflow!A$2:B$37,2,0)</f>
        <v>CG</v>
      </c>
    </row>
    <row r="1026" spans="1:9" x14ac:dyDescent="0.2">
      <c r="A1026" s="1" t="s">
        <v>72</v>
      </c>
      <c r="B1026" s="1">
        <v>2018</v>
      </c>
      <c r="C1026" s="1" t="s">
        <v>68</v>
      </c>
      <c r="D1026" s="1">
        <f>VLOOKUP(C1026,Regionale_kerncijfers_Nederland!B$2:D$33,3,0)</f>
        <v>23659</v>
      </c>
      <c r="E1026" s="1" t="s">
        <v>21</v>
      </c>
      <c r="F1026" s="1">
        <v>14</v>
      </c>
      <c r="G1026">
        <f t="shared" si="30"/>
        <v>14</v>
      </c>
      <c r="H1026">
        <f t="shared" si="31"/>
        <v>331.226</v>
      </c>
      <c r="I1026" t="str">
        <f>VLOOKUP(E1026,keyflow!A$2:B$37,2,0)</f>
        <v>FW</v>
      </c>
    </row>
    <row r="1027" spans="1:9" x14ac:dyDescent="0.2">
      <c r="A1027" s="1" t="s">
        <v>72</v>
      </c>
      <c r="B1027" s="1">
        <v>2018</v>
      </c>
      <c r="C1027" s="1" t="s">
        <v>68</v>
      </c>
      <c r="D1027" s="1">
        <f>VLOOKUP(C1027,Regionale_kerncijfers_Nederland!B$2:D$33,3,0)</f>
        <v>23659</v>
      </c>
      <c r="E1027" s="1" t="s">
        <v>22</v>
      </c>
      <c r="F1027" s="1">
        <v>5.8</v>
      </c>
      <c r="G1027">
        <f t="shared" ref="G1027:G1090" si="32">IF(ISBLANK(F1027), 0, F1027)</f>
        <v>5.8</v>
      </c>
      <c r="H1027">
        <f t="shared" ref="H1027:H1090" si="33">(D1027*G1027)/1000</f>
        <v>137.22219999999999</v>
      </c>
      <c r="I1027" t="str">
        <f>VLOOKUP(E1027,keyflow!A$2:B$37,2,0)</f>
        <v>CG</v>
      </c>
    </row>
    <row r="1028" spans="1:9" x14ac:dyDescent="0.2">
      <c r="A1028" s="1" t="s">
        <v>72</v>
      </c>
      <c r="B1028" s="1">
        <v>2018</v>
      </c>
      <c r="C1028" s="1" t="s">
        <v>68</v>
      </c>
      <c r="D1028" s="1">
        <f>VLOOKUP(C1028,Regionale_kerncijfers_Nederland!B$2:D$33,3,0)</f>
        <v>23659</v>
      </c>
      <c r="E1028" s="1" t="s">
        <v>23</v>
      </c>
      <c r="F1028" s="1">
        <v>1.8</v>
      </c>
      <c r="G1028">
        <f t="shared" si="32"/>
        <v>1.8</v>
      </c>
      <c r="H1028">
        <f t="shared" si="33"/>
        <v>42.586200000000005</v>
      </c>
      <c r="I1028" t="str">
        <f>VLOOKUP(E1028,keyflow!A$2:B$37,2,0)</f>
        <v>CG</v>
      </c>
    </row>
    <row r="1029" spans="1:9" x14ac:dyDescent="0.2">
      <c r="A1029" s="1" t="s">
        <v>72</v>
      </c>
      <c r="B1029" s="1">
        <v>2018</v>
      </c>
      <c r="C1029" s="1" t="s">
        <v>68</v>
      </c>
      <c r="D1029" s="1">
        <f>VLOOKUP(C1029,Regionale_kerncijfers_Nederland!B$2:D$33,3,0)</f>
        <v>23659</v>
      </c>
      <c r="E1029" s="1" t="s">
        <v>24</v>
      </c>
      <c r="F1029" s="1">
        <v>2.2000000000000002</v>
      </c>
      <c r="G1029">
        <f t="shared" si="32"/>
        <v>2.2000000000000002</v>
      </c>
      <c r="H1029">
        <f t="shared" si="33"/>
        <v>52.049800000000005</v>
      </c>
      <c r="I1029" t="str">
        <f>VLOOKUP(E1029,keyflow!A$2:B$37,2,0)</f>
        <v>CG</v>
      </c>
    </row>
    <row r="1030" spans="1:9" x14ac:dyDescent="0.2">
      <c r="A1030" s="1" t="s">
        <v>72</v>
      </c>
      <c r="B1030" s="1">
        <v>2018</v>
      </c>
      <c r="C1030" s="1" t="s">
        <v>68</v>
      </c>
      <c r="D1030" s="1">
        <f>VLOOKUP(C1030,Regionale_kerncijfers_Nederland!B$2:D$33,3,0)</f>
        <v>23659</v>
      </c>
      <c r="E1030" s="1" t="s">
        <v>25</v>
      </c>
      <c r="F1030" s="1">
        <v>1.9</v>
      </c>
      <c r="G1030">
        <f t="shared" si="32"/>
        <v>1.9</v>
      </c>
      <c r="H1030">
        <f t="shared" si="33"/>
        <v>44.952100000000002</v>
      </c>
      <c r="I1030" t="str">
        <f>VLOOKUP(E1030,keyflow!A$2:B$37,2,0)</f>
        <v>CDW</v>
      </c>
    </row>
    <row r="1031" spans="1:9" x14ac:dyDescent="0.2">
      <c r="A1031" s="1" t="s">
        <v>72</v>
      </c>
      <c r="B1031" s="1">
        <v>2018</v>
      </c>
      <c r="C1031" s="1" t="s">
        <v>68</v>
      </c>
      <c r="D1031" s="1">
        <f>VLOOKUP(C1031,Regionale_kerncijfers_Nederland!B$2:D$33,3,0)</f>
        <v>23659</v>
      </c>
      <c r="E1031" s="1" t="s">
        <v>26</v>
      </c>
      <c r="F1031" s="1">
        <v>1.2</v>
      </c>
      <c r="G1031">
        <f t="shared" si="32"/>
        <v>1.2</v>
      </c>
      <c r="H1031">
        <f t="shared" si="33"/>
        <v>28.390799999999999</v>
      </c>
      <c r="I1031" t="str">
        <f>VLOOKUP(E1031,keyflow!A$2:B$37,2,0)</f>
        <v>CG</v>
      </c>
    </row>
    <row r="1032" spans="1:9" x14ac:dyDescent="0.2">
      <c r="A1032" s="1" t="s">
        <v>72</v>
      </c>
      <c r="B1032" s="1">
        <v>2018</v>
      </c>
      <c r="C1032" s="1" t="s">
        <v>68</v>
      </c>
      <c r="D1032" s="1">
        <f>VLOOKUP(C1032,Regionale_kerncijfers_Nederland!B$2:D$33,3,0)</f>
        <v>23659</v>
      </c>
      <c r="E1032" s="1" t="s">
        <v>27</v>
      </c>
      <c r="F1032" s="1">
        <v>24.8</v>
      </c>
      <c r="G1032">
        <f t="shared" si="32"/>
        <v>24.8</v>
      </c>
      <c r="H1032">
        <f t="shared" si="33"/>
        <v>586.74320000000012</v>
      </c>
      <c r="I1032" t="str">
        <f>VLOOKUP(E1032,keyflow!A$2:B$37,2,0)</f>
        <v>CDW</v>
      </c>
    </row>
    <row r="1033" spans="1:9" x14ac:dyDescent="0.2">
      <c r="A1033" s="1" t="s">
        <v>72</v>
      </c>
      <c r="B1033" s="1">
        <v>2018</v>
      </c>
      <c r="C1033" s="1" t="s">
        <v>68</v>
      </c>
      <c r="D1033" s="1">
        <f>VLOOKUP(C1033,Regionale_kerncijfers_Nederland!B$2:D$33,3,0)</f>
        <v>23659</v>
      </c>
      <c r="E1033" s="1" t="s">
        <v>28</v>
      </c>
      <c r="F1033" s="1">
        <v>27</v>
      </c>
      <c r="G1033">
        <f t="shared" si="32"/>
        <v>27</v>
      </c>
      <c r="H1033">
        <f t="shared" si="33"/>
        <v>638.79300000000001</v>
      </c>
      <c r="I1033" t="str">
        <f>VLOOKUP(E1033,keyflow!A$2:B$37,2,0)</f>
        <v>CDW</v>
      </c>
    </row>
    <row r="1034" spans="1:9" x14ac:dyDescent="0.2">
      <c r="A1034" s="1" t="s">
        <v>72</v>
      </c>
      <c r="B1034" s="1">
        <v>2018</v>
      </c>
      <c r="C1034" s="1" t="s">
        <v>68</v>
      </c>
      <c r="D1034" s="1">
        <f>VLOOKUP(C1034,Regionale_kerncijfers_Nederland!B$2:D$33,3,0)</f>
        <v>23659</v>
      </c>
      <c r="E1034" s="1" t="s">
        <v>29</v>
      </c>
      <c r="F1034" s="1">
        <v>3</v>
      </c>
      <c r="G1034">
        <f t="shared" si="32"/>
        <v>3</v>
      </c>
      <c r="H1034">
        <f t="shared" si="33"/>
        <v>70.977000000000004</v>
      </c>
      <c r="I1034" t="str">
        <f>VLOOKUP(E1034,keyflow!A$2:B$37,2,0)</f>
        <v>CDW</v>
      </c>
    </row>
    <row r="1035" spans="1:9" x14ac:dyDescent="0.2">
      <c r="A1035" s="1" t="s">
        <v>72</v>
      </c>
      <c r="B1035" s="1">
        <v>2018</v>
      </c>
      <c r="C1035" s="1" t="s">
        <v>68</v>
      </c>
      <c r="D1035" s="1">
        <f>VLOOKUP(C1035,Regionale_kerncijfers_Nederland!B$2:D$33,3,0)</f>
        <v>23659</v>
      </c>
      <c r="E1035" s="1" t="s">
        <v>30</v>
      </c>
      <c r="F1035" s="1">
        <v>7.4</v>
      </c>
      <c r="G1035">
        <f t="shared" si="32"/>
        <v>7.4</v>
      </c>
      <c r="H1035">
        <f t="shared" si="33"/>
        <v>175.07660000000001</v>
      </c>
      <c r="I1035" t="str">
        <f>VLOOKUP(E1035,keyflow!A$2:B$37,2,0)</f>
        <v>CDW</v>
      </c>
    </row>
    <row r="1036" spans="1:9" x14ac:dyDescent="0.2">
      <c r="A1036" s="1" t="s">
        <v>72</v>
      </c>
      <c r="B1036" s="1">
        <v>2018</v>
      </c>
      <c r="C1036" s="1" t="s">
        <v>68</v>
      </c>
      <c r="D1036" s="1">
        <f>VLOOKUP(C1036,Regionale_kerncijfers_Nederland!B$2:D$33,3,0)</f>
        <v>23659</v>
      </c>
      <c r="E1036" s="1" t="s">
        <v>31</v>
      </c>
      <c r="F1036" s="1">
        <v>0.8</v>
      </c>
      <c r="G1036">
        <f t="shared" si="32"/>
        <v>0.8</v>
      </c>
      <c r="H1036">
        <f t="shared" si="33"/>
        <v>18.927199999999999</v>
      </c>
      <c r="I1036" t="str">
        <f>VLOOKUP(E1036,keyflow!A$2:B$37,2,0)</f>
        <v>CDW</v>
      </c>
    </row>
    <row r="1037" spans="1:9" x14ac:dyDescent="0.2">
      <c r="A1037" s="1" t="s">
        <v>72</v>
      </c>
      <c r="B1037" s="1">
        <v>2018</v>
      </c>
      <c r="C1037" s="1" t="s">
        <v>68</v>
      </c>
      <c r="D1037" s="1">
        <f>VLOOKUP(C1037,Regionale_kerncijfers_Nederland!B$2:D$33,3,0)</f>
        <v>23659</v>
      </c>
      <c r="E1037" s="1" t="s">
        <v>32</v>
      </c>
      <c r="F1037" s="1"/>
      <c r="G1037">
        <f t="shared" si="32"/>
        <v>0</v>
      </c>
      <c r="H1037">
        <f t="shared" si="33"/>
        <v>0</v>
      </c>
      <c r="I1037" t="str">
        <f>VLOOKUP(E1037,keyflow!A$2:B$37,2,0)</f>
        <v>CDW</v>
      </c>
    </row>
    <row r="1038" spans="1:9" x14ac:dyDescent="0.2">
      <c r="A1038" s="1" t="s">
        <v>72</v>
      </c>
      <c r="B1038" s="1">
        <v>2018</v>
      </c>
      <c r="C1038" s="1" t="s">
        <v>68</v>
      </c>
      <c r="D1038" s="1">
        <f>VLOOKUP(C1038,Regionale_kerncijfers_Nederland!B$2:D$33,3,0)</f>
        <v>23659</v>
      </c>
      <c r="E1038" s="1" t="s">
        <v>33</v>
      </c>
      <c r="F1038" s="1">
        <v>1.9</v>
      </c>
      <c r="G1038">
        <f t="shared" si="32"/>
        <v>1.9</v>
      </c>
      <c r="H1038">
        <f t="shared" si="33"/>
        <v>44.952100000000002</v>
      </c>
      <c r="I1038" t="str">
        <f>VLOOKUP(E1038,keyflow!A$2:B$37,2,0)</f>
        <v>CDW</v>
      </c>
    </row>
    <row r="1039" spans="1:9" x14ac:dyDescent="0.2">
      <c r="A1039" s="1" t="s">
        <v>72</v>
      </c>
      <c r="B1039" s="1">
        <v>2018</v>
      </c>
      <c r="C1039" s="1" t="s">
        <v>68</v>
      </c>
      <c r="D1039" s="1">
        <f>VLOOKUP(C1039,Regionale_kerncijfers_Nederland!B$2:D$33,3,0)</f>
        <v>23659</v>
      </c>
      <c r="E1039" s="1" t="s">
        <v>34</v>
      </c>
      <c r="F1039" s="1">
        <v>0.2</v>
      </c>
      <c r="G1039">
        <f t="shared" si="32"/>
        <v>0.2</v>
      </c>
      <c r="H1039">
        <f t="shared" si="33"/>
        <v>4.7317999999999998</v>
      </c>
      <c r="I1039" t="str">
        <f>VLOOKUP(E1039,keyflow!A$2:B$37,2,0)</f>
        <v>CDW</v>
      </c>
    </row>
    <row r="1040" spans="1:9" x14ac:dyDescent="0.2">
      <c r="A1040" s="1" t="s">
        <v>72</v>
      </c>
      <c r="B1040" s="1">
        <v>2018</v>
      </c>
      <c r="C1040" s="1" t="s">
        <v>68</v>
      </c>
      <c r="D1040" s="1">
        <f>VLOOKUP(C1040,Regionale_kerncijfers_Nederland!B$2:D$33,3,0)</f>
        <v>23659</v>
      </c>
      <c r="E1040" s="1" t="s">
        <v>35</v>
      </c>
      <c r="F1040" s="1">
        <v>9.1999999999999993</v>
      </c>
      <c r="G1040">
        <f t="shared" si="32"/>
        <v>9.1999999999999993</v>
      </c>
      <c r="H1040">
        <f t="shared" si="33"/>
        <v>217.66279999999998</v>
      </c>
      <c r="I1040" t="str">
        <f>VLOOKUP(E1040,keyflow!A$2:B$37,2,0)</f>
        <v>CDW</v>
      </c>
    </row>
    <row r="1041" spans="1:9" x14ac:dyDescent="0.2">
      <c r="A1041" s="1" t="s">
        <v>72</v>
      </c>
      <c r="B1041" s="1">
        <v>2018</v>
      </c>
      <c r="C1041" s="1" t="s">
        <v>68</v>
      </c>
      <c r="D1041" s="1">
        <f>VLOOKUP(C1041,Regionale_kerncijfers_Nederland!B$2:D$33,3,0)</f>
        <v>23659</v>
      </c>
      <c r="E1041" s="1" t="s">
        <v>36</v>
      </c>
      <c r="F1041" s="1">
        <v>0.2</v>
      </c>
      <c r="G1041">
        <f t="shared" si="32"/>
        <v>0.2</v>
      </c>
      <c r="H1041">
        <f t="shared" si="33"/>
        <v>4.7317999999999998</v>
      </c>
      <c r="I1041" t="str">
        <f>VLOOKUP(E1041,keyflow!A$2:B$37,2,0)</f>
        <v>CG</v>
      </c>
    </row>
    <row r="1042" spans="1:9" x14ac:dyDescent="0.2">
      <c r="A1042" s="1" t="s">
        <v>72</v>
      </c>
      <c r="B1042" s="1">
        <v>2018</v>
      </c>
      <c r="C1042" s="1" t="s">
        <v>68</v>
      </c>
      <c r="D1042" s="1">
        <f>VLOOKUP(C1042,Regionale_kerncijfers_Nederland!B$2:D$33,3,0)</f>
        <v>23659</v>
      </c>
      <c r="E1042" s="1" t="s">
        <v>37</v>
      </c>
      <c r="F1042" s="1">
        <v>0.1</v>
      </c>
      <c r="G1042">
        <f t="shared" si="32"/>
        <v>0.1</v>
      </c>
      <c r="H1042">
        <f t="shared" si="33"/>
        <v>2.3658999999999999</v>
      </c>
      <c r="I1042" t="str">
        <f>VLOOKUP(E1042,keyflow!A$2:B$37,2,0)</f>
        <v>CDW</v>
      </c>
    </row>
    <row r="1043" spans="1:9" x14ac:dyDescent="0.2">
      <c r="A1043" s="1" t="s">
        <v>72</v>
      </c>
      <c r="B1043" s="1">
        <v>2018</v>
      </c>
      <c r="C1043" s="1" t="s">
        <v>68</v>
      </c>
      <c r="D1043" s="1">
        <f>VLOOKUP(C1043,Regionale_kerncijfers_Nederland!B$2:D$33,3,0)</f>
        <v>23659</v>
      </c>
      <c r="E1043" s="1" t="s">
        <v>38</v>
      </c>
      <c r="F1043" s="1">
        <v>0</v>
      </c>
      <c r="G1043">
        <f t="shared" si="32"/>
        <v>0</v>
      </c>
      <c r="H1043">
        <f t="shared" si="33"/>
        <v>0</v>
      </c>
      <c r="I1043" t="str">
        <f>VLOOKUP(E1043,keyflow!A$2:B$37,2,0)</f>
        <v>CG</v>
      </c>
    </row>
    <row r="1044" spans="1:9" x14ac:dyDescent="0.2">
      <c r="A1044" s="1" t="s">
        <v>72</v>
      </c>
      <c r="B1044" s="1">
        <v>2018</v>
      </c>
      <c r="C1044" s="1" t="s">
        <v>68</v>
      </c>
      <c r="D1044" s="1">
        <f>VLOOKUP(C1044,Regionale_kerncijfers_Nederland!B$2:D$33,3,0)</f>
        <v>23659</v>
      </c>
      <c r="E1044" s="1" t="s">
        <v>39</v>
      </c>
      <c r="F1044" s="1"/>
      <c r="G1044">
        <f t="shared" si="32"/>
        <v>0</v>
      </c>
      <c r="H1044">
        <f t="shared" si="33"/>
        <v>0</v>
      </c>
      <c r="I1044" t="str">
        <f>VLOOKUP(E1044,keyflow!A$2:B$37,2,0)</f>
        <v>FW</v>
      </c>
    </row>
    <row r="1045" spans="1:9" x14ac:dyDescent="0.2">
      <c r="A1045" s="1" t="s">
        <v>72</v>
      </c>
      <c r="B1045" s="1">
        <v>2018</v>
      </c>
      <c r="C1045" s="1" t="s">
        <v>68</v>
      </c>
      <c r="D1045" s="1">
        <f>VLOOKUP(C1045,Regionale_kerncijfers_Nederland!B$2:D$33,3,0)</f>
        <v>23659</v>
      </c>
      <c r="E1045" s="1" t="s">
        <v>40</v>
      </c>
      <c r="F1045" s="1"/>
      <c r="G1045">
        <f t="shared" si="32"/>
        <v>0</v>
      </c>
      <c r="H1045">
        <f t="shared" si="33"/>
        <v>0</v>
      </c>
      <c r="I1045" t="str">
        <f>VLOOKUP(E1045,keyflow!A$2:B$37,2,0)</f>
        <v>-</v>
      </c>
    </row>
    <row r="1046" spans="1:9" x14ac:dyDescent="0.2">
      <c r="A1046" s="1" t="s">
        <v>72</v>
      </c>
      <c r="B1046" s="1">
        <v>2015</v>
      </c>
      <c r="C1046" s="1" t="s">
        <v>69</v>
      </c>
      <c r="D1046" s="1">
        <f>VLOOKUP(C1046,Regionale_kerncijfers_Nederland!B$2:D$33,3,0)</f>
        <v>15740</v>
      </c>
      <c r="E1046" s="1" t="s">
        <v>5</v>
      </c>
      <c r="F1046">
        <v>481</v>
      </c>
      <c r="G1046">
        <f t="shared" si="32"/>
        <v>481</v>
      </c>
      <c r="H1046">
        <f t="shared" si="33"/>
        <v>7570.94</v>
      </c>
      <c r="I1046" t="str">
        <f>VLOOKUP(E1046,keyflow!A$2:B$37,2,0)</f>
        <v>TOTAAL</v>
      </c>
    </row>
    <row r="1047" spans="1:9" x14ac:dyDescent="0.2">
      <c r="A1047" s="1" t="s">
        <v>72</v>
      </c>
      <c r="B1047" s="1">
        <v>2015</v>
      </c>
      <c r="C1047" s="1" t="s">
        <v>69</v>
      </c>
      <c r="D1047" s="1">
        <f>VLOOKUP(C1047,Regionale_kerncijfers_Nederland!B$2:D$33,3,0)</f>
        <v>15740</v>
      </c>
      <c r="E1047" s="1" t="s">
        <v>6</v>
      </c>
      <c r="F1047">
        <v>199.2</v>
      </c>
      <c r="G1047">
        <f t="shared" si="32"/>
        <v>199.2</v>
      </c>
      <c r="H1047">
        <f t="shared" si="33"/>
        <v>3135.4079999999999</v>
      </c>
      <c r="I1047" t="str">
        <f>VLOOKUP(E1047,keyflow!A$2:B$37,2,0)</f>
        <v>-</v>
      </c>
    </row>
    <row r="1048" spans="1:9" x14ac:dyDescent="0.2">
      <c r="A1048" s="1" t="s">
        <v>72</v>
      </c>
      <c r="B1048" s="1">
        <v>2015</v>
      </c>
      <c r="C1048" s="1" t="s">
        <v>69</v>
      </c>
      <c r="D1048" s="1">
        <f>VLOOKUP(C1048,Regionale_kerncijfers_Nederland!B$2:D$33,3,0)</f>
        <v>15740</v>
      </c>
      <c r="E1048" s="1" t="s">
        <v>7</v>
      </c>
      <c r="F1048">
        <v>33.4</v>
      </c>
      <c r="G1048">
        <f t="shared" si="32"/>
        <v>33.4</v>
      </c>
      <c r="H1048">
        <f t="shared" si="33"/>
        <v>525.71600000000001</v>
      </c>
      <c r="I1048" t="str">
        <f>VLOOKUP(E1048,keyflow!A$2:B$37,2,0)</f>
        <v>CG</v>
      </c>
    </row>
    <row r="1049" spans="1:9" x14ac:dyDescent="0.2">
      <c r="A1049" s="1" t="s">
        <v>72</v>
      </c>
      <c r="B1049" s="1">
        <v>2015</v>
      </c>
      <c r="C1049" s="1" t="s">
        <v>69</v>
      </c>
      <c r="D1049" s="1">
        <f>VLOOKUP(C1049,Regionale_kerncijfers_Nederland!B$2:D$33,3,0)</f>
        <v>15740</v>
      </c>
      <c r="E1049" s="1" t="s">
        <v>8</v>
      </c>
      <c r="F1049">
        <v>5.7</v>
      </c>
      <c r="G1049">
        <f t="shared" si="32"/>
        <v>5.7</v>
      </c>
      <c r="H1049">
        <f t="shared" si="33"/>
        <v>89.718000000000004</v>
      </c>
      <c r="I1049" t="str">
        <f>VLOOKUP(E1049,keyflow!A$2:B$37,2,0)</f>
        <v>CDW</v>
      </c>
    </row>
    <row r="1050" spans="1:9" x14ac:dyDescent="0.2">
      <c r="A1050" s="1" t="s">
        <v>72</v>
      </c>
      <c r="B1050" s="1">
        <v>2015</v>
      </c>
      <c r="C1050" s="1" t="s">
        <v>69</v>
      </c>
      <c r="D1050" s="1">
        <f>VLOOKUP(C1050,Regionale_kerncijfers_Nederland!B$2:D$33,3,0)</f>
        <v>15740</v>
      </c>
      <c r="E1050" s="1" t="s">
        <v>9</v>
      </c>
      <c r="F1050">
        <v>82.8</v>
      </c>
      <c r="G1050">
        <f t="shared" si="32"/>
        <v>82.8</v>
      </c>
      <c r="H1050">
        <f t="shared" si="33"/>
        <v>1303.2719999999999</v>
      </c>
      <c r="I1050" t="str">
        <f>VLOOKUP(E1050,keyflow!A$2:B$37,2,0)</f>
        <v>FW</v>
      </c>
    </row>
    <row r="1051" spans="1:9" x14ac:dyDescent="0.2">
      <c r="A1051" s="1" t="s">
        <v>72</v>
      </c>
      <c r="B1051" s="1">
        <v>2015</v>
      </c>
      <c r="C1051" s="1" t="s">
        <v>69</v>
      </c>
      <c r="D1051" s="1">
        <f>VLOOKUP(C1051,Regionale_kerncijfers_Nederland!B$2:D$33,3,0)</f>
        <v>15740</v>
      </c>
      <c r="E1051" s="1" t="s">
        <v>10</v>
      </c>
      <c r="F1051">
        <v>31.8</v>
      </c>
      <c r="G1051">
        <f t="shared" si="32"/>
        <v>31.8</v>
      </c>
      <c r="H1051">
        <f t="shared" si="33"/>
        <v>500.53199999999998</v>
      </c>
      <c r="I1051" t="str">
        <f>VLOOKUP(E1051,keyflow!A$2:B$37,2,0)</f>
        <v>CG</v>
      </c>
    </row>
    <row r="1052" spans="1:9" x14ac:dyDescent="0.2">
      <c r="A1052" s="1" t="s">
        <v>72</v>
      </c>
      <c r="B1052" s="1">
        <v>2015</v>
      </c>
      <c r="C1052" s="1" t="s">
        <v>69</v>
      </c>
      <c r="D1052" s="1">
        <f>VLOOKUP(C1052,Regionale_kerncijfers_Nederland!B$2:D$33,3,0)</f>
        <v>15740</v>
      </c>
      <c r="E1052" s="1" t="s">
        <v>11</v>
      </c>
      <c r="F1052">
        <v>4.0999999999999996</v>
      </c>
      <c r="G1052">
        <f t="shared" si="32"/>
        <v>4.0999999999999996</v>
      </c>
      <c r="H1052">
        <f t="shared" si="33"/>
        <v>64.533999999999992</v>
      </c>
      <c r="I1052" t="str">
        <f>VLOOKUP(E1052,keyflow!A$2:B$37,2,0)</f>
        <v>CG</v>
      </c>
    </row>
    <row r="1053" spans="1:9" x14ac:dyDescent="0.2">
      <c r="A1053" s="1" t="s">
        <v>72</v>
      </c>
      <c r="B1053" s="1">
        <v>2015</v>
      </c>
      <c r="C1053" s="1" t="s">
        <v>69</v>
      </c>
      <c r="D1053" s="1">
        <f>VLOOKUP(C1053,Regionale_kerncijfers_Nederland!B$2:D$33,3,0)</f>
        <v>15740</v>
      </c>
      <c r="E1053" s="1" t="s">
        <v>12</v>
      </c>
      <c r="F1053">
        <v>18.899999999999999</v>
      </c>
      <c r="G1053">
        <f t="shared" si="32"/>
        <v>18.899999999999999</v>
      </c>
      <c r="H1053">
        <f t="shared" si="33"/>
        <v>297.48599999999999</v>
      </c>
      <c r="I1053" t="str">
        <f>VLOOKUP(E1053,keyflow!A$2:B$37,2,0)</f>
        <v>CG</v>
      </c>
    </row>
    <row r="1054" spans="1:9" x14ac:dyDescent="0.2">
      <c r="A1054" s="1" t="s">
        <v>72</v>
      </c>
      <c r="B1054" s="1">
        <v>2015</v>
      </c>
      <c r="C1054" s="1" t="s">
        <v>69</v>
      </c>
      <c r="D1054" s="1">
        <f>VLOOKUP(C1054,Regionale_kerncijfers_Nederland!B$2:D$33,3,0)</f>
        <v>15740</v>
      </c>
      <c r="E1054" s="1" t="s">
        <v>13</v>
      </c>
      <c r="F1054">
        <v>7.4</v>
      </c>
      <c r="G1054">
        <f t="shared" si="32"/>
        <v>7.4</v>
      </c>
      <c r="H1054">
        <f t="shared" si="33"/>
        <v>116.476</v>
      </c>
      <c r="I1054" t="str">
        <f>VLOOKUP(E1054,keyflow!A$2:B$37,2,0)</f>
        <v>CG</v>
      </c>
    </row>
    <row r="1055" spans="1:9" x14ac:dyDescent="0.2">
      <c r="A1055" s="1" t="s">
        <v>72</v>
      </c>
      <c r="B1055" s="1">
        <v>2015</v>
      </c>
      <c r="C1055" s="1" t="s">
        <v>69</v>
      </c>
      <c r="D1055" s="1">
        <f>VLOOKUP(C1055,Regionale_kerncijfers_Nederland!B$2:D$33,3,0)</f>
        <v>15740</v>
      </c>
      <c r="E1055" s="1" t="s">
        <v>14</v>
      </c>
      <c r="G1055">
        <f t="shared" si="32"/>
        <v>0</v>
      </c>
      <c r="H1055">
        <f t="shared" si="33"/>
        <v>0</v>
      </c>
      <c r="I1055" t="str">
        <f>VLOOKUP(E1055,keyflow!A$2:B$37,2,0)</f>
        <v>CG</v>
      </c>
    </row>
    <row r="1056" spans="1:9" x14ac:dyDescent="0.2">
      <c r="A1056" s="1" t="s">
        <v>72</v>
      </c>
      <c r="B1056" s="1">
        <v>2015</v>
      </c>
      <c r="C1056" s="1" t="s">
        <v>69</v>
      </c>
      <c r="D1056" s="1">
        <f>VLOOKUP(C1056,Regionale_kerncijfers_Nederland!B$2:D$33,3,0)</f>
        <v>15740</v>
      </c>
      <c r="E1056" s="1" t="s">
        <v>15</v>
      </c>
      <c r="G1056">
        <f t="shared" si="32"/>
        <v>0</v>
      </c>
      <c r="H1056">
        <f t="shared" si="33"/>
        <v>0</v>
      </c>
      <c r="I1056" t="str">
        <f>VLOOKUP(E1056,keyflow!A$2:B$37,2,0)</f>
        <v>CG</v>
      </c>
    </row>
    <row r="1057" spans="1:9" x14ac:dyDescent="0.2">
      <c r="A1057" s="1" t="s">
        <v>72</v>
      </c>
      <c r="B1057" s="1">
        <v>2015</v>
      </c>
      <c r="C1057" s="1" t="s">
        <v>69</v>
      </c>
      <c r="D1057" s="1">
        <f>VLOOKUP(C1057,Regionale_kerncijfers_Nederland!B$2:D$33,3,0)</f>
        <v>15740</v>
      </c>
      <c r="E1057" s="1" t="s">
        <v>16</v>
      </c>
      <c r="G1057">
        <f t="shared" si="32"/>
        <v>0</v>
      </c>
      <c r="H1057">
        <f t="shared" si="33"/>
        <v>0</v>
      </c>
      <c r="I1057" t="str">
        <f>VLOOKUP(E1057,keyflow!A$2:B$37,2,0)</f>
        <v>CG</v>
      </c>
    </row>
    <row r="1058" spans="1:9" x14ac:dyDescent="0.2">
      <c r="A1058" s="1" t="s">
        <v>72</v>
      </c>
      <c r="B1058" s="1">
        <v>2015</v>
      </c>
      <c r="C1058" s="1" t="s">
        <v>69</v>
      </c>
      <c r="D1058" s="1">
        <f>VLOOKUP(C1058,Regionale_kerncijfers_Nederland!B$2:D$33,3,0)</f>
        <v>15740</v>
      </c>
      <c r="E1058" s="1" t="s">
        <v>17</v>
      </c>
      <c r="F1058">
        <v>1.7</v>
      </c>
      <c r="G1058">
        <f t="shared" si="32"/>
        <v>1.7</v>
      </c>
      <c r="H1058">
        <f t="shared" si="33"/>
        <v>26.757999999999999</v>
      </c>
      <c r="I1058" t="str">
        <f>VLOOKUP(E1058,keyflow!A$2:B$37,2,0)</f>
        <v>CG</v>
      </c>
    </row>
    <row r="1059" spans="1:9" x14ac:dyDescent="0.2">
      <c r="A1059" s="1" t="s">
        <v>72</v>
      </c>
      <c r="B1059" s="1">
        <v>2015</v>
      </c>
      <c r="C1059" s="1" t="s">
        <v>69</v>
      </c>
      <c r="D1059" s="1">
        <f>VLOOKUP(C1059,Regionale_kerncijfers_Nederland!B$2:D$33,3,0)</f>
        <v>15740</v>
      </c>
      <c r="E1059" s="1" t="s">
        <v>18</v>
      </c>
      <c r="G1059">
        <f t="shared" si="32"/>
        <v>0</v>
      </c>
      <c r="H1059">
        <f t="shared" si="33"/>
        <v>0</v>
      </c>
      <c r="I1059" t="str">
        <f>VLOOKUP(E1059,keyflow!A$2:B$37,2,0)</f>
        <v>CG</v>
      </c>
    </row>
    <row r="1060" spans="1:9" x14ac:dyDescent="0.2">
      <c r="A1060" s="1" t="s">
        <v>72</v>
      </c>
      <c r="B1060" s="1">
        <v>2015</v>
      </c>
      <c r="C1060" s="1" t="s">
        <v>69</v>
      </c>
      <c r="D1060" s="1">
        <f>VLOOKUP(C1060,Regionale_kerncijfers_Nederland!B$2:D$33,3,0)</f>
        <v>15740</v>
      </c>
      <c r="E1060" s="1" t="s">
        <v>19</v>
      </c>
      <c r="F1060">
        <v>0.1</v>
      </c>
      <c r="G1060">
        <f t="shared" si="32"/>
        <v>0.1</v>
      </c>
      <c r="H1060">
        <f t="shared" si="33"/>
        <v>1.5740000000000001</v>
      </c>
      <c r="I1060" t="str">
        <f>VLOOKUP(E1060,keyflow!A$2:B$37,2,0)</f>
        <v>FW</v>
      </c>
    </row>
    <row r="1061" spans="1:9" x14ac:dyDescent="0.2">
      <c r="A1061" s="1" t="s">
        <v>72</v>
      </c>
      <c r="B1061" s="1">
        <v>2015</v>
      </c>
      <c r="C1061" s="1" t="s">
        <v>69</v>
      </c>
      <c r="D1061" s="1">
        <f>VLOOKUP(C1061,Regionale_kerncijfers_Nederland!B$2:D$33,3,0)</f>
        <v>15740</v>
      </c>
      <c r="E1061" s="1" t="s">
        <v>20</v>
      </c>
      <c r="G1061">
        <f t="shared" si="32"/>
        <v>0</v>
      </c>
      <c r="H1061">
        <f t="shared" si="33"/>
        <v>0</v>
      </c>
      <c r="I1061" t="str">
        <f>VLOOKUP(E1061,keyflow!A$2:B$37,2,0)</f>
        <v>CG</v>
      </c>
    </row>
    <row r="1062" spans="1:9" x14ac:dyDescent="0.2">
      <c r="A1062" s="1" t="s">
        <v>72</v>
      </c>
      <c r="B1062" s="1">
        <v>2015</v>
      </c>
      <c r="C1062" s="1" t="s">
        <v>69</v>
      </c>
      <c r="D1062" s="1">
        <f>VLOOKUP(C1062,Regionale_kerncijfers_Nederland!B$2:D$33,3,0)</f>
        <v>15740</v>
      </c>
      <c r="E1062" s="1" t="s">
        <v>21</v>
      </c>
      <c r="F1062">
        <v>12.1</v>
      </c>
      <c r="G1062">
        <f t="shared" si="32"/>
        <v>12.1</v>
      </c>
      <c r="H1062">
        <f t="shared" si="33"/>
        <v>190.45400000000001</v>
      </c>
      <c r="I1062" t="str">
        <f>VLOOKUP(E1062,keyflow!A$2:B$37,2,0)</f>
        <v>FW</v>
      </c>
    </row>
    <row r="1063" spans="1:9" x14ac:dyDescent="0.2">
      <c r="A1063" s="1" t="s">
        <v>72</v>
      </c>
      <c r="B1063" s="1">
        <v>2015</v>
      </c>
      <c r="C1063" s="1" t="s">
        <v>69</v>
      </c>
      <c r="D1063" s="1">
        <f>VLOOKUP(C1063,Regionale_kerncijfers_Nederland!B$2:D$33,3,0)</f>
        <v>15740</v>
      </c>
      <c r="E1063" s="1" t="s">
        <v>22</v>
      </c>
      <c r="F1063">
        <v>8</v>
      </c>
      <c r="G1063">
        <f t="shared" si="32"/>
        <v>8</v>
      </c>
      <c r="H1063">
        <f t="shared" si="33"/>
        <v>125.92</v>
      </c>
      <c r="I1063" t="str">
        <f>VLOOKUP(E1063,keyflow!A$2:B$37,2,0)</f>
        <v>CG</v>
      </c>
    </row>
    <row r="1064" spans="1:9" x14ac:dyDescent="0.2">
      <c r="A1064" s="1" t="s">
        <v>72</v>
      </c>
      <c r="B1064" s="1">
        <v>2015</v>
      </c>
      <c r="C1064" s="1" t="s">
        <v>69</v>
      </c>
      <c r="D1064" s="1">
        <f>VLOOKUP(C1064,Regionale_kerncijfers_Nederland!B$2:D$33,3,0)</f>
        <v>15740</v>
      </c>
      <c r="E1064" s="1" t="s">
        <v>23</v>
      </c>
      <c r="G1064">
        <f t="shared" si="32"/>
        <v>0</v>
      </c>
      <c r="H1064">
        <f t="shared" si="33"/>
        <v>0</v>
      </c>
      <c r="I1064" t="str">
        <f>VLOOKUP(E1064,keyflow!A$2:B$37,2,0)</f>
        <v>CG</v>
      </c>
    </row>
    <row r="1065" spans="1:9" x14ac:dyDescent="0.2">
      <c r="A1065" s="1" t="s">
        <v>72</v>
      </c>
      <c r="B1065" s="1">
        <v>2015</v>
      </c>
      <c r="C1065" s="1" t="s">
        <v>69</v>
      </c>
      <c r="D1065" s="1">
        <f>VLOOKUP(C1065,Regionale_kerncijfers_Nederland!B$2:D$33,3,0)</f>
        <v>15740</v>
      </c>
      <c r="E1065" s="1" t="s">
        <v>24</v>
      </c>
      <c r="F1065">
        <v>2.2000000000000002</v>
      </c>
      <c r="G1065">
        <f t="shared" si="32"/>
        <v>2.2000000000000002</v>
      </c>
      <c r="H1065">
        <f t="shared" si="33"/>
        <v>34.628</v>
      </c>
      <c r="I1065" t="str">
        <f>VLOOKUP(E1065,keyflow!A$2:B$37,2,0)</f>
        <v>CG</v>
      </c>
    </row>
    <row r="1066" spans="1:9" x14ac:dyDescent="0.2">
      <c r="A1066" s="1" t="s">
        <v>72</v>
      </c>
      <c r="B1066" s="1">
        <v>2015</v>
      </c>
      <c r="C1066" s="1" t="s">
        <v>69</v>
      </c>
      <c r="D1066" s="1">
        <f>VLOOKUP(C1066,Regionale_kerncijfers_Nederland!B$2:D$33,3,0)</f>
        <v>15740</v>
      </c>
      <c r="E1066" s="1" t="s">
        <v>25</v>
      </c>
      <c r="G1066">
        <f t="shared" si="32"/>
        <v>0</v>
      </c>
      <c r="H1066">
        <f t="shared" si="33"/>
        <v>0</v>
      </c>
      <c r="I1066" t="str">
        <f>VLOOKUP(E1066,keyflow!A$2:B$37,2,0)</f>
        <v>CDW</v>
      </c>
    </row>
    <row r="1067" spans="1:9" x14ac:dyDescent="0.2">
      <c r="A1067" s="1" t="s">
        <v>72</v>
      </c>
      <c r="B1067" s="1">
        <v>2015</v>
      </c>
      <c r="C1067" s="1" t="s">
        <v>69</v>
      </c>
      <c r="D1067" s="1">
        <f>VLOOKUP(C1067,Regionale_kerncijfers_Nederland!B$2:D$33,3,0)</f>
        <v>15740</v>
      </c>
      <c r="E1067" s="1" t="s">
        <v>26</v>
      </c>
      <c r="F1067">
        <v>0.8</v>
      </c>
      <c r="G1067">
        <f t="shared" si="32"/>
        <v>0.8</v>
      </c>
      <c r="H1067">
        <f t="shared" si="33"/>
        <v>12.592000000000001</v>
      </c>
      <c r="I1067" t="str">
        <f>VLOOKUP(E1067,keyflow!A$2:B$37,2,0)</f>
        <v>CG</v>
      </c>
    </row>
    <row r="1068" spans="1:9" x14ac:dyDescent="0.2">
      <c r="A1068" s="1" t="s">
        <v>72</v>
      </c>
      <c r="B1068" s="1">
        <v>2015</v>
      </c>
      <c r="C1068" s="1" t="s">
        <v>69</v>
      </c>
      <c r="D1068" s="1">
        <f>VLOOKUP(C1068,Regionale_kerncijfers_Nederland!B$2:D$33,3,0)</f>
        <v>15740</v>
      </c>
      <c r="E1068" s="1" t="s">
        <v>27</v>
      </c>
      <c r="F1068">
        <v>22.1</v>
      </c>
      <c r="G1068">
        <f t="shared" si="32"/>
        <v>22.1</v>
      </c>
      <c r="H1068">
        <f t="shared" si="33"/>
        <v>347.85399999999998</v>
      </c>
      <c r="I1068" t="str">
        <f>VLOOKUP(E1068,keyflow!A$2:B$37,2,0)</f>
        <v>CDW</v>
      </c>
    </row>
    <row r="1069" spans="1:9" x14ac:dyDescent="0.2">
      <c r="A1069" s="1" t="s">
        <v>72</v>
      </c>
      <c r="B1069" s="1">
        <v>2015</v>
      </c>
      <c r="C1069" s="1" t="s">
        <v>69</v>
      </c>
      <c r="D1069" s="1">
        <f>VLOOKUP(C1069,Regionale_kerncijfers_Nederland!B$2:D$33,3,0)</f>
        <v>15740</v>
      </c>
      <c r="E1069" s="1" t="s">
        <v>28</v>
      </c>
      <c r="F1069">
        <v>32.5</v>
      </c>
      <c r="G1069">
        <f t="shared" si="32"/>
        <v>32.5</v>
      </c>
      <c r="H1069">
        <f t="shared" si="33"/>
        <v>511.55</v>
      </c>
      <c r="I1069" t="str">
        <f>VLOOKUP(E1069,keyflow!A$2:B$37,2,0)</f>
        <v>CDW</v>
      </c>
    </row>
    <row r="1070" spans="1:9" x14ac:dyDescent="0.2">
      <c r="A1070" s="1" t="s">
        <v>72</v>
      </c>
      <c r="B1070" s="1">
        <v>2015</v>
      </c>
      <c r="C1070" s="1" t="s">
        <v>69</v>
      </c>
      <c r="D1070" s="1">
        <f>VLOOKUP(C1070,Regionale_kerncijfers_Nederland!B$2:D$33,3,0)</f>
        <v>15740</v>
      </c>
      <c r="E1070" s="1" t="s">
        <v>29</v>
      </c>
      <c r="F1070">
        <v>2</v>
      </c>
      <c r="G1070">
        <f t="shared" si="32"/>
        <v>2</v>
      </c>
      <c r="H1070">
        <f t="shared" si="33"/>
        <v>31.48</v>
      </c>
      <c r="I1070" t="str">
        <f>VLOOKUP(E1070,keyflow!A$2:B$37,2,0)</f>
        <v>CDW</v>
      </c>
    </row>
    <row r="1071" spans="1:9" x14ac:dyDescent="0.2">
      <c r="A1071" s="1" t="s">
        <v>72</v>
      </c>
      <c r="B1071" s="1">
        <v>2015</v>
      </c>
      <c r="C1071" s="1" t="s">
        <v>69</v>
      </c>
      <c r="D1071" s="1">
        <f>VLOOKUP(C1071,Regionale_kerncijfers_Nederland!B$2:D$33,3,0)</f>
        <v>15740</v>
      </c>
      <c r="E1071" s="1" t="s">
        <v>30</v>
      </c>
      <c r="F1071">
        <v>7.3</v>
      </c>
      <c r="G1071">
        <f t="shared" si="32"/>
        <v>7.3</v>
      </c>
      <c r="H1071">
        <f t="shared" si="33"/>
        <v>114.902</v>
      </c>
      <c r="I1071" t="str">
        <f>VLOOKUP(E1071,keyflow!A$2:B$37,2,0)</f>
        <v>CDW</v>
      </c>
    </row>
    <row r="1072" spans="1:9" x14ac:dyDescent="0.2">
      <c r="A1072" s="1" t="s">
        <v>72</v>
      </c>
      <c r="B1072" s="1">
        <v>2015</v>
      </c>
      <c r="C1072" s="1" t="s">
        <v>69</v>
      </c>
      <c r="D1072" s="1">
        <f>VLOOKUP(C1072,Regionale_kerncijfers_Nederland!B$2:D$33,3,0)</f>
        <v>15740</v>
      </c>
      <c r="E1072" s="1" t="s">
        <v>31</v>
      </c>
      <c r="F1072">
        <v>1</v>
      </c>
      <c r="G1072">
        <f t="shared" si="32"/>
        <v>1</v>
      </c>
      <c r="H1072">
        <f t="shared" si="33"/>
        <v>15.74</v>
      </c>
      <c r="I1072" t="str">
        <f>VLOOKUP(E1072,keyflow!A$2:B$37,2,0)</f>
        <v>CDW</v>
      </c>
    </row>
    <row r="1073" spans="1:9" x14ac:dyDescent="0.2">
      <c r="A1073" s="1" t="s">
        <v>72</v>
      </c>
      <c r="B1073" s="1">
        <v>2015</v>
      </c>
      <c r="C1073" s="1" t="s">
        <v>69</v>
      </c>
      <c r="D1073" s="1">
        <f>VLOOKUP(C1073,Regionale_kerncijfers_Nederland!B$2:D$33,3,0)</f>
        <v>15740</v>
      </c>
      <c r="E1073" s="1" t="s">
        <v>32</v>
      </c>
      <c r="F1073">
        <v>1.1000000000000001</v>
      </c>
      <c r="G1073">
        <f t="shared" si="32"/>
        <v>1.1000000000000001</v>
      </c>
      <c r="H1073">
        <f t="shared" si="33"/>
        <v>17.314</v>
      </c>
      <c r="I1073" t="str">
        <f>VLOOKUP(E1073,keyflow!A$2:B$37,2,0)</f>
        <v>CDW</v>
      </c>
    </row>
    <row r="1074" spans="1:9" x14ac:dyDescent="0.2">
      <c r="A1074" s="1" t="s">
        <v>72</v>
      </c>
      <c r="B1074" s="1">
        <v>2015</v>
      </c>
      <c r="C1074" s="1" t="s">
        <v>69</v>
      </c>
      <c r="D1074" s="1">
        <f>VLOOKUP(C1074,Regionale_kerncijfers_Nederland!B$2:D$33,3,0)</f>
        <v>15740</v>
      </c>
      <c r="E1074" s="1" t="s">
        <v>33</v>
      </c>
      <c r="F1074">
        <v>2.2000000000000002</v>
      </c>
      <c r="G1074">
        <f t="shared" si="32"/>
        <v>2.2000000000000002</v>
      </c>
      <c r="H1074">
        <f t="shared" si="33"/>
        <v>34.628</v>
      </c>
      <c r="I1074" t="str">
        <f>VLOOKUP(E1074,keyflow!A$2:B$37,2,0)</f>
        <v>CDW</v>
      </c>
    </row>
    <row r="1075" spans="1:9" x14ac:dyDescent="0.2">
      <c r="A1075" s="1" t="s">
        <v>72</v>
      </c>
      <c r="B1075" s="1">
        <v>2015</v>
      </c>
      <c r="C1075" s="1" t="s">
        <v>69</v>
      </c>
      <c r="D1075" s="1">
        <f>VLOOKUP(C1075,Regionale_kerncijfers_Nederland!B$2:D$33,3,0)</f>
        <v>15740</v>
      </c>
      <c r="E1075" s="1" t="s">
        <v>34</v>
      </c>
      <c r="F1075">
        <v>0.8</v>
      </c>
      <c r="G1075">
        <f t="shared" si="32"/>
        <v>0.8</v>
      </c>
      <c r="H1075">
        <f t="shared" si="33"/>
        <v>12.592000000000001</v>
      </c>
      <c r="I1075" t="str">
        <f>VLOOKUP(E1075,keyflow!A$2:B$37,2,0)</f>
        <v>CDW</v>
      </c>
    </row>
    <row r="1076" spans="1:9" x14ac:dyDescent="0.2">
      <c r="A1076" s="1" t="s">
        <v>72</v>
      </c>
      <c r="B1076" s="1">
        <v>2015</v>
      </c>
      <c r="C1076" s="1" t="s">
        <v>69</v>
      </c>
      <c r="D1076" s="1">
        <f>VLOOKUP(C1076,Regionale_kerncijfers_Nederland!B$2:D$33,3,0)</f>
        <v>15740</v>
      </c>
      <c r="E1076" s="1" t="s">
        <v>35</v>
      </c>
      <c r="F1076">
        <v>3.5</v>
      </c>
      <c r="G1076">
        <f t="shared" si="32"/>
        <v>3.5</v>
      </c>
      <c r="H1076">
        <f t="shared" si="33"/>
        <v>55.09</v>
      </c>
      <c r="I1076" t="str">
        <f>VLOOKUP(E1076,keyflow!A$2:B$37,2,0)</f>
        <v>CDW</v>
      </c>
    </row>
    <row r="1077" spans="1:9" x14ac:dyDescent="0.2">
      <c r="A1077" s="1" t="s">
        <v>72</v>
      </c>
      <c r="B1077" s="1">
        <v>2015</v>
      </c>
      <c r="C1077" s="1" t="s">
        <v>69</v>
      </c>
      <c r="D1077" s="1">
        <f>VLOOKUP(C1077,Regionale_kerncijfers_Nederland!B$2:D$33,3,0)</f>
        <v>15740</v>
      </c>
      <c r="E1077" s="1" t="s">
        <v>36</v>
      </c>
      <c r="F1077">
        <v>0.3</v>
      </c>
      <c r="G1077">
        <f t="shared" si="32"/>
        <v>0.3</v>
      </c>
      <c r="H1077">
        <f t="shared" si="33"/>
        <v>4.7220000000000004</v>
      </c>
      <c r="I1077" t="str">
        <f>VLOOKUP(E1077,keyflow!A$2:B$37,2,0)</f>
        <v>CG</v>
      </c>
    </row>
    <row r="1078" spans="1:9" x14ac:dyDescent="0.2">
      <c r="A1078" s="1" t="s">
        <v>72</v>
      </c>
      <c r="B1078" s="1">
        <v>2015</v>
      </c>
      <c r="C1078" s="1" t="s">
        <v>69</v>
      </c>
      <c r="D1078" s="1">
        <f>VLOOKUP(C1078,Regionale_kerncijfers_Nederland!B$2:D$33,3,0)</f>
        <v>15740</v>
      </c>
      <c r="E1078" s="1" t="s">
        <v>37</v>
      </c>
      <c r="F1078">
        <v>0.1</v>
      </c>
      <c r="G1078">
        <f t="shared" si="32"/>
        <v>0.1</v>
      </c>
      <c r="H1078">
        <f t="shared" si="33"/>
        <v>1.5740000000000001</v>
      </c>
      <c r="I1078" t="str">
        <f>VLOOKUP(E1078,keyflow!A$2:B$37,2,0)</f>
        <v>CDW</v>
      </c>
    </row>
    <row r="1079" spans="1:9" x14ac:dyDescent="0.2">
      <c r="A1079" s="1" t="s">
        <v>72</v>
      </c>
      <c r="B1079" s="1">
        <v>2015</v>
      </c>
      <c r="C1079" s="1" t="s">
        <v>69</v>
      </c>
      <c r="D1079" s="1">
        <f>VLOOKUP(C1079,Regionale_kerncijfers_Nederland!B$2:D$33,3,0)</f>
        <v>15740</v>
      </c>
      <c r="E1079" s="1" t="s">
        <v>38</v>
      </c>
      <c r="G1079">
        <f t="shared" si="32"/>
        <v>0</v>
      </c>
      <c r="H1079">
        <f t="shared" si="33"/>
        <v>0</v>
      </c>
      <c r="I1079" t="str">
        <f>VLOOKUP(E1079,keyflow!A$2:B$37,2,0)</f>
        <v>CG</v>
      </c>
    </row>
    <row r="1080" spans="1:9" x14ac:dyDescent="0.2">
      <c r="A1080" s="1" t="s">
        <v>72</v>
      </c>
      <c r="B1080" s="1">
        <v>2015</v>
      </c>
      <c r="C1080" s="1" t="s">
        <v>69</v>
      </c>
      <c r="D1080" s="1">
        <f>VLOOKUP(C1080,Regionale_kerncijfers_Nederland!B$2:D$33,3,0)</f>
        <v>15740</v>
      </c>
      <c r="E1080" s="1" t="s">
        <v>39</v>
      </c>
      <c r="G1080">
        <f t="shared" si="32"/>
        <v>0</v>
      </c>
      <c r="H1080">
        <f t="shared" si="33"/>
        <v>0</v>
      </c>
      <c r="I1080" t="str">
        <f>VLOOKUP(E1080,keyflow!A$2:B$37,2,0)</f>
        <v>FW</v>
      </c>
    </row>
    <row r="1081" spans="1:9" x14ac:dyDescent="0.2">
      <c r="A1081" s="1" t="s">
        <v>72</v>
      </c>
      <c r="B1081" s="1">
        <v>2015</v>
      </c>
      <c r="C1081" s="1" t="s">
        <v>69</v>
      </c>
      <c r="D1081" s="1">
        <f>VLOOKUP(C1081,Regionale_kerncijfers_Nederland!B$2:D$33,3,0)</f>
        <v>15740</v>
      </c>
      <c r="E1081" s="1" t="s">
        <v>40</v>
      </c>
      <c r="G1081">
        <f t="shared" si="32"/>
        <v>0</v>
      </c>
      <c r="H1081">
        <f t="shared" si="33"/>
        <v>0</v>
      </c>
      <c r="I1081" t="str">
        <f>VLOOKUP(E1081,keyflow!A$2:B$37,2,0)</f>
        <v>-</v>
      </c>
    </row>
    <row r="1082" spans="1:9" x14ac:dyDescent="0.2">
      <c r="A1082" s="1" t="s">
        <v>72</v>
      </c>
      <c r="B1082" s="1">
        <v>2018</v>
      </c>
      <c r="C1082" s="1" t="s">
        <v>70</v>
      </c>
      <c r="D1082" s="1">
        <f>VLOOKUP(C1082,Regionale_kerncijfers_Nederland!B$2:D$33,3,0)</f>
        <v>154865</v>
      </c>
      <c r="E1082" s="1" t="s">
        <v>5</v>
      </c>
      <c r="F1082" s="1">
        <v>499.8</v>
      </c>
      <c r="G1082">
        <f t="shared" si="32"/>
        <v>499.8</v>
      </c>
      <c r="H1082">
        <f t="shared" si="33"/>
        <v>77401.527000000002</v>
      </c>
      <c r="I1082" t="str">
        <f>VLOOKUP(E1082,keyflow!A$2:B$37,2,0)</f>
        <v>TOTAAL</v>
      </c>
    </row>
    <row r="1083" spans="1:9" x14ac:dyDescent="0.2">
      <c r="A1083" s="1" t="s">
        <v>72</v>
      </c>
      <c r="B1083" s="1">
        <v>2018</v>
      </c>
      <c r="C1083" s="1" t="s">
        <v>70</v>
      </c>
      <c r="D1083" s="1">
        <f>VLOOKUP(C1083,Regionale_kerncijfers_Nederland!B$2:D$33,3,0)</f>
        <v>154865</v>
      </c>
      <c r="E1083" s="1" t="s">
        <v>6</v>
      </c>
      <c r="F1083" s="1">
        <v>236.9</v>
      </c>
      <c r="G1083">
        <f t="shared" si="32"/>
        <v>236.9</v>
      </c>
      <c r="H1083">
        <f t="shared" si="33"/>
        <v>36687.518499999998</v>
      </c>
      <c r="I1083" t="str">
        <f>VLOOKUP(E1083,keyflow!A$2:B$37,2,0)</f>
        <v>-</v>
      </c>
    </row>
    <row r="1084" spans="1:9" x14ac:dyDescent="0.2">
      <c r="A1084" s="1" t="s">
        <v>72</v>
      </c>
      <c r="B1084" s="1">
        <v>2018</v>
      </c>
      <c r="C1084" s="1" t="s">
        <v>70</v>
      </c>
      <c r="D1084" s="1">
        <f>VLOOKUP(C1084,Regionale_kerncijfers_Nederland!B$2:D$33,3,0)</f>
        <v>154865</v>
      </c>
      <c r="E1084" s="1" t="s">
        <v>7</v>
      </c>
      <c r="F1084" s="1">
        <v>31.2</v>
      </c>
      <c r="G1084">
        <f t="shared" si="32"/>
        <v>31.2</v>
      </c>
      <c r="H1084">
        <f t="shared" si="33"/>
        <v>4831.7879999999996</v>
      </c>
      <c r="I1084" t="str">
        <f>VLOOKUP(E1084,keyflow!A$2:B$37,2,0)</f>
        <v>CG</v>
      </c>
    </row>
    <row r="1085" spans="1:9" x14ac:dyDescent="0.2">
      <c r="A1085" s="1" t="s">
        <v>72</v>
      </c>
      <c r="B1085" s="1">
        <v>2018</v>
      </c>
      <c r="C1085" s="1" t="s">
        <v>70</v>
      </c>
      <c r="D1085" s="1">
        <f>VLOOKUP(C1085,Regionale_kerncijfers_Nederland!B$2:D$33,3,0)</f>
        <v>154865</v>
      </c>
      <c r="E1085" s="1" t="s">
        <v>8</v>
      </c>
      <c r="F1085" s="1">
        <v>7.9</v>
      </c>
      <c r="G1085">
        <f t="shared" si="32"/>
        <v>7.9</v>
      </c>
      <c r="H1085">
        <f t="shared" si="33"/>
        <v>1223.4335000000001</v>
      </c>
      <c r="I1085" t="str">
        <f>VLOOKUP(E1085,keyflow!A$2:B$37,2,0)</f>
        <v>CDW</v>
      </c>
    </row>
    <row r="1086" spans="1:9" x14ac:dyDescent="0.2">
      <c r="A1086" s="1" t="s">
        <v>72</v>
      </c>
      <c r="B1086" s="1">
        <v>2018</v>
      </c>
      <c r="C1086" s="1" t="s">
        <v>70</v>
      </c>
      <c r="D1086" s="1">
        <f>VLOOKUP(C1086,Regionale_kerncijfers_Nederland!B$2:D$33,3,0)</f>
        <v>154865</v>
      </c>
      <c r="E1086" s="1" t="s">
        <v>9</v>
      </c>
      <c r="F1086" s="1">
        <v>52.9</v>
      </c>
      <c r="G1086">
        <f t="shared" si="32"/>
        <v>52.9</v>
      </c>
      <c r="H1086">
        <f t="shared" si="33"/>
        <v>8192.3585000000003</v>
      </c>
      <c r="I1086" t="str">
        <f>VLOOKUP(E1086,keyflow!A$2:B$37,2,0)</f>
        <v>FW</v>
      </c>
    </row>
    <row r="1087" spans="1:9" x14ac:dyDescent="0.2">
      <c r="A1087" s="1" t="s">
        <v>72</v>
      </c>
      <c r="B1087" s="1">
        <v>2018</v>
      </c>
      <c r="C1087" s="1" t="s">
        <v>70</v>
      </c>
      <c r="D1087" s="1">
        <f>VLOOKUP(C1087,Regionale_kerncijfers_Nederland!B$2:D$33,3,0)</f>
        <v>154865</v>
      </c>
      <c r="E1087" s="1" t="s">
        <v>10</v>
      </c>
      <c r="F1087" s="1">
        <v>54.3</v>
      </c>
      <c r="G1087">
        <f t="shared" si="32"/>
        <v>54.3</v>
      </c>
      <c r="H1087">
        <f t="shared" si="33"/>
        <v>8409.1695</v>
      </c>
      <c r="I1087" t="str">
        <f>VLOOKUP(E1087,keyflow!A$2:B$37,2,0)</f>
        <v>CG</v>
      </c>
    </row>
    <row r="1088" spans="1:9" x14ac:dyDescent="0.2">
      <c r="A1088" s="1" t="s">
        <v>72</v>
      </c>
      <c r="B1088" s="1">
        <v>2018</v>
      </c>
      <c r="C1088" s="1" t="s">
        <v>70</v>
      </c>
      <c r="D1088" s="1">
        <f>VLOOKUP(C1088,Regionale_kerncijfers_Nederland!B$2:D$33,3,0)</f>
        <v>154865</v>
      </c>
      <c r="E1088" s="1" t="s">
        <v>11</v>
      </c>
      <c r="F1088" s="1">
        <v>5.0999999999999996</v>
      </c>
      <c r="G1088">
        <f t="shared" si="32"/>
        <v>5.0999999999999996</v>
      </c>
      <c r="H1088">
        <f t="shared" si="33"/>
        <v>789.81150000000002</v>
      </c>
      <c r="I1088" t="str">
        <f>VLOOKUP(E1088,keyflow!A$2:B$37,2,0)</f>
        <v>CG</v>
      </c>
    </row>
    <row r="1089" spans="1:9" x14ac:dyDescent="0.2">
      <c r="A1089" s="1" t="s">
        <v>72</v>
      </c>
      <c r="B1089" s="1">
        <v>2018</v>
      </c>
      <c r="C1089" s="1" t="s">
        <v>70</v>
      </c>
      <c r="D1089" s="1">
        <f>VLOOKUP(C1089,Regionale_kerncijfers_Nederland!B$2:D$33,3,0)</f>
        <v>154865</v>
      </c>
      <c r="E1089" s="1" t="s">
        <v>12</v>
      </c>
      <c r="F1089" s="1">
        <v>14.4</v>
      </c>
      <c r="G1089">
        <f t="shared" si="32"/>
        <v>14.4</v>
      </c>
      <c r="H1089">
        <f t="shared" si="33"/>
        <v>2230.056</v>
      </c>
      <c r="I1089" t="str">
        <f>VLOOKUP(E1089,keyflow!A$2:B$37,2,0)</f>
        <v>CG</v>
      </c>
    </row>
    <row r="1090" spans="1:9" x14ac:dyDescent="0.2">
      <c r="A1090" s="1" t="s">
        <v>72</v>
      </c>
      <c r="B1090" s="1">
        <v>2018</v>
      </c>
      <c r="C1090" s="1" t="s">
        <v>70</v>
      </c>
      <c r="D1090" s="1">
        <f>VLOOKUP(C1090,Regionale_kerncijfers_Nederland!B$2:D$33,3,0)</f>
        <v>154865</v>
      </c>
      <c r="E1090" s="1" t="s">
        <v>13</v>
      </c>
      <c r="F1090" s="1"/>
      <c r="G1090">
        <f t="shared" si="32"/>
        <v>0</v>
      </c>
      <c r="H1090">
        <f t="shared" si="33"/>
        <v>0</v>
      </c>
      <c r="I1090" t="str">
        <f>VLOOKUP(E1090,keyflow!A$2:B$37,2,0)</f>
        <v>CG</v>
      </c>
    </row>
    <row r="1091" spans="1:9" x14ac:dyDescent="0.2">
      <c r="A1091" s="1" t="s">
        <v>72</v>
      </c>
      <c r="B1091" s="1">
        <v>2018</v>
      </c>
      <c r="C1091" s="1" t="s">
        <v>70</v>
      </c>
      <c r="D1091" s="1">
        <f>VLOOKUP(C1091,Regionale_kerncijfers_Nederland!B$2:D$33,3,0)</f>
        <v>154865</v>
      </c>
      <c r="E1091" s="1" t="s">
        <v>14</v>
      </c>
      <c r="F1091" s="1"/>
      <c r="G1091">
        <f t="shared" ref="G1091:G1117" si="34">IF(ISBLANK(F1091), 0, F1091)</f>
        <v>0</v>
      </c>
      <c r="H1091">
        <f t="shared" ref="H1091:H1117" si="35">(D1091*G1091)/1000</f>
        <v>0</v>
      </c>
      <c r="I1091" t="str">
        <f>VLOOKUP(E1091,keyflow!A$2:B$37,2,0)</f>
        <v>CG</v>
      </c>
    </row>
    <row r="1092" spans="1:9" x14ac:dyDescent="0.2">
      <c r="A1092" s="1" t="s">
        <v>72</v>
      </c>
      <c r="B1092" s="1">
        <v>2018</v>
      </c>
      <c r="C1092" s="1" t="s">
        <v>70</v>
      </c>
      <c r="D1092" s="1">
        <f>VLOOKUP(C1092,Regionale_kerncijfers_Nederland!B$2:D$33,3,0)</f>
        <v>154865</v>
      </c>
      <c r="E1092" s="1" t="s">
        <v>15</v>
      </c>
      <c r="F1092" s="1"/>
      <c r="G1092">
        <f t="shared" si="34"/>
        <v>0</v>
      </c>
      <c r="H1092">
        <f t="shared" si="35"/>
        <v>0</v>
      </c>
      <c r="I1092" t="str">
        <f>VLOOKUP(E1092,keyflow!A$2:B$37,2,0)</f>
        <v>CG</v>
      </c>
    </row>
    <row r="1093" spans="1:9" x14ac:dyDescent="0.2">
      <c r="A1093" s="1" t="s">
        <v>72</v>
      </c>
      <c r="B1093" s="1">
        <v>2018</v>
      </c>
      <c r="C1093" s="1" t="s">
        <v>70</v>
      </c>
      <c r="D1093" s="1">
        <f>VLOOKUP(C1093,Regionale_kerncijfers_Nederland!B$2:D$33,3,0)</f>
        <v>154865</v>
      </c>
      <c r="E1093" s="1" t="s">
        <v>16</v>
      </c>
      <c r="F1093" s="1">
        <v>7.7</v>
      </c>
      <c r="G1093">
        <f t="shared" si="34"/>
        <v>7.7</v>
      </c>
      <c r="H1093">
        <f t="shared" si="35"/>
        <v>1192.4604999999999</v>
      </c>
      <c r="I1093" t="str">
        <f>VLOOKUP(E1093,keyflow!A$2:B$37,2,0)</f>
        <v>CG</v>
      </c>
    </row>
    <row r="1094" spans="1:9" x14ac:dyDescent="0.2">
      <c r="A1094" s="1" t="s">
        <v>72</v>
      </c>
      <c r="B1094" s="1">
        <v>2018</v>
      </c>
      <c r="C1094" s="1" t="s">
        <v>70</v>
      </c>
      <c r="D1094" s="1">
        <f>VLOOKUP(C1094,Regionale_kerncijfers_Nederland!B$2:D$33,3,0)</f>
        <v>154865</v>
      </c>
      <c r="E1094" s="1" t="s">
        <v>17</v>
      </c>
      <c r="F1094" s="1">
        <v>1.2</v>
      </c>
      <c r="G1094">
        <f t="shared" si="34"/>
        <v>1.2</v>
      </c>
      <c r="H1094">
        <f t="shared" si="35"/>
        <v>185.83799999999999</v>
      </c>
      <c r="I1094" t="str">
        <f>VLOOKUP(E1094,keyflow!A$2:B$37,2,0)</f>
        <v>CG</v>
      </c>
    </row>
    <row r="1095" spans="1:9" x14ac:dyDescent="0.2">
      <c r="A1095" s="1" t="s">
        <v>72</v>
      </c>
      <c r="B1095" s="1">
        <v>2018</v>
      </c>
      <c r="C1095" s="1" t="s">
        <v>70</v>
      </c>
      <c r="D1095" s="1">
        <f>VLOOKUP(C1095,Regionale_kerncijfers_Nederland!B$2:D$33,3,0)</f>
        <v>154865</v>
      </c>
      <c r="E1095" s="1" t="s">
        <v>18</v>
      </c>
      <c r="F1095" s="1"/>
      <c r="G1095">
        <f t="shared" si="34"/>
        <v>0</v>
      </c>
      <c r="H1095">
        <f t="shared" si="35"/>
        <v>0</v>
      </c>
      <c r="I1095" t="str">
        <f>VLOOKUP(E1095,keyflow!A$2:B$37,2,0)</f>
        <v>CG</v>
      </c>
    </row>
    <row r="1096" spans="1:9" x14ac:dyDescent="0.2">
      <c r="A1096" s="1" t="s">
        <v>72</v>
      </c>
      <c r="B1096" s="1">
        <v>2018</v>
      </c>
      <c r="C1096" s="1" t="s">
        <v>70</v>
      </c>
      <c r="D1096" s="1">
        <f>VLOOKUP(C1096,Regionale_kerncijfers_Nederland!B$2:D$33,3,0)</f>
        <v>154865</v>
      </c>
      <c r="E1096" s="1" t="s">
        <v>19</v>
      </c>
      <c r="F1096" s="1">
        <v>0</v>
      </c>
      <c r="G1096">
        <f t="shared" si="34"/>
        <v>0</v>
      </c>
      <c r="H1096">
        <f t="shared" si="35"/>
        <v>0</v>
      </c>
      <c r="I1096" t="str">
        <f>VLOOKUP(E1096,keyflow!A$2:B$37,2,0)</f>
        <v>FW</v>
      </c>
    </row>
    <row r="1097" spans="1:9" x14ac:dyDescent="0.2">
      <c r="A1097" s="1" t="s">
        <v>72</v>
      </c>
      <c r="B1097" s="1">
        <v>2018</v>
      </c>
      <c r="C1097" s="1" t="s">
        <v>70</v>
      </c>
      <c r="D1097" s="1">
        <f>VLOOKUP(C1097,Regionale_kerncijfers_Nederland!B$2:D$33,3,0)</f>
        <v>154865</v>
      </c>
      <c r="E1097" s="1" t="s">
        <v>20</v>
      </c>
      <c r="F1097" s="1"/>
      <c r="G1097">
        <f t="shared" si="34"/>
        <v>0</v>
      </c>
      <c r="H1097">
        <f t="shared" si="35"/>
        <v>0</v>
      </c>
      <c r="I1097" t="str">
        <f>VLOOKUP(E1097,keyflow!A$2:B$37,2,0)</f>
        <v>CG</v>
      </c>
    </row>
    <row r="1098" spans="1:9" x14ac:dyDescent="0.2">
      <c r="A1098" s="1" t="s">
        <v>72</v>
      </c>
      <c r="B1098" s="1">
        <v>2018</v>
      </c>
      <c r="C1098" s="1" t="s">
        <v>70</v>
      </c>
      <c r="D1098" s="1">
        <f>VLOOKUP(C1098,Regionale_kerncijfers_Nederland!B$2:D$33,3,0)</f>
        <v>154865</v>
      </c>
      <c r="E1098" s="1" t="s">
        <v>21</v>
      </c>
      <c r="F1098" s="1">
        <v>6.6</v>
      </c>
      <c r="G1098">
        <f t="shared" si="34"/>
        <v>6.6</v>
      </c>
      <c r="H1098">
        <f t="shared" si="35"/>
        <v>1022.109</v>
      </c>
      <c r="I1098" t="str">
        <f>VLOOKUP(E1098,keyflow!A$2:B$37,2,0)</f>
        <v>FW</v>
      </c>
    </row>
    <row r="1099" spans="1:9" x14ac:dyDescent="0.2">
      <c r="A1099" s="1" t="s">
        <v>72</v>
      </c>
      <c r="B1099" s="1">
        <v>2018</v>
      </c>
      <c r="C1099" s="1" t="s">
        <v>70</v>
      </c>
      <c r="D1099" s="1">
        <f>VLOOKUP(C1099,Regionale_kerncijfers_Nederland!B$2:D$33,3,0)</f>
        <v>154865</v>
      </c>
      <c r="E1099" s="1" t="s">
        <v>22</v>
      </c>
      <c r="F1099" s="1">
        <v>3.6</v>
      </c>
      <c r="G1099">
        <f t="shared" si="34"/>
        <v>3.6</v>
      </c>
      <c r="H1099">
        <f t="shared" si="35"/>
        <v>557.51400000000001</v>
      </c>
      <c r="I1099" t="str">
        <f>VLOOKUP(E1099,keyflow!A$2:B$37,2,0)</f>
        <v>CG</v>
      </c>
    </row>
    <row r="1100" spans="1:9" x14ac:dyDescent="0.2">
      <c r="A1100" s="1" t="s">
        <v>72</v>
      </c>
      <c r="B1100" s="1">
        <v>2018</v>
      </c>
      <c r="C1100" s="1" t="s">
        <v>70</v>
      </c>
      <c r="D1100" s="1">
        <f>VLOOKUP(C1100,Regionale_kerncijfers_Nederland!B$2:D$33,3,0)</f>
        <v>154865</v>
      </c>
      <c r="E1100" s="1" t="s">
        <v>23</v>
      </c>
      <c r="F1100" s="1">
        <v>10.1</v>
      </c>
      <c r="G1100">
        <f t="shared" si="34"/>
        <v>10.1</v>
      </c>
      <c r="H1100">
        <f t="shared" si="35"/>
        <v>1564.1365000000001</v>
      </c>
      <c r="I1100" t="str">
        <f>VLOOKUP(E1100,keyflow!A$2:B$37,2,0)</f>
        <v>CG</v>
      </c>
    </row>
    <row r="1101" spans="1:9" x14ac:dyDescent="0.2">
      <c r="A1101" s="1" t="s">
        <v>72</v>
      </c>
      <c r="B1101" s="1">
        <v>2018</v>
      </c>
      <c r="C1101" s="1" t="s">
        <v>70</v>
      </c>
      <c r="D1101" s="1">
        <f>VLOOKUP(C1101,Regionale_kerncijfers_Nederland!B$2:D$33,3,0)</f>
        <v>154865</v>
      </c>
      <c r="E1101" s="1" t="s">
        <v>24</v>
      </c>
      <c r="F1101" s="1">
        <v>1.5</v>
      </c>
      <c r="G1101">
        <f t="shared" si="34"/>
        <v>1.5</v>
      </c>
      <c r="H1101">
        <f t="shared" si="35"/>
        <v>232.29750000000001</v>
      </c>
      <c r="I1101" t="str">
        <f>VLOOKUP(E1101,keyflow!A$2:B$37,2,0)</f>
        <v>CG</v>
      </c>
    </row>
    <row r="1102" spans="1:9" x14ac:dyDescent="0.2">
      <c r="A1102" s="1" t="s">
        <v>72</v>
      </c>
      <c r="B1102" s="1">
        <v>2018</v>
      </c>
      <c r="C1102" s="1" t="s">
        <v>70</v>
      </c>
      <c r="D1102" s="1">
        <f>VLOOKUP(C1102,Regionale_kerncijfers_Nederland!B$2:D$33,3,0)</f>
        <v>154865</v>
      </c>
      <c r="E1102" s="1" t="s">
        <v>25</v>
      </c>
      <c r="F1102" s="1"/>
      <c r="G1102">
        <f t="shared" si="34"/>
        <v>0</v>
      </c>
      <c r="H1102">
        <f t="shared" si="35"/>
        <v>0</v>
      </c>
      <c r="I1102" t="str">
        <f>VLOOKUP(E1102,keyflow!A$2:B$37,2,0)</f>
        <v>CDW</v>
      </c>
    </row>
    <row r="1103" spans="1:9" x14ac:dyDescent="0.2">
      <c r="A1103" s="1" t="s">
        <v>72</v>
      </c>
      <c r="B1103" s="1">
        <v>2018</v>
      </c>
      <c r="C1103" s="1" t="s">
        <v>70</v>
      </c>
      <c r="D1103" s="1">
        <f>VLOOKUP(C1103,Regionale_kerncijfers_Nederland!B$2:D$33,3,0)</f>
        <v>154865</v>
      </c>
      <c r="E1103" s="1" t="s">
        <v>26</v>
      </c>
      <c r="F1103" s="1">
        <v>0.2</v>
      </c>
      <c r="G1103">
        <f t="shared" si="34"/>
        <v>0.2</v>
      </c>
      <c r="H1103">
        <f t="shared" si="35"/>
        <v>30.972999999999999</v>
      </c>
      <c r="I1103" t="str">
        <f>VLOOKUP(E1103,keyflow!A$2:B$37,2,0)</f>
        <v>CG</v>
      </c>
    </row>
    <row r="1104" spans="1:9" x14ac:dyDescent="0.2">
      <c r="A1104" s="1" t="s">
        <v>72</v>
      </c>
      <c r="B1104" s="1">
        <v>2018</v>
      </c>
      <c r="C1104" s="1" t="s">
        <v>70</v>
      </c>
      <c r="D1104" s="1">
        <f>VLOOKUP(C1104,Regionale_kerncijfers_Nederland!B$2:D$33,3,0)</f>
        <v>154865</v>
      </c>
      <c r="E1104" s="1" t="s">
        <v>27</v>
      </c>
      <c r="F1104" s="1">
        <v>22.1</v>
      </c>
      <c r="G1104">
        <f t="shared" si="34"/>
        <v>22.1</v>
      </c>
      <c r="H1104">
        <f t="shared" si="35"/>
        <v>3422.5165000000002</v>
      </c>
      <c r="I1104" t="str">
        <f>VLOOKUP(E1104,keyflow!A$2:B$37,2,0)</f>
        <v>CDW</v>
      </c>
    </row>
    <row r="1105" spans="1:9" x14ac:dyDescent="0.2">
      <c r="A1105" s="1" t="s">
        <v>72</v>
      </c>
      <c r="B1105" s="1">
        <v>2018</v>
      </c>
      <c r="C1105" s="1" t="s">
        <v>70</v>
      </c>
      <c r="D1105" s="1">
        <f>VLOOKUP(C1105,Regionale_kerncijfers_Nederland!B$2:D$33,3,0)</f>
        <v>154865</v>
      </c>
      <c r="E1105" s="1" t="s">
        <v>28</v>
      </c>
      <c r="F1105" s="1">
        <v>27.8</v>
      </c>
      <c r="G1105">
        <f t="shared" si="34"/>
        <v>27.8</v>
      </c>
      <c r="H1105">
        <f t="shared" si="35"/>
        <v>4305.2470000000003</v>
      </c>
      <c r="I1105" t="str">
        <f>VLOOKUP(E1105,keyflow!A$2:B$37,2,0)</f>
        <v>CDW</v>
      </c>
    </row>
    <row r="1106" spans="1:9" x14ac:dyDescent="0.2">
      <c r="A1106" s="1" t="s">
        <v>72</v>
      </c>
      <c r="B1106" s="1">
        <v>2018</v>
      </c>
      <c r="C1106" s="1" t="s">
        <v>70</v>
      </c>
      <c r="D1106" s="1">
        <f>VLOOKUP(C1106,Regionale_kerncijfers_Nederland!B$2:D$33,3,0)</f>
        <v>154865</v>
      </c>
      <c r="E1106" s="1" t="s">
        <v>29</v>
      </c>
      <c r="F1106" s="1">
        <v>2.5</v>
      </c>
      <c r="G1106">
        <f t="shared" si="34"/>
        <v>2.5</v>
      </c>
      <c r="H1106">
        <f t="shared" si="35"/>
        <v>387.16250000000002</v>
      </c>
      <c r="I1106" t="str">
        <f>VLOOKUP(E1106,keyflow!A$2:B$37,2,0)</f>
        <v>CDW</v>
      </c>
    </row>
    <row r="1107" spans="1:9" x14ac:dyDescent="0.2">
      <c r="A1107" s="1" t="s">
        <v>72</v>
      </c>
      <c r="B1107" s="1">
        <v>2018</v>
      </c>
      <c r="C1107" s="1" t="s">
        <v>70</v>
      </c>
      <c r="D1107" s="1">
        <f>VLOOKUP(C1107,Regionale_kerncijfers_Nederland!B$2:D$33,3,0)</f>
        <v>154865</v>
      </c>
      <c r="E1107" s="1" t="s">
        <v>30</v>
      </c>
      <c r="F1107" s="1">
        <v>4.5</v>
      </c>
      <c r="G1107">
        <f t="shared" si="34"/>
        <v>4.5</v>
      </c>
      <c r="H1107">
        <f t="shared" si="35"/>
        <v>696.89250000000004</v>
      </c>
      <c r="I1107" t="str">
        <f>VLOOKUP(E1107,keyflow!A$2:B$37,2,0)</f>
        <v>CDW</v>
      </c>
    </row>
    <row r="1108" spans="1:9" x14ac:dyDescent="0.2">
      <c r="A1108" s="1" t="s">
        <v>72</v>
      </c>
      <c r="B1108" s="1">
        <v>2018</v>
      </c>
      <c r="C1108" s="1" t="s">
        <v>70</v>
      </c>
      <c r="D1108" s="1">
        <f>VLOOKUP(C1108,Regionale_kerncijfers_Nederland!B$2:D$33,3,0)</f>
        <v>154865</v>
      </c>
      <c r="E1108" s="1" t="s">
        <v>31</v>
      </c>
      <c r="F1108" s="1">
        <v>0.8</v>
      </c>
      <c r="G1108">
        <f t="shared" si="34"/>
        <v>0.8</v>
      </c>
      <c r="H1108">
        <f t="shared" si="35"/>
        <v>123.892</v>
      </c>
      <c r="I1108" t="str">
        <f>VLOOKUP(E1108,keyflow!A$2:B$37,2,0)</f>
        <v>CDW</v>
      </c>
    </row>
    <row r="1109" spans="1:9" x14ac:dyDescent="0.2">
      <c r="A1109" s="1" t="s">
        <v>72</v>
      </c>
      <c r="B1109" s="1">
        <v>2018</v>
      </c>
      <c r="C1109" s="1" t="s">
        <v>70</v>
      </c>
      <c r="D1109" s="1">
        <f>VLOOKUP(C1109,Regionale_kerncijfers_Nederland!B$2:D$33,3,0)</f>
        <v>154865</v>
      </c>
      <c r="E1109" s="1" t="s">
        <v>32</v>
      </c>
      <c r="F1109" s="1">
        <v>1</v>
      </c>
      <c r="G1109">
        <f t="shared" si="34"/>
        <v>1</v>
      </c>
      <c r="H1109">
        <f t="shared" si="35"/>
        <v>154.86500000000001</v>
      </c>
      <c r="I1109" t="str">
        <f>VLOOKUP(E1109,keyflow!A$2:B$37,2,0)</f>
        <v>CDW</v>
      </c>
    </row>
    <row r="1110" spans="1:9" x14ac:dyDescent="0.2">
      <c r="A1110" s="1" t="s">
        <v>72</v>
      </c>
      <c r="B1110" s="1">
        <v>2018</v>
      </c>
      <c r="C1110" s="1" t="s">
        <v>70</v>
      </c>
      <c r="D1110" s="1">
        <f>VLOOKUP(C1110,Regionale_kerncijfers_Nederland!B$2:D$33,3,0)</f>
        <v>154865</v>
      </c>
      <c r="E1110" s="1" t="s">
        <v>33</v>
      </c>
      <c r="F1110" s="1">
        <v>2</v>
      </c>
      <c r="G1110">
        <f t="shared" si="34"/>
        <v>2</v>
      </c>
      <c r="H1110">
        <f t="shared" si="35"/>
        <v>309.73</v>
      </c>
      <c r="I1110" t="str">
        <f>VLOOKUP(E1110,keyflow!A$2:B$37,2,0)</f>
        <v>CDW</v>
      </c>
    </row>
    <row r="1111" spans="1:9" x14ac:dyDescent="0.2">
      <c r="A1111" s="1" t="s">
        <v>72</v>
      </c>
      <c r="B1111" s="1">
        <v>2018</v>
      </c>
      <c r="C1111" s="1" t="s">
        <v>70</v>
      </c>
      <c r="D1111" s="1">
        <f>VLOOKUP(C1111,Regionale_kerncijfers_Nederland!B$2:D$33,3,0)</f>
        <v>154865</v>
      </c>
      <c r="E1111" s="1" t="s">
        <v>34</v>
      </c>
      <c r="F1111" s="1">
        <v>2.5</v>
      </c>
      <c r="G1111">
        <f t="shared" si="34"/>
        <v>2.5</v>
      </c>
      <c r="H1111">
        <f t="shared" si="35"/>
        <v>387.16250000000002</v>
      </c>
      <c r="I1111" t="str">
        <f>VLOOKUP(E1111,keyflow!A$2:B$37,2,0)</f>
        <v>CDW</v>
      </c>
    </row>
    <row r="1112" spans="1:9" x14ac:dyDescent="0.2">
      <c r="A1112" s="1" t="s">
        <v>72</v>
      </c>
      <c r="B1112" s="1">
        <v>2018</v>
      </c>
      <c r="C1112" s="1" t="s">
        <v>70</v>
      </c>
      <c r="D1112" s="1">
        <f>VLOOKUP(C1112,Regionale_kerncijfers_Nederland!B$2:D$33,3,0)</f>
        <v>154865</v>
      </c>
      <c r="E1112" s="1" t="s">
        <v>35</v>
      </c>
      <c r="F1112" s="1">
        <v>2.8</v>
      </c>
      <c r="G1112">
        <f t="shared" si="34"/>
        <v>2.8</v>
      </c>
      <c r="H1112">
        <f t="shared" si="35"/>
        <v>433.62200000000001</v>
      </c>
      <c r="I1112" t="str">
        <f>VLOOKUP(E1112,keyflow!A$2:B$37,2,0)</f>
        <v>CDW</v>
      </c>
    </row>
    <row r="1113" spans="1:9" x14ac:dyDescent="0.2">
      <c r="A1113" s="1" t="s">
        <v>72</v>
      </c>
      <c r="B1113" s="1">
        <v>2018</v>
      </c>
      <c r="C1113" s="1" t="s">
        <v>70</v>
      </c>
      <c r="D1113" s="1">
        <f>VLOOKUP(C1113,Regionale_kerncijfers_Nederland!B$2:D$33,3,0)</f>
        <v>154865</v>
      </c>
      <c r="E1113" s="1" t="s">
        <v>36</v>
      </c>
      <c r="F1113" s="1">
        <v>0.3</v>
      </c>
      <c r="G1113">
        <f t="shared" si="34"/>
        <v>0.3</v>
      </c>
      <c r="H1113">
        <f t="shared" si="35"/>
        <v>46.459499999999998</v>
      </c>
      <c r="I1113" t="str">
        <f>VLOOKUP(E1113,keyflow!A$2:B$37,2,0)</f>
        <v>CG</v>
      </c>
    </row>
    <row r="1114" spans="1:9" x14ac:dyDescent="0.2">
      <c r="A1114" s="1" t="s">
        <v>72</v>
      </c>
      <c r="B1114" s="1">
        <v>2018</v>
      </c>
      <c r="C1114" s="1" t="s">
        <v>70</v>
      </c>
      <c r="D1114" s="1">
        <f>VLOOKUP(C1114,Regionale_kerncijfers_Nederland!B$2:D$33,3,0)</f>
        <v>154865</v>
      </c>
      <c r="E1114" s="1" t="s">
        <v>37</v>
      </c>
      <c r="F1114" s="1">
        <v>0.1</v>
      </c>
      <c r="G1114">
        <f t="shared" si="34"/>
        <v>0.1</v>
      </c>
      <c r="H1114">
        <f t="shared" si="35"/>
        <v>15.486499999999999</v>
      </c>
      <c r="I1114" t="str">
        <f>VLOOKUP(E1114,keyflow!A$2:B$37,2,0)</f>
        <v>CDW</v>
      </c>
    </row>
    <row r="1115" spans="1:9" x14ac:dyDescent="0.2">
      <c r="A1115" s="1" t="s">
        <v>72</v>
      </c>
      <c r="B1115" s="1">
        <v>2018</v>
      </c>
      <c r="C1115" s="1" t="s">
        <v>70</v>
      </c>
      <c r="D1115" s="1">
        <f>VLOOKUP(C1115,Regionale_kerncijfers_Nederland!B$2:D$33,3,0)</f>
        <v>154865</v>
      </c>
      <c r="E1115" s="1" t="s">
        <v>38</v>
      </c>
      <c r="F1115" s="1">
        <v>0</v>
      </c>
      <c r="G1115">
        <f t="shared" si="34"/>
        <v>0</v>
      </c>
      <c r="H1115">
        <f t="shared" si="35"/>
        <v>0</v>
      </c>
      <c r="I1115" t="str">
        <f>VLOOKUP(E1115,keyflow!A$2:B$37,2,0)</f>
        <v>CG</v>
      </c>
    </row>
    <row r="1116" spans="1:9" x14ac:dyDescent="0.2">
      <c r="A1116" s="1" t="s">
        <v>72</v>
      </c>
      <c r="B1116" s="1">
        <v>2018</v>
      </c>
      <c r="C1116" s="1" t="s">
        <v>70</v>
      </c>
      <c r="D1116" s="1">
        <f>VLOOKUP(C1116,Regionale_kerncijfers_Nederland!B$2:D$33,3,0)</f>
        <v>154865</v>
      </c>
      <c r="E1116" s="1" t="s">
        <v>39</v>
      </c>
      <c r="F1116" s="1"/>
      <c r="G1116">
        <f t="shared" si="34"/>
        <v>0</v>
      </c>
      <c r="H1116">
        <f t="shared" si="35"/>
        <v>0</v>
      </c>
      <c r="I1116" t="str">
        <f>VLOOKUP(E1116,keyflow!A$2:B$37,2,0)</f>
        <v>FW</v>
      </c>
    </row>
    <row r="1117" spans="1:9" x14ac:dyDescent="0.2">
      <c r="A1117" s="1" t="s">
        <v>72</v>
      </c>
      <c r="B1117" s="1">
        <v>2018</v>
      </c>
      <c r="C1117" s="1" t="s">
        <v>70</v>
      </c>
      <c r="D1117" s="1">
        <f>VLOOKUP(C1117,Regionale_kerncijfers_Nederland!B$2:D$33,3,0)</f>
        <v>154865</v>
      </c>
      <c r="E1117" s="1" t="s">
        <v>40</v>
      </c>
      <c r="F1117" s="1"/>
      <c r="G1117">
        <f t="shared" si="34"/>
        <v>0</v>
      </c>
      <c r="H1117">
        <f t="shared" si="35"/>
        <v>0</v>
      </c>
      <c r="I1117" t="str">
        <f>VLOOKUP(E1117,keyflow!A$2:B$37,2,0)</f>
        <v>-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workbookViewId="0">
      <selection activeCell="C14" sqref="C14"/>
    </sheetView>
  </sheetViews>
  <sheetFormatPr baseColWidth="10" defaultRowHeight="16" x14ac:dyDescent="0.2"/>
  <sheetData>
    <row r="1" spans="1:4" x14ac:dyDescent="0.2">
      <c r="A1" s="2" t="s">
        <v>71</v>
      </c>
      <c r="B1" s="2" t="s">
        <v>1</v>
      </c>
      <c r="C1" s="2" t="s">
        <v>0</v>
      </c>
      <c r="D1" s="2" t="s">
        <v>74</v>
      </c>
    </row>
    <row r="2" spans="1:4" x14ac:dyDescent="0.2">
      <c r="A2" t="s">
        <v>72</v>
      </c>
      <c r="B2" t="s">
        <v>4</v>
      </c>
      <c r="C2">
        <v>2018</v>
      </c>
      <c r="D2">
        <v>31499</v>
      </c>
    </row>
    <row r="3" spans="1:4" x14ac:dyDescent="0.2">
      <c r="A3" t="s">
        <v>72</v>
      </c>
      <c r="B3" t="s">
        <v>41</v>
      </c>
      <c r="C3">
        <v>2018</v>
      </c>
      <c r="D3">
        <v>203990</v>
      </c>
    </row>
    <row r="4" spans="1:4" x14ac:dyDescent="0.2">
      <c r="A4" t="s">
        <v>72</v>
      </c>
      <c r="B4" t="s">
        <v>42</v>
      </c>
      <c r="C4">
        <v>2018</v>
      </c>
      <c r="D4">
        <v>89870</v>
      </c>
    </row>
    <row r="5" spans="1:4" x14ac:dyDescent="0.2">
      <c r="A5" t="s">
        <v>72</v>
      </c>
      <c r="B5" t="s">
        <v>43</v>
      </c>
      <c r="C5">
        <v>2018</v>
      </c>
      <c r="D5">
        <v>854047</v>
      </c>
    </row>
    <row r="6" spans="1:4" x14ac:dyDescent="0.2">
      <c r="A6" t="s">
        <v>72</v>
      </c>
      <c r="B6" t="s">
        <v>44</v>
      </c>
      <c r="C6">
        <v>2018</v>
      </c>
      <c r="D6">
        <v>9550</v>
      </c>
    </row>
    <row r="7" spans="1:4" x14ac:dyDescent="0.2">
      <c r="A7" t="s">
        <v>72</v>
      </c>
      <c r="B7" t="s">
        <v>45</v>
      </c>
      <c r="C7">
        <v>2018</v>
      </c>
      <c r="D7">
        <v>41077</v>
      </c>
    </row>
    <row r="8" spans="1:4" x14ac:dyDescent="0.2">
      <c r="A8" t="s">
        <v>72</v>
      </c>
      <c r="B8" t="s">
        <v>46</v>
      </c>
      <c r="C8">
        <v>2018</v>
      </c>
      <c r="D8">
        <v>10795</v>
      </c>
    </row>
    <row r="9" spans="1:4" x14ac:dyDescent="0.2">
      <c r="A9" t="s">
        <v>72</v>
      </c>
      <c r="B9" t="s">
        <v>47</v>
      </c>
      <c r="C9">
        <v>2018</v>
      </c>
      <c r="D9">
        <v>23208</v>
      </c>
    </row>
    <row r="10" spans="1:4" x14ac:dyDescent="0.2">
      <c r="A10" t="s">
        <v>72</v>
      </c>
      <c r="B10" t="s">
        <v>48</v>
      </c>
      <c r="C10">
        <v>2018</v>
      </c>
      <c r="D10">
        <v>28121</v>
      </c>
    </row>
    <row r="11" spans="1:4" x14ac:dyDescent="0.2">
      <c r="A11" t="s">
        <v>72</v>
      </c>
      <c r="B11" t="s">
        <v>49</v>
      </c>
      <c r="C11">
        <v>2018</v>
      </c>
      <c r="D11">
        <v>35953</v>
      </c>
    </row>
    <row r="12" spans="1:4" x14ac:dyDescent="0.2">
      <c r="A12" t="s">
        <v>72</v>
      </c>
      <c r="B12" t="s">
        <v>50</v>
      </c>
      <c r="C12">
        <v>2018</v>
      </c>
      <c r="D12">
        <v>57337</v>
      </c>
    </row>
    <row r="13" spans="1:4" x14ac:dyDescent="0.2">
      <c r="A13" t="s">
        <v>72</v>
      </c>
      <c r="B13" t="s">
        <v>51</v>
      </c>
      <c r="C13">
        <v>2018</v>
      </c>
      <c r="D13">
        <v>159709</v>
      </c>
    </row>
    <row r="14" spans="1:4" x14ac:dyDescent="0.2">
      <c r="A14" t="s">
        <v>72</v>
      </c>
      <c r="B14" t="s">
        <v>52</v>
      </c>
      <c r="C14">
        <v>2018</v>
      </c>
      <c r="D14">
        <v>147282</v>
      </c>
    </row>
    <row r="15" spans="1:4" x14ac:dyDescent="0.2">
      <c r="A15" t="s">
        <v>72</v>
      </c>
      <c r="B15" t="s">
        <v>53</v>
      </c>
      <c r="C15">
        <v>2018</v>
      </c>
      <c r="D15">
        <v>39146</v>
      </c>
    </row>
    <row r="16" spans="1:4" x14ac:dyDescent="0.2">
      <c r="A16" t="s">
        <v>72</v>
      </c>
      <c r="B16" t="s">
        <v>54</v>
      </c>
      <c r="C16">
        <v>2018</v>
      </c>
      <c r="D16">
        <v>27080</v>
      </c>
    </row>
    <row r="17" spans="1:4" x14ac:dyDescent="0.2">
      <c r="A17" t="s">
        <v>72</v>
      </c>
      <c r="B17" t="s">
        <v>55</v>
      </c>
      <c r="C17">
        <v>2018</v>
      </c>
      <c r="D17">
        <v>89521</v>
      </c>
    </row>
    <row r="18" spans="1:4" x14ac:dyDescent="0.2">
      <c r="A18" t="s">
        <v>72</v>
      </c>
      <c r="B18" t="s">
        <v>56</v>
      </c>
      <c r="C18">
        <v>2018</v>
      </c>
      <c r="D18">
        <v>41369</v>
      </c>
    </row>
    <row r="19" spans="1:4" x14ac:dyDescent="0.2">
      <c r="A19" t="s">
        <v>72</v>
      </c>
      <c r="B19" t="s">
        <v>57</v>
      </c>
      <c r="C19">
        <v>2018</v>
      </c>
      <c r="D19">
        <v>11435</v>
      </c>
    </row>
    <row r="20" spans="1:4" x14ac:dyDescent="0.2">
      <c r="A20" t="s">
        <v>72</v>
      </c>
      <c r="B20" t="s">
        <v>58</v>
      </c>
      <c r="C20">
        <v>2018</v>
      </c>
      <c r="D20">
        <v>11146</v>
      </c>
    </row>
    <row r="21" spans="1:4" x14ac:dyDescent="0.2">
      <c r="A21" t="s">
        <v>72</v>
      </c>
      <c r="B21" t="s">
        <v>59</v>
      </c>
      <c r="C21">
        <v>2016</v>
      </c>
      <c r="D21">
        <v>76792</v>
      </c>
    </row>
    <row r="22" spans="1:4" x14ac:dyDescent="0.2">
      <c r="A22" t="s">
        <v>72</v>
      </c>
      <c r="B22" t="s">
        <v>60</v>
      </c>
      <c r="C22">
        <v>2015</v>
      </c>
      <c r="D22" s="4">
        <v>9187</v>
      </c>
    </row>
    <row r="23" spans="1:4" x14ac:dyDescent="0.2">
      <c r="A23" t="s">
        <v>72</v>
      </c>
      <c r="B23" t="s">
        <v>61</v>
      </c>
      <c r="C23">
        <v>2017</v>
      </c>
      <c r="D23">
        <v>13419</v>
      </c>
    </row>
    <row r="24" spans="1:4" x14ac:dyDescent="0.2">
      <c r="A24" t="s">
        <v>72</v>
      </c>
      <c r="B24" t="s">
        <v>62</v>
      </c>
      <c r="C24">
        <v>2018</v>
      </c>
      <c r="D24">
        <v>79983</v>
      </c>
    </row>
    <row r="25" spans="1:4" x14ac:dyDescent="0.2">
      <c r="A25" t="s">
        <v>72</v>
      </c>
      <c r="B25" t="s">
        <v>63</v>
      </c>
      <c r="C25">
        <v>2018</v>
      </c>
      <c r="D25">
        <v>13520</v>
      </c>
    </row>
    <row r="26" spans="1:4" x14ac:dyDescent="0.2">
      <c r="A26" t="s">
        <v>72</v>
      </c>
      <c r="B26" t="s">
        <v>64</v>
      </c>
      <c r="C26">
        <v>2017</v>
      </c>
      <c r="D26">
        <v>29201</v>
      </c>
    </row>
    <row r="27" spans="1:4" x14ac:dyDescent="0.2">
      <c r="A27" t="s">
        <v>72</v>
      </c>
      <c r="B27" t="s">
        <v>65</v>
      </c>
      <c r="C27">
        <v>2018</v>
      </c>
      <c r="D27">
        <v>67831</v>
      </c>
    </row>
    <row r="28" spans="1:4" x14ac:dyDescent="0.2">
      <c r="A28" t="s">
        <v>72</v>
      </c>
      <c r="B28" t="s">
        <v>66</v>
      </c>
      <c r="C28">
        <v>2018</v>
      </c>
      <c r="D28">
        <v>17259</v>
      </c>
    </row>
    <row r="29" spans="1:4" x14ac:dyDescent="0.2">
      <c r="A29" t="s">
        <v>72</v>
      </c>
      <c r="B29" t="s">
        <v>67</v>
      </c>
      <c r="C29">
        <v>2018</v>
      </c>
      <c r="D29">
        <v>19147</v>
      </c>
    </row>
    <row r="30" spans="1:4" x14ac:dyDescent="0.2">
      <c r="A30" t="s">
        <v>72</v>
      </c>
      <c r="B30" t="s">
        <v>68</v>
      </c>
      <c r="C30">
        <v>2018</v>
      </c>
      <c r="D30">
        <v>23659</v>
      </c>
    </row>
    <row r="31" spans="1:4" x14ac:dyDescent="0.2">
      <c r="A31" t="s">
        <v>72</v>
      </c>
      <c r="B31" t="s">
        <v>69</v>
      </c>
      <c r="C31">
        <v>2015</v>
      </c>
      <c r="D31">
        <v>15740</v>
      </c>
    </row>
    <row r="32" spans="1:4" x14ac:dyDescent="0.2">
      <c r="A32" t="s">
        <v>72</v>
      </c>
      <c r="B32" t="s">
        <v>70</v>
      </c>
      <c r="C32">
        <v>2018</v>
      </c>
      <c r="D32">
        <v>154865</v>
      </c>
    </row>
    <row r="33" spans="1:4" x14ac:dyDescent="0.2">
      <c r="A33" t="s">
        <v>72</v>
      </c>
      <c r="B33" t="s">
        <v>73</v>
      </c>
      <c r="C33">
        <v>2018</v>
      </c>
      <c r="D33">
        <v>16970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7"/>
  <sheetViews>
    <sheetView workbookViewId="0">
      <selection activeCell="B11" sqref="B11"/>
    </sheetView>
  </sheetViews>
  <sheetFormatPr baseColWidth="10" defaultRowHeight="16" x14ac:dyDescent="0.2"/>
  <cols>
    <col min="1" max="1" width="32.6640625" customWidth="1"/>
  </cols>
  <sheetData>
    <row r="1" spans="1:2" x14ac:dyDescent="0.2">
      <c r="A1" s="2" t="s">
        <v>78</v>
      </c>
      <c r="B1" s="2" t="s">
        <v>87</v>
      </c>
    </row>
    <row r="2" spans="1:2" x14ac:dyDescent="0.2">
      <c r="A2" s="1" t="s">
        <v>5</v>
      </c>
      <c r="B2" t="s">
        <v>83</v>
      </c>
    </row>
    <row r="3" spans="1:2" x14ac:dyDescent="0.2">
      <c r="A3" s="1" t="s">
        <v>6</v>
      </c>
      <c r="B3" t="s">
        <v>82</v>
      </c>
    </row>
    <row r="4" spans="1:2" x14ac:dyDescent="0.2">
      <c r="A4" s="1" t="s">
        <v>7</v>
      </c>
      <c r="B4" t="s">
        <v>81</v>
      </c>
    </row>
    <row r="5" spans="1:2" x14ac:dyDescent="0.2">
      <c r="A5" s="1" t="s">
        <v>8</v>
      </c>
      <c r="B5" t="s">
        <v>80</v>
      </c>
    </row>
    <row r="6" spans="1:2" x14ac:dyDescent="0.2">
      <c r="A6" s="1" t="s">
        <v>9</v>
      </c>
      <c r="B6" t="s">
        <v>88</v>
      </c>
    </row>
    <row r="7" spans="1:2" x14ac:dyDescent="0.2">
      <c r="A7" s="1" t="s">
        <v>10</v>
      </c>
      <c r="B7" t="s">
        <v>81</v>
      </c>
    </row>
    <row r="8" spans="1:2" x14ac:dyDescent="0.2">
      <c r="A8" s="1" t="s">
        <v>11</v>
      </c>
      <c r="B8" t="s">
        <v>81</v>
      </c>
    </row>
    <row r="9" spans="1:2" x14ac:dyDescent="0.2">
      <c r="A9" s="1" t="s">
        <v>12</v>
      </c>
      <c r="B9" t="s">
        <v>81</v>
      </c>
    </row>
    <row r="10" spans="1:2" x14ac:dyDescent="0.2">
      <c r="A10" s="1" t="s">
        <v>13</v>
      </c>
      <c r="B10" t="s">
        <v>81</v>
      </c>
    </row>
    <row r="11" spans="1:2" x14ac:dyDescent="0.2">
      <c r="A11" s="1" t="s">
        <v>14</v>
      </c>
      <c r="B11" t="s">
        <v>81</v>
      </c>
    </row>
    <row r="12" spans="1:2" x14ac:dyDescent="0.2">
      <c r="A12" s="1" t="s">
        <v>15</v>
      </c>
      <c r="B12" t="s">
        <v>81</v>
      </c>
    </row>
    <row r="13" spans="1:2" x14ac:dyDescent="0.2">
      <c r="A13" s="1" t="s">
        <v>16</v>
      </c>
      <c r="B13" t="s">
        <v>81</v>
      </c>
    </row>
    <row r="14" spans="1:2" x14ac:dyDescent="0.2">
      <c r="A14" s="1" t="s">
        <v>17</v>
      </c>
      <c r="B14" t="s">
        <v>81</v>
      </c>
    </row>
    <row r="15" spans="1:2" x14ac:dyDescent="0.2">
      <c r="A15" s="1" t="s">
        <v>18</v>
      </c>
      <c r="B15" t="s">
        <v>81</v>
      </c>
    </row>
    <row r="16" spans="1:2" x14ac:dyDescent="0.2">
      <c r="A16" s="1" t="s">
        <v>19</v>
      </c>
      <c r="B16" t="s">
        <v>88</v>
      </c>
    </row>
    <row r="17" spans="1:2" x14ac:dyDescent="0.2">
      <c r="A17" s="1" t="s">
        <v>20</v>
      </c>
      <c r="B17" t="s">
        <v>81</v>
      </c>
    </row>
    <row r="18" spans="1:2" x14ac:dyDescent="0.2">
      <c r="A18" s="1" t="s">
        <v>21</v>
      </c>
      <c r="B18" t="s">
        <v>88</v>
      </c>
    </row>
    <row r="19" spans="1:2" x14ac:dyDescent="0.2">
      <c r="A19" s="1" t="s">
        <v>22</v>
      </c>
      <c r="B19" t="s">
        <v>81</v>
      </c>
    </row>
    <row r="20" spans="1:2" x14ac:dyDescent="0.2">
      <c r="A20" s="1" t="s">
        <v>23</v>
      </c>
      <c r="B20" t="s">
        <v>81</v>
      </c>
    </row>
    <row r="21" spans="1:2" x14ac:dyDescent="0.2">
      <c r="A21" s="1" t="s">
        <v>24</v>
      </c>
      <c r="B21" t="s">
        <v>81</v>
      </c>
    </row>
    <row r="22" spans="1:2" x14ac:dyDescent="0.2">
      <c r="A22" s="1" t="s">
        <v>25</v>
      </c>
      <c r="B22" t="s">
        <v>80</v>
      </c>
    </row>
    <row r="23" spans="1:2" x14ac:dyDescent="0.2">
      <c r="A23" s="1" t="s">
        <v>26</v>
      </c>
      <c r="B23" t="s">
        <v>81</v>
      </c>
    </row>
    <row r="24" spans="1:2" x14ac:dyDescent="0.2">
      <c r="A24" s="1" t="s">
        <v>27</v>
      </c>
      <c r="B24" t="s">
        <v>80</v>
      </c>
    </row>
    <row r="25" spans="1:2" x14ac:dyDescent="0.2">
      <c r="A25" s="1" t="s">
        <v>28</v>
      </c>
      <c r="B25" t="s">
        <v>80</v>
      </c>
    </row>
    <row r="26" spans="1:2" x14ac:dyDescent="0.2">
      <c r="A26" s="1" t="s">
        <v>29</v>
      </c>
      <c r="B26" t="s">
        <v>80</v>
      </c>
    </row>
    <row r="27" spans="1:2" x14ac:dyDescent="0.2">
      <c r="A27" s="1" t="s">
        <v>30</v>
      </c>
      <c r="B27" t="s">
        <v>80</v>
      </c>
    </row>
    <row r="28" spans="1:2" x14ac:dyDescent="0.2">
      <c r="A28" s="1" t="s">
        <v>31</v>
      </c>
      <c r="B28" t="s">
        <v>80</v>
      </c>
    </row>
    <row r="29" spans="1:2" x14ac:dyDescent="0.2">
      <c r="A29" s="1" t="s">
        <v>32</v>
      </c>
      <c r="B29" t="s">
        <v>80</v>
      </c>
    </row>
    <row r="30" spans="1:2" x14ac:dyDescent="0.2">
      <c r="A30" s="1" t="s">
        <v>33</v>
      </c>
      <c r="B30" t="s">
        <v>80</v>
      </c>
    </row>
    <row r="31" spans="1:2" x14ac:dyDescent="0.2">
      <c r="A31" s="1" t="s">
        <v>34</v>
      </c>
      <c r="B31" t="s">
        <v>80</v>
      </c>
    </row>
    <row r="32" spans="1:2" x14ac:dyDescent="0.2">
      <c r="A32" s="1" t="s">
        <v>35</v>
      </c>
      <c r="B32" t="s">
        <v>80</v>
      </c>
    </row>
    <row r="33" spans="1:2" x14ac:dyDescent="0.2">
      <c r="A33" s="1" t="s">
        <v>36</v>
      </c>
      <c r="B33" t="s">
        <v>81</v>
      </c>
    </row>
    <row r="34" spans="1:2" x14ac:dyDescent="0.2">
      <c r="A34" s="1" t="s">
        <v>37</v>
      </c>
      <c r="B34" t="s">
        <v>80</v>
      </c>
    </row>
    <row r="35" spans="1:2" x14ac:dyDescent="0.2">
      <c r="A35" s="1" t="s">
        <v>38</v>
      </c>
      <c r="B35" t="s">
        <v>81</v>
      </c>
    </row>
    <row r="36" spans="1:2" x14ac:dyDescent="0.2">
      <c r="A36" s="1" t="s">
        <v>39</v>
      </c>
      <c r="B36" t="s">
        <v>88</v>
      </c>
    </row>
    <row r="37" spans="1:2" x14ac:dyDescent="0.2">
      <c r="A37" s="1" t="s">
        <v>40</v>
      </c>
      <c r="B37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totaal2018</vt:lpstr>
      <vt:lpstr>Huishoudelijk_afval_per_gemeent</vt:lpstr>
      <vt:lpstr>Regionale_kerncijfers_Nederland</vt:lpstr>
      <vt:lpstr>keyflow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Rusne Sileryte</dc:creator>
  <cp:lastModifiedBy>Rusne Sileryte</cp:lastModifiedBy>
  <dcterms:created xsi:type="dcterms:W3CDTF">2019-12-02T11:16:00Z</dcterms:created>
  <dcterms:modified xsi:type="dcterms:W3CDTF">2019-12-05T09:28:12Z</dcterms:modified>
</cp:coreProperties>
</file>