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racle\_Проект\"/>
    </mc:Choice>
  </mc:AlternateContent>
  <bookViews>
    <workbookView xWindow="0" yWindow="0" windowWidth="28800" windowHeight="12330" activeTab="1"/>
  </bookViews>
  <sheets>
    <sheet name="Eg" sheetId="2" r:id="rId1"/>
    <sheet name="sotrudnik" sheetId="3" r:id="rId2"/>
    <sheet name="dogovor" sheetId="4" r:id="rId3"/>
    <sheet name="uvolnenie" sheetId="11" r:id="rId4"/>
    <sheet name="povushkvalif" sheetId="12" r:id="rId5"/>
    <sheet name="obrazovanie" sheetId="9" r:id="rId6"/>
    <sheet name="prinyatie" sheetId="7" r:id="rId7"/>
    <sheet name="rabotodat" sheetId="8" r:id="rId8"/>
    <sheet name="peremeshenie" sheetId="14" r:id="rId9"/>
    <sheet name="voinskuchet" sheetId="10" r:id="rId10"/>
  </sheets>
  <definedNames>
    <definedName name="_xlnm._FilterDatabase" localSheetId="2" hidden="1">dogovor!$A$1:$J$65</definedName>
    <definedName name="_xlnm._FilterDatabase" localSheetId="0" hidden="1">Eg!$A$1:$B$65</definedName>
    <definedName name="_xlnm._FilterDatabase" localSheetId="5" hidden="1">obrazovanie!$A$1:$H$66</definedName>
    <definedName name="_xlnm._FilterDatabase" localSheetId="4" hidden="1">povushkvalif!$A$1:$G$66</definedName>
    <definedName name="_xlnm._FilterDatabase" localSheetId="1" hidden="1">sotrudnik!$A$1:$G$64</definedName>
    <definedName name="_xlnm._FilterDatabase" localSheetId="9" hidden="1">voinskuchet!$F$1:$F$66</definedName>
  </definedNames>
  <calcPr calcId="162913"/>
</workbook>
</file>

<file path=xl/calcChain.xml><?xml version="1.0" encoding="utf-8"?>
<calcChain xmlns="http://schemas.openxmlformats.org/spreadsheetml/2006/main">
  <c r="E80" i="4" l="1"/>
  <c r="F75" i="4" l="1"/>
  <c r="L65" i="4" l="1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4" i="4"/>
  <c r="L33" i="4"/>
  <c r="L32" i="4"/>
  <c r="L31" i="4"/>
  <c r="L30" i="4"/>
  <c r="L29" i="4"/>
  <c r="L28" i="4"/>
  <c r="L27" i="4"/>
  <c r="L26" i="4"/>
  <c r="L25" i="4"/>
  <c r="L24" i="4"/>
  <c r="L2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5" i="4"/>
  <c r="L4" i="4"/>
  <c r="L3" i="4"/>
  <c r="L6" i="4"/>
  <c r="L7" i="4"/>
  <c r="L21" i="4"/>
  <c r="L22" i="4"/>
  <c r="L35" i="4"/>
  <c r="L36" i="4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G2" i="14"/>
  <c r="G3" i="14"/>
  <c r="G4" i="14"/>
  <c r="G5" i="14"/>
  <c r="G6" i="14"/>
  <c r="G7" i="14"/>
  <c r="G8" i="14"/>
  <c r="G9" i="14"/>
  <c r="G10" i="14"/>
  <c r="G2" i="8"/>
  <c r="E3" i="7"/>
  <c r="E4" i="7"/>
  <c r="E5" i="7"/>
  <c r="E2" i="7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2" i="12"/>
  <c r="G3" i="11"/>
  <c r="G4" i="11"/>
  <c r="G5" i="11"/>
  <c r="G6" i="11"/>
  <c r="G7" i="11"/>
  <c r="G8" i="11"/>
  <c r="G9" i="11"/>
  <c r="G10" i="11"/>
  <c r="G11" i="11"/>
  <c r="G2" i="11"/>
  <c r="L2" i="4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</calcChain>
</file>

<file path=xl/sharedStrings.xml><?xml version="1.0" encoding="utf-8"?>
<sst xmlns="http://schemas.openxmlformats.org/spreadsheetml/2006/main" count="1237" uniqueCount="495">
  <si>
    <t>TabNumb - Табельный номер</t>
  </si>
  <si>
    <t>PricasNumb - Номер приказа</t>
  </si>
  <si>
    <t>DataPrikasa - Дата приказа</t>
  </si>
  <si>
    <t>PrikasNumberPerem - Номер приказа</t>
  </si>
  <si>
    <t>DataPrikasaPeremesh - Дата приказа</t>
  </si>
  <si>
    <t>Dolgnost - Прежнее место</t>
  </si>
  <si>
    <t>NovoeMesto - Новое место</t>
  </si>
  <si>
    <t>PricasNumbUvoln - Номер приказа</t>
  </si>
  <si>
    <t>DataPrikasaUvoln - Дата приказа</t>
  </si>
  <si>
    <t>Osnovanie - Основание</t>
  </si>
  <si>
    <t>DataPrekrDeistviyaDogovora - Дата прекращения действия договора</t>
  </si>
  <si>
    <t>KnowForengLang - Знание иностранных языков</t>
  </si>
  <si>
    <t>NameVUZ - Наименование образовательного учреждения</t>
  </si>
  <si>
    <t>Kvalifikacia - Квалификация</t>
  </si>
  <si>
    <t>DocAboutStudy - Документ об образовании</t>
  </si>
  <si>
    <t>Professia - Профессия</t>
  </si>
  <si>
    <t>StagWorkNepreruv -Непрерывный стаж работы</t>
  </si>
  <si>
    <t>StagWorkObshi - Общий стаж работы</t>
  </si>
  <si>
    <t>5 Sotrudnik (Сотрудник)={ TabNumb , FIO, TrDogNumb, Pasport, Pol}</t>
  </si>
  <si>
    <t>FIO - ФИО</t>
  </si>
  <si>
    <t>TrDogNumb - Номер трудового договора</t>
  </si>
  <si>
    <t>Pasport - Паспорт</t>
  </si>
  <si>
    <t>Pol - Пол</t>
  </si>
  <si>
    <t>6 Dogovor (трудовой договор)={TrDogNumb, INNrabotodat, Dolgnost, DataDogov, NachaloDeist , OkonchDeist, Dolgnost, Oklad, Otdel, IsputSrok, INNrabotodat }</t>
  </si>
  <si>
    <t>DataDogov - Дата</t>
  </si>
  <si>
    <t>NachaloDeist - Начало действия</t>
  </si>
  <si>
    <t>OkonchDeist - Окончание действия</t>
  </si>
  <si>
    <t>Dolgnost - Должность</t>
  </si>
  <si>
    <t>Oklad - Оклад</t>
  </si>
  <si>
    <t>Otdel - Отдел</t>
  </si>
  <si>
    <t>IsputSrok - Испытательный срок</t>
  </si>
  <si>
    <t>INNrabotodat – ИНН работодателя</t>
  </si>
  <si>
    <t>7 VoinskUchet (воинский учет)={TabNumb, VoinskoeZvanie, KodovoeOboznVUS, KategoriaZapasa, KategoriaGodnosti, NaimenKommissPoZhitelstv, VoinskiiUchet, OtmetkaSnyatiaUcheta}</t>
  </si>
  <si>
    <t>VoinskoeZvanie - Воинское звание</t>
  </si>
  <si>
    <t>KodovoeOboznVUS - Полное кодовое обозначение ВУС</t>
  </si>
  <si>
    <t>KategoriaZapasa - Категория запаса</t>
  </si>
  <si>
    <t>KategoriaGodnosti - Категория годности к военной службе</t>
  </si>
  <si>
    <t>NaimenKommissPoZhitelstv - Наименование военного комиссариата по месту жительства</t>
  </si>
  <si>
    <t>VoinskiiUchet - Воинский учет</t>
  </si>
  <si>
    <t>OtmetkaSnyatiaUcheta - Отметка о снятии с воинского учета</t>
  </si>
  <si>
    <t>8 PovushKvalif (повышение квалификации)={TabNumb, NachaloObuchenia, OkonchObuchenia, VidPovushKvalifikaci, NaimenovanieObrazUchrezhd, DocumentPovush, Osnovanie}</t>
  </si>
  <si>
    <t>NachaloObuchenia - дата начала обучения</t>
  </si>
  <si>
    <t>OkonchObuchenia - дата окончания обучения</t>
  </si>
  <si>
    <t>VidPovushKvalifikaci - вид повышения квалификации</t>
  </si>
  <si>
    <t>NaimenovanieObrazUchrezhd - наименование образовательного учреждения</t>
  </si>
  <si>
    <t>DocumentPovush - документ</t>
  </si>
  <si>
    <t>Osnovanie - основание</t>
  </si>
  <si>
    <t>9 Rabotodat (Работодатель )={INNrabotodat, NameFirm, Adres, Telefon, FIOrukovod }</t>
  </si>
  <si>
    <t>INNrabotodat - INN работодателя</t>
  </si>
  <si>
    <t>NameFirm - Название фирмы</t>
  </si>
  <si>
    <t>Adres - Адрес</t>
  </si>
  <si>
    <t>Telefon - Телефон</t>
  </si>
  <si>
    <t>FIOrukovod - ФИО руководителя</t>
  </si>
  <si>
    <t>1 Prinyatie (принятие на работу)={TabNumb, PricasNumb, DataPrikasa}</t>
  </si>
  <si>
    <t>1 Peremeshenie (перемещение в должности)={TabNumb , PrikasNumberPerem, DataPrikasaPeremesh, Dolgnost, NovoeMesto}</t>
  </si>
  <si>
    <t>2 Uvolnenie (увольнение)={ TabNumb , PricasNumbUvoln, DataPrikasaUvoln, Osnovanie, DataPrekrDeistviyaDogovora}</t>
  </si>
  <si>
    <t>4 Obrazovanie (Образование)= {TabNumb , KnowForengLang, NameVUZ, Kvalifikacia, Professia, DocAboutStudy, Professia, StagWorkNepreruv, StagWorkObshi }</t>
  </si>
  <si>
    <t>Непрерывный стаж работы</t>
  </si>
  <si>
    <t>INNrabotodat</t>
  </si>
  <si>
    <t>ИНН работодателя</t>
  </si>
  <si>
    <t>Service number</t>
  </si>
  <si>
    <t>Continuous work experience</t>
  </si>
  <si>
    <t>Employer TIN</t>
  </si>
  <si>
    <t>TabNumb</t>
  </si>
  <si>
    <t>Табельный номер</t>
  </si>
  <si>
    <t>PricasNumb</t>
  </si>
  <si>
    <t>Number of order</t>
  </si>
  <si>
    <t>Номер приказа</t>
  </si>
  <si>
    <t>DataPrikasa</t>
  </si>
  <si>
    <t>Date of order</t>
  </si>
  <si>
    <t>Дата приказа</t>
  </si>
  <si>
    <t/>
  </si>
  <si>
    <t>PrikasNumberPerem</t>
  </si>
  <si>
    <t>Order number</t>
  </si>
  <si>
    <t>DataPrikasaPeremesh</t>
  </si>
  <si>
    <t>Dolgnost</t>
  </si>
  <si>
    <t>Previous position</t>
  </si>
  <si>
    <t>Прежнее место</t>
  </si>
  <si>
    <t>NovoeMesto</t>
  </si>
  <si>
    <t>New location</t>
  </si>
  <si>
    <t>Новое место</t>
  </si>
  <si>
    <t>PricasNumbUvoln</t>
  </si>
  <si>
    <t>DataPrikasaUvoln</t>
  </si>
  <si>
    <t>Osnovanie</t>
  </si>
  <si>
    <t>Grounds</t>
  </si>
  <si>
    <t>Основание</t>
  </si>
  <si>
    <t>DataPrekrDeistviyaDogovora</t>
  </si>
  <si>
    <t>Date of termination</t>
  </si>
  <si>
    <t>Дата прекращения действия договора</t>
  </si>
  <si>
    <t>Installation number</t>
  </si>
  <si>
    <t>KnowForengLang</t>
  </si>
  <si>
    <t>Knowledge of foreign languages</t>
  </si>
  <si>
    <t>Знание иностранных языков</t>
  </si>
  <si>
    <t>NameVUZ</t>
  </si>
  <si>
    <t>Name of educational institution</t>
  </si>
  <si>
    <t>Наименование образовательного учреждения</t>
  </si>
  <si>
    <t>Kvalifikacia</t>
  </si>
  <si>
    <t>Qualification</t>
  </si>
  <si>
    <t>Квалификация</t>
  </si>
  <si>
    <t>DocAboutStudy</t>
  </si>
  <si>
    <t>Educational document</t>
  </si>
  <si>
    <t>Документ об образовании</t>
  </si>
  <si>
    <t>Professia</t>
  </si>
  <si>
    <t>Profession</t>
  </si>
  <si>
    <t>Профессия</t>
  </si>
  <si>
    <t>StagWorkNepreruv</t>
  </si>
  <si>
    <t>StagWorkObshi</t>
  </si>
  <si>
    <t>Total work experience</t>
  </si>
  <si>
    <t>Общий стаж работы</t>
  </si>
  <si>
    <t>Record number</t>
  </si>
  <si>
    <t>FIO</t>
  </si>
  <si>
    <t>NAME</t>
  </si>
  <si>
    <t>ФИО</t>
  </si>
  <si>
    <t>TrDogNumb</t>
  </si>
  <si>
    <t>Number of employment contract</t>
  </si>
  <si>
    <t>Номер трудового договора</t>
  </si>
  <si>
    <t>Pasport</t>
  </si>
  <si>
    <t>Passport</t>
  </si>
  <si>
    <t>Паспорт</t>
  </si>
  <si>
    <t>Pol</t>
  </si>
  <si>
    <t>Gender</t>
  </si>
  <si>
    <t>Пол</t>
  </si>
  <si>
    <t>DataDogov</t>
  </si>
  <si>
    <t>Date</t>
  </si>
  <si>
    <t>Дата</t>
  </si>
  <si>
    <t>NachaloDeist</t>
  </si>
  <si>
    <t>Start of validity</t>
  </si>
  <si>
    <t>Начало действия</t>
  </si>
  <si>
    <t>OkonchDeist</t>
  </si>
  <si>
    <t>Termination</t>
  </si>
  <si>
    <t>Окончание действия</t>
  </si>
  <si>
    <t>Position</t>
  </si>
  <si>
    <t>Должность</t>
  </si>
  <si>
    <t>Oklad</t>
  </si>
  <si>
    <t>Salary</t>
  </si>
  <si>
    <t>Оклад</t>
  </si>
  <si>
    <t>Otdel</t>
  </si>
  <si>
    <t>Department</t>
  </si>
  <si>
    <t>Отдел</t>
  </si>
  <si>
    <t>IsputSrok</t>
  </si>
  <si>
    <t>Probationary period</t>
  </si>
  <si>
    <t>Испытательный срок</t>
  </si>
  <si>
    <t>VoinskoeZvanie</t>
  </si>
  <si>
    <t>Military rank</t>
  </si>
  <si>
    <t>Воинское звание</t>
  </si>
  <si>
    <t>KodovoeOboznVUS</t>
  </si>
  <si>
    <t>Full HS code</t>
  </si>
  <si>
    <t>Полное кодовое обозначение ВУС</t>
  </si>
  <si>
    <t>KategoriaZapasa</t>
  </si>
  <si>
    <t>Reserve category</t>
  </si>
  <si>
    <t>Категория запаса</t>
  </si>
  <si>
    <t>KategoriaGodnosti</t>
  </si>
  <si>
    <t>Category of fitness for military service</t>
  </si>
  <si>
    <t>Категория годности к военной службе</t>
  </si>
  <si>
    <t>NaimenKommissPoZhitelstv</t>
  </si>
  <si>
    <t>Name of military registration and enlistment office at the place of residence</t>
  </si>
  <si>
    <t>Наименование военного комиссариата по месту жительства</t>
  </si>
  <si>
    <t>VoinskiiUchet</t>
  </si>
  <si>
    <t>Military registration</t>
  </si>
  <si>
    <t>Воинский учет</t>
  </si>
  <si>
    <t>OtmetkaSnyatiaUcheta</t>
  </si>
  <si>
    <t>Notification of removal from the military registration</t>
  </si>
  <si>
    <t>Отметка о снятии с воинского учета</t>
  </si>
  <si>
    <t>Registration number</t>
  </si>
  <si>
    <t>NachaloObuchenia</t>
  </si>
  <si>
    <t>Date training begins</t>
  </si>
  <si>
    <t>дата начала обучения</t>
  </si>
  <si>
    <t>OkonchObuchenia</t>
  </si>
  <si>
    <t>date of graduation</t>
  </si>
  <si>
    <t>дата окончания обучения</t>
  </si>
  <si>
    <t>VidPovushKvalifikaci</t>
  </si>
  <si>
    <t>Type of advanced training</t>
  </si>
  <si>
    <t>вид повышения квалификации</t>
  </si>
  <si>
    <t>NaimenovanieObrazUchrezhd</t>
  </si>
  <si>
    <t>name of educational institution</t>
  </si>
  <si>
    <t>наименование образовательного учреждения</t>
  </si>
  <si>
    <t>DocumentPovush</t>
  </si>
  <si>
    <t>document</t>
  </si>
  <si>
    <t>документ</t>
  </si>
  <si>
    <t>reason</t>
  </si>
  <si>
    <t>основание</t>
  </si>
  <si>
    <t>employer's INN</t>
  </si>
  <si>
    <t>INN работодателя</t>
  </si>
  <si>
    <t>NameFirm</t>
  </si>
  <si>
    <t>Company name</t>
  </si>
  <si>
    <t>Название фирмы</t>
  </si>
  <si>
    <t>Adres</t>
  </si>
  <si>
    <t>Address</t>
  </si>
  <si>
    <t>Адрес</t>
  </si>
  <si>
    <t>Telefon</t>
  </si>
  <si>
    <t>Phone</t>
  </si>
  <si>
    <t>Телефон</t>
  </si>
  <si>
    <t>FIOrukovod</t>
  </si>
  <si>
    <t>Name of manager</t>
  </si>
  <si>
    <t>ФИО руководителя</t>
  </si>
  <si>
    <t xml:space="preserve">женский </t>
  </si>
  <si>
    <t xml:space="preserve">мужской </t>
  </si>
  <si>
    <t>Петрова Галина Петровна</t>
  </si>
  <si>
    <t>Викторова Марина Антоновна</t>
  </si>
  <si>
    <t>Афанасьев Олег Олегович</t>
  </si>
  <si>
    <t>Денисов Денис Денисовия</t>
  </si>
  <si>
    <t>Бдан Ксиань Чонг</t>
  </si>
  <si>
    <t>Терехина Инна Васильевна</t>
  </si>
  <si>
    <t>Пасейчук Павел Павлович</t>
  </si>
  <si>
    <t>Крысов Кирилл Кириллович</t>
  </si>
  <si>
    <t>Помарова Юлия Сергеевна</t>
  </si>
  <si>
    <t>Каркасенко Карась Петрович</t>
  </si>
  <si>
    <t>Вавилов Павел Павлович</t>
  </si>
  <si>
    <t>Слесарь Карп Карпович</t>
  </si>
  <si>
    <t>Картеньев Игорь Игоревич</t>
  </si>
  <si>
    <t>Аннюк Карл Карпович</t>
  </si>
  <si>
    <t>Олегова Оксана Олеговна</t>
  </si>
  <si>
    <t>Парс Валенитина Карповна</t>
  </si>
  <si>
    <t>Паскаль Анна Павловна</t>
  </si>
  <si>
    <t>Ватт Петр Петрович</t>
  </si>
  <si>
    <t>Тесла Николай Олегович</t>
  </si>
  <si>
    <t>Ом Александр Карпович</t>
  </si>
  <si>
    <t>Омар Алексей Игоревич</t>
  </si>
  <si>
    <t>Метр Мария Ивановна</t>
  </si>
  <si>
    <t>Кепкова Людмила Васильевна</t>
  </si>
  <si>
    <t>Жданов Павел Романович</t>
  </si>
  <si>
    <t>Ампер Игорь Карпович</t>
  </si>
  <si>
    <t>Вольтова Алексанрдра Олеговна</t>
  </si>
  <si>
    <t>Градусов Василий Петрович</t>
  </si>
  <si>
    <t>Диоптрий Федор Валентинович</t>
  </si>
  <si>
    <t>Понтова Валентина Васильевна</t>
  </si>
  <si>
    <t>Кирдык Анна Алексеевна</t>
  </si>
  <si>
    <t>Код Денис Денисович</t>
  </si>
  <si>
    <t>Василенко Василиса Тимофеевна</t>
  </si>
  <si>
    <t>Кащей Николай Назарович</t>
  </si>
  <si>
    <t>Парсенко Карина Игоревна</t>
  </si>
  <si>
    <t>Максимов Максим Максимович</t>
  </si>
  <si>
    <t>Нестолова Валентина Павловна</t>
  </si>
  <si>
    <t>Яровой Ярослав Ярославович</t>
  </si>
  <si>
    <t>Семенчук Олег Олегович</t>
  </si>
  <si>
    <t>Осипенко Карл Карлович</t>
  </si>
  <si>
    <t>Камышанов Ростислав Ярополкович</t>
  </si>
  <si>
    <t>Сазонов Всеволод Игоревич</t>
  </si>
  <si>
    <t>Адамовская Ольга Ивановна</t>
  </si>
  <si>
    <t>Шульгинова Анна Игоревна</t>
  </si>
  <si>
    <t>Горлова Маргарита Юрьевна</t>
  </si>
  <si>
    <t>Прапорова Ольга Павловна</t>
  </si>
  <si>
    <t>Прохорова Алина Николаевна</t>
  </si>
  <si>
    <t>Юдин Алексей Алексеевич</t>
  </si>
  <si>
    <t>Щепилов Кирилл Олегович</t>
  </si>
  <si>
    <t>Сизякин Илья Денисович</t>
  </si>
  <si>
    <t>Снегуркина Светлана Юрьевна</t>
  </si>
  <si>
    <t>Морозова Ольга Петровна</t>
  </si>
  <si>
    <t>Зименченко Юлия Павловна</t>
  </si>
  <si>
    <t>Ветрова Катарина Алексеевна</t>
  </si>
  <si>
    <t>Грозов Федор Петрович</t>
  </si>
  <si>
    <t>Игнатьева Анна Игоревна</t>
  </si>
  <si>
    <t>trdognumb</t>
  </si>
  <si>
    <t>tabnumb</t>
  </si>
  <si>
    <t>fio</t>
  </si>
  <si>
    <t>pasport</t>
  </si>
  <si>
    <t>pol</t>
  </si>
  <si>
    <t>data_rozhd</t>
  </si>
  <si>
    <t>Программист</t>
  </si>
  <si>
    <t>ИТ</t>
  </si>
  <si>
    <t>Начальник отдела</t>
  </si>
  <si>
    <t>Бухгалтер</t>
  </si>
  <si>
    <t>Бухгалтерия</t>
  </si>
  <si>
    <t>Главный бухгалтер</t>
  </si>
  <si>
    <t>Секретарь</t>
  </si>
  <si>
    <t>Электрик</t>
  </si>
  <si>
    <t>Обслуживающий персонал</t>
  </si>
  <si>
    <t>Директор</t>
  </si>
  <si>
    <t>Заместитель директора</t>
  </si>
  <si>
    <t>Заместитель начальника отдела</t>
  </si>
  <si>
    <t>Заместитель главного бухгалтера</t>
  </si>
  <si>
    <t>Работник цеха</t>
  </si>
  <si>
    <t>Цех 1</t>
  </si>
  <si>
    <t>Начальник цеха</t>
  </si>
  <si>
    <t>Водитель</t>
  </si>
  <si>
    <t>Цех 2</t>
  </si>
  <si>
    <t>Механик</t>
  </si>
  <si>
    <t>Кассир</t>
  </si>
  <si>
    <t>Слесарь</t>
  </si>
  <si>
    <t>Курьер</t>
  </si>
  <si>
    <t>Системный администратор</t>
  </si>
  <si>
    <t>Токарь</t>
  </si>
  <si>
    <t>Цех 3</t>
  </si>
  <si>
    <t>Оператор</t>
  </si>
  <si>
    <t>Цех 4</t>
  </si>
  <si>
    <t>Машинист</t>
  </si>
  <si>
    <t>Цех 5</t>
  </si>
  <si>
    <t>Цех 6</t>
  </si>
  <si>
    <t>innrabotodat</t>
  </si>
  <si>
    <t>dolgnost</t>
  </si>
  <si>
    <t>datadogov</t>
  </si>
  <si>
    <t>nachalodeist</t>
  </si>
  <si>
    <t>okonchdeist</t>
  </si>
  <si>
    <t>oklad</t>
  </si>
  <si>
    <t>otdel</t>
  </si>
  <si>
    <t>pricasnumb</t>
  </si>
  <si>
    <t>dataprikasa</t>
  </si>
  <si>
    <t>namefirm</t>
  </si>
  <si>
    <t>adres</t>
  </si>
  <si>
    <t>telefon</t>
  </si>
  <si>
    <t>fiorukovod</t>
  </si>
  <si>
    <t>немецкий</t>
  </si>
  <si>
    <t>А</t>
  </si>
  <si>
    <t>экономист</t>
  </si>
  <si>
    <t>сертификат 877090</t>
  </si>
  <si>
    <t>украинский</t>
  </si>
  <si>
    <t>В</t>
  </si>
  <si>
    <t>инженер</t>
  </si>
  <si>
    <t>сертификат 223723</t>
  </si>
  <si>
    <t>технолог</t>
  </si>
  <si>
    <t>сертификат 336802</t>
  </si>
  <si>
    <t>РГУ</t>
  </si>
  <si>
    <t>сертификат 225797</t>
  </si>
  <si>
    <t>испанский</t>
  </si>
  <si>
    <t>диплом 391550</t>
  </si>
  <si>
    <t>диплом 744908</t>
  </si>
  <si>
    <t>английский</t>
  </si>
  <si>
    <t>РИНХ</t>
  </si>
  <si>
    <t>сертификат 094376</t>
  </si>
  <si>
    <t>С</t>
  </si>
  <si>
    <t>дизайнер</t>
  </si>
  <si>
    <t>диплом 809169</t>
  </si>
  <si>
    <t>диплом 188816</t>
  </si>
  <si>
    <t>аттестат 296276</t>
  </si>
  <si>
    <t>диплом 976319</t>
  </si>
  <si>
    <t>диплом 084730</t>
  </si>
  <si>
    <t>диплом 293707</t>
  </si>
  <si>
    <t>аттестат 007670</t>
  </si>
  <si>
    <t>диплом 948068</t>
  </si>
  <si>
    <t>сертификат 152641</t>
  </si>
  <si>
    <t>аттестат 102843</t>
  </si>
  <si>
    <t>диплом 306803</t>
  </si>
  <si>
    <t>французский</t>
  </si>
  <si>
    <t>диплом 532954</t>
  </si>
  <si>
    <t>диплом 939241</t>
  </si>
  <si>
    <t>сертификат 484840</t>
  </si>
  <si>
    <t>диплом 983297</t>
  </si>
  <si>
    <t>диплом 924373</t>
  </si>
  <si>
    <t>диплом 272800</t>
  </si>
  <si>
    <t>диплом 472027</t>
  </si>
  <si>
    <t>сертификат 223595</t>
  </si>
  <si>
    <t>аттестат 349669</t>
  </si>
  <si>
    <t>диплом 190151</t>
  </si>
  <si>
    <t>сертификат 590066</t>
  </si>
  <si>
    <t>аттестат 501800</t>
  </si>
  <si>
    <t>диплом 483892</t>
  </si>
  <si>
    <t>сертификат 048136</t>
  </si>
  <si>
    <t>аттестат 933451</t>
  </si>
  <si>
    <t>аттестат 470873</t>
  </si>
  <si>
    <t>диплом 835437</t>
  </si>
  <si>
    <t>аттестат 562057</t>
  </si>
  <si>
    <t>диплом 148861</t>
  </si>
  <si>
    <t>аттестат 052848</t>
  </si>
  <si>
    <t>диплом 644334</t>
  </si>
  <si>
    <t>аттестат 098067</t>
  </si>
  <si>
    <t>аттестат 319396</t>
  </si>
  <si>
    <t>сертификат 150581</t>
  </si>
  <si>
    <t>диплом 656995</t>
  </si>
  <si>
    <t>аттестат 552752</t>
  </si>
  <si>
    <t>аттестат 442218</t>
  </si>
  <si>
    <t>диплом 624699</t>
  </si>
  <si>
    <t>сертификат 531331</t>
  </si>
  <si>
    <t>диплом 541638</t>
  </si>
  <si>
    <t>аттестат 319352</t>
  </si>
  <si>
    <t>с</t>
  </si>
  <si>
    <t>аттестат 305227</t>
  </si>
  <si>
    <t>knowforenglang</t>
  </si>
  <si>
    <t>namevuz</t>
  </si>
  <si>
    <t>kvalifikacia</t>
  </si>
  <si>
    <t>professia</t>
  </si>
  <si>
    <t>docaboutstudy</t>
  </si>
  <si>
    <t>stagworkobshi</t>
  </si>
  <si>
    <t>stagworknepreruv</t>
  </si>
  <si>
    <t>рядовой</t>
  </si>
  <si>
    <t xml:space="preserve">C </t>
  </si>
  <si>
    <t>военкомат Абинского района Краснодарского края</t>
  </si>
  <si>
    <t xml:space="preserve">общий </t>
  </si>
  <si>
    <t>не снят с воинского учета</t>
  </si>
  <si>
    <t>лейтенант</t>
  </si>
  <si>
    <t xml:space="preserve">B </t>
  </si>
  <si>
    <t xml:space="preserve">A </t>
  </si>
  <si>
    <t>военкомат Октябрьского района Ростовской области</t>
  </si>
  <si>
    <t>сержант</t>
  </si>
  <si>
    <t>военкомат Морозовского района Ростовской области</t>
  </si>
  <si>
    <t>снят с воинского учета</t>
  </si>
  <si>
    <t>старший сержант</t>
  </si>
  <si>
    <t>voinskoezvanie</t>
  </si>
  <si>
    <t>kodovoeoboznvus</t>
  </si>
  <si>
    <t>kategoriazapasa</t>
  </si>
  <si>
    <t>kategoriagodnosti</t>
  </si>
  <si>
    <t>naimenkommisspozhitelstv</t>
  </si>
  <si>
    <t>voinskiiuchet</t>
  </si>
  <si>
    <t>otmetkasnyatiaucheta</t>
  </si>
  <si>
    <t>истечение срока действия договора</t>
  </si>
  <si>
    <t>по собственному желанию</t>
  </si>
  <si>
    <t>недостаточная квалификация</t>
  </si>
  <si>
    <t>неоднократные опоздания</t>
  </si>
  <si>
    <t>неоднократный безосновательный невыход на работу</t>
  </si>
  <si>
    <t>pricasnumbuvoln</t>
  </si>
  <si>
    <t>dataprikasauvoln</t>
  </si>
  <si>
    <t>osnovanie</t>
  </si>
  <si>
    <t>dataprekrdeistviyadogovora</t>
  </si>
  <si>
    <t>с отрывом от производства</t>
  </si>
  <si>
    <t>Ростовский Институт Повышения Квалификации</t>
  </si>
  <si>
    <t>удостоверение 55653</t>
  </si>
  <si>
    <t>Харьковский Государственный Институт Управления</t>
  </si>
  <si>
    <t>удостоверение 54971</t>
  </si>
  <si>
    <t>без отрыва от производства</t>
  </si>
  <si>
    <t>удостоверение 49985</t>
  </si>
  <si>
    <t>сертификат 96692</t>
  </si>
  <si>
    <t>сертификат 61311</t>
  </si>
  <si>
    <t>Московская Академия ИТ</t>
  </si>
  <si>
    <t>сертификат 11238</t>
  </si>
  <si>
    <t>сертификат 51865</t>
  </si>
  <si>
    <t>сертификат 83091</t>
  </si>
  <si>
    <t>удостоверение 25746</t>
  </si>
  <si>
    <t>сертификат 58710</t>
  </si>
  <si>
    <t>сертификат 97633</t>
  </si>
  <si>
    <t>сертификат 75932</t>
  </si>
  <si>
    <t>сертификат 63131</t>
  </si>
  <si>
    <t>удостоверение 65441</t>
  </si>
  <si>
    <t>сертификат 01654</t>
  </si>
  <si>
    <t>удостоверение 36518</t>
  </si>
  <si>
    <t>удостоверение 51656</t>
  </si>
  <si>
    <t>сертификат 70787</t>
  </si>
  <si>
    <t>удостоверение 60349</t>
  </si>
  <si>
    <t>сертификат 12823</t>
  </si>
  <si>
    <t>удостоверение 15729</t>
  </si>
  <si>
    <t>сертификат 26806</t>
  </si>
  <si>
    <t>удостоверение 40408</t>
  </si>
  <si>
    <t>сертификат 89028</t>
  </si>
  <si>
    <t>сертификат 39334</t>
  </si>
  <si>
    <t>сертификат 43324</t>
  </si>
  <si>
    <t>сертификат 94064</t>
  </si>
  <si>
    <t>сертификат 42291</t>
  </si>
  <si>
    <t>сертификат 42217</t>
  </si>
  <si>
    <t>сертификат 58954</t>
  </si>
  <si>
    <t>сертификат 34961</t>
  </si>
  <si>
    <t>удостоверение 51119</t>
  </si>
  <si>
    <t>сертификат 96506</t>
  </si>
  <si>
    <t>удостоверение 41701</t>
  </si>
  <si>
    <t>сертификат 85506</t>
  </si>
  <si>
    <t>удостоверение 07454</t>
  </si>
  <si>
    <t>сертификат 81399</t>
  </si>
  <si>
    <t>удостоверение 96861</t>
  </si>
  <si>
    <t>сертификат 32520</t>
  </si>
  <si>
    <t>удостоверение 45439</t>
  </si>
  <si>
    <t>удостоверение 14415</t>
  </si>
  <si>
    <t>сертификат 48430</t>
  </si>
  <si>
    <t>удостоверение 79377</t>
  </si>
  <si>
    <t>удостоверение 99088</t>
  </si>
  <si>
    <t>удостоверение 39175</t>
  </si>
  <si>
    <t>удостоверение 79657</t>
  </si>
  <si>
    <t>удостоверение 38921</t>
  </si>
  <si>
    <t>удостоверение 83375</t>
  </si>
  <si>
    <t>сертификат 14948</t>
  </si>
  <si>
    <t>сертификат 76676</t>
  </si>
  <si>
    <t>сертификат 77777</t>
  </si>
  <si>
    <t>nachaloobuchenia</t>
  </si>
  <si>
    <t>okonchobuchenia</t>
  </si>
  <si>
    <t>vidpovushkvalifikaci</t>
  </si>
  <si>
    <t>naimenovanieobrazuchrezhd</t>
  </si>
  <si>
    <t>documentpovush</t>
  </si>
  <si>
    <t>prikasnumberperem</t>
  </si>
  <si>
    <t>dataprikasaperemesh</t>
  </si>
  <si>
    <t>novoemesto</t>
  </si>
  <si>
    <t>Плучение новой компетенции</t>
  </si>
  <si>
    <t>Согласно плану обучения</t>
  </si>
  <si>
    <t xml:space="preserve">Зачисление в кадровый резерв </t>
  </si>
  <si>
    <t>Планируемый перевод</t>
  </si>
  <si>
    <t>Гуенко Руслан Леонидович</t>
  </si>
  <si>
    <t>Чумаков Алексей Геннадьевич</t>
  </si>
  <si>
    <t>Лукьянов Андрей Николаевич</t>
  </si>
  <si>
    <t>Терещенко Виталий Владимирович</t>
  </si>
  <si>
    <t>Митюнина Наталья Николаевна</t>
  </si>
  <si>
    <t>Дорошенко Сергей Сергеевич</t>
  </si>
  <si>
    <t>Михалев Степан Петрович</t>
  </si>
  <si>
    <t>Харламова Наталья Павловна</t>
  </si>
  <si>
    <t>344033, Ростовская область, г.Ростов-на-Дону, Кузнечная, дом 114, корп. А</t>
  </si>
  <si>
    <t>863-264-58-65</t>
  </si>
  <si>
    <t>ООО "Решение"</t>
  </si>
  <si>
    <t>ДГТУ</t>
  </si>
  <si>
    <t>ЮФУ</t>
  </si>
  <si>
    <t>ТРТИ</t>
  </si>
  <si>
    <t>РИЖТ</t>
  </si>
  <si>
    <t>военкомат Пролетарского района, г. Ростов-на-Дону</t>
  </si>
  <si>
    <t>военкомат Ворошиловского района, г. Ростов-на-Дону</t>
  </si>
  <si>
    <t>военкомат Первомайского района, г. Ростов-на-Дону</t>
  </si>
  <si>
    <t>Академия квалификации СБЕР</t>
  </si>
  <si>
    <t>Ростовская Академия ДГТУ</t>
  </si>
  <si>
    <t>NULL</t>
  </si>
  <si>
    <t xml:space="preserve"> Дирекция</t>
  </si>
  <si>
    <t>Таблица соответствий имён</t>
  </si>
  <si>
    <t xml:space="preserve"> ---&gt;</t>
  </si>
  <si>
    <t>ФОРМИРОВАНИЕ  КОМАНДЫ  В 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</si>
</sst>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6"/>
      <color theme="8" tint="0.3999755851924192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 tint="0.499984740745262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rgb="FFC00000"/>
      <name val="Arial"/>
      <family val="2"/>
      <charset val="204"/>
    </font>
    <font>
      <sz val="14"/>
      <color rgb="FFC00000"/>
      <name val="Arial"/>
      <family val="2"/>
      <charset val="204"/>
    </font>
    <font>
      <sz val="20"/>
      <color rgb="FFC00000"/>
      <name val="Century Gothic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justify" vertical="center"/>
    </xf>
    <xf numFmtId="0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49" fontId="5" fillId="0" borderId="0" xfId="0" applyNumberFormat="1" applyFont="1" applyFill="1"/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Fill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4" fillId="0" borderId="1" xfId="0" applyNumberFormat="1" applyFont="1" applyFill="1" applyBorder="1" applyAlignment="1">
      <alignment horizontal="justify" vertical="center"/>
    </xf>
    <xf numFmtId="14" fontId="6" fillId="0" borderId="0" xfId="0" applyNumberFormat="1" applyFont="1" applyFill="1"/>
    <xf numFmtId="0" fontId="6" fillId="0" borderId="0" xfId="0" applyFont="1" applyFill="1"/>
    <xf numFmtId="14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/>
    </xf>
    <xf numFmtId="3" fontId="5" fillId="0" borderId="1" xfId="0" applyNumberFormat="1" applyFont="1" applyFill="1" applyBorder="1" applyAlignment="1"/>
    <xf numFmtId="3" fontId="5" fillId="0" borderId="0" xfId="0" applyNumberFormat="1" applyFont="1" applyFill="1" applyAlignment="1"/>
    <xf numFmtId="0" fontId="2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5" zoomScaleNormal="85" workbookViewId="0"/>
  </sheetViews>
  <sheetFormatPr defaultRowHeight="15" x14ac:dyDescent="0.25"/>
  <cols>
    <col min="1" max="1" width="96.42578125" customWidth="1"/>
    <col min="2" max="2" width="9.140625" style="2"/>
    <col min="3" max="3" width="28.42578125" style="1" bestFit="1" customWidth="1"/>
    <col min="4" max="4" width="44.5703125" style="48" customWidth="1"/>
    <col min="5" max="5" width="43.85546875" style="1" customWidth="1"/>
  </cols>
  <sheetData>
    <row r="1" spans="1:5" ht="21" x14ac:dyDescent="0.25">
      <c r="A1" s="3" t="s">
        <v>492</v>
      </c>
      <c r="B1" s="3"/>
      <c r="C1" s="3"/>
      <c r="D1" s="3"/>
      <c r="E1" s="3"/>
    </row>
    <row r="2" spans="1:5" x14ac:dyDescent="0.25">
      <c r="A2" t="s">
        <v>53</v>
      </c>
      <c r="B2" s="2">
        <v>1</v>
      </c>
    </row>
    <row r="3" spans="1:5" x14ac:dyDescent="0.25">
      <c r="A3" t="s">
        <v>0</v>
      </c>
      <c r="C3" s="1" t="s">
        <v>63</v>
      </c>
      <c r="D3" s="48" t="s">
        <v>60</v>
      </c>
      <c r="E3" s="1" t="s">
        <v>64</v>
      </c>
    </row>
    <row r="4" spans="1:5" x14ac:dyDescent="0.25">
      <c r="A4" t="s">
        <v>1</v>
      </c>
      <c r="C4" s="1" t="s">
        <v>65</v>
      </c>
      <c r="D4" s="48" t="s">
        <v>66</v>
      </c>
      <c r="E4" s="1" t="s">
        <v>67</v>
      </c>
    </row>
    <row r="5" spans="1:5" x14ac:dyDescent="0.25">
      <c r="A5" t="s">
        <v>2</v>
      </c>
      <c r="C5" s="1" t="s">
        <v>68</v>
      </c>
      <c r="D5" s="48" t="s">
        <v>69</v>
      </c>
      <c r="E5" s="1" t="s">
        <v>70</v>
      </c>
    </row>
    <row r="6" spans="1:5" x14ac:dyDescent="0.25">
      <c r="A6" t="s">
        <v>54</v>
      </c>
      <c r="B6" s="2">
        <v>1</v>
      </c>
      <c r="C6" s="1" t="s">
        <v>71</v>
      </c>
      <c r="D6" s="48" t="s">
        <v>71</v>
      </c>
      <c r="E6" s="1" t="s">
        <v>71</v>
      </c>
    </row>
    <row r="7" spans="1:5" x14ac:dyDescent="0.25">
      <c r="A7" t="s">
        <v>0</v>
      </c>
      <c r="C7" s="1" t="s">
        <v>63</v>
      </c>
      <c r="D7" s="48" t="s">
        <v>60</v>
      </c>
      <c r="E7" s="1" t="s">
        <v>64</v>
      </c>
    </row>
    <row r="8" spans="1:5" x14ac:dyDescent="0.25">
      <c r="A8" t="s">
        <v>3</v>
      </c>
      <c r="C8" s="1" t="s">
        <v>72</v>
      </c>
      <c r="D8" s="48" t="s">
        <v>73</v>
      </c>
      <c r="E8" s="1" t="s">
        <v>67</v>
      </c>
    </row>
    <row r="9" spans="1:5" x14ac:dyDescent="0.25">
      <c r="A9" t="s">
        <v>4</v>
      </c>
      <c r="C9" s="1" t="s">
        <v>74</v>
      </c>
      <c r="D9" s="48" t="s">
        <v>69</v>
      </c>
      <c r="E9" s="1" t="s">
        <v>70</v>
      </c>
    </row>
    <row r="10" spans="1:5" x14ac:dyDescent="0.25">
      <c r="A10" t="s">
        <v>5</v>
      </c>
      <c r="C10" s="1" t="s">
        <v>75</v>
      </c>
      <c r="D10" s="48" t="s">
        <v>76</v>
      </c>
      <c r="E10" s="1" t="s">
        <v>77</v>
      </c>
    </row>
    <row r="11" spans="1:5" x14ac:dyDescent="0.25">
      <c r="A11" t="s">
        <v>6</v>
      </c>
      <c r="C11" s="1" t="s">
        <v>78</v>
      </c>
      <c r="D11" s="48" t="s">
        <v>79</v>
      </c>
      <c r="E11" s="1" t="s">
        <v>80</v>
      </c>
    </row>
    <row r="12" spans="1:5" x14ac:dyDescent="0.25">
      <c r="A12" t="s">
        <v>55</v>
      </c>
      <c r="B12" s="2">
        <v>2</v>
      </c>
      <c r="C12" s="1" t="s">
        <v>71</v>
      </c>
      <c r="D12" s="48" t="s">
        <v>71</v>
      </c>
      <c r="E12" s="1" t="s">
        <v>71</v>
      </c>
    </row>
    <row r="13" spans="1:5" x14ac:dyDescent="0.25">
      <c r="A13" t="s">
        <v>0</v>
      </c>
      <c r="C13" s="1" t="s">
        <v>63</v>
      </c>
      <c r="D13" s="48" t="s">
        <v>60</v>
      </c>
      <c r="E13" s="1" t="s">
        <v>64</v>
      </c>
    </row>
    <row r="14" spans="1:5" x14ac:dyDescent="0.25">
      <c r="A14" t="s">
        <v>7</v>
      </c>
      <c r="C14" s="1" t="s">
        <v>81</v>
      </c>
      <c r="D14" s="48" t="s">
        <v>66</v>
      </c>
      <c r="E14" s="1" t="s">
        <v>67</v>
      </c>
    </row>
    <row r="15" spans="1:5" x14ac:dyDescent="0.25">
      <c r="A15" t="s">
        <v>8</v>
      </c>
      <c r="C15" s="1" t="s">
        <v>82</v>
      </c>
      <c r="D15" s="48" t="s">
        <v>69</v>
      </c>
      <c r="E15" s="1" t="s">
        <v>70</v>
      </c>
    </row>
    <row r="16" spans="1:5" x14ac:dyDescent="0.25">
      <c r="A16" t="s">
        <v>9</v>
      </c>
      <c r="C16" s="1" t="s">
        <v>83</v>
      </c>
      <c r="D16" s="48" t="s">
        <v>84</v>
      </c>
      <c r="E16" s="1" t="s">
        <v>85</v>
      </c>
    </row>
    <row r="17" spans="1:5" x14ac:dyDescent="0.25">
      <c r="A17" t="s">
        <v>10</v>
      </c>
      <c r="C17" s="1" t="s">
        <v>86</v>
      </c>
      <c r="D17" s="48" t="s">
        <v>87</v>
      </c>
      <c r="E17" s="1" t="s">
        <v>88</v>
      </c>
    </row>
    <row r="18" spans="1:5" x14ac:dyDescent="0.25">
      <c r="A18" t="s">
        <v>56</v>
      </c>
      <c r="B18" s="2">
        <v>4</v>
      </c>
      <c r="C18" s="1" t="s">
        <v>71</v>
      </c>
      <c r="D18" s="48" t="s">
        <v>71</v>
      </c>
      <c r="E18" s="1" t="s">
        <v>71</v>
      </c>
    </row>
    <row r="19" spans="1:5" x14ac:dyDescent="0.25">
      <c r="A19" t="s">
        <v>0</v>
      </c>
      <c r="C19" s="1" t="s">
        <v>63</v>
      </c>
      <c r="D19" s="48" t="s">
        <v>89</v>
      </c>
      <c r="E19" s="1" t="s">
        <v>64</v>
      </c>
    </row>
    <row r="20" spans="1:5" x14ac:dyDescent="0.25">
      <c r="A20" t="s">
        <v>11</v>
      </c>
      <c r="C20" s="1" t="s">
        <v>90</v>
      </c>
      <c r="D20" s="48" t="s">
        <v>91</v>
      </c>
      <c r="E20" s="1" t="s">
        <v>92</v>
      </c>
    </row>
    <row r="21" spans="1:5" x14ac:dyDescent="0.25">
      <c r="A21" t="s">
        <v>12</v>
      </c>
      <c r="C21" s="1" t="s">
        <v>93</v>
      </c>
      <c r="D21" s="48" t="s">
        <v>94</v>
      </c>
      <c r="E21" s="1" t="s">
        <v>95</v>
      </c>
    </row>
    <row r="22" spans="1:5" x14ac:dyDescent="0.25">
      <c r="A22" t="s">
        <v>13</v>
      </c>
      <c r="C22" s="1" t="s">
        <v>96</v>
      </c>
      <c r="D22" s="48" t="s">
        <v>97</v>
      </c>
      <c r="E22" s="1" t="s">
        <v>98</v>
      </c>
    </row>
    <row r="23" spans="1:5" x14ac:dyDescent="0.25">
      <c r="A23" t="s">
        <v>14</v>
      </c>
      <c r="C23" s="1" t="s">
        <v>99</v>
      </c>
      <c r="D23" s="48" t="s">
        <v>100</v>
      </c>
      <c r="E23" s="1" t="s">
        <v>101</v>
      </c>
    </row>
    <row r="24" spans="1:5" x14ac:dyDescent="0.25">
      <c r="A24" t="s">
        <v>15</v>
      </c>
      <c r="C24" s="1" t="s">
        <v>102</v>
      </c>
      <c r="D24" s="48" t="s">
        <v>103</v>
      </c>
      <c r="E24" s="1" t="s">
        <v>104</v>
      </c>
    </row>
    <row r="25" spans="1:5" x14ac:dyDescent="0.25">
      <c r="A25" t="s">
        <v>16</v>
      </c>
      <c r="C25" s="1" t="s">
        <v>105</v>
      </c>
      <c r="D25" s="48" t="s">
        <v>61</v>
      </c>
      <c r="E25" s="1" t="s">
        <v>57</v>
      </c>
    </row>
    <row r="26" spans="1:5" x14ac:dyDescent="0.25">
      <c r="A26" t="s">
        <v>17</v>
      </c>
      <c r="C26" s="1" t="s">
        <v>106</v>
      </c>
      <c r="D26" s="48" t="s">
        <v>107</v>
      </c>
      <c r="E26" s="1" t="s">
        <v>108</v>
      </c>
    </row>
    <row r="27" spans="1:5" x14ac:dyDescent="0.25">
      <c r="A27" t="s">
        <v>18</v>
      </c>
      <c r="B27" s="2">
        <v>5</v>
      </c>
      <c r="C27" s="1" t="s">
        <v>71</v>
      </c>
      <c r="D27" s="48" t="s">
        <v>71</v>
      </c>
      <c r="E27" s="1" t="s">
        <v>71</v>
      </c>
    </row>
    <row r="28" spans="1:5" x14ac:dyDescent="0.25">
      <c r="A28" t="s">
        <v>0</v>
      </c>
      <c r="C28" s="1" t="s">
        <v>63</v>
      </c>
      <c r="D28" s="48" t="s">
        <v>109</v>
      </c>
      <c r="E28" s="1" t="s">
        <v>64</v>
      </c>
    </row>
    <row r="29" spans="1:5" x14ac:dyDescent="0.25">
      <c r="A29" t="s">
        <v>19</v>
      </c>
      <c r="C29" s="1" t="s">
        <v>110</v>
      </c>
      <c r="D29" s="48" t="s">
        <v>111</v>
      </c>
      <c r="E29" s="1" t="s">
        <v>112</v>
      </c>
    </row>
    <row r="30" spans="1:5" x14ac:dyDescent="0.25">
      <c r="A30" t="s">
        <v>20</v>
      </c>
      <c r="C30" s="1" t="s">
        <v>113</v>
      </c>
      <c r="D30" s="48" t="s">
        <v>114</v>
      </c>
      <c r="E30" s="1" t="s">
        <v>115</v>
      </c>
    </row>
    <row r="31" spans="1:5" x14ac:dyDescent="0.25">
      <c r="A31" t="s">
        <v>21</v>
      </c>
      <c r="C31" s="1" t="s">
        <v>116</v>
      </c>
      <c r="D31" s="48" t="s">
        <v>117</v>
      </c>
      <c r="E31" s="1" t="s">
        <v>118</v>
      </c>
    </row>
    <row r="32" spans="1:5" x14ac:dyDescent="0.25">
      <c r="A32" t="s">
        <v>22</v>
      </c>
      <c r="C32" s="1" t="s">
        <v>119</v>
      </c>
      <c r="D32" s="48" t="s">
        <v>120</v>
      </c>
      <c r="E32" s="1" t="s">
        <v>121</v>
      </c>
    </row>
    <row r="33" spans="1:5" x14ac:dyDescent="0.25">
      <c r="A33" t="s">
        <v>23</v>
      </c>
      <c r="B33" s="2">
        <v>6</v>
      </c>
      <c r="C33" s="1" t="s">
        <v>71</v>
      </c>
      <c r="D33" s="48" t="s">
        <v>71</v>
      </c>
      <c r="E33" s="1" t="s">
        <v>71</v>
      </c>
    </row>
    <row r="34" spans="1:5" x14ac:dyDescent="0.25">
      <c r="A34" t="s">
        <v>20</v>
      </c>
      <c r="C34" s="1" t="s">
        <v>113</v>
      </c>
      <c r="D34" s="48" t="s">
        <v>114</v>
      </c>
      <c r="E34" s="1" t="s">
        <v>115</v>
      </c>
    </row>
    <row r="35" spans="1:5" x14ac:dyDescent="0.25">
      <c r="A35" t="s">
        <v>24</v>
      </c>
      <c r="C35" s="1" t="s">
        <v>122</v>
      </c>
      <c r="D35" s="48" t="s">
        <v>123</v>
      </c>
      <c r="E35" s="1" t="s">
        <v>124</v>
      </c>
    </row>
    <row r="36" spans="1:5" x14ac:dyDescent="0.25">
      <c r="A36" t="s">
        <v>25</v>
      </c>
      <c r="C36" s="1" t="s">
        <v>125</v>
      </c>
      <c r="D36" s="48" t="s">
        <v>126</v>
      </c>
      <c r="E36" s="1" t="s">
        <v>127</v>
      </c>
    </row>
    <row r="37" spans="1:5" x14ac:dyDescent="0.25">
      <c r="A37" t="s">
        <v>26</v>
      </c>
      <c r="C37" s="1" t="s">
        <v>128</v>
      </c>
      <c r="D37" s="48" t="s">
        <v>129</v>
      </c>
      <c r="E37" s="1" t="s">
        <v>130</v>
      </c>
    </row>
    <row r="38" spans="1:5" x14ac:dyDescent="0.25">
      <c r="A38" t="s">
        <v>27</v>
      </c>
      <c r="C38" s="1" t="s">
        <v>75</v>
      </c>
      <c r="D38" s="48" t="s">
        <v>131</v>
      </c>
      <c r="E38" s="1" t="s">
        <v>132</v>
      </c>
    </row>
    <row r="39" spans="1:5" x14ac:dyDescent="0.25">
      <c r="A39" t="s">
        <v>28</v>
      </c>
      <c r="C39" s="1" t="s">
        <v>133</v>
      </c>
      <c r="D39" s="48" t="s">
        <v>134</v>
      </c>
      <c r="E39" s="1" t="s">
        <v>135</v>
      </c>
    </row>
    <row r="40" spans="1:5" x14ac:dyDescent="0.25">
      <c r="A40" t="s">
        <v>29</v>
      </c>
      <c r="C40" s="1" t="s">
        <v>136</v>
      </c>
      <c r="D40" s="48" t="s">
        <v>137</v>
      </c>
      <c r="E40" s="1" t="s">
        <v>138</v>
      </c>
    </row>
    <row r="41" spans="1:5" x14ac:dyDescent="0.25">
      <c r="A41" t="s">
        <v>30</v>
      </c>
      <c r="C41" s="1" t="s">
        <v>139</v>
      </c>
      <c r="D41" s="48" t="s">
        <v>140</v>
      </c>
      <c r="E41" s="1" t="s">
        <v>141</v>
      </c>
    </row>
    <row r="42" spans="1:5" x14ac:dyDescent="0.25">
      <c r="A42" t="s">
        <v>31</v>
      </c>
      <c r="C42" s="1" t="s">
        <v>58</v>
      </c>
      <c r="D42" s="48" t="s">
        <v>62</v>
      </c>
      <c r="E42" s="1" t="s">
        <v>59</v>
      </c>
    </row>
    <row r="43" spans="1:5" x14ac:dyDescent="0.25">
      <c r="A43" t="s">
        <v>32</v>
      </c>
      <c r="B43" s="2">
        <v>7</v>
      </c>
      <c r="C43" s="1" t="s">
        <v>71</v>
      </c>
      <c r="D43" s="48" t="s">
        <v>71</v>
      </c>
      <c r="E43" s="1" t="s">
        <v>71</v>
      </c>
    </row>
    <row r="44" spans="1:5" x14ac:dyDescent="0.25">
      <c r="A44" t="s">
        <v>0</v>
      </c>
      <c r="C44" s="1" t="s">
        <v>63</v>
      </c>
      <c r="D44" s="48" t="s">
        <v>60</v>
      </c>
      <c r="E44" s="1" t="s">
        <v>64</v>
      </c>
    </row>
    <row r="45" spans="1:5" x14ac:dyDescent="0.25">
      <c r="A45" t="s">
        <v>33</v>
      </c>
      <c r="C45" s="1" t="s">
        <v>142</v>
      </c>
      <c r="D45" s="48" t="s">
        <v>143</v>
      </c>
      <c r="E45" s="1" t="s">
        <v>144</v>
      </c>
    </row>
    <row r="46" spans="1:5" x14ac:dyDescent="0.25">
      <c r="A46" t="s">
        <v>34</v>
      </c>
      <c r="C46" s="1" t="s">
        <v>145</v>
      </c>
      <c r="D46" s="48" t="s">
        <v>146</v>
      </c>
      <c r="E46" s="1" t="s">
        <v>147</v>
      </c>
    </row>
    <row r="47" spans="1:5" x14ac:dyDescent="0.25">
      <c r="A47" t="s">
        <v>35</v>
      </c>
      <c r="C47" s="1" t="s">
        <v>148</v>
      </c>
      <c r="D47" s="48" t="s">
        <v>149</v>
      </c>
      <c r="E47" s="1" t="s">
        <v>150</v>
      </c>
    </row>
    <row r="48" spans="1:5" x14ac:dyDescent="0.25">
      <c r="A48" t="s">
        <v>36</v>
      </c>
      <c r="C48" s="1" t="s">
        <v>151</v>
      </c>
      <c r="D48" s="48" t="s">
        <v>152</v>
      </c>
      <c r="E48" s="1" t="s">
        <v>153</v>
      </c>
    </row>
    <row r="49" spans="1:5" x14ac:dyDescent="0.25">
      <c r="A49" t="s">
        <v>37</v>
      </c>
      <c r="C49" s="1" t="s">
        <v>154</v>
      </c>
      <c r="D49" s="48" t="s">
        <v>155</v>
      </c>
      <c r="E49" s="1" t="s">
        <v>156</v>
      </c>
    </row>
    <row r="50" spans="1:5" x14ac:dyDescent="0.25">
      <c r="A50" t="s">
        <v>38</v>
      </c>
      <c r="C50" s="1" t="s">
        <v>157</v>
      </c>
      <c r="D50" s="48" t="s">
        <v>158</v>
      </c>
      <c r="E50" s="1" t="s">
        <v>159</v>
      </c>
    </row>
    <row r="51" spans="1:5" x14ac:dyDescent="0.25">
      <c r="A51" t="s">
        <v>39</v>
      </c>
      <c r="C51" s="1" t="s">
        <v>160</v>
      </c>
      <c r="D51" s="48" t="s">
        <v>161</v>
      </c>
      <c r="E51" s="1" t="s">
        <v>162</v>
      </c>
    </row>
    <row r="52" spans="1:5" x14ac:dyDescent="0.25">
      <c r="A52" t="s">
        <v>40</v>
      </c>
      <c r="B52" s="2">
        <v>8</v>
      </c>
      <c r="C52" s="1" t="s">
        <v>71</v>
      </c>
      <c r="D52" s="48" t="s">
        <v>71</v>
      </c>
      <c r="E52" s="1" t="s">
        <v>71</v>
      </c>
    </row>
    <row r="53" spans="1:5" x14ac:dyDescent="0.25">
      <c r="A53" t="s">
        <v>0</v>
      </c>
      <c r="C53" s="1" t="s">
        <v>63</v>
      </c>
      <c r="D53" s="48" t="s">
        <v>163</v>
      </c>
      <c r="E53" s="1" t="s">
        <v>64</v>
      </c>
    </row>
    <row r="54" spans="1:5" x14ac:dyDescent="0.25">
      <c r="A54" t="s">
        <v>41</v>
      </c>
      <c r="C54" s="1" t="s">
        <v>164</v>
      </c>
      <c r="D54" s="48" t="s">
        <v>165</v>
      </c>
      <c r="E54" s="1" t="s">
        <v>166</v>
      </c>
    </row>
    <row r="55" spans="1:5" x14ac:dyDescent="0.25">
      <c r="A55" t="s">
        <v>42</v>
      </c>
      <c r="C55" s="1" t="s">
        <v>167</v>
      </c>
      <c r="D55" s="48" t="s">
        <v>168</v>
      </c>
      <c r="E55" s="1" t="s">
        <v>169</v>
      </c>
    </row>
    <row r="56" spans="1:5" x14ac:dyDescent="0.25">
      <c r="A56" t="s">
        <v>43</v>
      </c>
      <c r="C56" s="1" t="s">
        <v>170</v>
      </c>
      <c r="D56" s="48" t="s">
        <v>171</v>
      </c>
      <c r="E56" s="1" t="s">
        <v>172</v>
      </c>
    </row>
    <row r="57" spans="1:5" x14ac:dyDescent="0.25">
      <c r="A57" t="s">
        <v>44</v>
      </c>
      <c r="C57" s="1" t="s">
        <v>173</v>
      </c>
      <c r="D57" s="48" t="s">
        <v>174</v>
      </c>
      <c r="E57" s="1" t="s">
        <v>175</v>
      </c>
    </row>
    <row r="58" spans="1:5" x14ac:dyDescent="0.25">
      <c r="A58" t="s">
        <v>45</v>
      </c>
      <c r="C58" s="1" t="s">
        <v>176</v>
      </c>
      <c r="D58" s="48" t="s">
        <v>177</v>
      </c>
      <c r="E58" s="1" t="s">
        <v>178</v>
      </c>
    </row>
    <row r="59" spans="1:5" x14ac:dyDescent="0.25">
      <c r="A59" t="s">
        <v>46</v>
      </c>
      <c r="C59" s="1" t="s">
        <v>83</v>
      </c>
      <c r="D59" s="48" t="s">
        <v>179</v>
      </c>
      <c r="E59" s="1" t="s">
        <v>180</v>
      </c>
    </row>
    <row r="60" spans="1:5" x14ac:dyDescent="0.25">
      <c r="A60" t="s">
        <v>47</v>
      </c>
      <c r="B60" s="2">
        <v>9</v>
      </c>
      <c r="C60" s="1" t="s">
        <v>71</v>
      </c>
      <c r="D60" s="48" t="s">
        <v>71</v>
      </c>
      <c r="E60" s="1" t="s">
        <v>71</v>
      </c>
    </row>
    <row r="61" spans="1:5" x14ac:dyDescent="0.25">
      <c r="A61" t="s">
        <v>48</v>
      </c>
      <c r="C61" s="1" t="s">
        <v>58</v>
      </c>
      <c r="D61" s="48" t="s">
        <v>181</v>
      </c>
      <c r="E61" s="1" t="s">
        <v>182</v>
      </c>
    </row>
    <row r="62" spans="1:5" x14ac:dyDescent="0.25">
      <c r="A62" t="s">
        <v>49</v>
      </c>
      <c r="C62" s="1" t="s">
        <v>183</v>
      </c>
      <c r="D62" s="48" t="s">
        <v>184</v>
      </c>
      <c r="E62" s="1" t="s">
        <v>185</v>
      </c>
    </row>
    <row r="63" spans="1:5" x14ac:dyDescent="0.25">
      <c r="A63" t="s">
        <v>50</v>
      </c>
      <c r="C63" s="1" t="s">
        <v>186</v>
      </c>
      <c r="D63" s="48" t="s">
        <v>187</v>
      </c>
      <c r="E63" s="1" t="s">
        <v>188</v>
      </c>
    </row>
    <row r="64" spans="1:5" x14ac:dyDescent="0.25">
      <c r="A64" t="s">
        <v>51</v>
      </c>
      <c r="C64" s="1" t="s">
        <v>189</v>
      </c>
      <c r="D64" s="48" t="s">
        <v>190</v>
      </c>
      <c r="E64" s="1" t="s">
        <v>191</v>
      </c>
    </row>
    <row r="65" spans="1:5" x14ac:dyDescent="0.25">
      <c r="A65" t="s">
        <v>52</v>
      </c>
      <c r="C65" s="1" t="s">
        <v>192</v>
      </c>
      <c r="D65" s="48" t="s">
        <v>193</v>
      </c>
      <c r="E65" s="1" t="s">
        <v>194</v>
      </c>
    </row>
    <row r="66" spans="1:5" x14ac:dyDescent="0.25">
      <c r="C66" s="1" t="s">
        <v>71</v>
      </c>
      <c r="D66" s="48" t="s">
        <v>71</v>
      </c>
      <c r="E66" s="1" t="s">
        <v>71</v>
      </c>
    </row>
  </sheetData>
  <autoFilter ref="A1:B6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zoomScale="70" zoomScaleNormal="70" workbookViewId="0"/>
  </sheetViews>
  <sheetFormatPr defaultRowHeight="12.75" x14ac:dyDescent="0.2"/>
  <cols>
    <col min="1" max="1" width="13" style="39" bestFit="1" customWidth="1"/>
    <col min="2" max="2" width="22.42578125" style="39" bestFit="1" customWidth="1"/>
    <col min="3" max="3" width="26.5703125" style="23" bestFit="1" customWidth="1"/>
    <col min="4" max="4" width="23.5703125" style="23" bestFit="1" customWidth="1"/>
    <col min="5" max="5" width="26" style="24" bestFit="1" customWidth="1"/>
    <col min="6" max="6" width="51.42578125" style="6" bestFit="1" customWidth="1"/>
    <col min="7" max="7" width="19.28515625" style="23" bestFit="1" customWidth="1"/>
    <col min="8" max="8" width="31.140625" style="22" bestFit="1" customWidth="1"/>
    <col min="9" max="9" width="11" style="12" customWidth="1"/>
    <col min="10" max="10" width="255.7109375" style="12" bestFit="1" customWidth="1"/>
    <col min="11" max="18" width="9.140625" style="12"/>
    <col min="19" max="19" width="13.42578125" style="12" customWidth="1"/>
    <col min="20" max="20" width="13.28515625" style="12" customWidth="1"/>
    <col min="21" max="16384" width="9.140625" style="12"/>
  </cols>
  <sheetData>
    <row r="1" spans="1:21" s="31" customFormat="1" ht="37.5" customHeight="1" x14ac:dyDescent="0.25">
      <c r="A1" s="35" t="s">
        <v>253</v>
      </c>
      <c r="B1" s="35" t="s">
        <v>386</v>
      </c>
      <c r="C1" s="35" t="s">
        <v>387</v>
      </c>
      <c r="D1" s="35" t="s">
        <v>388</v>
      </c>
      <c r="E1" s="36" t="s">
        <v>389</v>
      </c>
      <c r="F1" s="36" t="s">
        <v>390</v>
      </c>
      <c r="G1" s="35" t="s">
        <v>391</v>
      </c>
      <c r="H1" s="35" t="s">
        <v>392</v>
      </c>
      <c r="I1" s="34" t="s">
        <v>493</v>
      </c>
      <c r="J1" s="42" t="s">
        <v>494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">
      <c r="A2" s="16">
        <v>34789</v>
      </c>
      <c r="B2" s="16" t="s">
        <v>373</v>
      </c>
      <c r="C2" s="16">
        <v>111111</v>
      </c>
      <c r="D2" s="16">
        <v>2</v>
      </c>
      <c r="E2" s="17" t="s">
        <v>374</v>
      </c>
      <c r="F2" s="4" t="s">
        <v>485</v>
      </c>
      <c r="G2" s="16" t="s">
        <v>376</v>
      </c>
      <c r="H2" s="15" t="s">
        <v>377</v>
      </c>
      <c r="I2" s="18"/>
      <c r="J2" s="12" t="str">
        <f>"insert into voinskuchet ("&amp;$A$1&amp;", "&amp;$B$1&amp;", "&amp;$C$1&amp;", "&amp;$D$1&amp;", "&amp;$E$1&amp;", "&amp;$F$1&amp;", "&amp;$G$1&amp;", "&amp;$H$1&amp;") values ("&amp;A2&amp;""&amp;", '"&amp;B2&amp;""&amp;"', '"&amp;C2&amp;"'"&amp;", "&amp;D2&amp;", '"&amp;E2&amp;"'"&amp;", '"&amp;F2&amp;"', '"&amp;G2&amp;""&amp;"', '"&amp;H2&amp;"');"</f>
        <v>insert into voinskuchet (tabnumb, voinskoezvanie, kodovoeoboznvus, kategoriazapasa, kategoriagodnosti, naimenkommisspozhitelstv, voinskiiuchet, otmetkasnyatiaucheta) values (34789, 'рядовой', '111111', 2, 'C ', 'военкомат Пролетарского района, г. Ростов-на-Дону', 'общий ', 'не снят с воинского учета');</v>
      </c>
    </row>
    <row r="3" spans="1:21" x14ac:dyDescent="0.2">
      <c r="A3" s="16">
        <v>37130</v>
      </c>
      <c r="B3" s="16" t="s">
        <v>378</v>
      </c>
      <c r="C3" s="16">
        <v>222222</v>
      </c>
      <c r="D3" s="16">
        <v>2</v>
      </c>
      <c r="E3" s="17" t="s">
        <v>374</v>
      </c>
      <c r="F3" s="4" t="s">
        <v>375</v>
      </c>
      <c r="G3" s="16" t="s">
        <v>376</v>
      </c>
      <c r="H3" s="15" t="s">
        <v>377</v>
      </c>
      <c r="J3" s="12" t="str">
        <f t="shared" ref="J3:J23" si="0">"insert into voinskuchet ("&amp;$A$1&amp;", "&amp;$B$1&amp;", "&amp;$C$1&amp;", "&amp;$D$1&amp;", "&amp;$E$1&amp;", "&amp;$F$1&amp;", "&amp;$G$1&amp;", "&amp;$H$1&amp;") values ("&amp;A3&amp;""&amp;", '"&amp;B3&amp;""&amp;"', '"&amp;C3&amp;"'"&amp;", "&amp;D3&amp;", '"&amp;E3&amp;"'"&amp;", '"&amp;F3&amp;"', '"&amp;G3&amp;""&amp;"', '"&amp;H3&amp;"');"</f>
        <v>insert into voinskuchet (tabnumb, voinskoezvanie, kodovoeoboznvus, kategoriazapasa, kategoriagodnosti, naimenkommisspozhitelstv, voinskiiuchet, otmetkasnyatiaucheta) values (37130, 'лейтенант', '222222', 2, 'C ', 'военкомат Абинского района Краснодарского края', 'общий ', 'не снят с воинского учета');</v>
      </c>
    </row>
    <row r="4" spans="1:21" x14ac:dyDescent="0.2">
      <c r="A4" s="16">
        <v>47857</v>
      </c>
      <c r="B4" s="16" t="s">
        <v>373</v>
      </c>
      <c r="C4" s="16">
        <v>333333</v>
      </c>
      <c r="D4" s="16">
        <v>2</v>
      </c>
      <c r="E4" s="17" t="s">
        <v>379</v>
      </c>
      <c r="F4" s="4" t="s">
        <v>485</v>
      </c>
      <c r="G4" s="16" t="s">
        <v>376</v>
      </c>
      <c r="H4" s="15" t="s">
        <v>377</v>
      </c>
      <c r="J4" s="12" t="str">
        <f t="shared" si="0"/>
        <v>insert into voinskuchet (tabnumb, voinskoezvanie, kodovoeoboznvus, kategoriazapasa, kategoriagodnosti, naimenkommisspozhitelstv, voinskiiuchet, otmetkasnyatiaucheta) values (47857, 'рядовой', '333333', 2, 'B ', 'военкомат Пролетарского района, г. Ростов-на-Дону', 'общий ', 'не снят с воинского учета');</v>
      </c>
    </row>
    <row r="5" spans="1:21" x14ac:dyDescent="0.2">
      <c r="A5" s="16">
        <v>71094</v>
      </c>
      <c r="B5" s="16" t="s">
        <v>373</v>
      </c>
      <c r="C5" s="16">
        <v>444444</v>
      </c>
      <c r="D5" s="16">
        <v>2</v>
      </c>
      <c r="E5" s="17" t="s">
        <v>380</v>
      </c>
      <c r="F5" s="4" t="s">
        <v>381</v>
      </c>
      <c r="G5" s="16" t="s">
        <v>376</v>
      </c>
      <c r="H5" s="15" t="s">
        <v>377</v>
      </c>
      <c r="J5" s="12" t="str">
        <f t="shared" si="0"/>
        <v>insert into voinskuchet (tabnumb, voinskoezvanie, kodovoeoboznvus, kategoriazapasa, kategoriagodnosti, naimenkommisspozhitelstv, voinskiiuchet, otmetkasnyatiaucheta) values (71094, 'рядовой', '444444', 2, 'A ', 'военкомат Октябрьского района Ростовской области', 'общий ', 'не снят с воинского учета');</v>
      </c>
    </row>
    <row r="6" spans="1:21" x14ac:dyDescent="0.2">
      <c r="A6" s="16">
        <v>3980</v>
      </c>
      <c r="B6" s="16" t="s">
        <v>382</v>
      </c>
      <c r="C6" s="16">
        <v>555555</v>
      </c>
      <c r="D6" s="16">
        <v>1</v>
      </c>
      <c r="E6" s="17" t="s">
        <v>380</v>
      </c>
      <c r="F6" s="4" t="s">
        <v>383</v>
      </c>
      <c r="G6" s="16" t="s">
        <v>376</v>
      </c>
      <c r="H6" s="15" t="s">
        <v>384</v>
      </c>
      <c r="J6" s="12" t="str">
        <f t="shared" si="0"/>
        <v>insert into voinskuchet (tabnumb, voinskoezvanie, kodovoeoboznvus, kategoriazapasa, kategoriagodnosti, naimenkommisspozhitelstv, voinskiiuchet, otmetkasnyatiaucheta) values (3980, 'сержант', '555555', 1, 'A ', 'военкомат Морозовского района Ростовской области', 'общий ', 'снят с воинского учета');</v>
      </c>
    </row>
    <row r="7" spans="1:21" x14ac:dyDescent="0.2">
      <c r="A7" s="16">
        <v>4817</v>
      </c>
      <c r="B7" s="16" t="s">
        <v>385</v>
      </c>
      <c r="C7" s="16">
        <v>666666</v>
      </c>
      <c r="D7" s="16">
        <v>1</v>
      </c>
      <c r="E7" s="17" t="s">
        <v>380</v>
      </c>
      <c r="F7" s="4" t="s">
        <v>486</v>
      </c>
      <c r="G7" s="16" t="s">
        <v>376</v>
      </c>
      <c r="H7" s="15" t="s">
        <v>384</v>
      </c>
      <c r="J7" s="12" t="str">
        <f t="shared" si="0"/>
        <v>insert into voinskuchet (tabnumb, voinskoezvanie, kodovoeoboznvus, kategoriazapasa, kategoriagodnosti, naimenkommisspozhitelstv, voinskiiuchet, otmetkasnyatiaucheta) values (4817, 'старший сержант', '666666', 1, 'A ', 'военкомат Ворошиловского района, г. Ростов-на-Дону', 'общий ', 'снят с воинского учета');</v>
      </c>
    </row>
    <row r="8" spans="1:21" x14ac:dyDescent="0.2">
      <c r="A8" s="16">
        <v>11238</v>
      </c>
      <c r="B8" s="16" t="s">
        <v>378</v>
      </c>
      <c r="C8" s="16">
        <v>777777</v>
      </c>
      <c r="D8" s="16">
        <v>1</v>
      </c>
      <c r="E8" s="17" t="s">
        <v>380</v>
      </c>
      <c r="F8" s="4" t="s">
        <v>485</v>
      </c>
      <c r="G8" s="16" t="s">
        <v>376</v>
      </c>
      <c r="H8" s="15" t="s">
        <v>384</v>
      </c>
      <c r="J8" s="12" t="str">
        <f t="shared" si="0"/>
        <v>insert into voinskuchet (tabnumb, voinskoezvanie, kodovoeoboznvus, kategoriazapasa, kategoriagodnosti, naimenkommisspozhitelstv, voinskiiuchet, otmetkasnyatiaucheta) values (11238, 'лейтенант', '777777', 1, 'A ', 'военкомат Пролетарского района, г. Ростов-на-Дону', 'общий ', 'снят с воинского учета');</v>
      </c>
    </row>
    <row r="9" spans="1:21" x14ac:dyDescent="0.2">
      <c r="A9" s="16">
        <v>11908</v>
      </c>
      <c r="B9" s="16" t="s">
        <v>385</v>
      </c>
      <c r="C9" s="16">
        <v>888888</v>
      </c>
      <c r="D9" s="16">
        <v>1</v>
      </c>
      <c r="E9" s="17" t="s">
        <v>380</v>
      </c>
      <c r="F9" s="4" t="s">
        <v>487</v>
      </c>
      <c r="G9" s="16" t="s">
        <v>376</v>
      </c>
      <c r="H9" s="15" t="s">
        <v>384</v>
      </c>
      <c r="J9" s="12" t="str">
        <f t="shared" si="0"/>
        <v>insert into voinskuchet (tabnumb, voinskoezvanie, kodovoeoboznvus, kategoriazapasa, kategoriagodnosti, naimenkommisspozhitelstv, voinskiiuchet, otmetkasnyatiaucheta) values (11908, 'старший сержант', '888888', 1, 'A ', 'военкомат Первомайского района, г. Ростов-на-Дону', 'общий ', 'снят с воинского учета');</v>
      </c>
    </row>
    <row r="10" spans="1:21" x14ac:dyDescent="0.2">
      <c r="A10" s="16">
        <v>12367</v>
      </c>
      <c r="B10" s="16" t="s">
        <v>378</v>
      </c>
      <c r="C10" s="16">
        <v>111111</v>
      </c>
      <c r="D10" s="16">
        <v>1</v>
      </c>
      <c r="E10" s="17" t="s">
        <v>380</v>
      </c>
      <c r="F10" s="4" t="s">
        <v>383</v>
      </c>
      <c r="G10" s="16" t="s">
        <v>376</v>
      </c>
      <c r="H10" s="15" t="s">
        <v>384</v>
      </c>
      <c r="J10" s="12" t="str">
        <f t="shared" si="0"/>
        <v>insert into voinskuchet (tabnumb, voinskoezvanie, kodovoeoboznvus, kategoriazapasa, kategoriagodnosti, naimenkommisspozhitelstv, voinskiiuchet, otmetkasnyatiaucheta) values (12367, 'лейтенант', '111111', 1, 'A ', 'военкомат Морозовского района Ростовской области', 'общий ', 'снят с воинского учета');</v>
      </c>
    </row>
    <row r="11" spans="1:21" x14ac:dyDescent="0.2">
      <c r="A11" s="16">
        <v>12989</v>
      </c>
      <c r="B11" s="16" t="s">
        <v>385</v>
      </c>
      <c r="C11" s="16">
        <v>222222</v>
      </c>
      <c r="D11" s="16">
        <v>2</v>
      </c>
      <c r="E11" s="17" t="s">
        <v>374</v>
      </c>
      <c r="F11" s="4" t="s">
        <v>487</v>
      </c>
      <c r="G11" s="16" t="s">
        <v>376</v>
      </c>
      <c r="H11" s="15" t="s">
        <v>384</v>
      </c>
      <c r="J11" s="12" t="str">
        <f t="shared" si="0"/>
        <v>insert into voinskuchet (tabnumb, voinskoezvanie, kodovoeoboznvus, kategoriazapasa, kategoriagodnosti, naimenkommisspozhitelstv, voinskiiuchet, otmetkasnyatiaucheta) values (12989, 'старший сержант', '222222', 2, 'C ', 'военкомат Первомайского района, г. Ростов-на-Дону', 'общий ', 'снят с воинского учета');</v>
      </c>
    </row>
    <row r="12" spans="1:21" x14ac:dyDescent="0.2">
      <c r="A12" s="16">
        <v>14568</v>
      </c>
      <c r="B12" s="16" t="s">
        <v>385</v>
      </c>
      <c r="C12" s="16">
        <v>333333</v>
      </c>
      <c r="D12" s="16">
        <v>2</v>
      </c>
      <c r="E12" s="17" t="s">
        <v>379</v>
      </c>
      <c r="F12" s="4" t="s">
        <v>486</v>
      </c>
      <c r="G12" s="16" t="s">
        <v>376</v>
      </c>
      <c r="H12" s="15" t="s">
        <v>384</v>
      </c>
      <c r="J12" s="12" t="str">
        <f t="shared" si="0"/>
        <v>insert into voinskuchet (tabnumb, voinskoezvanie, kodovoeoboznvus, kategoriazapasa, kategoriagodnosti, naimenkommisspozhitelstv, voinskiiuchet, otmetkasnyatiaucheta) values (14568, 'старший сержант', '333333', 2, 'B ', 'военкомат Ворошиловского района, г. Ростов-на-Дону', 'общий ', 'снят с воинского учета');</v>
      </c>
    </row>
    <row r="13" spans="1:21" x14ac:dyDescent="0.2">
      <c r="A13" s="16">
        <v>13948</v>
      </c>
      <c r="B13" s="16" t="s">
        <v>378</v>
      </c>
      <c r="C13" s="16">
        <v>444444</v>
      </c>
      <c r="D13" s="16">
        <v>1</v>
      </c>
      <c r="E13" s="17" t="s">
        <v>379</v>
      </c>
      <c r="F13" s="4" t="s">
        <v>487</v>
      </c>
      <c r="G13" s="16" t="s">
        <v>376</v>
      </c>
      <c r="H13" s="15" t="s">
        <v>384</v>
      </c>
      <c r="J13" s="12" t="str">
        <f t="shared" si="0"/>
        <v>insert into voinskuchet (tabnumb, voinskoezvanie, kodovoeoboznvus, kategoriazapasa, kategoriagodnosti, naimenkommisspozhitelstv, voinskiiuchet, otmetkasnyatiaucheta) values (13948, 'лейтенант', '444444', 1, 'B ', 'военкомат Первомайского района, г. Ростов-на-Дону', 'общий ', 'снят с воинского учета');</v>
      </c>
    </row>
    <row r="14" spans="1:21" x14ac:dyDescent="0.2">
      <c r="A14" s="16">
        <v>36006</v>
      </c>
      <c r="B14" s="16" t="s">
        <v>385</v>
      </c>
      <c r="C14" s="16">
        <v>555555</v>
      </c>
      <c r="D14" s="16">
        <v>1</v>
      </c>
      <c r="E14" s="17" t="s">
        <v>379</v>
      </c>
      <c r="F14" s="4" t="s">
        <v>485</v>
      </c>
      <c r="G14" s="16" t="s">
        <v>376</v>
      </c>
      <c r="H14" s="15" t="s">
        <v>384</v>
      </c>
      <c r="J14" s="12" t="str">
        <f t="shared" si="0"/>
        <v>insert into voinskuchet (tabnumb, voinskoezvanie, kodovoeoboznvus, kategoriazapasa, kategoriagodnosti, naimenkommisspozhitelstv, voinskiiuchet, otmetkasnyatiaucheta) values (36006, 'старший сержант', '555555', 1, 'B ', 'военкомат Пролетарского района, г. Ростов-на-Дону', 'общий ', 'снят с воинского учета');</v>
      </c>
    </row>
    <row r="15" spans="1:21" x14ac:dyDescent="0.2">
      <c r="A15" s="16">
        <v>16789</v>
      </c>
      <c r="B15" s="16" t="s">
        <v>382</v>
      </c>
      <c r="C15" s="16">
        <v>666666</v>
      </c>
      <c r="D15" s="16">
        <v>1</v>
      </c>
      <c r="E15" s="17" t="s">
        <v>380</v>
      </c>
      <c r="F15" s="4" t="s">
        <v>486</v>
      </c>
      <c r="G15" s="16" t="s">
        <v>376</v>
      </c>
      <c r="H15" s="15" t="s">
        <v>384</v>
      </c>
      <c r="J15" s="12" t="str">
        <f t="shared" si="0"/>
        <v>insert into voinskuchet (tabnumb, voinskoezvanie, kodovoeoboznvus, kategoriazapasa, kategoriagodnosti, naimenkommisspozhitelstv, voinskiiuchet, otmetkasnyatiaucheta) values (16789, 'сержант', '666666', 1, 'A ', 'военкомат Ворошиловского района, г. Ростов-на-Дону', 'общий ', 'снят с воинского учета');</v>
      </c>
    </row>
    <row r="16" spans="1:21" x14ac:dyDescent="0.2">
      <c r="A16" s="16">
        <v>17321</v>
      </c>
      <c r="B16" s="16" t="s">
        <v>378</v>
      </c>
      <c r="C16" s="16">
        <v>777777</v>
      </c>
      <c r="D16" s="16">
        <v>1</v>
      </c>
      <c r="E16" s="17" t="s">
        <v>379</v>
      </c>
      <c r="F16" s="4" t="s">
        <v>486</v>
      </c>
      <c r="G16" s="16" t="s">
        <v>376</v>
      </c>
      <c r="H16" s="15" t="s">
        <v>384</v>
      </c>
      <c r="J16" s="12" t="str">
        <f t="shared" si="0"/>
        <v>insert into voinskuchet (tabnumb, voinskoezvanie, kodovoeoboznvus, kategoriazapasa, kategoriagodnosti, naimenkommisspozhitelstv, voinskiiuchet, otmetkasnyatiaucheta) values (17321, 'лейтенант', '777777', 1, 'B ', 'военкомат Ворошиловского района, г. Ростов-на-Дону', 'общий ', 'снят с воинского учета');</v>
      </c>
    </row>
    <row r="17" spans="1:10" x14ac:dyDescent="0.2">
      <c r="A17" s="16">
        <v>18645</v>
      </c>
      <c r="B17" s="16" t="s">
        <v>382</v>
      </c>
      <c r="C17" s="16">
        <v>888888</v>
      </c>
      <c r="D17" s="16">
        <v>1</v>
      </c>
      <c r="E17" s="17" t="s">
        <v>380</v>
      </c>
      <c r="F17" s="4" t="s">
        <v>486</v>
      </c>
      <c r="G17" s="16" t="s">
        <v>376</v>
      </c>
      <c r="H17" s="15" t="s">
        <v>384</v>
      </c>
      <c r="J17" s="12" t="str">
        <f t="shared" si="0"/>
        <v>insert into voinskuchet (tabnumb, voinskoezvanie, kodovoeoboznvus, kategoriazapasa, kategoriagodnosti, naimenkommisspozhitelstv, voinskiiuchet, otmetkasnyatiaucheta) values (18645, 'сержант', '888888', 1, 'A ', 'военкомат Ворошиловского района, г. Ростов-на-Дону', 'общий ', 'снят с воинского учета');</v>
      </c>
    </row>
    <row r="18" spans="1:10" x14ac:dyDescent="0.2">
      <c r="A18" s="16">
        <v>20181</v>
      </c>
      <c r="B18" s="16" t="s">
        <v>382</v>
      </c>
      <c r="C18" s="16">
        <v>999999</v>
      </c>
      <c r="D18" s="16">
        <v>1</v>
      </c>
      <c r="E18" s="17" t="s">
        <v>380</v>
      </c>
      <c r="F18" s="4" t="s">
        <v>485</v>
      </c>
      <c r="G18" s="16" t="s">
        <v>376</v>
      </c>
      <c r="H18" s="15" t="s">
        <v>384</v>
      </c>
      <c r="J18" s="12" t="str">
        <f t="shared" si="0"/>
        <v>insert into voinskuchet (tabnumb, voinskoezvanie, kodovoeoboznvus, kategoriazapasa, kategoriagodnosti, naimenkommisspozhitelstv, voinskiiuchet, otmetkasnyatiaucheta) values (20181, 'сержант', '999999', 1, 'A ', 'военкомат Пролетарского района, г. Ростов-на-Дону', 'общий ', 'снят с воинского учета');</v>
      </c>
    </row>
    <row r="19" spans="1:10" x14ac:dyDescent="0.2">
      <c r="A19" s="16">
        <v>20976</v>
      </c>
      <c r="B19" s="16" t="s">
        <v>378</v>
      </c>
      <c r="C19" s="16">
        <v>111111</v>
      </c>
      <c r="D19" s="16">
        <v>1</v>
      </c>
      <c r="E19" s="17" t="s">
        <v>380</v>
      </c>
      <c r="F19" s="4" t="s">
        <v>487</v>
      </c>
      <c r="G19" s="16" t="s">
        <v>376</v>
      </c>
      <c r="H19" s="15" t="s">
        <v>384</v>
      </c>
      <c r="J19" s="12" t="str">
        <f t="shared" si="0"/>
        <v>insert into voinskuchet (tabnumb, voinskoezvanie, kodovoeoboznvus, kategoriazapasa, kategoriagodnosti, naimenkommisspozhitelstv, voinskiiuchet, otmetkasnyatiaucheta) values (20976, 'лейтенант', '111111', 1, 'A ', 'военкомат Первомайского района, г. Ростов-на-Дону', 'общий ', 'снят с воинского учета');</v>
      </c>
    </row>
    <row r="20" spans="1:10" x14ac:dyDescent="0.2">
      <c r="A20" s="16">
        <v>21222</v>
      </c>
      <c r="B20" s="16" t="s">
        <v>378</v>
      </c>
      <c r="C20" s="16">
        <v>222222</v>
      </c>
      <c r="D20" s="16">
        <v>1</v>
      </c>
      <c r="E20" s="17" t="s">
        <v>380</v>
      </c>
      <c r="F20" s="4" t="s">
        <v>486</v>
      </c>
      <c r="G20" s="16" t="s">
        <v>376</v>
      </c>
      <c r="H20" s="15" t="s">
        <v>384</v>
      </c>
      <c r="J20" s="12" t="str">
        <f t="shared" si="0"/>
        <v>insert into voinskuchet (tabnumb, voinskoezvanie, kodovoeoboznvus, kategoriazapasa, kategoriagodnosti, naimenkommisspozhitelstv, voinskiiuchet, otmetkasnyatiaucheta) values (21222, 'лейтенант', '222222', 1, 'A ', 'военкомат Ворошиловского района, г. Ростов-на-Дону', 'общий ', 'снят с воинского учета');</v>
      </c>
    </row>
    <row r="21" spans="1:10" x14ac:dyDescent="0.2">
      <c r="A21" s="16">
        <v>24448</v>
      </c>
      <c r="B21" s="16" t="s">
        <v>378</v>
      </c>
      <c r="C21" s="16">
        <v>333333</v>
      </c>
      <c r="D21" s="16">
        <v>1</v>
      </c>
      <c r="E21" s="17" t="s">
        <v>379</v>
      </c>
      <c r="F21" s="4" t="s">
        <v>486</v>
      </c>
      <c r="G21" s="16" t="s">
        <v>376</v>
      </c>
      <c r="H21" s="15" t="s">
        <v>384</v>
      </c>
      <c r="J21" s="12" t="str">
        <f t="shared" si="0"/>
        <v>insert into voinskuchet (tabnumb, voinskoezvanie, kodovoeoboznvus, kategoriazapasa, kategoriagodnosti, naimenkommisspozhitelstv, voinskiiuchet, otmetkasnyatiaucheta) values (24448, 'лейтенант', '333333', 1, 'B ', 'военкомат Ворошиловского района, г. Ростов-на-Дону', 'общий ', 'снят с воинского учета');</v>
      </c>
    </row>
    <row r="22" spans="1:10" x14ac:dyDescent="0.2">
      <c r="A22" s="16">
        <v>24660</v>
      </c>
      <c r="B22" s="16" t="s">
        <v>378</v>
      </c>
      <c r="C22" s="16">
        <v>444444</v>
      </c>
      <c r="D22" s="16">
        <v>1</v>
      </c>
      <c r="E22" s="17" t="s">
        <v>380</v>
      </c>
      <c r="F22" s="4" t="s">
        <v>486</v>
      </c>
      <c r="G22" s="16" t="s">
        <v>376</v>
      </c>
      <c r="H22" s="15" t="s">
        <v>384</v>
      </c>
      <c r="J22" s="12" t="str">
        <f t="shared" si="0"/>
        <v>insert into voinskuchet (tabnumb, voinskoezvanie, kodovoeoboznvus, kategoriazapasa, kategoriagodnosti, naimenkommisspozhitelstv, voinskiiuchet, otmetkasnyatiaucheta) values (24660, 'лейтенант', '444444', 1, 'A ', 'военкомат Ворошиловского района, г. Ростов-на-Дону', 'общий ', 'снят с воинского учета');</v>
      </c>
    </row>
    <row r="23" spans="1:10" x14ac:dyDescent="0.2">
      <c r="A23" s="16">
        <v>25582</v>
      </c>
      <c r="B23" s="16" t="s">
        <v>378</v>
      </c>
      <c r="C23" s="16">
        <v>555555</v>
      </c>
      <c r="D23" s="16">
        <v>1</v>
      </c>
      <c r="E23" s="17" t="s">
        <v>380</v>
      </c>
      <c r="F23" s="4" t="s">
        <v>487</v>
      </c>
      <c r="G23" s="16" t="s">
        <v>376</v>
      </c>
      <c r="H23" s="15" t="s">
        <v>384</v>
      </c>
      <c r="J23" s="12" t="str">
        <f t="shared" si="0"/>
        <v>insert into voinskuchet (tabnumb, voinskoezvanie, kodovoeoboznvus, kategoriazapasa, kategoriagodnosti, naimenkommisspozhitelstv, voinskiiuchet, otmetkasnyatiaucheta) values (25582, 'лейтенант', '555555', 1, 'A ', 'военкомат Первомайского района, г. Ростов-на-Дону', 'общий ', 'снят с воинского учета');</v>
      </c>
    </row>
    <row r="24" spans="1:10" x14ac:dyDescent="0.2">
      <c r="A24" s="16"/>
      <c r="B24" s="16"/>
      <c r="C24" s="16"/>
      <c r="D24" s="16"/>
      <c r="E24" s="17"/>
      <c r="F24" s="4"/>
      <c r="G24" s="16"/>
      <c r="H24" s="15"/>
    </row>
    <row r="25" spans="1:10" x14ac:dyDescent="0.2">
      <c r="A25" s="16"/>
      <c r="B25" s="16"/>
      <c r="C25" s="16"/>
      <c r="D25" s="16"/>
      <c r="E25" s="17"/>
      <c r="F25" s="4"/>
      <c r="G25" s="16"/>
      <c r="H25" s="15"/>
    </row>
    <row r="26" spans="1:10" x14ac:dyDescent="0.2">
      <c r="A26" s="16"/>
      <c r="B26" s="16"/>
      <c r="C26" s="16"/>
      <c r="D26" s="16"/>
      <c r="E26" s="17"/>
      <c r="F26" s="4"/>
      <c r="G26" s="16"/>
      <c r="H26" s="15"/>
    </row>
    <row r="27" spans="1:10" x14ac:dyDescent="0.2">
      <c r="A27" s="16"/>
      <c r="B27" s="16"/>
      <c r="C27" s="16"/>
      <c r="D27" s="16"/>
      <c r="E27" s="17"/>
      <c r="F27" s="4"/>
      <c r="G27" s="16"/>
      <c r="H27" s="15"/>
    </row>
    <row r="28" spans="1:10" x14ac:dyDescent="0.2">
      <c r="A28" s="16"/>
      <c r="B28" s="16"/>
      <c r="C28" s="16"/>
      <c r="D28" s="16"/>
      <c r="E28" s="17"/>
      <c r="F28" s="4"/>
      <c r="G28" s="16"/>
      <c r="H28" s="15"/>
    </row>
    <row r="29" spans="1:10" x14ac:dyDescent="0.2">
      <c r="A29" s="16"/>
      <c r="B29" s="16"/>
      <c r="C29" s="16"/>
      <c r="D29" s="16"/>
      <c r="E29" s="17"/>
      <c r="F29" s="4"/>
      <c r="G29" s="16"/>
      <c r="H29" s="15"/>
    </row>
    <row r="30" spans="1:10" x14ac:dyDescent="0.2">
      <c r="A30" s="16"/>
      <c r="B30" s="16"/>
      <c r="C30" s="16"/>
      <c r="D30" s="16"/>
      <c r="E30" s="17"/>
      <c r="F30" s="4"/>
      <c r="G30" s="16"/>
      <c r="H30" s="15"/>
    </row>
    <row r="31" spans="1:10" x14ac:dyDescent="0.2">
      <c r="A31" s="16"/>
      <c r="B31" s="16"/>
      <c r="C31" s="16"/>
      <c r="D31" s="16"/>
      <c r="E31" s="17"/>
      <c r="F31" s="4"/>
      <c r="G31" s="16"/>
      <c r="H31" s="15"/>
    </row>
    <row r="32" spans="1:10" x14ac:dyDescent="0.2">
      <c r="A32" s="16"/>
      <c r="B32" s="16"/>
      <c r="C32" s="16"/>
      <c r="D32" s="16"/>
      <c r="E32" s="17"/>
      <c r="F32" s="4"/>
      <c r="G32" s="16"/>
      <c r="H32" s="15"/>
    </row>
    <row r="33" spans="1:8" x14ac:dyDescent="0.2">
      <c r="A33" s="16"/>
      <c r="B33" s="16"/>
      <c r="C33" s="16"/>
      <c r="D33" s="16"/>
      <c r="E33" s="17"/>
      <c r="F33" s="4"/>
      <c r="G33" s="16"/>
      <c r="H33" s="15"/>
    </row>
    <row r="34" spans="1:8" x14ac:dyDescent="0.2">
      <c r="A34" s="16"/>
      <c r="B34" s="16"/>
      <c r="C34" s="16"/>
      <c r="D34" s="16"/>
      <c r="E34" s="17"/>
      <c r="F34" s="4"/>
      <c r="G34" s="16"/>
      <c r="H34" s="15"/>
    </row>
    <row r="35" spans="1:8" x14ac:dyDescent="0.2">
      <c r="A35" s="16"/>
      <c r="B35" s="16"/>
      <c r="C35" s="16"/>
      <c r="D35" s="16"/>
      <c r="E35" s="17"/>
      <c r="F35" s="4"/>
      <c r="G35" s="16"/>
      <c r="H35" s="15"/>
    </row>
    <row r="36" spans="1:8" x14ac:dyDescent="0.2">
      <c r="A36" s="16"/>
      <c r="B36" s="16"/>
      <c r="C36" s="16"/>
      <c r="D36" s="16"/>
      <c r="E36" s="17"/>
      <c r="F36" s="4"/>
      <c r="G36" s="16"/>
      <c r="H36" s="15"/>
    </row>
    <row r="37" spans="1:8" x14ac:dyDescent="0.2">
      <c r="A37" s="16"/>
      <c r="B37" s="16"/>
      <c r="C37" s="16"/>
      <c r="D37" s="16"/>
      <c r="E37" s="17"/>
      <c r="F37" s="4"/>
      <c r="G37" s="16"/>
      <c r="H37" s="15"/>
    </row>
    <row r="38" spans="1:8" x14ac:dyDescent="0.2">
      <c r="A38" s="16"/>
      <c r="B38" s="16"/>
      <c r="C38" s="16"/>
      <c r="D38" s="16"/>
      <c r="E38" s="17"/>
      <c r="F38" s="4"/>
      <c r="G38" s="16"/>
      <c r="H38" s="15"/>
    </row>
    <row r="39" spans="1:8" x14ac:dyDescent="0.2">
      <c r="A39" s="16"/>
      <c r="B39" s="16"/>
      <c r="C39" s="16"/>
      <c r="D39" s="16"/>
      <c r="E39" s="17"/>
      <c r="F39" s="4"/>
      <c r="G39" s="16"/>
      <c r="H39" s="15"/>
    </row>
    <row r="40" spans="1:8" x14ac:dyDescent="0.2">
      <c r="A40" s="16"/>
      <c r="B40" s="16"/>
      <c r="C40" s="16"/>
      <c r="D40" s="16"/>
      <c r="E40" s="17"/>
      <c r="F40" s="4"/>
      <c r="G40" s="16"/>
      <c r="H40" s="15"/>
    </row>
    <row r="41" spans="1:8" x14ac:dyDescent="0.2">
      <c r="A41" s="16"/>
      <c r="B41" s="16"/>
      <c r="C41" s="16"/>
      <c r="D41" s="16"/>
      <c r="E41" s="17"/>
      <c r="F41" s="4"/>
      <c r="G41" s="16"/>
      <c r="H41" s="15"/>
    </row>
    <row r="42" spans="1:8" x14ac:dyDescent="0.2">
      <c r="A42" s="16"/>
      <c r="B42" s="16"/>
      <c r="C42" s="16"/>
      <c r="D42" s="16"/>
      <c r="E42" s="17"/>
      <c r="F42" s="4"/>
      <c r="G42" s="16"/>
      <c r="H42" s="15"/>
    </row>
    <row r="43" spans="1:8" x14ac:dyDescent="0.2">
      <c r="A43" s="16"/>
      <c r="B43" s="16"/>
      <c r="C43" s="16"/>
      <c r="D43" s="16"/>
      <c r="E43" s="17"/>
      <c r="F43" s="4"/>
      <c r="G43" s="16"/>
      <c r="H43" s="15"/>
    </row>
    <row r="44" spans="1:8" x14ac:dyDescent="0.2">
      <c r="A44" s="16"/>
      <c r="B44" s="16"/>
      <c r="C44" s="16"/>
      <c r="D44" s="16"/>
      <c r="E44" s="17"/>
      <c r="F44" s="4"/>
      <c r="G44" s="16"/>
      <c r="H44" s="15"/>
    </row>
    <row r="45" spans="1:8" x14ac:dyDescent="0.2">
      <c r="A45" s="16"/>
      <c r="B45" s="16"/>
      <c r="C45" s="16"/>
      <c r="D45" s="16"/>
      <c r="E45" s="17"/>
      <c r="F45" s="4"/>
      <c r="G45" s="16"/>
      <c r="H45" s="15"/>
    </row>
    <row r="46" spans="1:8" x14ac:dyDescent="0.2">
      <c r="A46" s="16"/>
      <c r="B46" s="16"/>
      <c r="C46" s="16"/>
      <c r="D46" s="16"/>
      <c r="E46" s="17"/>
      <c r="F46" s="4"/>
      <c r="G46" s="16"/>
      <c r="H46" s="15"/>
    </row>
    <row r="47" spans="1:8" x14ac:dyDescent="0.2">
      <c r="A47" s="16"/>
      <c r="B47" s="16"/>
      <c r="C47" s="16"/>
      <c r="D47" s="16"/>
      <c r="E47" s="17"/>
      <c r="F47" s="4"/>
      <c r="G47" s="16"/>
      <c r="H47" s="15"/>
    </row>
    <row r="48" spans="1:8" x14ac:dyDescent="0.2">
      <c r="A48" s="16"/>
      <c r="B48" s="16"/>
      <c r="C48" s="16"/>
      <c r="D48" s="16"/>
      <c r="E48" s="17"/>
      <c r="F48" s="4"/>
      <c r="G48" s="16"/>
      <c r="H48" s="15"/>
    </row>
    <row r="49" spans="1:8" x14ac:dyDescent="0.2">
      <c r="A49" s="16"/>
      <c r="B49" s="16"/>
      <c r="C49" s="16"/>
      <c r="D49" s="16"/>
      <c r="E49" s="17"/>
      <c r="F49" s="4"/>
      <c r="G49" s="16"/>
      <c r="H49" s="15"/>
    </row>
    <row r="50" spans="1:8" x14ac:dyDescent="0.2">
      <c r="A50" s="16"/>
      <c r="B50" s="16"/>
      <c r="C50" s="16"/>
      <c r="D50" s="16"/>
      <c r="E50" s="17"/>
      <c r="F50" s="4"/>
      <c r="G50" s="16"/>
      <c r="H50" s="15"/>
    </row>
    <row r="51" spans="1:8" x14ac:dyDescent="0.2">
      <c r="A51" s="16"/>
      <c r="B51" s="16"/>
      <c r="C51" s="16"/>
      <c r="D51" s="16"/>
      <c r="E51" s="17"/>
      <c r="F51" s="4"/>
      <c r="G51" s="16"/>
      <c r="H51" s="15"/>
    </row>
    <row r="52" spans="1:8" x14ac:dyDescent="0.2">
      <c r="A52" s="16"/>
      <c r="B52" s="16"/>
      <c r="C52" s="16"/>
      <c r="D52" s="16"/>
      <c r="E52" s="17"/>
      <c r="F52" s="4"/>
      <c r="G52" s="16"/>
      <c r="H52" s="15"/>
    </row>
    <row r="53" spans="1:8" x14ac:dyDescent="0.2">
      <c r="A53" s="16"/>
      <c r="B53" s="16"/>
      <c r="C53" s="16"/>
      <c r="D53" s="16"/>
      <c r="E53" s="17"/>
      <c r="F53" s="4"/>
      <c r="G53" s="16"/>
      <c r="H53" s="15"/>
    </row>
    <row r="54" spans="1:8" x14ac:dyDescent="0.2">
      <c r="A54" s="16"/>
      <c r="B54" s="16"/>
      <c r="C54" s="16"/>
      <c r="D54" s="16"/>
      <c r="E54" s="17"/>
      <c r="F54" s="4"/>
      <c r="G54" s="16"/>
      <c r="H54" s="15"/>
    </row>
    <row r="55" spans="1:8" x14ac:dyDescent="0.2">
      <c r="A55" s="16"/>
      <c r="B55" s="16"/>
      <c r="C55" s="16"/>
      <c r="D55" s="16"/>
      <c r="E55" s="17"/>
      <c r="F55" s="4"/>
      <c r="G55" s="16"/>
      <c r="H55" s="15"/>
    </row>
    <row r="56" spans="1:8" x14ac:dyDescent="0.2">
      <c r="A56" s="16"/>
      <c r="B56" s="16"/>
      <c r="C56" s="16"/>
      <c r="D56" s="16"/>
      <c r="E56" s="17"/>
      <c r="F56" s="4"/>
      <c r="G56" s="16"/>
      <c r="H56" s="15"/>
    </row>
    <row r="57" spans="1:8" x14ac:dyDescent="0.2">
      <c r="A57" s="16"/>
      <c r="B57" s="16"/>
      <c r="C57" s="16"/>
      <c r="D57" s="16"/>
      <c r="E57" s="17"/>
      <c r="F57" s="4"/>
      <c r="G57" s="16"/>
      <c r="H57" s="15"/>
    </row>
    <row r="58" spans="1:8" x14ac:dyDescent="0.2">
      <c r="A58" s="16"/>
      <c r="B58" s="16"/>
      <c r="C58" s="16"/>
      <c r="D58" s="16"/>
      <c r="E58" s="17"/>
      <c r="F58" s="4"/>
      <c r="G58" s="16"/>
      <c r="H58" s="15"/>
    </row>
    <row r="59" spans="1:8" x14ac:dyDescent="0.2">
      <c r="A59" s="16"/>
      <c r="B59" s="16"/>
      <c r="C59" s="16"/>
      <c r="D59" s="16"/>
      <c r="E59" s="17"/>
      <c r="F59" s="4"/>
      <c r="G59" s="16"/>
      <c r="H59" s="15"/>
    </row>
    <row r="60" spans="1:8" x14ac:dyDescent="0.2">
      <c r="A60" s="16"/>
      <c r="B60" s="16"/>
      <c r="C60" s="16"/>
      <c r="D60" s="16"/>
      <c r="E60" s="17"/>
      <c r="F60" s="4"/>
      <c r="G60" s="16"/>
      <c r="H60" s="15"/>
    </row>
    <row r="61" spans="1:8" x14ac:dyDescent="0.2">
      <c r="A61" s="16"/>
      <c r="B61" s="16"/>
      <c r="C61" s="16"/>
      <c r="D61" s="16"/>
      <c r="E61" s="17"/>
      <c r="F61" s="4"/>
      <c r="G61" s="16"/>
      <c r="H61" s="15"/>
    </row>
    <row r="62" spans="1:8" x14ac:dyDescent="0.2">
      <c r="A62" s="16"/>
      <c r="B62" s="16"/>
      <c r="C62" s="16"/>
      <c r="D62" s="16"/>
      <c r="E62" s="17"/>
      <c r="F62" s="4"/>
      <c r="G62" s="16"/>
      <c r="H62" s="15"/>
    </row>
    <row r="63" spans="1:8" x14ac:dyDescent="0.2">
      <c r="A63" s="16"/>
      <c r="B63" s="16"/>
      <c r="C63" s="16"/>
      <c r="D63" s="16"/>
      <c r="E63" s="17"/>
      <c r="F63" s="4"/>
      <c r="G63" s="16"/>
      <c r="H63" s="15"/>
    </row>
    <row r="64" spans="1:8" x14ac:dyDescent="0.2">
      <c r="A64" s="16"/>
      <c r="B64" s="16"/>
      <c r="C64" s="16"/>
      <c r="D64" s="16"/>
      <c r="E64" s="17"/>
      <c r="F64" s="4"/>
      <c r="G64" s="16"/>
      <c r="H64" s="15"/>
    </row>
    <row r="65" spans="1:8" x14ac:dyDescent="0.2">
      <c r="A65" s="16"/>
      <c r="B65" s="16"/>
      <c r="C65" s="16"/>
      <c r="D65" s="16"/>
      <c r="E65" s="17"/>
      <c r="F65" s="4"/>
      <c r="G65" s="16"/>
      <c r="H65" s="15"/>
    </row>
    <row r="66" spans="1:8" x14ac:dyDescent="0.2">
      <c r="A66" s="38"/>
      <c r="B66" s="38"/>
      <c r="C66" s="20"/>
      <c r="D66" s="20"/>
      <c r="E66" s="21"/>
      <c r="F66" s="5"/>
      <c r="G66" s="20"/>
      <c r="H66" s="19"/>
    </row>
  </sheetData>
  <autoFilter ref="F1:F6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70" zoomScaleNormal="70" workbookViewId="0"/>
  </sheetViews>
  <sheetFormatPr defaultRowHeight="12.75" x14ac:dyDescent="0.2"/>
  <cols>
    <col min="1" max="1" width="22.140625" style="30" bestFit="1" customWidth="1"/>
    <col min="2" max="2" width="19.28515625" style="30" bestFit="1" customWidth="1"/>
    <col min="3" max="3" width="34.5703125" style="13" bestFit="1" customWidth="1"/>
    <col min="4" max="4" width="17.42578125" style="14" bestFit="1" customWidth="1"/>
    <col min="5" max="5" width="12" style="12" bestFit="1" customWidth="1"/>
    <col min="6" max="6" width="22.5703125" style="7" bestFit="1" customWidth="1"/>
    <col min="7" max="7" width="12.28515625" style="12" customWidth="1"/>
    <col min="8" max="8" width="155.85546875" style="12" bestFit="1" customWidth="1"/>
    <col min="9" max="16384" width="9.140625" style="12"/>
  </cols>
  <sheetData>
    <row r="1" spans="1:15" s="31" customFormat="1" ht="37.5" customHeight="1" x14ac:dyDescent="0.25">
      <c r="A1" s="32" t="s">
        <v>252</v>
      </c>
      <c r="B1" s="32" t="s">
        <v>253</v>
      </c>
      <c r="C1" s="32" t="s">
        <v>254</v>
      </c>
      <c r="D1" s="33" t="s">
        <v>255</v>
      </c>
      <c r="E1" s="32" t="s">
        <v>256</v>
      </c>
      <c r="F1" s="32" t="s">
        <v>257</v>
      </c>
      <c r="G1" s="34" t="s">
        <v>493</v>
      </c>
      <c r="H1" s="42" t="s">
        <v>494</v>
      </c>
      <c r="I1" s="43"/>
      <c r="J1" s="43"/>
      <c r="K1" s="43"/>
      <c r="L1" s="43"/>
      <c r="M1" s="43"/>
      <c r="N1" s="43"/>
      <c r="O1" s="43"/>
    </row>
    <row r="2" spans="1:15" x14ac:dyDescent="0.2">
      <c r="A2" s="37">
        <v>10001</v>
      </c>
      <c r="B2" s="37">
        <v>14568</v>
      </c>
      <c r="C2" s="9" t="s">
        <v>471</v>
      </c>
      <c r="D2" s="10">
        <v>2006657904</v>
      </c>
      <c r="E2" s="8" t="s">
        <v>196</v>
      </c>
      <c r="F2" s="17">
        <v>29515</v>
      </c>
      <c r="G2" s="11"/>
      <c r="H2" s="12" t="str">
        <f t="shared" ref="H2:H64" si="0">"insert into sotrudnik ("&amp;$A$1&amp;", "&amp;$B$1&amp;", "&amp;$C$1&amp;", "&amp;$D$1&amp;", "&amp;$E$1&amp;", "&amp;$F$1&amp;") values ("&amp;A2&amp;""&amp;", "&amp;B2&amp;""&amp;", '"&amp;C2&amp;"'"&amp;", '"&amp;D2&amp;"'"&amp;", '"&amp;E2&amp;"'"&amp;", '"&amp;TEXT(F2,"ДД.ММ.ГГ")&amp;"');"</f>
        <v>insert into sotrudnik (trdognumb, tabnumb, fio, pasport, pol, data_rozhd) values (10001, 14568, 'Чумаков Алексей Геннадьевич', '2006657904', 'мужской ', '21.10.80');</v>
      </c>
    </row>
    <row r="3" spans="1:15" x14ac:dyDescent="0.2">
      <c r="A3" s="37">
        <v>10002</v>
      </c>
      <c r="B3" s="37">
        <v>12367</v>
      </c>
      <c r="C3" s="9" t="s">
        <v>472</v>
      </c>
      <c r="D3" s="10">
        <v>3009567489</v>
      </c>
      <c r="E3" s="8" t="s">
        <v>196</v>
      </c>
      <c r="F3" s="17">
        <v>28797</v>
      </c>
      <c r="G3" s="11"/>
      <c r="H3" s="12" t="str">
        <f t="shared" si="0"/>
        <v>insert into sotrudnik (trdognumb, tabnumb, fio, pasport, pol, data_rozhd) values (10002, 12367, 'Лукьянов Андрей Николаевич', '3009567489', 'мужской ', '03.11.78');</v>
      </c>
    </row>
    <row r="4" spans="1:15" x14ac:dyDescent="0.2">
      <c r="A4" s="37">
        <v>10003</v>
      </c>
      <c r="B4" s="37">
        <v>45678</v>
      </c>
      <c r="C4" s="9" t="s">
        <v>473</v>
      </c>
      <c r="D4" s="10">
        <v>2007890678</v>
      </c>
      <c r="E4" s="8" t="s">
        <v>196</v>
      </c>
      <c r="F4" s="17">
        <v>29017</v>
      </c>
      <c r="G4" s="11"/>
      <c r="H4" s="12" t="str">
        <f t="shared" si="0"/>
        <v>insert into sotrudnik (trdognumb, tabnumb, fio, pasport, pol, data_rozhd) values (10003, 45678, 'Терещенко Виталий Владимирович', '2007890678', 'мужской ', '11.06.79');</v>
      </c>
    </row>
    <row r="5" spans="1:15" x14ac:dyDescent="0.2">
      <c r="A5" s="37">
        <v>10004</v>
      </c>
      <c r="B5" s="37">
        <v>34789</v>
      </c>
      <c r="C5" s="9" t="s">
        <v>474</v>
      </c>
      <c r="D5" s="10">
        <v>4009789634</v>
      </c>
      <c r="E5" s="8" t="s">
        <v>195</v>
      </c>
      <c r="F5" s="17">
        <v>30999</v>
      </c>
      <c r="G5" s="11"/>
      <c r="H5" s="12" t="str">
        <f t="shared" si="0"/>
        <v>insert into sotrudnik (trdognumb, tabnumb, fio, pasport, pol, data_rozhd) values (10004, 34789, 'Митюнина Наталья Николаевна', '4009789634', 'женский ', '13.11.84');</v>
      </c>
    </row>
    <row r="6" spans="1:15" x14ac:dyDescent="0.2">
      <c r="A6" s="37">
        <v>10005</v>
      </c>
      <c r="B6" s="37">
        <v>12999</v>
      </c>
      <c r="C6" s="9" t="s">
        <v>475</v>
      </c>
      <c r="D6" s="10">
        <v>6789575567</v>
      </c>
      <c r="E6" s="8" t="s">
        <v>196</v>
      </c>
      <c r="F6" s="17">
        <v>24783</v>
      </c>
      <c r="G6" s="11"/>
      <c r="H6" s="12" t="str">
        <f t="shared" si="0"/>
        <v>insert into sotrudnik (trdognumb, tabnumb, fio, pasport, pol, data_rozhd) values (10005, 12999, 'Дорошенко Сергей Сергеевич', '6789575567', 'мужской ', '07.11.67');</v>
      </c>
    </row>
    <row r="7" spans="1:15" x14ac:dyDescent="0.2">
      <c r="A7" s="37">
        <v>10006</v>
      </c>
      <c r="B7" s="37">
        <v>13948</v>
      </c>
      <c r="C7" s="9" t="s">
        <v>476</v>
      </c>
      <c r="D7" s="10">
        <v>3008678490</v>
      </c>
      <c r="E7" s="8" t="s">
        <v>196</v>
      </c>
      <c r="F7" s="17">
        <v>29807</v>
      </c>
      <c r="G7" s="11"/>
      <c r="H7" s="12" t="str">
        <f t="shared" si="0"/>
        <v>insert into sotrudnik (trdognumb, tabnumb, fio, pasport, pol, data_rozhd) values (10006, 13948, 'Михалев Степан Петрович', '3008678490', 'мужской ', '09.08.81');</v>
      </c>
    </row>
    <row r="8" spans="1:15" x14ac:dyDescent="0.2">
      <c r="A8" s="37">
        <v>10007</v>
      </c>
      <c r="B8" s="37">
        <v>16789</v>
      </c>
      <c r="C8" s="9" t="s">
        <v>477</v>
      </c>
      <c r="D8" s="10">
        <v>4007789345</v>
      </c>
      <c r="E8" s="8" t="s">
        <v>195</v>
      </c>
      <c r="F8" s="17">
        <v>28491</v>
      </c>
      <c r="G8" s="11"/>
      <c r="H8" s="12" t="str">
        <f t="shared" si="0"/>
        <v>insert into sotrudnik (trdognumb, tabnumb, fio, pasport, pol, data_rozhd) values (10007, 16789, 'Харламова Наталья Павловна', '4007789345', 'женский ', '01.01.78');</v>
      </c>
    </row>
    <row r="9" spans="1:15" x14ac:dyDescent="0.2">
      <c r="A9" s="37">
        <v>10008</v>
      </c>
      <c r="B9" s="37">
        <v>20976</v>
      </c>
      <c r="C9" s="9" t="s">
        <v>470</v>
      </c>
      <c r="D9" s="10">
        <v>4005567899</v>
      </c>
      <c r="E9" s="8" t="s">
        <v>196</v>
      </c>
      <c r="F9" s="17">
        <v>28186</v>
      </c>
      <c r="G9" s="11"/>
      <c r="H9" s="12" t="str">
        <f t="shared" si="0"/>
        <v>insert into sotrudnik (trdognumb, tabnumb, fio, pasport, pol, data_rozhd) values (10008, 20976, 'Гуенко Руслан Леонидович', '4005567899', 'мужской ', '02.03.77');</v>
      </c>
    </row>
    <row r="10" spans="1:15" x14ac:dyDescent="0.2">
      <c r="A10" s="37">
        <v>10009</v>
      </c>
      <c r="B10" s="37">
        <v>27688</v>
      </c>
      <c r="C10" s="9" t="s">
        <v>197</v>
      </c>
      <c r="D10" s="10">
        <v>2007567890</v>
      </c>
      <c r="E10" s="8" t="s">
        <v>195</v>
      </c>
      <c r="F10" s="17">
        <v>22071</v>
      </c>
      <c r="G10" s="11"/>
      <c r="H10" s="12" t="str">
        <f t="shared" si="0"/>
        <v>insert into sotrudnik (trdognumb, tabnumb, fio, pasport, pol, data_rozhd) values (10009, 27688, 'Петрова Галина Петровна', '2007567890', 'женский ', '04.06.60');</v>
      </c>
    </row>
    <row r="11" spans="1:15" x14ac:dyDescent="0.2">
      <c r="A11" s="37">
        <v>10010</v>
      </c>
      <c r="B11" s="37">
        <v>48902</v>
      </c>
      <c r="C11" s="9" t="s">
        <v>198</v>
      </c>
      <c r="D11" s="10">
        <v>6008567789</v>
      </c>
      <c r="E11" s="8" t="s">
        <v>195</v>
      </c>
      <c r="F11" s="17">
        <v>21006</v>
      </c>
      <c r="G11" s="11"/>
      <c r="H11" s="12" t="str">
        <f t="shared" si="0"/>
        <v>insert into sotrudnik (trdognumb, tabnumb, fio, pasport, pol, data_rozhd) values (10010, 48902, 'Викторова Марина Антоновна', '6008567789', 'женский ', '05.07.57');</v>
      </c>
    </row>
    <row r="12" spans="1:15" x14ac:dyDescent="0.2">
      <c r="A12" s="37">
        <v>10011</v>
      </c>
      <c r="B12" s="37">
        <v>12989</v>
      </c>
      <c r="C12" s="9" t="s">
        <v>199</v>
      </c>
      <c r="D12" s="10">
        <v>6009567456</v>
      </c>
      <c r="E12" s="8" t="s">
        <v>196</v>
      </c>
      <c r="F12" s="17">
        <v>21749</v>
      </c>
      <c r="G12" s="11"/>
      <c r="H12" s="12" t="str">
        <f t="shared" si="0"/>
        <v>insert into sotrudnik (trdognumb, tabnumb, fio, pasport, pol, data_rozhd) values (10011, 12989, 'Афанасьев Олег Олегович', '6009567456', 'мужской ', '18.07.59');</v>
      </c>
    </row>
    <row r="13" spans="1:15" x14ac:dyDescent="0.2">
      <c r="A13" s="37">
        <v>12570</v>
      </c>
      <c r="B13" s="37">
        <v>18645</v>
      </c>
      <c r="C13" s="9" t="s">
        <v>200</v>
      </c>
      <c r="D13" s="10">
        <v>3957059274</v>
      </c>
      <c r="E13" s="8" t="s">
        <v>196</v>
      </c>
      <c r="F13" s="17">
        <v>28829</v>
      </c>
      <c r="G13" s="11"/>
      <c r="H13" s="12" t="str">
        <f t="shared" si="0"/>
        <v>insert into sotrudnik (trdognumb, tabnumb, fio, pasport, pol, data_rozhd) values (12570, 18645, 'Денисов Денис Денисовия', '3957059274', 'мужской ', '05.12.78');</v>
      </c>
    </row>
    <row r="14" spans="1:15" x14ac:dyDescent="0.2">
      <c r="A14" s="37">
        <v>12694</v>
      </c>
      <c r="B14" s="37">
        <v>25582</v>
      </c>
      <c r="C14" s="9" t="s">
        <v>201</v>
      </c>
      <c r="D14" s="10">
        <v>9531623698</v>
      </c>
      <c r="E14" s="8" t="s">
        <v>195</v>
      </c>
      <c r="F14" s="17">
        <v>25914</v>
      </c>
      <c r="G14" s="11"/>
      <c r="H14" s="12" t="str">
        <f t="shared" si="0"/>
        <v>insert into sotrudnik (trdognumb, tabnumb, fio, pasport, pol, data_rozhd) values (12694, 25582, 'Бдан Ксиань Чонг', '9531623698', 'женский ', '12.12.70');</v>
      </c>
    </row>
    <row r="15" spans="1:15" x14ac:dyDescent="0.2">
      <c r="A15" s="37">
        <v>15776</v>
      </c>
      <c r="B15" s="37">
        <v>75502</v>
      </c>
      <c r="C15" s="9" t="s">
        <v>202</v>
      </c>
      <c r="D15" s="10">
        <v>3182471342</v>
      </c>
      <c r="E15" s="8" t="s">
        <v>195</v>
      </c>
      <c r="F15" s="17">
        <v>24720</v>
      </c>
      <c r="G15" s="11"/>
      <c r="H15" s="12" t="str">
        <f t="shared" si="0"/>
        <v>insert into sotrudnik (trdognumb, tabnumb, fio, pasport, pol, data_rozhd) values (15776, 75502, 'Терехина Инна Васильевна', '3182471342', 'женский ', '05.09.67');</v>
      </c>
    </row>
    <row r="16" spans="1:15" x14ac:dyDescent="0.2">
      <c r="A16" s="37">
        <v>15896</v>
      </c>
      <c r="B16" s="37">
        <v>11238</v>
      </c>
      <c r="C16" s="9" t="s">
        <v>203</v>
      </c>
      <c r="D16" s="10">
        <v>8403146364</v>
      </c>
      <c r="E16" s="8" t="s">
        <v>196</v>
      </c>
      <c r="F16" s="17">
        <v>28836</v>
      </c>
      <c r="G16" s="11"/>
      <c r="H16" s="12" t="str">
        <f t="shared" si="0"/>
        <v>insert into sotrudnik (trdognumb, tabnumb, fio, pasport, pol, data_rozhd) values (15896, 11238, 'Пасейчук Павел Павлович', '8403146364', 'мужской ', '12.12.78');</v>
      </c>
    </row>
    <row r="17" spans="1:8" x14ac:dyDescent="0.2">
      <c r="A17" s="37">
        <v>18856</v>
      </c>
      <c r="B17" s="37">
        <v>20181</v>
      </c>
      <c r="C17" s="9" t="s">
        <v>204</v>
      </c>
      <c r="D17" s="10">
        <v>5730983232</v>
      </c>
      <c r="E17" s="8" t="s">
        <v>196</v>
      </c>
      <c r="F17" s="17">
        <v>25182</v>
      </c>
      <c r="G17" s="11"/>
      <c r="H17" s="12" t="str">
        <f t="shared" si="0"/>
        <v>insert into sotrudnik (trdognumb, tabnumb, fio, pasport, pol, data_rozhd) values (18856, 20181, 'Крысов Кирилл Кириллович', '5730983232', 'мужской ', '10.12.68');</v>
      </c>
    </row>
    <row r="18" spans="1:8" x14ac:dyDescent="0.2">
      <c r="A18" s="37">
        <v>19144</v>
      </c>
      <c r="B18" s="37">
        <v>93231</v>
      </c>
      <c r="C18" s="9" t="s">
        <v>205</v>
      </c>
      <c r="D18" s="10">
        <v>3854102863</v>
      </c>
      <c r="E18" s="8" t="s">
        <v>195</v>
      </c>
      <c r="F18" s="17">
        <v>36809</v>
      </c>
      <c r="G18" s="11"/>
      <c r="H18" s="12" t="str">
        <f t="shared" si="0"/>
        <v>insert into sotrudnik (trdognumb, tabnumb, fio, pasport, pol, data_rozhd) values (19144, 93231, 'Помарова Юлия Сергеевна', '3854102863', 'женский ', '10.10.00');</v>
      </c>
    </row>
    <row r="19" spans="1:8" x14ac:dyDescent="0.2">
      <c r="A19" s="37">
        <v>20505</v>
      </c>
      <c r="B19" s="37">
        <v>94687</v>
      </c>
      <c r="C19" s="9" t="s">
        <v>206</v>
      </c>
      <c r="D19" s="10">
        <v>9575829273</v>
      </c>
      <c r="E19" s="8" t="s">
        <v>196</v>
      </c>
      <c r="F19" s="17">
        <v>24422</v>
      </c>
      <c r="G19" s="11"/>
      <c r="H19" s="12" t="str">
        <f t="shared" si="0"/>
        <v>insert into sotrudnik (trdognumb, tabnumb, fio, pasport, pol, data_rozhd) values (20505, 94687, 'Каркасенко Карась Петрович', '9575829273', 'мужской ', '11.11.66');</v>
      </c>
    </row>
    <row r="20" spans="1:8" x14ac:dyDescent="0.2">
      <c r="A20" s="37">
        <v>20965</v>
      </c>
      <c r="B20" s="37">
        <v>35821</v>
      </c>
      <c r="C20" s="9" t="s">
        <v>207</v>
      </c>
      <c r="D20" s="10">
        <v>3863165916</v>
      </c>
      <c r="E20" s="8" t="s">
        <v>196</v>
      </c>
      <c r="F20" s="17">
        <v>28563</v>
      </c>
      <c r="G20" s="11"/>
      <c r="H20" s="12" t="str">
        <f t="shared" si="0"/>
        <v>insert into sotrudnik (trdognumb, tabnumb, fio, pasport, pol, data_rozhd) values (20965, 35821, 'Вавилов Павел Павлович', '3863165916', 'мужской ', '14.03.78');</v>
      </c>
    </row>
    <row r="21" spans="1:8" x14ac:dyDescent="0.2">
      <c r="A21" s="37">
        <v>22081</v>
      </c>
      <c r="B21" s="37">
        <v>43366</v>
      </c>
      <c r="C21" s="9" t="s">
        <v>208</v>
      </c>
      <c r="D21" s="10">
        <v>8118974203</v>
      </c>
      <c r="E21" s="8" t="s">
        <v>196</v>
      </c>
      <c r="F21" s="17">
        <v>25797</v>
      </c>
      <c r="G21" s="11"/>
      <c r="H21" s="12" t="str">
        <f t="shared" si="0"/>
        <v>insert into sotrudnik (trdognumb, tabnumb, fio, pasport, pol, data_rozhd) values (22081, 43366, 'Слесарь Карп Карпович', '8118974203', 'мужской ', '17.08.70');</v>
      </c>
    </row>
    <row r="22" spans="1:8" x14ac:dyDescent="0.2">
      <c r="A22" s="37">
        <v>26027</v>
      </c>
      <c r="B22" s="37">
        <v>83245</v>
      </c>
      <c r="C22" s="9" t="s">
        <v>209</v>
      </c>
      <c r="D22" s="10">
        <v>215744408</v>
      </c>
      <c r="E22" s="8" t="s">
        <v>196</v>
      </c>
      <c r="F22" s="17">
        <v>27711</v>
      </c>
      <c r="G22" s="11"/>
      <c r="H22" s="12" t="str">
        <f t="shared" si="0"/>
        <v>insert into sotrudnik (trdognumb, tabnumb, fio, pasport, pol, data_rozhd) values (26027, 83245, 'Картеньев Игорь Игоревич', '215744408', 'мужской ', '13.11.75');</v>
      </c>
    </row>
    <row r="23" spans="1:8" x14ac:dyDescent="0.2">
      <c r="A23" s="37">
        <v>28402</v>
      </c>
      <c r="B23" s="37">
        <v>60834</v>
      </c>
      <c r="C23" s="9" t="s">
        <v>210</v>
      </c>
      <c r="D23" s="10">
        <v>8993824628</v>
      </c>
      <c r="E23" s="8" t="s">
        <v>196</v>
      </c>
      <c r="F23" s="17">
        <v>28808</v>
      </c>
      <c r="G23" s="11"/>
      <c r="H23" s="12" t="str">
        <f t="shared" si="0"/>
        <v>insert into sotrudnik (trdognumb, tabnumb, fio, pasport, pol, data_rozhd) values (28402, 60834, 'Аннюк Карл Карпович', '8993824628', 'мужской ', '14.11.78');</v>
      </c>
    </row>
    <row r="24" spans="1:8" x14ac:dyDescent="0.2">
      <c r="A24" s="37">
        <v>28965</v>
      </c>
      <c r="B24" s="37">
        <v>97560</v>
      </c>
      <c r="C24" s="9" t="s">
        <v>211</v>
      </c>
      <c r="D24" s="10">
        <v>9689189596</v>
      </c>
      <c r="E24" s="8" t="s">
        <v>195</v>
      </c>
      <c r="F24" s="17">
        <v>25704</v>
      </c>
      <c r="G24" s="11"/>
      <c r="H24" s="12" t="str">
        <f t="shared" si="0"/>
        <v>insert into sotrudnik (trdognumb, tabnumb, fio, pasport, pol, data_rozhd) values (28965, 97560, 'Олегова Оксана Олеговна', '9689189596', 'женский ', '16.05.70');</v>
      </c>
    </row>
    <row r="25" spans="1:8" x14ac:dyDescent="0.2">
      <c r="A25" s="37">
        <v>29206</v>
      </c>
      <c r="B25" s="37">
        <v>17321</v>
      </c>
      <c r="C25" s="9" t="s">
        <v>212</v>
      </c>
      <c r="D25" s="10">
        <v>4119040089</v>
      </c>
      <c r="E25" s="8" t="s">
        <v>195</v>
      </c>
      <c r="F25" s="17">
        <v>26616</v>
      </c>
      <c r="G25" s="11"/>
      <c r="H25" s="12" t="str">
        <f t="shared" si="0"/>
        <v>insert into sotrudnik (trdognumb, tabnumb, fio, pasport, pol, data_rozhd) values (29206, 17321, 'Парс Валенитина Карповна', '4119040089', 'женский ', '13.11.72');</v>
      </c>
    </row>
    <row r="26" spans="1:8" x14ac:dyDescent="0.2">
      <c r="A26" s="37">
        <v>29744</v>
      </c>
      <c r="B26" s="37">
        <v>91769</v>
      </c>
      <c r="C26" s="9" t="s">
        <v>213</v>
      </c>
      <c r="D26" s="10">
        <v>3221583897</v>
      </c>
      <c r="E26" s="8" t="s">
        <v>195</v>
      </c>
      <c r="F26" s="17">
        <v>29538</v>
      </c>
      <c r="G26" s="11"/>
      <c r="H26" s="12" t="str">
        <f t="shared" si="0"/>
        <v>insert into sotrudnik (trdognumb, tabnumb, fio, pasport, pol, data_rozhd) values (29744, 91769, 'Паскаль Анна Павловна', '3221583897', 'женский ', '13.11.80');</v>
      </c>
    </row>
    <row r="27" spans="1:8" x14ac:dyDescent="0.2">
      <c r="A27" s="37">
        <v>35329</v>
      </c>
      <c r="B27" s="37">
        <v>37130</v>
      </c>
      <c r="C27" s="9" t="s">
        <v>214</v>
      </c>
      <c r="D27" s="10">
        <v>4408467799</v>
      </c>
      <c r="E27" s="8" t="s">
        <v>196</v>
      </c>
      <c r="F27" s="17">
        <v>32094</v>
      </c>
      <c r="G27" s="11"/>
      <c r="H27" s="12" t="str">
        <f t="shared" si="0"/>
        <v>insert into sotrudnik (trdognumb, tabnumb, fio, pasport, pol, data_rozhd) values (35329, 37130, 'Ватт Петр Петрович', '4408467799', 'мужской ', '13.11.87');</v>
      </c>
    </row>
    <row r="28" spans="1:8" x14ac:dyDescent="0.2">
      <c r="A28" s="37">
        <v>35915</v>
      </c>
      <c r="B28" s="37">
        <v>11908</v>
      </c>
      <c r="C28" s="9" t="s">
        <v>215</v>
      </c>
      <c r="D28" s="10">
        <v>4641171657</v>
      </c>
      <c r="E28" s="8" t="s">
        <v>196</v>
      </c>
      <c r="F28" s="17">
        <v>32460</v>
      </c>
      <c r="G28" s="11"/>
      <c r="H28" s="12" t="str">
        <f t="shared" si="0"/>
        <v>insert into sotrudnik (trdognumb, tabnumb, fio, pasport, pol, data_rozhd) values (35915, 11908, 'Тесла Николай Олегович', '4641171657', 'мужской ', '13.11.88');</v>
      </c>
    </row>
    <row r="29" spans="1:8" x14ac:dyDescent="0.2">
      <c r="A29" s="37">
        <v>36246</v>
      </c>
      <c r="B29" s="37">
        <v>37978</v>
      </c>
      <c r="C29" s="9" t="s">
        <v>216</v>
      </c>
      <c r="D29" s="10">
        <v>6997079694</v>
      </c>
      <c r="E29" s="8" t="s">
        <v>196</v>
      </c>
      <c r="F29" s="17">
        <v>33190</v>
      </c>
      <c r="G29" s="11"/>
      <c r="H29" s="12" t="str">
        <f t="shared" si="0"/>
        <v>insert into sotrudnik (trdognumb, tabnumb, fio, pasport, pol, data_rozhd) values (36246, 37978, 'Ом Александр Карпович', '6997079694', 'мужской ', '13.11.90');</v>
      </c>
    </row>
    <row r="30" spans="1:8" x14ac:dyDescent="0.2">
      <c r="A30" s="37">
        <v>37192</v>
      </c>
      <c r="B30" s="37">
        <v>65651</v>
      </c>
      <c r="C30" s="9" t="s">
        <v>217</v>
      </c>
      <c r="D30" s="10">
        <v>3133640632</v>
      </c>
      <c r="E30" s="8" t="s">
        <v>196</v>
      </c>
      <c r="F30" s="17">
        <v>32460</v>
      </c>
      <c r="G30" s="11"/>
      <c r="H30" s="12" t="str">
        <f t="shared" si="0"/>
        <v>insert into sotrudnik (trdognumb, tabnumb, fio, pasport, pol, data_rozhd) values (37192, 65651, 'Омар Алексей Игоревич', '3133640632', 'мужской ', '13.11.88');</v>
      </c>
    </row>
    <row r="31" spans="1:8" x14ac:dyDescent="0.2">
      <c r="A31" s="37">
        <v>37273</v>
      </c>
      <c r="B31" s="37">
        <v>82275</v>
      </c>
      <c r="C31" s="9" t="s">
        <v>218</v>
      </c>
      <c r="D31" s="10">
        <v>5879959950</v>
      </c>
      <c r="E31" s="8" t="s">
        <v>195</v>
      </c>
      <c r="F31" s="17">
        <v>31364</v>
      </c>
      <c r="G31" s="11"/>
      <c r="H31" s="12" t="str">
        <f t="shared" si="0"/>
        <v>insert into sotrudnik (trdognumb, tabnumb, fio, pasport, pol, data_rozhd) values (37273, 82275, 'Метр Мария Ивановна', '5879959950', 'женский ', '13.11.85');</v>
      </c>
    </row>
    <row r="32" spans="1:8" x14ac:dyDescent="0.2">
      <c r="A32" s="37">
        <v>38621</v>
      </c>
      <c r="B32" s="37">
        <v>74666</v>
      </c>
      <c r="C32" s="9" t="s">
        <v>219</v>
      </c>
      <c r="D32" s="10">
        <v>2540852036</v>
      </c>
      <c r="E32" s="8" t="s">
        <v>195</v>
      </c>
      <c r="F32" s="17">
        <v>24789</v>
      </c>
      <c r="G32" s="11"/>
      <c r="H32" s="12" t="str">
        <f t="shared" si="0"/>
        <v>insert into sotrudnik (trdognumb, tabnumb, fio, pasport, pol, data_rozhd) values (38621, 74666, 'Кепкова Людмила Васильевна', '2540852036', 'женский ', '13.11.67');</v>
      </c>
    </row>
    <row r="33" spans="1:8" x14ac:dyDescent="0.2">
      <c r="A33" s="37">
        <v>39310</v>
      </c>
      <c r="B33" s="37">
        <v>96766</v>
      </c>
      <c r="C33" s="9" t="s">
        <v>220</v>
      </c>
      <c r="D33" s="10">
        <v>5468792189</v>
      </c>
      <c r="E33" s="8" t="s">
        <v>196</v>
      </c>
      <c r="F33" s="17">
        <v>25885</v>
      </c>
      <c r="G33" s="11"/>
      <c r="H33" s="12" t="str">
        <f t="shared" si="0"/>
        <v>insert into sotrudnik (trdognumb, tabnumb, fio, pasport, pol, data_rozhd) values (39310, 96766, 'Жданов Павел Романович', '5468792189', 'мужской ', '13.11.70');</v>
      </c>
    </row>
    <row r="34" spans="1:8" x14ac:dyDescent="0.2">
      <c r="A34" s="37">
        <v>39469</v>
      </c>
      <c r="B34" s="37">
        <v>24660</v>
      </c>
      <c r="C34" s="9" t="s">
        <v>221</v>
      </c>
      <c r="D34" s="10">
        <v>3957773399</v>
      </c>
      <c r="E34" s="8" t="s">
        <v>196</v>
      </c>
      <c r="F34" s="17">
        <v>24424</v>
      </c>
      <c r="G34" s="11"/>
      <c r="H34" s="12" t="str">
        <f t="shared" si="0"/>
        <v>insert into sotrudnik (trdognumb, tabnumb, fio, pasport, pol, data_rozhd) values (39469, 24660, 'Ампер Игорь Карпович', '3957773399', 'мужской ', '13.11.66');</v>
      </c>
    </row>
    <row r="35" spans="1:8" x14ac:dyDescent="0.2">
      <c r="A35" s="37">
        <v>39709</v>
      </c>
      <c r="B35" s="37">
        <v>10661</v>
      </c>
      <c r="C35" s="9" t="s">
        <v>222</v>
      </c>
      <c r="D35" s="10">
        <v>1623413699</v>
      </c>
      <c r="E35" s="8" t="s">
        <v>195</v>
      </c>
      <c r="F35" s="17">
        <v>29172</v>
      </c>
      <c r="G35" s="11"/>
      <c r="H35" s="12" t="str">
        <f t="shared" si="0"/>
        <v>insert into sotrudnik (trdognumb, tabnumb, fio, pasport, pol, data_rozhd) values (39709, 10661, 'Вольтова Алексанрдра Олеговна', '1623413699', 'женский ', '13.11.79');</v>
      </c>
    </row>
    <row r="36" spans="1:8" x14ac:dyDescent="0.2">
      <c r="A36" s="37">
        <v>41038</v>
      </c>
      <c r="B36" s="37">
        <v>4817</v>
      </c>
      <c r="C36" s="9" t="s">
        <v>223</v>
      </c>
      <c r="D36" s="10">
        <v>6853002389</v>
      </c>
      <c r="E36" s="8" t="s">
        <v>196</v>
      </c>
      <c r="F36" s="17">
        <v>28442</v>
      </c>
      <c r="G36" s="11"/>
      <c r="H36" s="12" t="str">
        <f t="shared" si="0"/>
        <v>insert into sotrudnik (trdognumb, tabnumb, fio, pasport, pol, data_rozhd) values (41038, 4817, 'Градусов Василий Петрович', '6853002389', 'мужской ', '13.11.77');</v>
      </c>
    </row>
    <row r="37" spans="1:8" x14ac:dyDescent="0.2">
      <c r="A37" s="37">
        <v>41533</v>
      </c>
      <c r="B37" s="37">
        <v>84752</v>
      </c>
      <c r="C37" s="9" t="s">
        <v>224</v>
      </c>
      <c r="D37" s="10">
        <v>7035829975</v>
      </c>
      <c r="E37" s="8" t="s">
        <v>196</v>
      </c>
      <c r="F37" s="17">
        <v>29232</v>
      </c>
      <c r="G37" s="11"/>
      <c r="H37" s="12" t="str">
        <f t="shared" si="0"/>
        <v>insert into sotrudnik (trdognumb, tabnumb, fio, pasport, pol, data_rozhd) values (41533, 84752, 'Диоптрий Федор Валентинович', '7035829975', 'мужской ', '12.01.80');</v>
      </c>
    </row>
    <row r="38" spans="1:8" x14ac:dyDescent="0.2">
      <c r="A38" s="37">
        <v>42407</v>
      </c>
      <c r="B38" s="37">
        <v>64146</v>
      </c>
      <c r="C38" s="9" t="s">
        <v>225</v>
      </c>
      <c r="D38" s="10">
        <v>2280945633</v>
      </c>
      <c r="E38" s="8" t="s">
        <v>195</v>
      </c>
      <c r="F38" s="17">
        <v>29323</v>
      </c>
      <c r="G38" s="11"/>
      <c r="H38" s="12" t="str">
        <f t="shared" si="0"/>
        <v>insert into sotrudnik (trdognumb, tabnumb, fio, pasport, pol, data_rozhd) values (42407, 64146, 'Понтова Валентина Васильевна', '2280945633', 'женский ', '12.04.80');</v>
      </c>
    </row>
    <row r="39" spans="1:8" x14ac:dyDescent="0.2">
      <c r="A39" s="37">
        <v>44114</v>
      </c>
      <c r="B39" s="37">
        <v>14640</v>
      </c>
      <c r="C39" s="9" t="s">
        <v>226</v>
      </c>
      <c r="D39" s="10">
        <v>4602263532</v>
      </c>
      <c r="E39" s="8" t="s">
        <v>195</v>
      </c>
      <c r="F39" s="17">
        <v>29263</v>
      </c>
      <c r="G39" s="11"/>
      <c r="H39" s="12" t="str">
        <f t="shared" si="0"/>
        <v>insert into sotrudnik (trdognumb, tabnumb, fio, pasport, pol, data_rozhd) values (44114, 14640, 'Кирдык Анна Алексеевна', '4602263532', 'женский ', '12.02.80');</v>
      </c>
    </row>
    <row r="40" spans="1:8" x14ac:dyDescent="0.2">
      <c r="A40" s="37">
        <v>46718</v>
      </c>
      <c r="B40" s="37">
        <v>27323</v>
      </c>
      <c r="C40" s="9" t="s">
        <v>227</v>
      </c>
      <c r="D40" s="10">
        <v>1473212390</v>
      </c>
      <c r="E40" s="8" t="s">
        <v>196</v>
      </c>
      <c r="F40" s="17">
        <v>29384</v>
      </c>
      <c r="G40" s="11"/>
      <c r="H40" s="12" t="str">
        <f t="shared" si="0"/>
        <v>insert into sotrudnik (trdognumb, tabnumb, fio, pasport, pol, data_rozhd) values (46718, 27323, 'Код Денис Денисович', '1473212390', 'мужской ', '12.06.80');</v>
      </c>
    </row>
    <row r="41" spans="1:8" x14ac:dyDescent="0.2">
      <c r="A41" s="37">
        <v>48721</v>
      </c>
      <c r="B41" s="37">
        <v>36193</v>
      </c>
      <c r="C41" s="9" t="s">
        <v>228</v>
      </c>
      <c r="D41" s="10">
        <v>7924020246</v>
      </c>
      <c r="E41" s="8" t="s">
        <v>195</v>
      </c>
      <c r="F41" s="17">
        <v>29353</v>
      </c>
      <c r="G41" s="11"/>
      <c r="H41" s="12" t="str">
        <f t="shared" si="0"/>
        <v>insert into sotrudnik (trdognumb, tabnumb, fio, pasport, pol, data_rozhd) values (48721, 36193, 'Василенко Василиса Тимофеевна', '7924020246', 'женский ', '12.05.80');</v>
      </c>
    </row>
    <row r="42" spans="1:8" x14ac:dyDescent="0.2">
      <c r="A42" s="37">
        <v>49479</v>
      </c>
      <c r="B42" s="37">
        <v>77895</v>
      </c>
      <c r="C42" s="9" t="s">
        <v>229</v>
      </c>
      <c r="D42" s="10">
        <v>2058906588</v>
      </c>
      <c r="E42" s="8" t="s">
        <v>196</v>
      </c>
      <c r="F42" s="17">
        <v>29414</v>
      </c>
      <c r="G42" s="11"/>
      <c r="H42" s="12" t="str">
        <f t="shared" si="0"/>
        <v>insert into sotrudnik (trdognumb, tabnumb, fio, pasport, pol, data_rozhd) values (49479, 77895, 'Кащей Николай Назарович', '2058906588', 'мужской ', '12.07.80');</v>
      </c>
    </row>
    <row r="43" spans="1:8" x14ac:dyDescent="0.2">
      <c r="A43" s="37">
        <v>50004</v>
      </c>
      <c r="B43" s="37">
        <v>69262</v>
      </c>
      <c r="C43" s="9" t="s">
        <v>230</v>
      </c>
      <c r="D43" s="10">
        <v>5722024612</v>
      </c>
      <c r="E43" s="8" t="s">
        <v>195</v>
      </c>
      <c r="F43" s="17">
        <v>29445</v>
      </c>
      <c r="G43" s="11"/>
      <c r="H43" s="12" t="str">
        <f t="shared" si="0"/>
        <v>insert into sotrudnik (trdognumb, tabnumb, fio, pasport, pol, data_rozhd) values (50004, 69262, 'Парсенко Карина Игоревна', '5722024612', 'женский ', '12.08.80');</v>
      </c>
    </row>
    <row r="44" spans="1:8" x14ac:dyDescent="0.2">
      <c r="A44" s="37">
        <v>51943</v>
      </c>
      <c r="B44" s="37">
        <v>47857</v>
      </c>
      <c r="C44" s="9" t="s">
        <v>231</v>
      </c>
      <c r="D44" s="10">
        <v>3200608696</v>
      </c>
      <c r="E44" s="8" t="s">
        <v>196</v>
      </c>
      <c r="F44" s="17">
        <v>29476</v>
      </c>
      <c r="G44" s="11"/>
      <c r="H44" s="12" t="str">
        <f t="shared" si="0"/>
        <v>insert into sotrudnik (trdognumb, tabnumb, fio, pasport, pol, data_rozhd) values (51943, 47857, 'Максимов Максим Максимович', '3200608696', 'мужской ', '12.09.80');</v>
      </c>
    </row>
    <row r="45" spans="1:8" x14ac:dyDescent="0.2">
      <c r="A45" s="37">
        <v>58560</v>
      </c>
      <c r="B45" s="37">
        <v>44694</v>
      </c>
      <c r="C45" s="9" t="s">
        <v>232</v>
      </c>
      <c r="D45" s="10">
        <v>9462580085</v>
      </c>
      <c r="E45" s="8" t="s">
        <v>195</v>
      </c>
      <c r="F45" s="17">
        <v>29506</v>
      </c>
      <c r="G45" s="11"/>
      <c r="H45" s="12" t="str">
        <f t="shared" si="0"/>
        <v>insert into sotrudnik (trdognumb, tabnumb, fio, pasport, pol, data_rozhd) values (58560, 44694, 'Нестолова Валентина Павловна', '9462580085', 'женский ', '12.10.80');</v>
      </c>
    </row>
    <row r="46" spans="1:8" x14ac:dyDescent="0.2">
      <c r="A46" s="37">
        <v>62229</v>
      </c>
      <c r="B46" s="37">
        <v>24448</v>
      </c>
      <c r="C46" s="9" t="s">
        <v>233</v>
      </c>
      <c r="D46" s="10">
        <v>2446111752</v>
      </c>
      <c r="E46" s="8" t="s">
        <v>196</v>
      </c>
      <c r="F46" s="17">
        <v>29537</v>
      </c>
      <c r="G46" s="11"/>
      <c r="H46" s="12" t="str">
        <f t="shared" si="0"/>
        <v>insert into sotrudnik (trdognumb, tabnumb, fio, pasport, pol, data_rozhd) values (62229, 24448, 'Яровой Ярослав Ярославович', '2446111752', 'мужской ', '12.11.80');</v>
      </c>
    </row>
    <row r="47" spans="1:8" x14ac:dyDescent="0.2">
      <c r="A47" s="37">
        <v>63170</v>
      </c>
      <c r="B47" s="37">
        <v>21222</v>
      </c>
      <c r="C47" s="9" t="s">
        <v>234</v>
      </c>
      <c r="D47" s="10">
        <v>1164279286</v>
      </c>
      <c r="E47" s="8" t="s">
        <v>196</v>
      </c>
      <c r="F47" s="17">
        <v>29567</v>
      </c>
      <c r="G47" s="11"/>
      <c r="H47" s="12" t="str">
        <f t="shared" si="0"/>
        <v>insert into sotrudnik (trdognumb, tabnumb, fio, pasport, pol, data_rozhd) values (63170, 21222, 'Семенчук Олег Олегович', '1164279286', 'мужской ', '12.12.80');</v>
      </c>
    </row>
    <row r="48" spans="1:8" x14ac:dyDescent="0.2">
      <c r="A48" s="37">
        <v>63800</v>
      </c>
      <c r="B48" s="37">
        <v>67601</v>
      </c>
      <c r="C48" s="9" t="s">
        <v>235</v>
      </c>
      <c r="D48" s="10">
        <v>6638178668</v>
      </c>
      <c r="E48" s="8" t="s">
        <v>196</v>
      </c>
      <c r="F48" s="17">
        <v>29568</v>
      </c>
      <c r="G48" s="11"/>
      <c r="H48" s="12" t="str">
        <f t="shared" si="0"/>
        <v>insert into sotrudnik (trdognumb, tabnumb, fio, pasport, pol, data_rozhd) values (63800, 67601, 'Осипенко Карл Карлович', '6638178668', 'мужской ', '13.12.80');</v>
      </c>
    </row>
    <row r="49" spans="1:8" x14ac:dyDescent="0.2">
      <c r="A49" s="37">
        <v>63887</v>
      </c>
      <c r="B49" s="37">
        <v>36006</v>
      </c>
      <c r="C49" s="9" t="s">
        <v>236</v>
      </c>
      <c r="D49" s="10">
        <v>8181690289</v>
      </c>
      <c r="E49" s="8" t="s">
        <v>196</v>
      </c>
      <c r="F49" s="17">
        <v>29933</v>
      </c>
      <c r="G49" s="11"/>
      <c r="H49" s="12" t="str">
        <f t="shared" si="0"/>
        <v>insert into sotrudnik (trdognumb, tabnumb, fio, pasport, pol, data_rozhd) values (63887, 36006, 'Камышанов Ростислав Ярополкович', '8181690289', 'мужской ', '13.12.81');</v>
      </c>
    </row>
    <row r="50" spans="1:8" x14ac:dyDescent="0.2">
      <c r="A50" s="37">
        <v>64852</v>
      </c>
      <c r="B50" s="37">
        <v>68872</v>
      </c>
      <c r="C50" s="9" t="s">
        <v>237</v>
      </c>
      <c r="D50" s="10">
        <v>4769783517</v>
      </c>
      <c r="E50" s="8" t="s">
        <v>196</v>
      </c>
      <c r="F50" s="17">
        <v>30299</v>
      </c>
      <c r="G50" s="11"/>
      <c r="H50" s="12" t="str">
        <f t="shared" si="0"/>
        <v>insert into sotrudnik (trdognumb, tabnumb, fio, pasport, pol, data_rozhd) values (64852, 68872, 'Сазонов Всеволод Игоревич', '4769783517', 'мужской ', '14.12.82');</v>
      </c>
    </row>
    <row r="51" spans="1:8" x14ac:dyDescent="0.2">
      <c r="A51" s="37">
        <v>65036</v>
      </c>
      <c r="B51" s="37">
        <v>33404</v>
      </c>
      <c r="C51" s="9" t="s">
        <v>238</v>
      </c>
      <c r="D51" s="10">
        <v>5921539329</v>
      </c>
      <c r="E51" s="8" t="s">
        <v>195</v>
      </c>
      <c r="F51" s="17">
        <v>29570</v>
      </c>
      <c r="G51" s="11"/>
      <c r="H51" s="12" t="str">
        <f t="shared" si="0"/>
        <v>insert into sotrudnik (trdognumb, tabnumb, fio, pasport, pol, data_rozhd) values (65036, 33404, 'Адамовская Ольга Ивановна', '5921539329', 'женский ', '15.12.80');</v>
      </c>
    </row>
    <row r="52" spans="1:8" x14ac:dyDescent="0.2">
      <c r="A52" s="37">
        <v>66763</v>
      </c>
      <c r="B52" s="37">
        <v>46993</v>
      </c>
      <c r="C52" s="9" t="s">
        <v>239</v>
      </c>
      <c r="D52" s="10">
        <v>7313696167</v>
      </c>
      <c r="E52" s="8" t="s">
        <v>195</v>
      </c>
      <c r="F52" s="17">
        <v>30665</v>
      </c>
      <c r="G52" s="11"/>
      <c r="H52" s="12" t="str">
        <f t="shared" si="0"/>
        <v>insert into sotrudnik (trdognumb, tabnumb, fio, pasport, pol, data_rozhd) values (66763, 46993, 'Шульгинова Анна Игоревна', '7313696167', 'женский ', '15.12.83');</v>
      </c>
    </row>
    <row r="53" spans="1:8" x14ac:dyDescent="0.2">
      <c r="A53" s="37">
        <v>67416</v>
      </c>
      <c r="B53" s="37">
        <v>87270</v>
      </c>
      <c r="C53" s="9" t="s">
        <v>240</v>
      </c>
      <c r="D53" s="10">
        <v>9737565656</v>
      </c>
      <c r="E53" s="8" t="s">
        <v>195</v>
      </c>
      <c r="F53" s="17">
        <v>31031</v>
      </c>
      <c r="G53" s="11"/>
      <c r="H53" s="12" t="str">
        <f t="shared" si="0"/>
        <v>insert into sotrudnik (trdognumb, tabnumb, fio, pasport, pol, data_rozhd) values (67416, 87270, 'Горлова Маргарита Юрьевна', '9737565656', 'женский ', '15.12.84');</v>
      </c>
    </row>
    <row r="54" spans="1:8" x14ac:dyDescent="0.2">
      <c r="A54" s="37">
        <v>68202</v>
      </c>
      <c r="B54" s="37">
        <v>74017</v>
      </c>
      <c r="C54" s="9" t="s">
        <v>241</v>
      </c>
      <c r="D54" s="10">
        <v>9859111763</v>
      </c>
      <c r="E54" s="8" t="s">
        <v>195</v>
      </c>
      <c r="F54" s="17">
        <v>28839</v>
      </c>
      <c r="G54" s="11"/>
      <c r="H54" s="12" t="str">
        <f t="shared" si="0"/>
        <v>insert into sotrudnik (trdognumb, tabnumb, fio, pasport, pol, data_rozhd) values (68202, 74017, 'Прапорова Ольга Павловна', '9859111763', 'женский ', '15.12.78');</v>
      </c>
    </row>
    <row r="55" spans="1:8" x14ac:dyDescent="0.2">
      <c r="A55" s="37">
        <v>68259</v>
      </c>
      <c r="B55" s="37">
        <v>58081</v>
      </c>
      <c r="C55" s="9" t="s">
        <v>242</v>
      </c>
      <c r="D55" s="10">
        <v>3164768047</v>
      </c>
      <c r="E55" s="8" t="s">
        <v>195</v>
      </c>
      <c r="F55" s="17">
        <v>32492</v>
      </c>
      <c r="G55" s="11"/>
      <c r="H55" s="12" t="str">
        <f t="shared" si="0"/>
        <v>insert into sotrudnik (trdognumb, tabnumb, fio, pasport, pol, data_rozhd) values (68259, 58081, 'Прохорова Алина Николаевна', '3164768047', 'женский ', '15.12.88');</v>
      </c>
    </row>
    <row r="56" spans="1:8" x14ac:dyDescent="0.2">
      <c r="A56" s="37">
        <v>71154</v>
      </c>
      <c r="B56" s="37">
        <v>35602</v>
      </c>
      <c r="C56" s="9" t="s">
        <v>243</v>
      </c>
      <c r="D56" s="10">
        <v>9623878875</v>
      </c>
      <c r="E56" s="8" t="s">
        <v>196</v>
      </c>
      <c r="F56" s="17">
        <v>30270</v>
      </c>
      <c r="G56" s="11"/>
      <c r="H56" s="12" t="str">
        <f t="shared" si="0"/>
        <v>insert into sotrudnik (trdognumb, tabnumb, fio, pasport, pol, data_rozhd) values (71154, 35602, 'Юдин Алексей Алексеевич', '9623878875', 'мужской ', '15.11.82');</v>
      </c>
    </row>
    <row r="57" spans="1:8" x14ac:dyDescent="0.2">
      <c r="A57" s="37">
        <v>76752</v>
      </c>
      <c r="B57" s="37">
        <v>21461</v>
      </c>
      <c r="C57" s="9" t="s">
        <v>244</v>
      </c>
      <c r="D57" s="10">
        <v>1534982593</v>
      </c>
      <c r="E57" s="8" t="s">
        <v>196</v>
      </c>
      <c r="F57" s="17">
        <v>30296</v>
      </c>
      <c r="G57" s="11"/>
      <c r="H57" s="12" t="str">
        <f t="shared" si="0"/>
        <v>insert into sotrudnik (trdognumb, tabnumb, fio, pasport, pol, data_rozhd) values (76752, 21461, 'Щепилов Кирилл Олегович', '1534982593', 'мужской ', '11.12.82');</v>
      </c>
    </row>
    <row r="58" spans="1:8" x14ac:dyDescent="0.2">
      <c r="A58" s="37">
        <v>77188</v>
      </c>
      <c r="B58" s="37">
        <v>3980</v>
      </c>
      <c r="C58" s="9" t="s">
        <v>245</v>
      </c>
      <c r="D58" s="10">
        <v>2210802005</v>
      </c>
      <c r="E58" s="8" t="s">
        <v>196</v>
      </c>
      <c r="F58" s="17">
        <v>30295</v>
      </c>
      <c r="G58" s="11"/>
      <c r="H58" s="12" t="str">
        <f t="shared" si="0"/>
        <v>insert into sotrudnik (trdognumb, tabnumb, fio, pasport, pol, data_rozhd) values (77188, 3980, 'Сизякин Илья Денисович', '2210802005', 'мужской ', '10.12.82');</v>
      </c>
    </row>
    <row r="59" spans="1:8" x14ac:dyDescent="0.2">
      <c r="A59" s="37">
        <v>77570</v>
      </c>
      <c r="B59" s="37">
        <v>22713</v>
      </c>
      <c r="C59" s="9" t="s">
        <v>246</v>
      </c>
      <c r="D59" s="10">
        <v>552634361</v>
      </c>
      <c r="E59" s="8" t="s">
        <v>195</v>
      </c>
      <c r="F59" s="17">
        <v>30296</v>
      </c>
      <c r="G59" s="11"/>
      <c r="H59" s="12" t="str">
        <f t="shared" si="0"/>
        <v>insert into sotrudnik (trdognumb, tabnumb, fio, pasport, pol, data_rozhd) values (77570, 22713, 'Снегуркина Светлана Юрьевна', '552634361', 'женский ', '11.12.82');</v>
      </c>
    </row>
    <row r="60" spans="1:8" x14ac:dyDescent="0.2">
      <c r="A60" s="37">
        <v>81218</v>
      </c>
      <c r="B60" s="37">
        <v>92652</v>
      </c>
      <c r="C60" s="9" t="s">
        <v>247</v>
      </c>
      <c r="D60" s="10">
        <v>8829674100</v>
      </c>
      <c r="E60" s="8" t="s">
        <v>195</v>
      </c>
      <c r="F60" s="17">
        <v>33217</v>
      </c>
      <c r="G60" s="11"/>
      <c r="H60" s="12" t="str">
        <f t="shared" si="0"/>
        <v>insert into sotrudnik (trdognumb, tabnumb, fio, pasport, pol, data_rozhd) values (81218, 92652, 'Морозова Ольга Петровна', '8829674100', 'женский ', '10.12.90');</v>
      </c>
    </row>
    <row r="61" spans="1:8" x14ac:dyDescent="0.2">
      <c r="A61" s="37">
        <v>83964</v>
      </c>
      <c r="B61" s="37">
        <v>56122</v>
      </c>
      <c r="C61" s="9" t="s">
        <v>248</v>
      </c>
      <c r="D61" s="10">
        <v>7294086972</v>
      </c>
      <c r="E61" s="8" t="s">
        <v>195</v>
      </c>
      <c r="F61" s="17">
        <v>27953</v>
      </c>
      <c r="G61" s="11"/>
      <c r="H61" s="12" t="str">
        <f t="shared" si="0"/>
        <v>insert into sotrudnik (trdognumb, tabnumb, fio, pasport, pol, data_rozhd) values (83964, 56122, 'Зименченко Юлия Павловна', '7294086972', 'женский ', '12.07.76');</v>
      </c>
    </row>
    <row r="62" spans="1:8" x14ac:dyDescent="0.2">
      <c r="A62" s="37">
        <v>87560</v>
      </c>
      <c r="B62" s="37">
        <v>51980</v>
      </c>
      <c r="C62" s="9" t="s">
        <v>249</v>
      </c>
      <c r="D62" s="10">
        <v>9898447380</v>
      </c>
      <c r="E62" s="8" t="s">
        <v>195</v>
      </c>
      <c r="F62" s="17">
        <v>28836</v>
      </c>
      <c r="G62" s="11"/>
      <c r="H62" s="12" t="str">
        <f t="shared" si="0"/>
        <v>insert into sotrudnik (trdognumb, tabnumb, fio, pasport, pol, data_rozhd) values (87560, 51980, 'Ветрова Катарина Алексеевна', '9898447380', 'женский ', '12.12.78');</v>
      </c>
    </row>
    <row r="63" spans="1:8" x14ac:dyDescent="0.2">
      <c r="A63" s="37">
        <v>92508</v>
      </c>
      <c r="B63" s="37">
        <v>71094</v>
      </c>
      <c r="C63" s="9" t="s">
        <v>250</v>
      </c>
      <c r="D63" s="10">
        <v>1813238962</v>
      </c>
      <c r="E63" s="8" t="s">
        <v>196</v>
      </c>
      <c r="F63" s="17">
        <v>32852</v>
      </c>
      <c r="G63" s="11"/>
      <c r="H63" s="12" t="str">
        <f t="shared" si="0"/>
        <v>insert into sotrudnik (trdognumb, tabnumb, fio, pasport, pol, data_rozhd) values (92508, 71094, 'Грозов Федор Петрович', '1813238962', 'мужской ', '10.12.89');</v>
      </c>
    </row>
    <row r="64" spans="1:8" x14ac:dyDescent="0.2">
      <c r="A64" s="37">
        <v>99999</v>
      </c>
      <c r="B64" s="37">
        <v>99999</v>
      </c>
      <c r="C64" s="9" t="s">
        <v>251</v>
      </c>
      <c r="D64" s="10">
        <v>3456345678</v>
      </c>
      <c r="E64" s="8" t="s">
        <v>195</v>
      </c>
      <c r="F64" s="17">
        <v>28622</v>
      </c>
      <c r="G64" s="11"/>
      <c r="H64" s="12" t="str">
        <f t="shared" si="0"/>
        <v>insert into sotrudnik (trdognumb, tabnumb, fio, pasport, pol, data_rozhd) values (99999, 99999, 'Игнатьева Анна Игоревна', '3456345678', 'женский ', '12.05.78');</v>
      </c>
    </row>
  </sheetData>
  <autoFilter ref="A1:G64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zoomScale="70" zoomScaleNormal="70" workbookViewId="0"/>
  </sheetViews>
  <sheetFormatPr defaultRowHeight="12.75" x14ac:dyDescent="0.2"/>
  <cols>
    <col min="1" max="1" width="22.140625" style="39" bestFit="1" customWidth="1"/>
    <col min="2" max="2" width="24.85546875" style="39" bestFit="1" customWidth="1"/>
    <col min="3" max="3" width="32" style="22" bestFit="1" customWidth="1"/>
    <col min="4" max="4" width="21.7109375" style="24" bestFit="1" customWidth="1"/>
    <col min="5" max="5" width="24.85546875" style="24" bestFit="1" customWidth="1"/>
    <col min="6" max="6" width="23.5703125" style="6" bestFit="1" customWidth="1"/>
    <col min="7" max="7" width="15" style="47" bestFit="1" customWidth="1"/>
    <col min="8" max="8" width="25.85546875" style="22" bestFit="1" customWidth="1"/>
    <col min="9" max="10" width="2.42578125" style="22" bestFit="1" customWidth="1"/>
    <col min="11" max="11" width="11.5703125" style="29" customWidth="1"/>
    <col min="12" max="12" width="222.140625" style="12" bestFit="1" customWidth="1"/>
    <col min="13" max="16384" width="9.140625" style="12"/>
  </cols>
  <sheetData>
    <row r="1" spans="1:19" s="31" customFormat="1" ht="37.5" customHeight="1" x14ac:dyDescent="0.25">
      <c r="A1" s="35" t="s">
        <v>252</v>
      </c>
      <c r="B1" s="35" t="s">
        <v>288</v>
      </c>
      <c r="C1" s="35" t="s">
        <v>289</v>
      </c>
      <c r="D1" s="36" t="s">
        <v>290</v>
      </c>
      <c r="E1" s="36" t="s">
        <v>291</v>
      </c>
      <c r="F1" s="36" t="s">
        <v>292</v>
      </c>
      <c r="G1" s="44" t="s">
        <v>293</v>
      </c>
      <c r="H1" s="35" t="s">
        <v>294</v>
      </c>
      <c r="I1" s="35"/>
      <c r="J1" s="35"/>
      <c r="K1" s="34" t="s">
        <v>493</v>
      </c>
      <c r="L1" s="42" t="s">
        <v>494</v>
      </c>
      <c r="M1" s="43"/>
      <c r="N1" s="43"/>
      <c r="O1" s="43"/>
      <c r="P1" s="43"/>
      <c r="Q1" s="43"/>
      <c r="R1" s="43"/>
      <c r="S1" s="43"/>
    </row>
    <row r="2" spans="1:19" x14ac:dyDescent="0.2">
      <c r="A2" s="16">
        <v>10001</v>
      </c>
      <c r="B2" s="16">
        <v>7707083893</v>
      </c>
      <c r="C2" s="15" t="s">
        <v>260</v>
      </c>
      <c r="D2" s="17">
        <v>41027</v>
      </c>
      <c r="E2" s="17">
        <v>41028</v>
      </c>
      <c r="F2" s="4">
        <v>45045</v>
      </c>
      <c r="G2" s="45">
        <v>30000</v>
      </c>
      <c r="H2" s="15" t="s">
        <v>259</v>
      </c>
      <c r="I2" s="15">
        <v>0</v>
      </c>
      <c r="J2" s="15">
        <v>0</v>
      </c>
      <c r="K2" s="28"/>
      <c r="L2" s="12" t="str">
        <f>"insert into dogovor ("&amp;$A$1&amp;", "&amp;$B$1&amp;", "&amp;$C$1&amp;", "&amp;$D$1&amp;", "&amp;$E$1&amp;", "&amp;$F$1&amp;", "&amp;$G$1&amp;", "&amp;$H$1&amp;", "&amp;$I$1&amp;", "&amp;$J$1&amp;") values ("&amp;A2&amp;""&amp;", "&amp;B2&amp;""&amp;", '"&amp;C2&amp;"'"&amp;", '"&amp;TEXT(D2,"ДД.ММ.ГГ")&amp;"'"&amp;", '"&amp;TEXT(E2,"ДД.ММ.ГГ")&amp;"'"&amp;", '"&amp;TEXT(F2,"ДД.ММ.ГГ")&amp;"', "&amp;G2&amp;""&amp;", '"&amp;H2&amp;"', "&amp;I2&amp;""&amp;", "&amp;J2&amp;""&amp;");"</f>
        <v>insert into dogovor (trdognumb, innrabotodat, dolgnost, datadogov, nachalodeist, okonchdeist, oklad, otdel, , ) values (10001, 7707083893, 'Начальник отдела', '28.04.12', '29.04.12', '29.04.23', 30000, 'ИТ', 0, 0);</v>
      </c>
    </row>
    <row r="3" spans="1:19" x14ac:dyDescent="0.2">
      <c r="A3" s="16">
        <v>10002</v>
      </c>
      <c r="B3" s="16">
        <v>7707083893</v>
      </c>
      <c r="C3" s="15" t="s">
        <v>258</v>
      </c>
      <c r="D3" s="17">
        <v>40602</v>
      </c>
      <c r="E3" s="17">
        <v>40603</v>
      </c>
      <c r="F3" s="4" t="s">
        <v>490</v>
      </c>
      <c r="G3" s="45">
        <v>40000</v>
      </c>
      <c r="H3" s="15" t="s">
        <v>259</v>
      </c>
      <c r="I3" s="15">
        <v>0</v>
      </c>
      <c r="J3" s="15">
        <v>0</v>
      </c>
      <c r="K3" s="28"/>
      <c r="L3" s="12" t="str">
        <f>"insert into dogovor ("&amp;$A$1&amp;", "&amp;$B$1&amp;", "&amp;$C$1&amp;", "&amp;$D$1&amp;", "&amp;$E$1&amp;", "&amp;$F$1&amp;", "&amp;$G$1&amp;", "&amp;$H$1&amp;", "&amp;$I$1&amp;", "&amp;$J$1&amp;") values ("&amp;A3&amp;""&amp;", "&amp;B3&amp;""&amp;", '"&amp;C3&amp;"'"&amp;", '"&amp;TEXT(D3,"ДД.ММ.ГГ")&amp;"'"&amp;", '"&amp;TEXT(E3,"ДД.ММ.ГГ")&amp;"'"&amp;", "&amp;F3&amp;", "&amp;G3&amp;""&amp;", '"&amp;H3&amp;"', "&amp;I3&amp;""&amp;", "&amp;J3&amp;""&amp;");"</f>
        <v>insert into dogovor (trdognumb, innrabotodat, dolgnost, datadogov, nachalodeist, okonchdeist, oklad, otdel, , ) values (10002, 7707083893, 'Программист', '28.02.11', '01.03.11', NULL, 40000, 'ИТ', 0, 0);</v>
      </c>
    </row>
    <row r="4" spans="1:19" x14ac:dyDescent="0.2">
      <c r="A4" s="16">
        <v>10003</v>
      </c>
      <c r="B4" s="16">
        <v>7707083893</v>
      </c>
      <c r="C4" s="15" t="s">
        <v>261</v>
      </c>
      <c r="D4" s="17">
        <v>40672</v>
      </c>
      <c r="E4" s="17">
        <v>40672</v>
      </c>
      <c r="F4" s="4" t="s">
        <v>490</v>
      </c>
      <c r="G4" s="45">
        <v>24000</v>
      </c>
      <c r="H4" s="15" t="s">
        <v>262</v>
      </c>
      <c r="I4" s="15">
        <v>0</v>
      </c>
      <c r="J4" s="15">
        <v>0</v>
      </c>
      <c r="K4" s="28"/>
      <c r="L4" s="12" t="str">
        <f t="shared" ref="L4:L5" si="0">"insert into dogovor ("&amp;$A$1&amp;", "&amp;$B$1&amp;", "&amp;$C$1&amp;", "&amp;$D$1&amp;", "&amp;$E$1&amp;", "&amp;$F$1&amp;", "&amp;$G$1&amp;", "&amp;$H$1&amp;", "&amp;$I$1&amp;", "&amp;$J$1&amp;") values ("&amp;A4&amp;""&amp;", "&amp;B4&amp;""&amp;", '"&amp;C4&amp;"'"&amp;", '"&amp;TEXT(D4,"ДД.ММ.ГГ")&amp;"'"&amp;", '"&amp;TEXT(E4,"ДД.ММ.ГГ")&amp;"'"&amp;", "&amp;F4&amp;", "&amp;G4&amp;""&amp;", '"&amp;H4&amp;"', "&amp;I4&amp;""&amp;", "&amp;J4&amp;""&amp;");"</f>
        <v>insert into dogovor (trdognumb, innrabotodat, dolgnost, datadogov, nachalodeist, okonchdeist, oklad, otdel, , ) values (10003, 7707083893, 'Бухгалтер', '09.05.11', '09.05.11', NULL, 24000, 'Бухгалтерия', 0, 0);</v>
      </c>
    </row>
    <row r="5" spans="1:19" x14ac:dyDescent="0.2">
      <c r="A5" s="16">
        <v>10004</v>
      </c>
      <c r="B5" s="16">
        <v>7707083893</v>
      </c>
      <c r="C5" s="15" t="s">
        <v>263</v>
      </c>
      <c r="D5" s="17">
        <v>41006</v>
      </c>
      <c r="E5" s="17">
        <v>41006</v>
      </c>
      <c r="F5" s="4" t="s">
        <v>490</v>
      </c>
      <c r="G5" s="45">
        <v>38000</v>
      </c>
      <c r="H5" s="15" t="s">
        <v>262</v>
      </c>
      <c r="I5" s="15">
        <v>0</v>
      </c>
      <c r="J5" s="15">
        <v>0</v>
      </c>
      <c r="K5" s="28"/>
      <c r="L5" s="12" t="str">
        <f t="shared" si="0"/>
        <v>insert into dogovor (trdognumb, innrabotodat, dolgnost, datadogov, nachalodeist, okonchdeist, oklad, otdel, , ) values (10004, 7707083893, 'Главный бухгалтер', '07.04.12', '07.04.12', NULL, 38000, 'Бухгалтерия', 0, 0);</v>
      </c>
    </row>
    <row r="6" spans="1:19" x14ac:dyDescent="0.2">
      <c r="A6" s="16">
        <v>10005</v>
      </c>
      <c r="B6" s="16">
        <v>7707083893</v>
      </c>
      <c r="C6" s="15" t="s">
        <v>261</v>
      </c>
      <c r="D6" s="17">
        <v>44283</v>
      </c>
      <c r="E6" s="17">
        <v>44283</v>
      </c>
      <c r="F6" s="4">
        <v>45744</v>
      </c>
      <c r="G6" s="45">
        <v>26000</v>
      </c>
      <c r="H6" s="15" t="s">
        <v>262</v>
      </c>
      <c r="I6" s="15">
        <v>0</v>
      </c>
      <c r="J6" s="15">
        <v>0</v>
      </c>
      <c r="K6" s="28"/>
      <c r="L6" s="12" t="str">
        <f t="shared" ref="L6:L36" si="1">"insert into dogovor ("&amp;$A$1&amp;", "&amp;$B$1&amp;", "&amp;$C$1&amp;", "&amp;$D$1&amp;", "&amp;$E$1&amp;", "&amp;$F$1&amp;", "&amp;$G$1&amp;", "&amp;$H$1&amp;", "&amp;$I$1&amp;", "&amp;$J$1&amp;") values ("&amp;A6&amp;""&amp;", "&amp;B6&amp;""&amp;", '"&amp;C6&amp;"'"&amp;", '"&amp;TEXT(D6,"ДД.ММ.ГГ")&amp;"'"&amp;", '"&amp;TEXT(E6,"ДД.ММ.ГГ")&amp;"'"&amp;", '"&amp;TEXT(F6,"ДД.ММ.ГГ")&amp;"', "&amp;G6&amp;""&amp;", '"&amp;H6&amp;"', "&amp;I6&amp;""&amp;", "&amp;J6&amp;""&amp;");"</f>
        <v>insert into dogovor (trdognumb, innrabotodat, dolgnost, datadogov, nachalodeist, okonchdeist, oklad, otdel, , ) values (10005, 7707083893, 'Бухгалтер', '28.03.21', '28.03.21', '28.03.25', 26000, 'Бухгалтерия', 0, 0);</v>
      </c>
    </row>
    <row r="7" spans="1:19" x14ac:dyDescent="0.2">
      <c r="A7" s="16">
        <v>10006</v>
      </c>
      <c r="B7" s="16">
        <v>7707083893</v>
      </c>
      <c r="C7" s="15" t="s">
        <v>264</v>
      </c>
      <c r="D7" s="17">
        <v>42101</v>
      </c>
      <c r="E7" s="17">
        <v>42101</v>
      </c>
      <c r="F7" s="4">
        <v>44291</v>
      </c>
      <c r="G7" s="45">
        <v>19134</v>
      </c>
      <c r="H7" s="15" t="s">
        <v>491</v>
      </c>
      <c r="I7" s="15">
        <v>0</v>
      </c>
      <c r="J7" s="15">
        <v>0</v>
      </c>
      <c r="K7" s="28"/>
      <c r="L7" s="12" t="str">
        <f t="shared" si="1"/>
        <v>insert into dogovor (trdognumb, innrabotodat, dolgnost, datadogov, nachalodeist, okonchdeist, oklad, otdel, , ) values (10006, 7707083893, 'Секретарь', '07.04.15', '07.04.15', '05.04.21', 19134, ' Дирекция', 0, 0);</v>
      </c>
    </row>
    <row r="8" spans="1:19" x14ac:dyDescent="0.2">
      <c r="A8" s="16">
        <v>10007</v>
      </c>
      <c r="B8" s="16">
        <v>7707083893</v>
      </c>
      <c r="C8" s="15" t="s">
        <v>265</v>
      </c>
      <c r="D8" s="17">
        <v>43586</v>
      </c>
      <c r="E8" s="17">
        <v>43586</v>
      </c>
      <c r="F8" s="4" t="s">
        <v>490</v>
      </c>
      <c r="G8" s="45">
        <v>11356</v>
      </c>
      <c r="H8" s="15" t="s">
        <v>266</v>
      </c>
      <c r="I8" s="15">
        <v>0</v>
      </c>
      <c r="J8" s="15">
        <v>0</v>
      </c>
      <c r="K8" s="28"/>
      <c r="L8" s="12" t="str">
        <f t="shared" ref="L8:L20" si="2">"insert into dogovor ("&amp;$A$1&amp;", "&amp;$B$1&amp;", "&amp;$C$1&amp;", "&amp;$D$1&amp;", "&amp;$E$1&amp;", "&amp;$F$1&amp;", "&amp;$G$1&amp;", "&amp;$H$1&amp;", "&amp;$I$1&amp;", "&amp;$J$1&amp;") values ("&amp;A8&amp;""&amp;", "&amp;B8&amp;""&amp;", '"&amp;C8&amp;"'"&amp;", '"&amp;TEXT(D8,"ДД.ММ.ГГ")&amp;"'"&amp;", '"&amp;TEXT(E8,"ДД.ММ.ГГ")&amp;"'"&amp;", "&amp;F8&amp;", "&amp;G8&amp;""&amp;", '"&amp;H8&amp;"', "&amp;I8&amp;""&amp;", "&amp;J8&amp;""&amp;");"</f>
        <v>insert into dogovor (trdognumb, innrabotodat, dolgnost, datadogov, nachalodeist, okonchdeist, oklad, otdel, , ) values (10007, 7707083893, 'Электрик', '01.05.19', '01.05.19', NULL, 11356, 'Обслуживающий персонал', 0, 0);</v>
      </c>
    </row>
    <row r="9" spans="1:19" x14ac:dyDescent="0.2">
      <c r="A9" s="16">
        <v>10008</v>
      </c>
      <c r="B9" s="16">
        <v>7707083893</v>
      </c>
      <c r="C9" s="15" t="s">
        <v>267</v>
      </c>
      <c r="D9" s="17">
        <v>40694</v>
      </c>
      <c r="E9" s="17">
        <v>40694</v>
      </c>
      <c r="F9" s="4" t="s">
        <v>490</v>
      </c>
      <c r="G9" s="45">
        <v>120000</v>
      </c>
      <c r="H9" s="15" t="s">
        <v>491</v>
      </c>
      <c r="I9" s="15">
        <v>0</v>
      </c>
      <c r="J9" s="15">
        <v>0</v>
      </c>
      <c r="K9" s="28"/>
      <c r="L9" s="12" t="str">
        <f t="shared" si="2"/>
        <v>insert into dogovor (trdognumb, innrabotodat, dolgnost, datadogov, nachalodeist, okonchdeist, oklad, otdel, , ) values (10008, 7707083893, 'Директор', '31.05.11', '31.05.11', NULL, 120000, ' Дирекция', 0, 0);</v>
      </c>
    </row>
    <row r="10" spans="1:19" x14ac:dyDescent="0.2">
      <c r="A10" s="16">
        <v>10009</v>
      </c>
      <c r="B10" s="16">
        <v>7707083893</v>
      </c>
      <c r="C10" s="15" t="s">
        <v>268</v>
      </c>
      <c r="D10" s="17">
        <v>42978</v>
      </c>
      <c r="E10" s="17">
        <v>42978</v>
      </c>
      <c r="F10" s="4" t="s">
        <v>490</v>
      </c>
      <c r="G10" s="45">
        <v>90178</v>
      </c>
      <c r="H10" s="15" t="s">
        <v>491</v>
      </c>
      <c r="I10" s="15">
        <v>0</v>
      </c>
      <c r="J10" s="15">
        <v>0</v>
      </c>
      <c r="K10" s="28"/>
      <c r="L10" s="12" t="str">
        <f t="shared" si="2"/>
        <v>insert into dogovor (trdognumb, innrabotodat, dolgnost, datadogov, nachalodeist, okonchdeist, oklad, otdel, , ) values (10009, 7707083893, 'Заместитель директора', '31.08.17', '31.08.17', NULL, 90178, ' Дирекция', 0, 0);</v>
      </c>
    </row>
    <row r="11" spans="1:19" x14ac:dyDescent="0.2">
      <c r="A11" s="16">
        <v>10010</v>
      </c>
      <c r="B11" s="16">
        <v>7707083893</v>
      </c>
      <c r="C11" s="15" t="s">
        <v>269</v>
      </c>
      <c r="D11" s="17">
        <v>43285</v>
      </c>
      <c r="E11" s="17">
        <v>43285</v>
      </c>
      <c r="F11" s="4" t="s">
        <v>490</v>
      </c>
      <c r="G11" s="45">
        <v>58000</v>
      </c>
      <c r="H11" s="15" t="s">
        <v>259</v>
      </c>
      <c r="I11" s="15">
        <v>0</v>
      </c>
      <c r="J11" s="15">
        <v>0</v>
      </c>
      <c r="K11" s="28"/>
      <c r="L11" s="12" t="str">
        <f t="shared" si="2"/>
        <v>insert into dogovor (trdognumb, innrabotodat, dolgnost, datadogov, nachalodeist, okonchdeist, oklad, otdel, , ) values (10010, 7707083893, 'Заместитель начальника отдела', '04.07.18', '04.07.18', NULL, 58000, 'ИТ', 0, 0);</v>
      </c>
    </row>
    <row r="12" spans="1:19" x14ac:dyDescent="0.2">
      <c r="A12" s="16">
        <v>10011</v>
      </c>
      <c r="B12" s="16">
        <v>7707083893</v>
      </c>
      <c r="C12" s="15" t="s">
        <v>270</v>
      </c>
      <c r="D12" s="17">
        <v>40920</v>
      </c>
      <c r="E12" s="17">
        <v>40920</v>
      </c>
      <c r="F12" s="4" t="s">
        <v>490</v>
      </c>
      <c r="G12" s="45">
        <v>32156</v>
      </c>
      <c r="H12" s="15" t="s">
        <v>262</v>
      </c>
      <c r="I12" s="15">
        <v>0</v>
      </c>
      <c r="J12" s="15">
        <v>0</v>
      </c>
      <c r="K12" s="28"/>
      <c r="L12" s="12" t="str">
        <f t="shared" si="2"/>
        <v>insert into dogovor (trdognumb, innrabotodat, dolgnost, datadogov, nachalodeist, okonchdeist, oklad, otdel, , ) values (10011, 7707083893, 'Заместитель главного бухгалтера', '12.01.12', '12.01.12', NULL, 32156, 'Бухгалтерия', 0, 0);</v>
      </c>
    </row>
    <row r="13" spans="1:19" x14ac:dyDescent="0.2">
      <c r="A13" s="16">
        <v>63170</v>
      </c>
      <c r="B13" s="16">
        <v>7707083893</v>
      </c>
      <c r="C13" s="15" t="s">
        <v>271</v>
      </c>
      <c r="D13" s="17">
        <v>44317</v>
      </c>
      <c r="E13" s="17">
        <v>44318</v>
      </c>
      <c r="F13" s="4" t="s">
        <v>490</v>
      </c>
      <c r="G13" s="45">
        <v>85626</v>
      </c>
      <c r="H13" s="15" t="s">
        <v>272</v>
      </c>
      <c r="I13" s="15">
        <v>0</v>
      </c>
      <c r="J13" s="15">
        <v>0</v>
      </c>
      <c r="K13" s="28"/>
      <c r="L13" s="12" t="str">
        <f t="shared" si="2"/>
        <v>insert into dogovor (trdognumb, innrabotodat, dolgnost, datadogov, nachalodeist, okonchdeist, oklad, otdel, , ) values (63170, 7707083893, 'Работник цеха', '01.05.21', '02.05.21', NULL, 85626, 'Цех 1', 0, 0);</v>
      </c>
    </row>
    <row r="14" spans="1:19" x14ac:dyDescent="0.2">
      <c r="A14" s="16">
        <v>18856</v>
      </c>
      <c r="B14" s="16">
        <v>7707083893</v>
      </c>
      <c r="C14" s="15" t="s">
        <v>261</v>
      </c>
      <c r="D14" s="17">
        <v>44313</v>
      </c>
      <c r="E14" s="17">
        <v>44314</v>
      </c>
      <c r="F14" s="4" t="s">
        <v>490</v>
      </c>
      <c r="G14" s="45">
        <v>25992</v>
      </c>
      <c r="H14" s="15" t="s">
        <v>262</v>
      </c>
      <c r="I14" s="15">
        <v>0</v>
      </c>
      <c r="J14" s="15">
        <v>0</v>
      </c>
      <c r="K14" s="28"/>
      <c r="L14" s="12" t="str">
        <f t="shared" si="2"/>
        <v>insert into dogovor (trdognumb, innrabotodat, dolgnost, datadogov, nachalodeist, okonchdeist, oklad, otdel, , ) values (18856, 7707083893, 'Бухгалтер', '27.04.21', '28.04.21', NULL, 25992, 'Бухгалтерия', 0, 0);</v>
      </c>
    </row>
    <row r="15" spans="1:19" x14ac:dyDescent="0.2">
      <c r="A15" s="16">
        <v>58560</v>
      </c>
      <c r="B15" s="16">
        <v>7707083893</v>
      </c>
      <c r="C15" s="15" t="s">
        <v>258</v>
      </c>
      <c r="D15" s="17">
        <v>43948</v>
      </c>
      <c r="E15" s="17">
        <v>43948</v>
      </c>
      <c r="F15" s="4" t="s">
        <v>490</v>
      </c>
      <c r="G15" s="45">
        <v>100430</v>
      </c>
      <c r="H15" s="15" t="s">
        <v>259</v>
      </c>
      <c r="I15" s="15">
        <v>0</v>
      </c>
      <c r="J15" s="15">
        <v>0</v>
      </c>
      <c r="K15" s="28"/>
      <c r="L15" s="12" t="str">
        <f t="shared" si="2"/>
        <v>insert into dogovor (trdognumb, innrabotodat, dolgnost, datadogov, nachalodeist, okonchdeist, oklad, otdel, , ) values (58560, 7707083893, 'Программист', '27.04.20', '27.04.20', NULL, 100430, 'ИТ', 0, 0);</v>
      </c>
    </row>
    <row r="16" spans="1:19" x14ac:dyDescent="0.2">
      <c r="A16" s="16">
        <v>76752</v>
      </c>
      <c r="B16" s="16">
        <v>7707083893</v>
      </c>
      <c r="C16" s="15" t="s">
        <v>273</v>
      </c>
      <c r="D16" s="17">
        <v>43948</v>
      </c>
      <c r="E16" s="17">
        <v>43948</v>
      </c>
      <c r="F16" s="4" t="s">
        <v>490</v>
      </c>
      <c r="G16" s="45">
        <v>24300</v>
      </c>
      <c r="H16" s="15" t="s">
        <v>272</v>
      </c>
      <c r="I16" s="15">
        <v>0</v>
      </c>
      <c r="J16" s="15">
        <v>0</v>
      </c>
      <c r="K16" s="28"/>
      <c r="L16" s="12" t="str">
        <f t="shared" si="2"/>
        <v>insert into dogovor (trdognumb, innrabotodat, dolgnost, datadogov, nachalodeist, okonchdeist, oklad, otdel, , ) values (76752, 7707083893, 'Начальник цеха', '27.04.20', '27.04.20', NULL, 24300, 'Цех 1', 0, 0);</v>
      </c>
    </row>
    <row r="17" spans="1:12" x14ac:dyDescent="0.2">
      <c r="A17" s="16">
        <v>39310</v>
      </c>
      <c r="B17" s="16">
        <v>7707083893</v>
      </c>
      <c r="C17" s="15" t="s">
        <v>274</v>
      </c>
      <c r="D17" s="17">
        <v>43219</v>
      </c>
      <c r="E17" s="17">
        <v>43220</v>
      </c>
      <c r="F17" s="4" t="s">
        <v>490</v>
      </c>
      <c r="G17" s="45">
        <v>39548</v>
      </c>
      <c r="H17" s="15" t="s">
        <v>266</v>
      </c>
      <c r="I17" s="15">
        <v>0</v>
      </c>
      <c r="J17" s="15">
        <v>0</v>
      </c>
      <c r="K17" s="28"/>
      <c r="L17" s="12" t="str">
        <f t="shared" si="2"/>
        <v>insert into dogovor (trdognumb, innrabotodat, dolgnost, datadogov, nachalodeist, okonchdeist, oklad, otdel, , ) values (39310, 7707083893, 'Водитель', '29.04.18', '30.04.18', NULL, 39548, 'Обслуживающий персонал', 0, 0);</v>
      </c>
    </row>
    <row r="18" spans="1:12" x14ac:dyDescent="0.2">
      <c r="A18" s="16">
        <v>77570</v>
      </c>
      <c r="B18" s="16">
        <v>7707083893</v>
      </c>
      <c r="C18" s="15" t="s">
        <v>271</v>
      </c>
      <c r="D18" s="17">
        <v>42854</v>
      </c>
      <c r="E18" s="17">
        <v>42855</v>
      </c>
      <c r="F18" s="4" t="s">
        <v>490</v>
      </c>
      <c r="G18" s="45">
        <v>53462</v>
      </c>
      <c r="H18" s="15" t="s">
        <v>272</v>
      </c>
      <c r="I18" s="15">
        <v>0</v>
      </c>
      <c r="J18" s="15">
        <v>0</v>
      </c>
      <c r="K18" s="28"/>
      <c r="L18" s="12" t="str">
        <f t="shared" si="2"/>
        <v>insert into dogovor (trdognumb, innrabotodat, dolgnost, datadogov, nachalodeist, okonchdeist, oklad, otdel, , ) values (77570, 7707083893, 'Работник цеха', '29.04.17', '30.04.17', NULL, 53462, 'Цех 1', 0, 0);</v>
      </c>
    </row>
    <row r="19" spans="1:12" x14ac:dyDescent="0.2">
      <c r="A19" s="16">
        <v>20505</v>
      </c>
      <c r="B19" s="16">
        <v>7707083893</v>
      </c>
      <c r="C19" s="15" t="s">
        <v>274</v>
      </c>
      <c r="D19" s="17">
        <v>43192</v>
      </c>
      <c r="E19" s="17">
        <v>43193</v>
      </c>
      <c r="F19" s="4" t="s">
        <v>490</v>
      </c>
      <c r="G19" s="45">
        <v>99882</v>
      </c>
      <c r="H19" s="15" t="s">
        <v>266</v>
      </c>
      <c r="I19" s="15">
        <v>0</v>
      </c>
      <c r="J19" s="15">
        <v>0</v>
      </c>
      <c r="K19" s="28"/>
      <c r="L19" s="12" t="str">
        <f t="shared" si="2"/>
        <v>insert into dogovor (trdognumb, innrabotodat, dolgnost, datadogov, nachalodeist, okonchdeist, oklad, otdel, , ) values (20505, 7707083893, 'Водитель', '02.04.18', '03.04.18', NULL, 99882, 'Обслуживающий персонал', 0, 0);</v>
      </c>
    </row>
    <row r="20" spans="1:12" x14ac:dyDescent="0.2">
      <c r="A20" s="16">
        <v>51943</v>
      </c>
      <c r="B20" s="16">
        <v>7707083893</v>
      </c>
      <c r="C20" s="15" t="s">
        <v>273</v>
      </c>
      <c r="D20" s="17">
        <v>43954</v>
      </c>
      <c r="E20" s="17">
        <v>43955</v>
      </c>
      <c r="F20" s="4" t="s">
        <v>490</v>
      </c>
      <c r="G20" s="45">
        <v>41906</v>
      </c>
      <c r="H20" s="15" t="s">
        <v>275</v>
      </c>
      <c r="I20" s="15">
        <v>0</v>
      </c>
      <c r="J20" s="15">
        <v>0</v>
      </c>
      <c r="K20" s="28"/>
      <c r="L20" s="12" t="str">
        <f t="shared" si="2"/>
        <v>insert into dogovor (trdognumb, innrabotodat, dolgnost, datadogov, nachalodeist, okonchdeist, oklad, otdel, , ) values (51943, 7707083893, 'Начальник цеха', '03.05.20', '04.05.20', NULL, 41906, 'Цех 2', 0, 0);</v>
      </c>
    </row>
    <row r="21" spans="1:12" x14ac:dyDescent="0.2">
      <c r="A21" s="16">
        <v>95575</v>
      </c>
      <c r="B21" s="16">
        <v>7707083893</v>
      </c>
      <c r="C21" s="15" t="s">
        <v>274</v>
      </c>
      <c r="D21" s="17">
        <v>40884</v>
      </c>
      <c r="E21" s="17">
        <v>40885</v>
      </c>
      <c r="F21" s="4">
        <v>44172</v>
      </c>
      <c r="G21" s="45">
        <v>18742</v>
      </c>
      <c r="H21" s="15" t="s">
        <v>266</v>
      </c>
      <c r="I21" s="15">
        <v>0</v>
      </c>
      <c r="J21" s="15">
        <v>0</v>
      </c>
      <c r="K21" s="28"/>
      <c r="L21" s="12" t="str">
        <f t="shared" si="1"/>
        <v>insert into dogovor (trdognumb, innrabotodat, dolgnost, datadogov, nachalodeist, okonchdeist, oklad, otdel, , ) values (95575, 7707083893, 'Водитель', '07.12.11', '08.12.11', '07.12.20', 18742, 'Обслуживающий персонал', 0, 0);</v>
      </c>
    </row>
    <row r="22" spans="1:12" x14ac:dyDescent="0.2">
      <c r="A22" s="16">
        <v>83964</v>
      </c>
      <c r="B22" s="16">
        <v>7707083893</v>
      </c>
      <c r="C22" s="15" t="s">
        <v>276</v>
      </c>
      <c r="D22" s="17">
        <v>44172</v>
      </c>
      <c r="E22" s="17">
        <v>44172</v>
      </c>
      <c r="F22" s="4">
        <v>44537</v>
      </c>
      <c r="G22" s="45">
        <v>86934</v>
      </c>
      <c r="H22" s="15" t="s">
        <v>275</v>
      </c>
      <c r="I22" s="15">
        <v>0</v>
      </c>
      <c r="J22" s="15">
        <v>0</v>
      </c>
      <c r="K22" s="28"/>
      <c r="L22" s="12" t="str">
        <f t="shared" si="1"/>
        <v>insert into dogovor (trdognumb, innrabotodat, dolgnost, datadogov, nachalodeist, okonchdeist, oklad, otdel, , ) values (83964, 7707083893, 'Механик', '07.12.20', '07.12.20', '07.12.21', 86934, 'Цех 2', 0, 0);</v>
      </c>
    </row>
    <row r="23" spans="1:12" x14ac:dyDescent="0.2">
      <c r="A23" s="16">
        <v>44114</v>
      </c>
      <c r="B23" s="16">
        <v>7707083893</v>
      </c>
      <c r="C23" s="15" t="s">
        <v>277</v>
      </c>
      <c r="D23" s="17">
        <v>41737</v>
      </c>
      <c r="E23" s="17">
        <v>41738</v>
      </c>
      <c r="F23" s="4" t="s">
        <v>490</v>
      </c>
      <c r="G23" s="45">
        <v>20160</v>
      </c>
      <c r="H23" s="15" t="s">
        <v>266</v>
      </c>
      <c r="I23" s="15">
        <v>0</v>
      </c>
      <c r="J23" s="15">
        <v>0</v>
      </c>
      <c r="K23" s="28"/>
      <c r="L23" s="12" t="str">
        <f t="shared" ref="L23:L34" si="3">"insert into dogovor ("&amp;$A$1&amp;", "&amp;$B$1&amp;", "&amp;$C$1&amp;", "&amp;$D$1&amp;", "&amp;$E$1&amp;", "&amp;$F$1&amp;", "&amp;$G$1&amp;", "&amp;$H$1&amp;", "&amp;$I$1&amp;", "&amp;$J$1&amp;") values ("&amp;A23&amp;""&amp;", "&amp;B23&amp;""&amp;", '"&amp;C23&amp;"'"&amp;", '"&amp;TEXT(D23,"ДД.ММ.ГГ")&amp;"'"&amp;", '"&amp;TEXT(E23,"ДД.ММ.ГГ")&amp;"'"&amp;", "&amp;F23&amp;", "&amp;G23&amp;""&amp;", '"&amp;H23&amp;"', "&amp;I23&amp;""&amp;", "&amp;J23&amp;""&amp;");"</f>
        <v>insert into dogovor (trdognumb, innrabotodat, dolgnost, datadogov, nachalodeist, okonchdeist, oklad, otdel, , ) values (44114, 7707083893, 'Кассир', '08.04.14', '09.04.14', NULL, 20160, 'Обслуживающий персонал', 0, 0);</v>
      </c>
    </row>
    <row r="24" spans="1:12" x14ac:dyDescent="0.2">
      <c r="A24" s="16">
        <v>62229</v>
      </c>
      <c r="B24" s="16">
        <v>7707083893</v>
      </c>
      <c r="C24" s="15" t="s">
        <v>278</v>
      </c>
      <c r="D24" s="17">
        <v>43841</v>
      </c>
      <c r="E24" s="17">
        <v>43842</v>
      </c>
      <c r="F24" s="4" t="s">
        <v>490</v>
      </c>
      <c r="G24" s="45">
        <v>27050</v>
      </c>
      <c r="H24" s="15" t="s">
        <v>275</v>
      </c>
      <c r="I24" s="15">
        <v>0</v>
      </c>
      <c r="J24" s="15">
        <v>0</v>
      </c>
      <c r="K24" s="28"/>
      <c r="L24" s="12" t="str">
        <f t="shared" si="3"/>
        <v>insert into dogovor (trdognumb, innrabotodat, dolgnost, datadogov, nachalodeist, okonchdeist, oklad, otdel, , ) values (62229, 7707083893, 'Слесарь', '11.01.20', '12.01.20', NULL, 27050, 'Цех 2', 0, 0);</v>
      </c>
    </row>
    <row r="25" spans="1:12" x14ac:dyDescent="0.2">
      <c r="A25" s="16">
        <v>68259</v>
      </c>
      <c r="B25" s="16">
        <v>7707083893</v>
      </c>
      <c r="C25" s="15" t="s">
        <v>277</v>
      </c>
      <c r="D25" s="17">
        <v>42153</v>
      </c>
      <c r="E25" s="17">
        <v>42154</v>
      </c>
      <c r="F25" s="4" t="s">
        <v>490</v>
      </c>
      <c r="G25" s="45">
        <v>87140</v>
      </c>
      <c r="H25" s="15" t="s">
        <v>266</v>
      </c>
      <c r="I25" s="15">
        <v>0</v>
      </c>
      <c r="J25" s="15">
        <v>0</v>
      </c>
      <c r="K25" s="28"/>
      <c r="L25" s="12" t="str">
        <f t="shared" si="3"/>
        <v>insert into dogovor (trdognumb, innrabotodat, dolgnost, datadogov, nachalodeist, okonchdeist, oklad, otdel, , ) values (68259, 7707083893, 'Кассир', '29.05.15', '30.05.15', NULL, 87140, 'Обслуживающий персонал', 0, 0);</v>
      </c>
    </row>
    <row r="26" spans="1:12" x14ac:dyDescent="0.2">
      <c r="A26" s="16">
        <v>49479</v>
      </c>
      <c r="B26" s="16">
        <v>7707083893</v>
      </c>
      <c r="C26" s="15" t="s">
        <v>279</v>
      </c>
      <c r="D26" s="17">
        <v>42153</v>
      </c>
      <c r="E26" s="17">
        <v>42154</v>
      </c>
      <c r="F26" s="4" t="s">
        <v>490</v>
      </c>
      <c r="G26" s="45">
        <v>20950</v>
      </c>
      <c r="H26" s="15" t="s">
        <v>266</v>
      </c>
      <c r="I26" s="15">
        <v>0</v>
      </c>
      <c r="J26" s="15">
        <v>0</v>
      </c>
      <c r="K26" s="28"/>
      <c r="L26" s="12" t="str">
        <f t="shared" si="3"/>
        <v>insert into dogovor (trdognumb, innrabotodat, dolgnost, datadogov, nachalodeist, okonchdeist, oklad, otdel, , ) values (49479, 7707083893, 'Курьер', '29.05.15', '30.05.15', NULL, 20950, 'Обслуживающий персонал', 0, 0);</v>
      </c>
    </row>
    <row r="27" spans="1:12" x14ac:dyDescent="0.2">
      <c r="A27" s="16">
        <v>36246</v>
      </c>
      <c r="B27" s="16">
        <v>7707083893</v>
      </c>
      <c r="C27" s="15" t="s">
        <v>271</v>
      </c>
      <c r="D27" s="17">
        <v>42153</v>
      </c>
      <c r="E27" s="17">
        <v>42154</v>
      </c>
      <c r="F27" s="4" t="s">
        <v>490</v>
      </c>
      <c r="G27" s="45">
        <v>93874</v>
      </c>
      <c r="H27" s="15" t="s">
        <v>275</v>
      </c>
      <c r="I27" s="15">
        <v>0</v>
      </c>
      <c r="J27" s="15">
        <v>0</v>
      </c>
      <c r="K27" s="28"/>
      <c r="L27" s="12" t="str">
        <f t="shared" si="3"/>
        <v>insert into dogovor (trdognumb, innrabotodat, dolgnost, datadogov, nachalodeist, okonchdeist, oklad, otdel, , ) values (36246, 7707083893, 'Работник цеха', '29.05.15', '30.05.15', NULL, 93874, 'Цех 2', 0, 0);</v>
      </c>
    </row>
    <row r="28" spans="1:12" x14ac:dyDescent="0.2">
      <c r="A28" s="16">
        <v>81218</v>
      </c>
      <c r="B28" s="16">
        <v>7707083893</v>
      </c>
      <c r="C28" s="15" t="s">
        <v>280</v>
      </c>
      <c r="D28" s="17">
        <v>42153</v>
      </c>
      <c r="E28" s="17">
        <v>42154</v>
      </c>
      <c r="F28" s="4" t="s">
        <v>490</v>
      </c>
      <c r="G28" s="45">
        <v>16366</v>
      </c>
      <c r="H28" s="15" t="s">
        <v>259</v>
      </c>
      <c r="I28" s="15">
        <v>0</v>
      </c>
      <c r="J28" s="15">
        <v>0</v>
      </c>
      <c r="K28" s="28"/>
      <c r="L28" s="12" t="str">
        <f t="shared" si="3"/>
        <v>insert into dogovor (trdognumb, innrabotodat, dolgnost, datadogov, nachalodeist, okonchdeist, oklad, otdel, , ) values (81218, 7707083893, 'Системный администратор', '29.05.15', '30.05.15', NULL, 16366, 'ИТ', 0, 0);</v>
      </c>
    </row>
    <row r="29" spans="1:12" x14ac:dyDescent="0.2">
      <c r="A29" s="16">
        <v>26027</v>
      </c>
      <c r="B29" s="16">
        <v>7707083893</v>
      </c>
      <c r="C29" s="15" t="s">
        <v>281</v>
      </c>
      <c r="D29" s="17">
        <v>42153</v>
      </c>
      <c r="E29" s="17">
        <v>42154</v>
      </c>
      <c r="F29" s="4" t="s">
        <v>490</v>
      </c>
      <c r="G29" s="45">
        <v>52090</v>
      </c>
      <c r="H29" s="15" t="s">
        <v>282</v>
      </c>
      <c r="I29" s="15">
        <v>0</v>
      </c>
      <c r="J29" s="15">
        <v>0</v>
      </c>
      <c r="K29" s="28"/>
      <c r="L29" s="12" t="str">
        <f t="shared" si="3"/>
        <v>insert into dogovor (trdognumb, innrabotodat, dolgnost, datadogov, nachalodeist, okonchdeist, oklad, otdel, , ) values (26027, 7707083893, 'Токарь', '29.05.15', '30.05.15', NULL, 52090, 'Цех 3', 0, 0);</v>
      </c>
    </row>
    <row r="30" spans="1:12" x14ac:dyDescent="0.2">
      <c r="A30" s="16">
        <v>38621</v>
      </c>
      <c r="B30" s="16">
        <v>7707083893</v>
      </c>
      <c r="C30" s="15" t="s">
        <v>278</v>
      </c>
      <c r="D30" s="17">
        <v>42153</v>
      </c>
      <c r="E30" s="17">
        <v>42154</v>
      </c>
      <c r="F30" s="4" t="s">
        <v>490</v>
      </c>
      <c r="G30" s="45">
        <v>110778</v>
      </c>
      <c r="H30" s="15" t="s">
        <v>282</v>
      </c>
      <c r="I30" s="15">
        <v>0</v>
      </c>
      <c r="J30" s="15">
        <v>0</v>
      </c>
      <c r="K30" s="28"/>
      <c r="L30" s="12" t="str">
        <f t="shared" si="3"/>
        <v>insert into dogovor (trdognumb, innrabotodat, dolgnost, datadogov, nachalodeist, okonchdeist, oklad, otdel, , ) values (38621, 7707083893, 'Слесарь', '29.05.15', '30.05.15', NULL, 110778, 'Цех 3', 0, 0);</v>
      </c>
    </row>
    <row r="31" spans="1:12" x14ac:dyDescent="0.2">
      <c r="A31" s="16">
        <v>92508</v>
      </c>
      <c r="B31" s="16">
        <v>7707083893</v>
      </c>
      <c r="C31" s="15" t="s">
        <v>280</v>
      </c>
      <c r="D31" s="17">
        <v>42153</v>
      </c>
      <c r="E31" s="17">
        <v>42154</v>
      </c>
      <c r="F31" s="4" t="s">
        <v>490</v>
      </c>
      <c r="G31" s="45">
        <v>24716</v>
      </c>
      <c r="H31" s="15" t="s">
        <v>259</v>
      </c>
      <c r="I31" s="15">
        <v>0</v>
      </c>
      <c r="J31" s="15">
        <v>0</v>
      </c>
      <c r="K31" s="28"/>
      <c r="L31" s="12" t="str">
        <f t="shared" si="3"/>
        <v>insert into dogovor (trdognumb, innrabotodat, dolgnost, datadogov, nachalodeist, okonchdeist, oklad, otdel, , ) values (92508, 7707083893, 'Системный администратор', '29.05.15', '30.05.15', NULL, 24716, 'ИТ', 0, 0);</v>
      </c>
    </row>
    <row r="32" spans="1:12" x14ac:dyDescent="0.2">
      <c r="A32" s="16">
        <v>12694</v>
      </c>
      <c r="B32" s="16">
        <v>7707083893</v>
      </c>
      <c r="C32" s="15" t="s">
        <v>261</v>
      </c>
      <c r="D32" s="17">
        <v>42153</v>
      </c>
      <c r="E32" s="17">
        <v>42154</v>
      </c>
      <c r="F32" s="4" t="s">
        <v>490</v>
      </c>
      <c r="G32" s="45">
        <v>93520</v>
      </c>
      <c r="H32" s="15" t="s">
        <v>262</v>
      </c>
      <c r="I32" s="15">
        <v>0</v>
      </c>
      <c r="J32" s="15">
        <v>0</v>
      </c>
      <c r="K32" s="28"/>
      <c r="L32" s="12" t="str">
        <f t="shared" si="3"/>
        <v>insert into dogovor (trdognumb, innrabotodat, dolgnost, datadogov, nachalodeist, okonchdeist, oklad, otdel, , ) values (12694, 7707083893, 'Бухгалтер', '29.05.15', '30.05.15', NULL, 93520, 'Бухгалтерия', 0, 0);</v>
      </c>
    </row>
    <row r="33" spans="1:12" x14ac:dyDescent="0.2">
      <c r="A33" s="16">
        <v>42407</v>
      </c>
      <c r="B33" s="16">
        <v>7707083893</v>
      </c>
      <c r="C33" s="15" t="s">
        <v>283</v>
      </c>
      <c r="D33" s="17">
        <v>42153</v>
      </c>
      <c r="E33" s="17">
        <v>42154</v>
      </c>
      <c r="F33" s="4" t="s">
        <v>490</v>
      </c>
      <c r="G33" s="45">
        <v>23442</v>
      </c>
      <c r="H33" s="15" t="s">
        <v>282</v>
      </c>
      <c r="I33" s="15">
        <v>0</v>
      </c>
      <c r="J33" s="15">
        <v>0</v>
      </c>
      <c r="K33" s="28"/>
      <c r="L33" s="12" t="str">
        <f t="shared" si="3"/>
        <v>insert into dogovor (trdognumb, innrabotodat, dolgnost, datadogov, nachalodeist, okonchdeist, oklad, otdel, , ) values (42407, 7707083893, 'Оператор', '29.05.15', '30.05.15', NULL, 23442, 'Цех 3', 0, 0);</v>
      </c>
    </row>
    <row r="34" spans="1:12" x14ac:dyDescent="0.2">
      <c r="A34" s="16">
        <v>64852</v>
      </c>
      <c r="B34" s="16">
        <v>7707083893</v>
      </c>
      <c r="C34" s="15" t="s">
        <v>276</v>
      </c>
      <c r="D34" s="17">
        <v>42153</v>
      </c>
      <c r="E34" s="17">
        <v>42154</v>
      </c>
      <c r="F34" s="4" t="s">
        <v>490</v>
      </c>
      <c r="G34" s="45">
        <v>28704</v>
      </c>
      <c r="H34" s="15" t="s">
        <v>284</v>
      </c>
      <c r="I34" s="15">
        <v>0</v>
      </c>
      <c r="J34" s="15">
        <v>0</v>
      </c>
      <c r="K34" s="28"/>
      <c r="L34" s="12" t="str">
        <f t="shared" si="3"/>
        <v>insert into dogovor (trdognumb, innrabotodat, dolgnost, datadogov, nachalodeist, okonchdeist, oklad, otdel, , ) values (64852, 7707083893, 'Механик', '29.05.15', '30.05.15', NULL, 28704, 'Цех 4', 0, 0);</v>
      </c>
    </row>
    <row r="35" spans="1:12" x14ac:dyDescent="0.2">
      <c r="A35" s="16">
        <v>12570</v>
      </c>
      <c r="B35" s="16">
        <v>7707083893</v>
      </c>
      <c r="C35" s="15" t="s">
        <v>278</v>
      </c>
      <c r="D35" s="17">
        <v>42153</v>
      </c>
      <c r="E35" s="17">
        <v>42154</v>
      </c>
      <c r="F35" s="4">
        <v>44331</v>
      </c>
      <c r="G35" s="45">
        <v>68310</v>
      </c>
      <c r="H35" s="15" t="s">
        <v>284</v>
      </c>
      <c r="I35" s="15">
        <v>0</v>
      </c>
      <c r="J35" s="15">
        <v>0</v>
      </c>
      <c r="K35" s="28"/>
      <c r="L35" s="12" t="str">
        <f t="shared" si="1"/>
        <v>insert into dogovor (trdognumb, innrabotodat, dolgnost, datadogov, nachalodeist, okonchdeist, oklad, otdel, , ) values (12570, 7707083893, 'Слесарь', '29.05.15', '30.05.15', '15.05.21', 68310, 'Цех 4', 0, 0);</v>
      </c>
    </row>
    <row r="36" spans="1:12" x14ac:dyDescent="0.2">
      <c r="A36" s="16">
        <v>50004</v>
      </c>
      <c r="B36" s="16">
        <v>7707083893</v>
      </c>
      <c r="C36" s="15" t="s">
        <v>276</v>
      </c>
      <c r="D36" s="17">
        <v>42153</v>
      </c>
      <c r="E36" s="17">
        <v>42154</v>
      </c>
      <c r="F36" s="4">
        <v>44332</v>
      </c>
      <c r="G36" s="45">
        <v>61676</v>
      </c>
      <c r="H36" s="15" t="s">
        <v>284</v>
      </c>
      <c r="I36" s="15">
        <v>0</v>
      </c>
      <c r="J36" s="15">
        <v>0</v>
      </c>
      <c r="K36" s="28"/>
      <c r="L36" s="12" t="str">
        <f t="shared" si="1"/>
        <v>insert into dogovor (trdognumb, innrabotodat, dolgnost, datadogov, nachalodeist, okonchdeist, oklad, otdel, , ) values (50004, 7707083893, 'Механик', '29.05.15', '30.05.15', '16.05.21', 61676, 'Цех 4', 0, 0);</v>
      </c>
    </row>
    <row r="37" spans="1:12" x14ac:dyDescent="0.2">
      <c r="A37" s="16">
        <v>39709</v>
      </c>
      <c r="B37" s="16">
        <v>7707083893</v>
      </c>
      <c r="C37" s="15" t="s">
        <v>269</v>
      </c>
      <c r="D37" s="17">
        <v>42153</v>
      </c>
      <c r="E37" s="17">
        <v>42154</v>
      </c>
      <c r="F37" s="4" t="s">
        <v>490</v>
      </c>
      <c r="G37" s="45">
        <v>67444</v>
      </c>
      <c r="H37" s="15" t="s">
        <v>259</v>
      </c>
      <c r="I37" s="15">
        <v>0</v>
      </c>
      <c r="J37" s="15">
        <v>0</v>
      </c>
      <c r="K37" s="28"/>
      <c r="L37" s="12" t="str">
        <f t="shared" ref="L37:L65" si="4">"insert into dogovor ("&amp;$A$1&amp;", "&amp;$B$1&amp;", "&amp;$C$1&amp;", "&amp;$D$1&amp;", "&amp;$E$1&amp;", "&amp;$F$1&amp;", "&amp;$G$1&amp;", "&amp;$H$1&amp;", "&amp;$I$1&amp;", "&amp;$J$1&amp;") values ("&amp;A37&amp;""&amp;", "&amp;B37&amp;""&amp;", '"&amp;C37&amp;"'"&amp;", '"&amp;TEXT(D37,"ДД.ММ.ГГ")&amp;"'"&amp;", '"&amp;TEXT(E37,"ДД.ММ.ГГ")&amp;"'"&amp;", "&amp;F37&amp;", "&amp;G37&amp;""&amp;", '"&amp;H37&amp;"', "&amp;I37&amp;""&amp;", "&amp;J37&amp;""&amp;");"</f>
        <v>insert into dogovor (trdognumb, innrabotodat, dolgnost, datadogov, nachalodeist, okonchdeist, oklad, otdel, , ) values (39709, 7707083893, 'Заместитель начальника отдела', '29.05.15', '30.05.15', NULL, 67444, 'ИТ', 0, 0);</v>
      </c>
    </row>
    <row r="38" spans="1:12" x14ac:dyDescent="0.2">
      <c r="A38" s="16">
        <v>37273</v>
      </c>
      <c r="B38" s="16">
        <v>7707083893</v>
      </c>
      <c r="C38" s="15" t="s">
        <v>283</v>
      </c>
      <c r="D38" s="17">
        <v>42153</v>
      </c>
      <c r="E38" s="17">
        <v>42154</v>
      </c>
      <c r="F38" s="4" t="s">
        <v>490</v>
      </c>
      <c r="G38" s="45">
        <v>62730</v>
      </c>
      <c r="H38" s="15" t="s">
        <v>266</v>
      </c>
      <c r="I38" s="15">
        <v>0</v>
      </c>
      <c r="J38" s="15">
        <v>0</v>
      </c>
      <c r="K38" s="28"/>
      <c r="L38" s="12" t="str">
        <f t="shared" si="4"/>
        <v>insert into dogovor (trdognumb, innrabotodat, dolgnost, datadogov, nachalodeist, okonchdeist, oklad, otdel, , ) values (37273, 7707083893, 'Оператор', '29.05.15', '30.05.15', NULL, 62730, 'Обслуживающий персонал', 0, 0);</v>
      </c>
    </row>
    <row r="39" spans="1:12" x14ac:dyDescent="0.2">
      <c r="A39" s="16">
        <v>48721</v>
      </c>
      <c r="B39" s="16">
        <v>7707083893</v>
      </c>
      <c r="C39" s="15" t="s">
        <v>279</v>
      </c>
      <c r="D39" s="17">
        <v>42976</v>
      </c>
      <c r="E39" s="17">
        <v>42977</v>
      </c>
      <c r="F39" s="4" t="s">
        <v>490</v>
      </c>
      <c r="G39" s="45">
        <v>119958</v>
      </c>
      <c r="H39" s="15" t="s">
        <v>266</v>
      </c>
      <c r="I39" s="15">
        <v>0</v>
      </c>
      <c r="J39" s="15">
        <v>0</v>
      </c>
      <c r="K39" s="28"/>
      <c r="L39" s="12" t="str">
        <f t="shared" si="4"/>
        <v>insert into dogovor (trdognumb, innrabotodat, dolgnost, datadogov, nachalodeist, okonchdeist, oklad, otdel, , ) values (48721, 7707083893, 'Курьер', '29.08.17', '30.08.17', NULL, 119958, 'Обслуживающий персонал', 0, 0);</v>
      </c>
    </row>
    <row r="40" spans="1:12" x14ac:dyDescent="0.2">
      <c r="A40" s="16">
        <v>95041</v>
      </c>
      <c r="B40" s="16">
        <v>7707083893</v>
      </c>
      <c r="C40" s="15" t="s">
        <v>274</v>
      </c>
      <c r="D40" s="17">
        <v>42976</v>
      </c>
      <c r="E40" s="17">
        <v>42977</v>
      </c>
      <c r="F40" s="4" t="s">
        <v>490</v>
      </c>
      <c r="G40" s="45">
        <v>32372</v>
      </c>
      <c r="H40" s="15" t="s">
        <v>266</v>
      </c>
      <c r="I40" s="15">
        <v>0</v>
      </c>
      <c r="J40" s="15">
        <v>0</v>
      </c>
      <c r="K40" s="28"/>
      <c r="L40" s="12" t="str">
        <f t="shared" si="4"/>
        <v>insert into dogovor (trdognumb, innrabotodat, dolgnost, datadogov, nachalodeist, okonchdeist, oklad, otdel, , ) values (95041, 7707083893, 'Водитель', '29.08.17', '30.08.17', NULL, 32372, 'Обслуживающий персонал', 0, 0);</v>
      </c>
    </row>
    <row r="41" spans="1:12" x14ac:dyDescent="0.2">
      <c r="A41" s="16">
        <v>77188</v>
      </c>
      <c r="B41" s="16">
        <v>7707083893</v>
      </c>
      <c r="C41" s="15" t="s">
        <v>258</v>
      </c>
      <c r="D41" s="17">
        <v>42976</v>
      </c>
      <c r="E41" s="17">
        <v>42977</v>
      </c>
      <c r="F41" s="4" t="s">
        <v>490</v>
      </c>
      <c r="G41" s="45">
        <v>112278</v>
      </c>
      <c r="H41" s="15" t="s">
        <v>259</v>
      </c>
      <c r="I41" s="15">
        <v>0</v>
      </c>
      <c r="J41" s="15">
        <v>0</v>
      </c>
      <c r="K41" s="28"/>
      <c r="L41" s="12" t="str">
        <f t="shared" si="4"/>
        <v>insert into dogovor (trdognumb, innrabotodat, dolgnost, datadogov, nachalodeist, okonchdeist, oklad, otdel, , ) values (77188, 7707083893, 'Программист', '29.08.17', '30.08.17', NULL, 112278, 'ИТ', 0, 0);</v>
      </c>
    </row>
    <row r="42" spans="1:12" x14ac:dyDescent="0.2">
      <c r="A42" s="16">
        <v>39469</v>
      </c>
      <c r="B42" s="16">
        <v>7707083893</v>
      </c>
      <c r="C42" s="15" t="s">
        <v>269</v>
      </c>
      <c r="D42" s="17">
        <v>42976</v>
      </c>
      <c r="E42" s="17">
        <v>42977</v>
      </c>
      <c r="F42" s="4" t="s">
        <v>490</v>
      </c>
      <c r="G42" s="45">
        <v>12364</v>
      </c>
      <c r="H42" s="15" t="s">
        <v>262</v>
      </c>
      <c r="I42" s="15">
        <v>0</v>
      </c>
      <c r="J42" s="15">
        <v>0</v>
      </c>
      <c r="K42" s="28"/>
      <c r="L42" s="12" t="str">
        <f t="shared" si="4"/>
        <v>insert into dogovor (trdognumb, innrabotodat, dolgnost, datadogov, nachalodeist, okonchdeist, oklad, otdel, , ) values (39469, 7707083893, 'Заместитель начальника отдела', '29.08.17', '30.08.17', NULL, 12364, 'Бухгалтерия', 0, 0);</v>
      </c>
    </row>
    <row r="43" spans="1:12" x14ac:dyDescent="0.2">
      <c r="A43" s="16">
        <v>87560</v>
      </c>
      <c r="B43" s="16">
        <v>7707083893</v>
      </c>
      <c r="C43" s="15" t="s">
        <v>261</v>
      </c>
      <c r="D43" s="17">
        <v>42976</v>
      </c>
      <c r="E43" s="17">
        <v>42977</v>
      </c>
      <c r="F43" s="4" t="s">
        <v>490</v>
      </c>
      <c r="G43" s="45">
        <v>88382</v>
      </c>
      <c r="H43" s="15" t="s">
        <v>262</v>
      </c>
      <c r="I43" s="15">
        <v>0</v>
      </c>
      <c r="J43" s="15">
        <v>0</v>
      </c>
      <c r="K43" s="28"/>
      <c r="L43" s="12" t="str">
        <f t="shared" si="4"/>
        <v>insert into dogovor (trdognumb, innrabotodat, dolgnost, datadogov, nachalodeist, okonchdeist, oklad, otdel, , ) values (87560, 7707083893, 'Бухгалтер', '29.08.17', '30.08.17', NULL, 88382, 'Бухгалтерия', 0, 0);</v>
      </c>
    </row>
    <row r="44" spans="1:12" x14ac:dyDescent="0.2">
      <c r="A44" s="16">
        <v>15776</v>
      </c>
      <c r="B44" s="16">
        <v>7707083893</v>
      </c>
      <c r="C44" s="15" t="s">
        <v>269</v>
      </c>
      <c r="D44" s="17">
        <v>42976</v>
      </c>
      <c r="E44" s="17">
        <v>42977</v>
      </c>
      <c r="F44" s="4" t="s">
        <v>490</v>
      </c>
      <c r="G44" s="45">
        <v>17614</v>
      </c>
      <c r="H44" s="15" t="s">
        <v>266</v>
      </c>
      <c r="I44" s="15">
        <v>0</v>
      </c>
      <c r="J44" s="15">
        <v>0</v>
      </c>
      <c r="K44" s="28"/>
      <c r="L44" s="12" t="str">
        <f t="shared" si="4"/>
        <v>insert into dogovor (trdognumb, innrabotodat, dolgnost, datadogov, nachalodeist, okonchdeist, oklad, otdel, , ) values (15776, 7707083893, 'Заместитель начальника отдела', '29.08.17', '30.08.17', NULL, 17614, 'Обслуживающий персонал', 0, 0);</v>
      </c>
    </row>
    <row r="45" spans="1:12" x14ac:dyDescent="0.2">
      <c r="A45" s="16">
        <v>71154</v>
      </c>
      <c r="B45" s="16">
        <v>7707083893</v>
      </c>
      <c r="C45" s="15" t="s">
        <v>279</v>
      </c>
      <c r="D45" s="17">
        <v>42976</v>
      </c>
      <c r="E45" s="17">
        <v>42977</v>
      </c>
      <c r="F45" s="4" t="s">
        <v>490</v>
      </c>
      <c r="G45" s="45">
        <v>56572</v>
      </c>
      <c r="H45" s="15" t="s">
        <v>266</v>
      </c>
      <c r="I45" s="15">
        <v>0</v>
      </c>
      <c r="J45" s="15">
        <v>0</v>
      </c>
      <c r="K45" s="28"/>
      <c r="L45" s="12" t="str">
        <f t="shared" si="4"/>
        <v>insert into dogovor (trdognumb, innrabotodat, dolgnost, datadogov, nachalodeist, okonchdeist, oklad, otdel, , ) values (71154, 7707083893, 'Курьер', '29.08.17', '30.08.17', NULL, 56572, 'Обслуживающий персонал', 0, 0);</v>
      </c>
    </row>
    <row r="46" spans="1:12" x14ac:dyDescent="0.2">
      <c r="A46" s="16">
        <v>37192</v>
      </c>
      <c r="B46" s="16">
        <v>7707083893</v>
      </c>
      <c r="C46" s="15" t="s">
        <v>285</v>
      </c>
      <c r="D46" s="17">
        <v>42976</v>
      </c>
      <c r="E46" s="17">
        <v>42977</v>
      </c>
      <c r="F46" s="4" t="s">
        <v>490</v>
      </c>
      <c r="G46" s="45">
        <v>79924</v>
      </c>
      <c r="H46" s="15" t="s">
        <v>284</v>
      </c>
      <c r="I46" s="15">
        <v>0</v>
      </c>
      <c r="J46" s="15">
        <v>0</v>
      </c>
      <c r="K46" s="28"/>
      <c r="L46" s="12" t="str">
        <f t="shared" si="4"/>
        <v>insert into dogovor (trdognumb, innrabotodat, dolgnost, datadogov, nachalodeist, okonchdeist, oklad, otdel, , ) values (37192, 7707083893, 'Машинист', '29.08.17', '30.08.17', NULL, 79924, 'Цех 4', 0, 0);</v>
      </c>
    </row>
    <row r="47" spans="1:12" x14ac:dyDescent="0.2">
      <c r="A47" s="16">
        <v>35329</v>
      </c>
      <c r="B47" s="16">
        <v>7707083893</v>
      </c>
      <c r="C47" s="15" t="s">
        <v>269</v>
      </c>
      <c r="D47" s="17">
        <v>42976</v>
      </c>
      <c r="E47" s="17">
        <v>42977</v>
      </c>
      <c r="F47" s="4" t="s">
        <v>490</v>
      </c>
      <c r="G47" s="45">
        <v>103914</v>
      </c>
      <c r="H47" s="15" t="s">
        <v>284</v>
      </c>
      <c r="I47" s="15">
        <v>0</v>
      </c>
      <c r="J47" s="15">
        <v>0</v>
      </c>
      <c r="K47" s="28"/>
      <c r="L47" s="12" t="str">
        <f t="shared" si="4"/>
        <v>insert into dogovor (trdognumb, innrabotodat, dolgnost, datadogov, nachalodeist, okonchdeist, oklad, otdel, , ) values (35329, 7707083893, 'Заместитель начальника отдела', '29.08.17', '30.08.17', NULL, 103914, 'Цех 4', 0, 0);</v>
      </c>
    </row>
    <row r="48" spans="1:12" x14ac:dyDescent="0.2">
      <c r="A48" s="16">
        <v>41038</v>
      </c>
      <c r="B48" s="16">
        <v>7707083893</v>
      </c>
      <c r="C48" s="15" t="s">
        <v>276</v>
      </c>
      <c r="D48" s="17">
        <v>42976</v>
      </c>
      <c r="E48" s="17">
        <v>42977</v>
      </c>
      <c r="F48" s="4" t="s">
        <v>490</v>
      </c>
      <c r="G48" s="45">
        <v>68022</v>
      </c>
      <c r="H48" s="15" t="s">
        <v>286</v>
      </c>
      <c r="I48" s="15">
        <v>0</v>
      </c>
      <c r="J48" s="15">
        <v>0</v>
      </c>
      <c r="K48" s="28"/>
      <c r="L48" s="12" t="str">
        <f t="shared" si="4"/>
        <v>insert into dogovor (trdognumb, innrabotodat, dolgnost, datadogov, nachalodeist, okonchdeist, oklad, otdel, , ) values (41038, 7707083893, 'Механик', '29.08.17', '30.08.17', NULL, 68022, 'Цех 5', 0, 0);</v>
      </c>
    </row>
    <row r="49" spans="1:12" x14ac:dyDescent="0.2">
      <c r="A49" s="16">
        <v>28402</v>
      </c>
      <c r="B49" s="16">
        <v>7707083893</v>
      </c>
      <c r="C49" s="15" t="s">
        <v>261</v>
      </c>
      <c r="D49" s="17">
        <v>42976</v>
      </c>
      <c r="E49" s="17">
        <v>42977</v>
      </c>
      <c r="F49" s="4" t="s">
        <v>490</v>
      </c>
      <c r="G49" s="45">
        <v>94392</v>
      </c>
      <c r="H49" s="15" t="s">
        <v>262</v>
      </c>
      <c r="I49" s="15">
        <v>0</v>
      </c>
      <c r="J49" s="15">
        <v>0</v>
      </c>
      <c r="K49" s="28"/>
      <c r="L49" s="12" t="str">
        <f t="shared" si="4"/>
        <v>insert into dogovor (trdognumb, innrabotodat, dolgnost, datadogov, nachalodeist, okonchdeist, oklad, otdel, , ) values (28402, 7707083893, 'Бухгалтер', '29.08.17', '30.08.17', NULL, 94392, 'Бухгалтерия', 0, 0);</v>
      </c>
    </row>
    <row r="50" spans="1:12" x14ac:dyDescent="0.2">
      <c r="A50" s="16">
        <v>67416</v>
      </c>
      <c r="B50" s="16">
        <v>7707083893</v>
      </c>
      <c r="C50" s="15" t="s">
        <v>281</v>
      </c>
      <c r="D50" s="17">
        <v>42976</v>
      </c>
      <c r="E50" s="17">
        <v>42977</v>
      </c>
      <c r="F50" s="4" t="s">
        <v>490</v>
      </c>
      <c r="G50" s="45">
        <v>107112</v>
      </c>
      <c r="H50" s="15" t="s">
        <v>286</v>
      </c>
      <c r="I50" s="15">
        <v>0</v>
      </c>
      <c r="J50" s="15">
        <v>0</v>
      </c>
      <c r="K50" s="28"/>
      <c r="L50" s="12" t="str">
        <f t="shared" si="4"/>
        <v>insert into dogovor (trdognumb, innrabotodat, dolgnost, datadogov, nachalodeist, okonchdeist, oklad, otdel, , ) values (67416, 7707083893, 'Токарь', '29.08.17', '30.08.17', NULL, 107112, 'Цех 5', 0, 0);</v>
      </c>
    </row>
    <row r="51" spans="1:12" x14ac:dyDescent="0.2">
      <c r="A51" s="16">
        <v>29206</v>
      </c>
      <c r="B51" s="16">
        <v>7707083893</v>
      </c>
      <c r="C51" s="15" t="s">
        <v>276</v>
      </c>
      <c r="D51" s="17">
        <v>43467</v>
      </c>
      <c r="E51" s="17">
        <v>43468</v>
      </c>
      <c r="F51" s="4" t="s">
        <v>490</v>
      </c>
      <c r="G51" s="45">
        <v>50666</v>
      </c>
      <c r="H51" s="15" t="s">
        <v>286</v>
      </c>
      <c r="I51" s="15">
        <v>0</v>
      </c>
      <c r="J51" s="15">
        <v>0</v>
      </c>
      <c r="K51" s="28"/>
      <c r="L51" s="12" t="str">
        <f t="shared" si="4"/>
        <v>insert into dogovor (trdognumb, innrabotodat, dolgnost, datadogov, nachalodeist, okonchdeist, oklad, otdel, , ) values (29206, 7707083893, 'Механик', '02.01.19', '03.01.19', NULL, 50666, 'Цех 5', 0, 0);</v>
      </c>
    </row>
    <row r="52" spans="1:12" x14ac:dyDescent="0.2">
      <c r="A52" s="16">
        <v>28965</v>
      </c>
      <c r="B52" s="16">
        <v>7707083893</v>
      </c>
      <c r="C52" s="15" t="s">
        <v>274</v>
      </c>
      <c r="D52" s="17">
        <v>43467</v>
      </c>
      <c r="E52" s="17">
        <v>43468</v>
      </c>
      <c r="F52" s="4" t="s">
        <v>490</v>
      </c>
      <c r="G52" s="45">
        <v>91474</v>
      </c>
      <c r="H52" s="15" t="s">
        <v>266</v>
      </c>
      <c r="I52" s="15">
        <v>0</v>
      </c>
      <c r="J52" s="15">
        <v>0</v>
      </c>
      <c r="K52" s="28"/>
      <c r="L52" s="12" t="str">
        <f t="shared" si="4"/>
        <v>insert into dogovor (trdognumb, innrabotodat, dolgnost, datadogov, nachalodeist, okonchdeist, oklad, otdel, , ) values (28965, 7707083893, 'Водитель', '02.01.19', '03.01.19', NULL, 91474, 'Обслуживающий персонал', 0, 0);</v>
      </c>
    </row>
    <row r="53" spans="1:12" x14ac:dyDescent="0.2">
      <c r="A53" s="16">
        <v>20965</v>
      </c>
      <c r="B53" s="16">
        <v>7707083893</v>
      </c>
      <c r="C53" s="15" t="s">
        <v>260</v>
      </c>
      <c r="D53" s="17">
        <v>43467</v>
      </c>
      <c r="E53" s="17">
        <v>43468</v>
      </c>
      <c r="F53" s="4" t="s">
        <v>490</v>
      </c>
      <c r="G53" s="45">
        <v>68894</v>
      </c>
      <c r="H53" s="15" t="s">
        <v>259</v>
      </c>
      <c r="I53" s="15">
        <v>0</v>
      </c>
      <c r="J53" s="15">
        <v>0</v>
      </c>
      <c r="K53" s="28"/>
      <c r="L53" s="12" t="str">
        <f t="shared" si="4"/>
        <v>insert into dogovor (trdognumb, innrabotodat, dolgnost, datadogov, nachalodeist, okonchdeist, oklad, otdel, , ) values (20965, 7707083893, 'Начальник отдела', '02.01.19', '03.01.19', NULL, 68894, 'ИТ', 0, 0);</v>
      </c>
    </row>
    <row r="54" spans="1:12" x14ac:dyDescent="0.2">
      <c r="A54" s="16">
        <v>65036</v>
      </c>
      <c r="B54" s="16">
        <v>7707083893</v>
      </c>
      <c r="C54" s="15" t="s">
        <v>285</v>
      </c>
      <c r="D54" s="17">
        <v>43467</v>
      </c>
      <c r="E54" s="17">
        <v>43468</v>
      </c>
      <c r="F54" s="4" t="s">
        <v>490</v>
      </c>
      <c r="G54" s="45">
        <v>103174</v>
      </c>
      <c r="H54" s="15" t="s">
        <v>286</v>
      </c>
      <c r="I54" s="15">
        <v>0</v>
      </c>
      <c r="J54" s="15">
        <v>0</v>
      </c>
      <c r="K54" s="28"/>
      <c r="L54" s="12" t="str">
        <f t="shared" si="4"/>
        <v>insert into dogovor (trdognumb, innrabotodat, dolgnost, datadogov, nachalodeist, okonchdeist, oklad, otdel, , ) values (65036, 7707083893, 'Машинист', '02.01.19', '03.01.19', NULL, 103174, 'Цех 5', 0, 0);</v>
      </c>
    </row>
    <row r="55" spans="1:12" x14ac:dyDescent="0.2">
      <c r="A55" s="16">
        <v>19144</v>
      </c>
      <c r="B55" s="16">
        <v>7707083893</v>
      </c>
      <c r="C55" s="15" t="s">
        <v>258</v>
      </c>
      <c r="D55" s="17">
        <v>43467</v>
      </c>
      <c r="E55" s="17">
        <v>43468</v>
      </c>
      <c r="F55" s="4" t="s">
        <v>490</v>
      </c>
      <c r="G55" s="45">
        <v>109230</v>
      </c>
      <c r="H55" s="15" t="s">
        <v>259</v>
      </c>
      <c r="I55" s="15">
        <v>0</v>
      </c>
      <c r="J55" s="15">
        <v>0</v>
      </c>
      <c r="K55" s="28"/>
      <c r="L55" s="12" t="str">
        <f t="shared" si="4"/>
        <v>insert into dogovor (trdognumb, innrabotodat, dolgnost, datadogov, nachalodeist, okonchdeist, oklad, otdel, , ) values (19144, 7707083893, 'Программист', '02.01.19', '03.01.19', NULL, 109230, 'ИТ', 0, 0);</v>
      </c>
    </row>
    <row r="56" spans="1:12" x14ac:dyDescent="0.2">
      <c r="A56" s="16">
        <v>15896</v>
      </c>
      <c r="B56" s="16">
        <v>7707083893</v>
      </c>
      <c r="C56" s="15" t="s">
        <v>271</v>
      </c>
      <c r="D56" s="17">
        <v>43467</v>
      </c>
      <c r="E56" s="17">
        <v>43468</v>
      </c>
      <c r="F56" s="4" t="s">
        <v>490</v>
      </c>
      <c r="G56" s="45">
        <v>117234</v>
      </c>
      <c r="H56" s="15" t="s">
        <v>286</v>
      </c>
      <c r="I56" s="15">
        <v>0</v>
      </c>
      <c r="J56" s="15">
        <v>0</v>
      </c>
      <c r="K56" s="28"/>
      <c r="L56" s="12" t="str">
        <f t="shared" si="4"/>
        <v>insert into dogovor (trdognumb, innrabotodat, dolgnost, datadogov, nachalodeist, okonchdeist, oklad, otdel, , ) values (15896, 7707083893, 'Работник цеха', '02.01.19', '03.01.19', NULL, 117234, 'Цех 5', 0, 0);</v>
      </c>
    </row>
    <row r="57" spans="1:12" x14ac:dyDescent="0.2">
      <c r="A57" s="16">
        <v>29744</v>
      </c>
      <c r="B57" s="16">
        <v>7707083893</v>
      </c>
      <c r="C57" s="15" t="s">
        <v>283</v>
      </c>
      <c r="D57" s="17">
        <v>43467</v>
      </c>
      <c r="E57" s="17">
        <v>43468</v>
      </c>
      <c r="F57" s="4" t="s">
        <v>490</v>
      </c>
      <c r="G57" s="45">
        <v>78342</v>
      </c>
      <c r="H57" s="15" t="s">
        <v>286</v>
      </c>
      <c r="I57" s="15">
        <v>0</v>
      </c>
      <c r="J57" s="15">
        <v>0</v>
      </c>
      <c r="K57" s="28"/>
      <c r="L57" s="12" t="str">
        <f t="shared" si="4"/>
        <v>insert into dogovor (trdognumb, innrabotodat, dolgnost, datadogov, nachalodeist, okonchdeist, oklad, otdel, , ) values (29744, 7707083893, 'Оператор', '02.01.19', '03.01.19', NULL, 78342, 'Цех 5', 0, 0);</v>
      </c>
    </row>
    <row r="58" spans="1:12" x14ac:dyDescent="0.2">
      <c r="A58" s="16">
        <v>22081</v>
      </c>
      <c r="B58" s="16">
        <v>7707083893</v>
      </c>
      <c r="C58" s="15" t="s">
        <v>281</v>
      </c>
      <c r="D58" s="17">
        <v>43467</v>
      </c>
      <c r="E58" s="17">
        <v>43468</v>
      </c>
      <c r="F58" s="4" t="s">
        <v>490</v>
      </c>
      <c r="G58" s="45">
        <v>85482</v>
      </c>
      <c r="H58" s="15" t="s">
        <v>286</v>
      </c>
      <c r="I58" s="15">
        <v>0</v>
      </c>
      <c r="J58" s="15">
        <v>0</v>
      </c>
      <c r="K58" s="28"/>
      <c r="L58" s="12" t="str">
        <f t="shared" si="4"/>
        <v>insert into dogovor (trdognumb, innrabotodat, dolgnost, datadogov, nachalodeist, okonchdeist, oklad, otdel, , ) values (22081, 7707083893, 'Токарь', '02.01.19', '03.01.19', NULL, 85482, 'Цех 5', 0, 0);</v>
      </c>
    </row>
    <row r="59" spans="1:12" x14ac:dyDescent="0.2">
      <c r="A59" s="16">
        <v>66763</v>
      </c>
      <c r="B59" s="16">
        <v>7707083893</v>
      </c>
      <c r="C59" s="15" t="s">
        <v>276</v>
      </c>
      <c r="D59" s="17">
        <v>43467</v>
      </c>
      <c r="E59" s="17">
        <v>43468</v>
      </c>
      <c r="F59" s="4" t="s">
        <v>490</v>
      </c>
      <c r="G59" s="45">
        <v>60522</v>
      </c>
      <c r="H59" s="15" t="s">
        <v>287</v>
      </c>
      <c r="I59" s="15">
        <v>0</v>
      </c>
      <c r="J59" s="15">
        <v>0</v>
      </c>
      <c r="K59" s="28"/>
      <c r="L59" s="12" t="str">
        <f t="shared" si="4"/>
        <v>insert into dogovor (trdognumb, innrabotodat, dolgnost, datadogov, nachalodeist, okonchdeist, oklad, otdel, , ) values (66763, 7707083893, 'Механик', '02.01.19', '03.01.19', NULL, 60522, 'Цех 6', 0, 0);</v>
      </c>
    </row>
    <row r="60" spans="1:12" x14ac:dyDescent="0.2">
      <c r="A60" s="16">
        <v>46718</v>
      </c>
      <c r="B60" s="16">
        <v>7707083893</v>
      </c>
      <c r="C60" s="15" t="s">
        <v>273</v>
      </c>
      <c r="D60" s="17">
        <v>43467</v>
      </c>
      <c r="E60" s="17">
        <v>43468</v>
      </c>
      <c r="F60" s="4" t="s">
        <v>490</v>
      </c>
      <c r="G60" s="45">
        <v>91206</v>
      </c>
      <c r="H60" s="15" t="s">
        <v>275</v>
      </c>
      <c r="I60" s="15">
        <v>0</v>
      </c>
      <c r="J60" s="15">
        <v>0</v>
      </c>
      <c r="K60" s="28"/>
      <c r="L60" s="12" t="str">
        <f t="shared" si="4"/>
        <v>insert into dogovor (trdognumb, innrabotodat, dolgnost, datadogov, nachalodeist, okonchdeist, oklad, otdel, , ) values (46718, 7707083893, 'Начальник цеха', '02.01.19', '03.01.19', NULL, 91206, 'Цех 2', 0, 0);</v>
      </c>
    </row>
    <row r="61" spans="1:12" x14ac:dyDescent="0.2">
      <c r="A61" s="16">
        <v>68202</v>
      </c>
      <c r="B61" s="16">
        <v>7707083893</v>
      </c>
      <c r="C61" s="15" t="s">
        <v>273</v>
      </c>
      <c r="D61" s="17">
        <v>43467</v>
      </c>
      <c r="E61" s="17">
        <v>43468</v>
      </c>
      <c r="F61" s="4" t="s">
        <v>490</v>
      </c>
      <c r="G61" s="45">
        <v>84398</v>
      </c>
      <c r="H61" s="15" t="s">
        <v>282</v>
      </c>
      <c r="I61" s="15">
        <v>0</v>
      </c>
      <c r="J61" s="15">
        <v>0</v>
      </c>
      <c r="K61" s="28"/>
      <c r="L61" s="12" t="str">
        <f t="shared" si="4"/>
        <v>insert into dogovor (trdognumb, innrabotodat, dolgnost, datadogov, nachalodeist, okonchdeist, oklad, otdel, , ) values (68202, 7707083893, 'Начальник цеха', '02.01.19', '03.01.19', NULL, 84398, 'Цех 3', 0, 0);</v>
      </c>
    </row>
    <row r="62" spans="1:12" x14ac:dyDescent="0.2">
      <c r="A62" s="16">
        <v>41533</v>
      </c>
      <c r="B62" s="16">
        <v>7707083893</v>
      </c>
      <c r="C62" s="15" t="s">
        <v>283</v>
      </c>
      <c r="D62" s="17">
        <v>43467</v>
      </c>
      <c r="E62" s="17">
        <v>43468</v>
      </c>
      <c r="F62" s="4" t="s">
        <v>490</v>
      </c>
      <c r="G62" s="45">
        <v>30008</v>
      </c>
      <c r="H62" s="15" t="s">
        <v>284</v>
      </c>
      <c r="I62" s="15">
        <v>0</v>
      </c>
      <c r="J62" s="15">
        <v>0</v>
      </c>
      <c r="K62" s="28"/>
      <c r="L62" s="12" t="str">
        <f t="shared" si="4"/>
        <v>insert into dogovor (trdognumb, innrabotodat, dolgnost, datadogov, nachalodeist, okonchdeist, oklad, otdel, , ) values (41533, 7707083893, 'Оператор', '02.01.19', '03.01.19', NULL, 30008, 'Цех 4', 0, 0);</v>
      </c>
    </row>
    <row r="63" spans="1:12" x14ac:dyDescent="0.2">
      <c r="A63" s="16">
        <v>63887</v>
      </c>
      <c r="B63" s="16">
        <v>7707083893</v>
      </c>
      <c r="C63" s="15" t="s">
        <v>273</v>
      </c>
      <c r="D63" s="17">
        <v>43956</v>
      </c>
      <c r="E63" s="17">
        <v>43957</v>
      </c>
      <c r="F63" s="4" t="s">
        <v>490</v>
      </c>
      <c r="G63" s="45">
        <v>18218</v>
      </c>
      <c r="H63" s="15" t="s">
        <v>284</v>
      </c>
      <c r="I63" s="15">
        <v>0</v>
      </c>
      <c r="J63" s="15">
        <v>0</v>
      </c>
      <c r="K63" s="28"/>
      <c r="L63" s="12" t="str">
        <f t="shared" si="4"/>
        <v>insert into dogovor (trdognumb, innrabotodat, dolgnost, datadogov, nachalodeist, okonchdeist, oklad, otdel, , ) values (63887, 7707083893, 'Начальник цеха', '05.05.20', '06.05.20', NULL, 18218, 'Цех 4', 0, 0);</v>
      </c>
    </row>
    <row r="64" spans="1:12" x14ac:dyDescent="0.2">
      <c r="A64" s="16">
        <v>63800</v>
      </c>
      <c r="B64" s="16">
        <v>7707083893</v>
      </c>
      <c r="C64" s="15" t="s">
        <v>274</v>
      </c>
      <c r="D64" s="17">
        <v>43956</v>
      </c>
      <c r="E64" s="17">
        <v>43957</v>
      </c>
      <c r="F64" s="4" t="s">
        <v>490</v>
      </c>
      <c r="G64" s="45">
        <v>85056</v>
      </c>
      <c r="H64" s="15" t="s">
        <v>266</v>
      </c>
      <c r="I64" s="15">
        <v>0</v>
      </c>
      <c r="J64" s="15">
        <v>0</v>
      </c>
      <c r="K64" s="28"/>
      <c r="L64" s="12" t="str">
        <f t="shared" si="4"/>
        <v>insert into dogovor (trdognumb, innrabotodat, dolgnost, datadogov, nachalodeist, okonchdeist, oklad, otdel, , ) values (63800, 7707083893, 'Водитель', '05.05.20', '06.05.20', NULL, 85056, 'Обслуживающий персонал', 0, 0);</v>
      </c>
    </row>
    <row r="65" spans="1:12" x14ac:dyDescent="0.2">
      <c r="A65" s="38">
        <v>35915</v>
      </c>
      <c r="B65" s="16">
        <v>7707083893</v>
      </c>
      <c r="C65" s="19" t="s">
        <v>276</v>
      </c>
      <c r="D65" s="21">
        <v>43956</v>
      </c>
      <c r="E65" s="21">
        <v>43957</v>
      </c>
      <c r="F65" s="4" t="s">
        <v>490</v>
      </c>
      <c r="G65" s="46">
        <v>107202</v>
      </c>
      <c r="H65" s="19" t="s">
        <v>266</v>
      </c>
      <c r="I65" s="15">
        <v>0</v>
      </c>
      <c r="J65" s="15">
        <v>0</v>
      </c>
      <c r="K65" s="28"/>
      <c r="L65" s="12" t="str">
        <f t="shared" si="4"/>
        <v>insert into dogovor (trdognumb, innrabotodat, dolgnost, datadogov, nachalodeist, okonchdeist, oklad, otdel, , ) values (35915, 7707083893, 'Механик', '05.05.20', '06.05.20', NULL, 107202, 'Обслуживающий персонал', 0, 0);</v>
      </c>
    </row>
    <row r="75" spans="1:12" x14ac:dyDescent="0.2">
      <c r="D75" s="24">
        <v>40517</v>
      </c>
      <c r="E75" s="24">
        <v>44392</v>
      </c>
      <c r="F75" s="22">
        <f>E75-D75</f>
        <v>3875</v>
      </c>
    </row>
    <row r="76" spans="1:12" x14ac:dyDescent="0.2">
      <c r="F76" s="22">
        <v>3800</v>
      </c>
    </row>
    <row r="80" spans="1:12" x14ac:dyDescent="0.2">
      <c r="D80" s="24">
        <v>40148</v>
      </c>
      <c r="E80" s="24">
        <f>D80+F76</f>
        <v>43948</v>
      </c>
    </row>
  </sheetData>
  <autoFilter ref="A1:J6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70" zoomScaleNormal="70" workbookViewId="0"/>
  </sheetViews>
  <sheetFormatPr defaultRowHeight="12.75" x14ac:dyDescent="0.2"/>
  <cols>
    <col min="1" max="1" width="13" style="39" bestFit="1" customWidth="1"/>
    <col min="2" max="2" width="25" style="39" bestFit="1" customWidth="1"/>
    <col min="3" max="3" width="24.7109375" style="6" bestFit="1" customWidth="1"/>
    <col min="4" max="4" width="50.7109375" style="6" bestFit="1" customWidth="1"/>
    <col min="5" max="5" width="39.85546875" style="6" bestFit="1" customWidth="1"/>
    <col min="6" max="6" width="14.5703125" style="27" customWidth="1"/>
    <col min="7" max="7" width="192.42578125" style="12" bestFit="1" customWidth="1"/>
    <col min="8" max="8" width="8.7109375" style="12" bestFit="1" customWidth="1"/>
    <col min="9" max="16384" width="9.140625" style="12"/>
  </cols>
  <sheetData>
    <row r="1" spans="1:15" s="31" customFormat="1" ht="37.5" customHeight="1" x14ac:dyDescent="0.25">
      <c r="A1" s="35" t="s">
        <v>253</v>
      </c>
      <c r="B1" s="35" t="s">
        <v>398</v>
      </c>
      <c r="C1" s="36" t="s">
        <v>399</v>
      </c>
      <c r="D1" s="36" t="s">
        <v>400</v>
      </c>
      <c r="E1" s="36" t="s">
        <v>401</v>
      </c>
      <c r="F1" s="34" t="s">
        <v>493</v>
      </c>
      <c r="G1" s="42" t="s">
        <v>494</v>
      </c>
      <c r="H1" s="43"/>
      <c r="I1" s="43"/>
      <c r="J1" s="43"/>
      <c r="K1" s="43"/>
      <c r="L1" s="43"/>
      <c r="M1" s="43"/>
      <c r="N1" s="43"/>
      <c r="O1" s="34"/>
    </row>
    <row r="2" spans="1:15" x14ac:dyDescent="0.2">
      <c r="A2" s="16">
        <v>21234</v>
      </c>
      <c r="B2" s="16">
        <v>100001</v>
      </c>
      <c r="C2" s="4">
        <v>44325</v>
      </c>
      <c r="D2" s="4" t="s">
        <v>393</v>
      </c>
      <c r="E2" s="4">
        <v>44324</v>
      </c>
      <c r="F2" s="26"/>
      <c r="G2" s="12" t="str">
        <f>"insert into uvolnenie ("&amp;$A$1&amp;", "&amp;$B$1&amp;", "&amp;$C$1&amp;", "&amp;$D$1&amp;", "&amp;$E$1&amp;") values ("&amp;A2&amp;""&amp;", "&amp;B2&amp;""&amp;", '"&amp;TEXT(C2,"ДД.ММ.ГГ")&amp;"', '"&amp;D2&amp;"'"&amp;", '"&amp;TEXT(E2,"ДД.ММ.ГГ")&amp;"'"&amp;");"</f>
        <v>insert into uvolnenie (tabnumb, pricasnumbuvoln, dataprikasauvoln, osnovanie, dataprekrdeistviyadogovora) values (21234, 100001, '09.05.21', 'истечение срока действия договора', '08.05.21');</v>
      </c>
    </row>
    <row r="3" spans="1:15" x14ac:dyDescent="0.2">
      <c r="A3" s="16">
        <v>13948</v>
      </c>
      <c r="B3" s="16">
        <v>100002</v>
      </c>
      <c r="C3" s="4">
        <v>44291</v>
      </c>
      <c r="D3" s="4" t="s">
        <v>393</v>
      </c>
      <c r="E3" s="4">
        <v>44292</v>
      </c>
      <c r="F3" s="26"/>
      <c r="G3" s="12" t="str">
        <f t="shared" ref="G3:G11" si="0">"insert into uvolnenie ("&amp;$A$1&amp;", "&amp;$B$1&amp;", "&amp;$C$1&amp;", "&amp;$D$1&amp;", "&amp;$E$1&amp;") values ("&amp;A3&amp;""&amp;", "&amp;B3&amp;""&amp;", '"&amp;TEXT(C3,"ДД.ММ.ГГ")&amp;"', '"&amp;D3&amp;"'"&amp;", '"&amp;TEXT(E3,"ДД.ММ.ГГ")&amp;"'"&amp;");"</f>
        <v>insert into uvolnenie (tabnumb, pricasnumbuvoln, dataprikasauvoln, osnovanie, dataprekrdeistviyadogovora) values (13948, 100002, '05.04.21', 'истечение срока действия договора', '06.04.21');</v>
      </c>
    </row>
    <row r="4" spans="1:15" x14ac:dyDescent="0.2">
      <c r="A4" s="16">
        <v>18645</v>
      </c>
      <c r="B4" s="16">
        <v>100003</v>
      </c>
      <c r="C4" s="4">
        <v>44332</v>
      </c>
      <c r="D4" s="4" t="s">
        <v>393</v>
      </c>
      <c r="E4" s="4">
        <v>44331</v>
      </c>
      <c r="F4" s="26"/>
      <c r="G4" s="12" t="str">
        <f t="shared" si="0"/>
        <v>insert into uvolnenie (tabnumb, pricasnumbuvoln, dataprikasauvoln, osnovanie, dataprekrdeistviyadogovora) values (18645, 100003, '16.05.21', 'истечение срока действия договора', '15.05.21');</v>
      </c>
    </row>
    <row r="5" spans="1:15" x14ac:dyDescent="0.2">
      <c r="A5" s="16">
        <v>3980</v>
      </c>
      <c r="B5" s="16">
        <v>100004</v>
      </c>
      <c r="C5" s="4">
        <v>44331</v>
      </c>
      <c r="D5" s="4" t="s">
        <v>394</v>
      </c>
      <c r="E5" s="4">
        <v>44331</v>
      </c>
      <c r="F5" s="26"/>
      <c r="G5" s="12" t="str">
        <f t="shared" si="0"/>
        <v>insert into uvolnenie (tabnumb, pricasnumbuvoln, dataprikasauvoln, osnovanie, dataprekrdeistviyadogovora) values (3980, 100004, '15.05.21', 'по собственному желанию', '15.05.21');</v>
      </c>
    </row>
    <row r="6" spans="1:15" x14ac:dyDescent="0.2">
      <c r="A6" s="16">
        <v>4817</v>
      </c>
      <c r="B6" s="16">
        <v>100005</v>
      </c>
      <c r="C6" s="4">
        <v>44331</v>
      </c>
      <c r="D6" s="4" t="s">
        <v>395</v>
      </c>
      <c r="E6" s="4">
        <v>44331</v>
      </c>
      <c r="F6" s="26"/>
      <c r="G6" s="12" t="str">
        <f t="shared" si="0"/>
        <v>insert into uvolnenie (tabnumb, pricasnumbuvoln, dataprikasauvoln, osnovanie, dataprekrdeistviyadogovora) values (4817, 100005, '15.05.21', 'недостаточная квалификация', '15.05.21');</v>
      </c>
    </row>
    <row r="7" spans="1:15" x14ac:dyDescent="0.2">
      <c r="A7" s="16">
        <v>10661</v>
      </c>
      <c r="B7" s="16">
        <v>100006</v>
      </c>
      <c r="C7" s="4">
        <v>44331</v>
      </c>
      <c r="D7" s="4" t="s">
        <v>395</v>
      </c>
      <c r="E7" s="4">
        <v>44331</v>
      </c>
      <c r="F7" s="26"/>
      <c r="G7" s="12" t="str">
        <f t="shared" si="0"/>
        <v>insert into uvolnenie (tabnumb, pricasnumbuvoln, dataprikasauvoln, osnovanie, dataprekrdeistviyadogovora) values (10661, 100006, '15.05.21', 'недостаточная квалификация', '15.05.21');</v>
      </c>
    </row>
    <row r="8" spans="1:15" x14ac:dyDescent="0.2">
      <c r="A8" s="16">
        <v>11238</v>
      </c>
      <c r="B8" s="16">
        <v>100007</v>
      </c>
      <c r="C8" s="4">
        <v>44325</v>
      </c>
      <c r="D8" s="4" t="s">
        <v>394</v>
      </c>
      <c r="E8" s="4">
        <v>44326</v>
      </c>
      <c r="F8" s="26"/>
      <c r="G8" s="12" t="str">
        <f t="shared" si="0"/>
        <v>insert into uvolnenie (tabnumb, pricasnumbuvoln, dataprikasauvoln, osnovanie, dataprekrdeistviyadogovora) values (11238, 100007, '09.05.21', 'по собственному желанию', '10.05.21');</v>
      </c>
    </row>
    <row r="9" spans="1:15" x14ac:dyDescent="0.2">
      <c r="A9" s="16">
        <v>27688</v>
      </c>
      <c r="B9" s="16">
        <v>100009</v>
      </c>
      <c r="C9" s="4">
        <v>43980</v>
      </c>
      <c r="D9" s="4" t="s">
        <v>396</v>
      </c>
      <c r="E9" s="4">
        <v>43980</v>
      </c>
      <c r="F9" s="26"/>
      <c r="G9" s="12" t="str">
        <f t="shared" si="0"/>
        <v>insert into uvolnenie (tabnumb, pricasnumbuvoln, dataprikasauvoln, osnovanie, dataprekrdeistviyadogovora) values (27688, 100009, '29.05.20', 'неоднократные опоздания', '29.05.20');</v>
      </c>
    </row>
    <row r="10" spans="1:15" x14ac:dyDescent="0.2">
      <c r="A10" s="16">
        <v>33404</v>
      </c>
      <c r="B10" s="16">
        <v>100010</v>
      </c>
      <c r="C10" s="4">
        <v>44283</v>
      </c>
      <c r="D10" s="4" t="s">
        <v>394</v>
      </c>
      <c r="E10" s="4">
        <v>44283</v>
      </c>
      <c r="F10" s="26"/>
      <c r="G10" s="12" t="str">
        <f t="shared" si="0"/>
        <v>insert into uvolnenie (tabnumb, pricasnumbuvoln, dataprikasauvoln, osnovanie, dataprekrdeistviyadogovora) values (33404, 100010, '28.03.21', 'по собственному желанию', '28.03.21');</v>
      </c>
    </row>
    <row r="11" spans="1:15" x14ac:dyDescent="0.2">
      <c r="A11" s="16">
        <v>35821</v>
      </c>
      <c r="B11" s="16">
        <v>100011</v>
      </c>
      <c r="C11" s="4">
        <v>43979</v>
      </c>
      <c r="D11" s="4" t="s">
        <v>397</v>
      </c>
      <c r="E11" s="4">
        <v>43979</v>
      </c>
      <c r="F11" s="26"/>
      <c r="G11" s="12" t="str">
        <f t="shared" si="0"/>
        <v>insert into uvolnenie (tabnumb, pricasnumbuvoln, dataprikasauvoln, osnovanie, dataprekrdeistviyadogovora) values (35821, 100011, '28.05.20', 'неоднократный безосновательный невыход на работу', '28.05.20');</v>
      </c>
    </row>
    <row r="12" spans="1:15" x14ac:dyDescent="0.2">
      <c r="A12" s="16"/>
      <c r="B12" s="16"/>
      <c r="C12" s="4"/>
      <c r="D12" s="4"/>
      <c r="E12" s="4"/>
    </row>
    <row r="13" spans="1:15" x14ac:dyDescent="0.2">
      <c r="A13" s="16"/>
      <c r="B13" s="16"/>
      <c r="C13" s="4"/>
      <c r="D13" s="4"/>
      <c r="E13" s="4"/>
    </row>
    <row r="14" spans="1:15" x14ac:dyDescent="0.2">
      <c r="A14" s="16"/>
      <c r="B14" s="16"/>
      <c r="C14" s="4"/>
      <c r="D14" s="4"/>
      <c r="E14" s="4"/>
    </row>
    <row r="15" spans="1:15" x14ac:dyDescent="0.2">
      <c r="A15" s="16"/>
      <c r="B15" s="16"/>
      <c r="C15" s="4"/>
      <c r="D15" s="4"/>
      <c r="E15" s="4"/>
    </row>
    <row r="16" spans="1:15" x14ac:dyDescent="0.2">
      <c r="A16" s="16"/>
      <c r="B16" s="16"/>
      <c r="C16" s="4"/>
      <c r="D16" s="4"/>
      <c r="E16" s="4"/>
    </row>
    <row r="17" spans="1:8" x14ac:dyDescent="0.2">
      <c r="A17" s="16"/>
      <c r="B17" s="16"/>
      <c r="C17" s="4"/>
      <c r="D17" s="4"/>
      <c r="E17" s="4"/>
    </row>
    <row r="18" spans="1:8" x14ac:dyDescent="0.2">
      <c r="A18" s="16"/>
      <c r="B18" s="16"/>
      <c r="C18" s="4"/>
      <c r="D18" s="4"/>
      <c r="E18" s="4"/>
    </row>
    <row r="19" spans="1:8" x14ac:dyDescent="0.2">
      <c r="A19" s="16"/>
      <c r="B19" s="16"/>
      <c r="C19" s="4"/>
      <c r="D19" s="4"/>
      <c r="E19" s="4"/>
      <c r="F19" s="26"/>
      <c r="G19" s="26"/>
      <c r="H19" s="26"/>
    </row>
    <row r="20" spans="1:8" x14ac:dyDescent="0.2">
      <c r="A20" s="16"/>
      <c r="B20" s="16"/>
      <c r="C20" s="4"/>
      <c r="D20" s="4"/>
      <c r="E20" s="4"/>
      <c r="F20" s="26"/>
      <c r="G20" s="26"/>
      <c r="H20" s="26"/>
    </row>
    <row r="21" spans="1:8" x14ac:dyDescent="0.2">
      <c r="A21" s="16"/>
      <c r="B21" s="16"/>
      <c r="C21" s="4"/>
      <c r="D21" s="4"/>
      <c r="E21" s="4"/>
      <c r="F21" s="26"/>
      <c r="G21" s="26"/>
      <c r="H21" s="26"/>
    </row>
    <row r="22" spans="1:8" x14ac:dyDescent="0.2">
      <c r="A22" s="16"/>
      <c r="B22" s="16"/>
      <c r="C22" s="4"/>
      <c r="D22" s="4"/>
      <c r="E22" s="4"/>
      <c r="F22" s="26"/>
      <c r="G22" s="26"/>
      <c r="H22" s="26"/>
    </row>
    <row r="23" spans="1:8" x14ac:dyDescent="0.2">
      <c r="A23" s="16"/>
      <c r="B23" s="16"/>
      <c r="C23" s="4"/>
      <c r="D23" s="4"/>
      <c r="E23" s="4"/>
      <c r="F23" s="26"/>
      <c r="G23" s="26"/>
      <c r="H23" s="26"/>
    </row>
    <row r="24" spans="1:8" x14ac:dyDescent="0.2">
      <c r="A24" s="16"/>
      <c r="B24" s="16"/>
      <c r="C24" s="4"/>
      <c r="D24" s="4"/>
      <c r="E24" s="4"/>
      <c r="F24" s="26"/>
      <c r="G24" s="26"/>
      <c r="H24" s="26"/>
    </row>
    <row r="25" spans="1:8" x14ac:dyDescent="0.2">
      <c r="A25" s="16"/>
      <c r="B25" s="16"/>
      <c r="C25" s="4"/>
      <c r="D25" s="4"/>
      <c r="E25" s="4"/>
      <c r="F25" s="26"/>
      <c r="G25" s="26"/>
      <c r="H25" s="26"/>
    </row>
    <row r="26" spans="1:8" x14ac:dyDescent="0.2">
      <c r="A26" s="16"/>
      <c r="B26" s="16"/>
      <c r="C26" s="4"/>
      <c r="D26" s="4"/>
      <c r="E26" s="4"/>
      <c r="F26" s="26"/>
      <c r="G26" s="26"/>
      <c r="H26" s="26"/>
    </row>
    <row r="27" spans="1:8" x14ac:dyDescent="0.2">
      <c r="A27" s="16"/>
      <c r="B27" s="16"/>
      <c r="C27" s="4"/>
      <c r="D27" s="4"/>
      <c r="E27" s="4"/>
      <c r="F27" s="26"/>
      <c r="G27" s="26"/>
      <c r="H27" s="26"/>
    </row>
    <row r="28" spans="1:8" x14ac:dyDescent="0.2">
      <c r="A28" s="16"/>
      <c r="B28" s="16"/>
      <c r="C28" s="4"/>
      <c r="D28" s="4"/>
      <c r="E28" s="4"/>
      <c r="F28" s="26"/>
      <c r="G28" s="26"/>
      <c r="H28" s="26"/>
    </row>
    <row r="29" spans="1:8" x14ac:dyDescent="0.2">
      <c r="A29" s="16"/>
      <c r="B29" s="16"/>
      <c r="C29" s="4"/>
      <c r="D29" s="4"/>
      <c r="E29" s="4"/>
      <c r="F29" s="26"/>
      <c r="G29" s="26"/>
      <c r="H29" s="26"/>
    </row>
    <row r="30" spans="1:8" x14ac:dyDescent="0.2">
      <c r="A30" s="16"/>
      <c r="B30" s="16"/>
      <c r="C30" s="4"/>
      <c r="D30" s="4"/>
      <c r="E30" s="4"/>
      <c r="F30" s="26"/>
    </row>
    <row r="31" spans="1:8" x14ac:dyDescent="0.2">
      <c r="A31" s="16"/>
      <c r="B31" s="16"/>
      <c r="C31" s="4"/>
      <c r="D31" s="4"/>
      <c r="E31" s="4"/>
      <c r="F31" s="26"/>
    </row>
    <row r="32" spans="1:8" x14ac:dyDescent="0.2">
      <c r="A32" s="16"/>
      <c r="B32" s="16"/>
      <c r="C32" s="4"/>
      <c r="D32" s="4"/>
      <c r="E32" s="4"/>
      <c r="F32" s="26"/>
    </row>
    <row r="33" spans="1:6" x14ac:dyDescent="0.2">
      <c r="A33" s="16"/>
      <c r="B33" s="16"/>
      <c r="C33" s="4"/>
      <c r="D33" s="4"/>
      <c r="E33" s="4"/>
      <c r="F33" s="26"/>
    </row>
    <row r="34" spans="1:6" x14ac:dyDescent="0.2">
      <c r="A34" s="16"/>
      <c r="B34" s="16"/>
      <c r="C34" s="4"/>
      <c r="D34" s="4"/>
      <c r="E34" s="4"/>
      <c r="F34" s="26"/>
    </row>
    <row r="35" spans="1:6" x14ac:dyDescent="0.2">
      <c r="A35" s="16"/>
      <c r="B35" s="16"/>
      <c r="C35" s="4"/>
      <c r="D35" s="4"/>
      <c r="E35" s="4"/>
      <c r="F35" s="26"/>
    </row>
    <row r="36" spans="1:6" x14ac:dyDescent="0.2">
      <c r="A36" s="16"/>
      <c r="B36" s="16"/>
      <c r="C36" s="4"/>
      <c r="D36" s="4"/>
      <c r="E36" s="4"/>
      <c r="F36" s="26"/>
    </row>
    <row r="37" spans="1:6" x14ac:dyDescent="0.2">
      <c r="A37" s="16"/>
      <c r="B37" s="16"/>
      <c r="C37" s="4"/>
      <c r="D37" s="4"/>
      <c r="E37" s="4"/>
      <c r="F37" s="26"/>
    </row>
    <row r="38" spans="1:6" x14ac:dyDescent="0.2">
      <c r="A38" s="16"/>
      <c r="B38" s="16"/>
      <c r="C38" s="4"/>
      <c r="D38" s="4"/>
      <c r="E38" s="4"/>
    </row>
    <row r="39" spans="1:6" x14ac:dyDescent="0.2">
      <c r="A39" s="16"/>
      <c r="B39" s="16"/>
      <c r="C39" s="4"/>
      <c r="D39" s="4"/>
      <c r="E39" s="4"/>
    </row>
    <row r="40" spans="1:6" x14ac:dyDescent="0.2">
      <c r="A40" s="16"/>
      <c r="B40" s="16"/>
      <c r="C40" s="4"/>
      <c r="D40" s="4"/>
      <c r="E40" s="4"/>
    </row>
    <row r="41" spans="1:6" x14ac:dyDescent="0.2">
      <c r="A41" s="16"/>
      <c r="B41" s="16"/>
      <c r="C41" s="4"/>
      <c r="D41" s="4"/>
      <c r="E41" s="4"/>
    </row>
    <row r="42" spans="1:6" x14ac:dyDescent="0.2">
      <c r="A42" s="16"/>
      <c r="B42" s="16"/>
      <c r="C42" s="4"/>
      <c r="D42" s="4"/>
      <c r="E42" s="4"/>
    </row>
    <row r="43" spans="1:6" x14ac:dyDescent="0.2">
      <c r="A43" s="16"/>
      <c r="B43" s="16"/>
      <c r="C43" s="4"/>
      <c r="D43" s="4"/>
      <c r="E43" s="4"/>
    </row>
    <row r="44" spans="1:6" x14ac:dyDescent="0.2">
      <c r="A44" s="16"/>
      <c r="B44" s="16"/>
      <c r="C44" s="4"/>
      <c r="D44" s="4"/>
      <c r="E44" s="4"/>
    </row>
    <row r="45" spans="1:6" x14ac:dyDescent="0.2">
      <c r="A45" s="16"/>
      <c r="B45" s="16"/>
      <c r="C45" s="4"/>
      <c r="D45" s="4"/>
      <c r="E45" s="4"/>
    </row>
    <row r="46" spans="1:6" x14ac:dyDescent="0.2">
      <c r="A46" s="16"/>
      <c r="B46" s="16"/>
      <c r="C46" s="4"/>
      <c r="D46" s="4"/>
      <c r="E46" s="4"/>
    </row>
    <row r="47" spans="1:6" x14ac:dyDescent="0.2">
      <c r="A47" s="16"/>
      <c r="B47" s="16"/>
      <c r="C47" s="4"/>
      <c r="D47" s="4"/>
      <c r="E47" s="4"/>
    </row>
    <row r="48" spans="1:6" x14ac:dyDescent="0.2">
      <c r="A48" s="16"/>
      <c r="B48" s="16"/>
      <c r="C48" s="4"/>
      <c r="D48" s="4"/>
      <c r="E48" s="4"/>
    </row>
    <row r="49" spans="1:5" x14ac:dyDescent="0.2">
      <c r="A49" s="16"/>
      <c r="B49" s="16"/>
      <c r="C49" s="4"/>
      <c r="D49" s="4"/>
      <c r="E49" s="4"/>
    </row>
    <row r="50" spans="1:5" x14ac:dyDescent="0.2">
      <c r="A50" s="16"/>
      <c r="B50" s="16"/>
      <c r="C50" s="4"/>
      <c r="D50" s="4"/>
      <c r="E50" s="4"/>
    </row>
    <row r="51" spans="1:5" x14ac:dyDescent="0.2">
      <c r="A51" s="16"/>
      <c r="B51" s="16"/>
      <c r="C51" s="4"/>
      <c r="D51" s="4"/>
      <c r="E51" s="4"/>
    </row>
    <row r="52" spans="1:5" x14ac:dyDescent="0.2">
      <c r="A52" s="16"/>
      <c r="B52" s="16"/>
      <c r="C52" s="4"/>
      <c r="D52" s="4"/>
      <c r="E52" s="4"/>
    </row>
    <row r="53" spans="1:5" x14ac:dyDescent="0.2">
      <c r="A53" s="16"/>
      <c r="B53" s="16"/>
      <c r="C53" s="4"/>
      <c r="D53" s="4"/>
      <c r="E53" s="4"/>
    </row>
    <row r="54" spans="1:5" x14ac:dyDescent="0.2">
      <c r="A54" s="16"/>
      <c r="B54" s="16"/>
      <c r="C54" s="4"/>
      <c r="D54" s="4"/>
      <c r="E54" s="4"/>
    </row>
    <row r="55" spans="1:5" x14ac:dyDescent="0.2">
      <c r="A55" s="16"/>
      <c r="B55" s="16"/>
      <c r="C55" s="4"/>
      <c r="D55" s="4"/>
      <c r="E55" s="4"/>
    </row>
    <row r="56" spans="1:5" x14ac:dyDescent="0.2">
      <c r="A56" s="16"/>
      <c r="B56" s="16"/>
      <c r="C56" s="4"/>
      <c r="D56" s="4"/>
      <c r="E56" s="4"/>
    </row>
    <row r="57" spans="1:5" x14ac:dyDescent="0.2">
      <c r="A57" s="16"/>
      <c r="B57" s="16"/>
      <c r="C57" s="4"/>
      <c r="D57" s="4"/>
      <c r="E57" s="4"/>
    </row>
    <row r="58" spans="1:5" x14ac:dyDescent="0.2">
      <c r="A58" s="16"/>
      <c r="B58" s="16"/>
      <c r="C58" s="4"/>
      <c r="D58" s="4"/>
      <c r="E58" s="4"/>
    </row>
    <row r="59" spans="1:5" x14ac:dyDescent="0.2">
      <c r="A59" s="16"/>
      <c r="B59" s="16"/>
      <c r="C59" s="4"/>
      <c r="D59" s="4"/>
      <c r="E59" s="4"/>
    </row>
    <row r="60" spans="1:5" x14ac:dyDescent="0.2">
      <c r="A60" s="16"/>
      <c r="B60" s="16"/>
      <c r="C60" s="4"/>
      <c r="D60" s="4"/>
      <c r="E60" s="4"/>
    </row>
    <row r="61" spans="1:5" x14ac:dyDescent="0.2">
      <c r="A61" s="16"/>
      <c r="B61" s="16"/>
      <c r="C61" s="4"/>
      <c r="D61" s="4"/>
      <c r="E61" s="4"/>
    </row>
    <row r="62" spans="1:5" x14ac:dyDescent="0.2">
      <c r="A62" s="16"/>
      <c r="B62" s="16"/>
      <c r="C62" s="4"/>
      <c r="D62" s="4"/>
      <c r="E62" s="4"/>
    </row>
    <row r="63" spans="1:5" x14ac:dyDescent="0.2">
      <c r="A63" s="16"/>
      <c r="B63" s="16"/>
      <c r="C63" s="4"/>
      <c r="D63" s="4"/>
      <c r="E63" s="4"/>
    </row>
    <row r="64" spans="1:5" x14ac:dyDescent="0.2">
      <c r="A64" s="16"/>
      <c r="B64" s="16"/>
      <c r="C64" s="4"/>
      <c r="D64" s="4"/>
      <c r="E64" s="4"/>
    </row>
    <row r="65" spans="1:5" x14ac:dyDescent="0.2">
      <c r="A65" s="38"/>
      <c r="B65" s="38"/>
      <c r="C65" s="5"/>
      <c r="D65" s="5"/>
      <c r="E6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0" zoomScaleNormal="70" workbookViewId="0"/>
  </sheetViews>
  <sheetFormatPr defaultRowHeight="12.75" x14ac:dyDescent="0.2"/>
  <cols>
    <col min="1" max="1" width="19.28515625" style="39" bestFit="1" customWidth="1"/>
    <col min="2" max="2" width="32.5703125" style="41" bestFit="1" customWidth="1"/>
    <col min="3" max="3" width="31.5703125" style="24" bestFit="1" customWidth="1"/>
    <col min="4" max="4" width="34.85546875" style="6" bestFit="1" customWidth="1"/>
    <col min="5" max="5" width="50.5703125" style="6" bestFit="1" customWidth="1"/>
    <col min="6" max="7" width="30.5703125" style="6" bestFit="1" customWidth="1"/>
    <col min="8" max="8" width="14.42578125" style="12" customWidth="1"/>
    <col min="9" max="9" width="255.7109375" style="12" bestFit="1" customWidth="1"/>
    <col min="10" max="16384" width="9.140625" style="12"/>
  </cols>
  <sheetData>
    <row r="1" spans="1:16" s="31" customFormat="1" ht="37.5" customHeight="1" x14ac:dyDescent="0.25">
      <c r="A1" s="35" t="s">
        <v>253</v>
      </c>
      <c r="B1" s="36" t="s">
        <v>458</v>
      </c>
      <c r="C1" s="36" t="s">
        <v>459</v>
      </c>
      <c r="D1" s="36" t="s">
        <v>460</v>
      </c>
      <c r="E1" s="36" t="s">
        <v>461</v>
      </c>
      <c r="F1" s="36" t="s">
        <v>400</v>
      </c>
      <c r="G1" s="36" t="s">
        <v>462</v>
      </c>
      <c r="H1" s="34" t="s">
        <v>493</v>
      </c>
      <c r="I1" s="42" t="s">
        <v>494</v>
      </c>
      <c r="J1" s="43"/>
      <c r="K1" s="43"/>
      <c r="L1" s="43"/>
      <c r="M1" s="43"/>
      <c r="N1" s="43"/>
      <c r="O1" s="43"/>
      <c r="P1" s="43"/>
    </row>
    <row r="2" spans="1:16" x14ac:dyDescent="0.2">
      <c r="A2" s="16">
        <v>3980</v>
      </c>
      <c r="B2" s="17">
        <v>44320</v>
      </c>
      <c r="C2" s="17">
        <v>44342</v>
      </c>
      <c r="D2" s="4" t="s">
        <v>402</v>
      </c>
      <c r="E2" s="4" t="s">
        <v>403</v>
      </c>
      <c r="F2" s="4" t="s">
        <v>466</v>
      </c>
      <c r="G2" s="4" t="s">
        <v>404</v>
      </c>
      <c r="H2" s="26"/>
      <c r="I2" s="12" t="str">
        <f>"insert into povushkvalif ("&amp;$A$1&amp;", "&amp;$B$1&amp;", "&amp;$C$1&amp;", "&amp;$D$1&amp;", "&amp;$E$1&amp;", "&amp;$F$1&amp;", "&amp;$G$1&amp;") values ("&amp;A2&amp;""&amp;", '"&amp;TEXT(B2,"ДД.ММ.ГГ")&amp;"', '"&amp;TEXT(C2,"ДД.ММ.ГГ")&amp;"'"&amp;", '"&amp;D2&amp;"'"&amp;", '"&amp;E2&amp;"'"&amp;", '"&amp;F2&amp;"'"&amp;", '"&amp;G2&amp;"'"&amp;");"</f>
        <v>insert into povushkvalif (tabnumb, nachaloobuchenia, okonchobuchenia, vidpovushkvalifikaci, naimenovanieobrazuchrezhd, osnovanie, documentpovush) values (3980, '04.05.21', '26.05.21', 'с отрывом от производства', 'Ростовский Институт Повышения Квалификации', 'Плучение новой компетенции', 'удостоверение 55653');</v>
      </c>
    </row>
    <row r="3" spans="1:16" x14ac:dyDescent="0.2">
      <c r="A3" s="16">
        <v>4817</v>
      </c>
      <c r="B3" s="17">
        <v>44324</v>
      </c>
      <c r="C3" s="17">
        <v>44331</v>
      </c>
      <c r="D3" s="4" t="s">
        <v>402</v>
      </c>
      <c r="E3" s="4" t="s">
        <v>405</v>
      </c>
      <c r="F3" s="4" t="s">
        <v>467</v>
      </c>
      <c r="G3" s="4" t="s">
        <v>406</v>
      </c>
      <c r="H3" s="26"/>
      <c r="I3" s="12" t="str">
        <f t="shared" ref="I3:I52" si="0">"insert into povushkvalif ("&amp;$A$1&amp;", "&amp;$B$1&amp;", "&amp;$C$1&amp;", "&amp;$D$1&amp;", "&amp;$E$1&amp;", "&amp;$F$1&amp;", "&amp;$G$1&amp;") values ("&amp;A3&amp;""&amp;", '"&amp;TEXT(B3,"ДД.ММ.ГГ")&amp;"', '"&amp;TEXT(C3,"ДД.ММ.ГГ")&amp;"'"&amp;", '"&amp;D3&amp;"'"&amp;", '"&amp;E3&amp;"'"&amp;", '"&amp;F3&amp;"'"&amp;", '"&amp;G3&amp;"'"&amp;");"</f>
        <v>insert into povushkvalif (tabnumb, nachaloobuchenia, okonchobuchenia, vidpovushkvalifikaci, naimenovanieobrazuchrezhd, osnovanie, documentpovush) values (4817, '08.05.21', '15.05.21', 'с отрывом от производства', 'Харьковский Государственный Институт Управления', 'Согласно плану обучения', 'удостоверение 54971');</v>
      </c>
    </row>
    <row r="4" spans="1:16" x14ac:dyDescent="0.2">
      <c r="A4" s="16">
        <v>10661</v>
      </c>
      <c r="B4" s="17">
        <v>44340</v>
      </c>
      <c r="C4" s="17">
        <v>44343</v>
      </c>
      <c r="D4" s="4" t="s">
        <v>407</v>
      </c>
      <c r="E4" s="4" t="s">
        <v>405</v>
      </c>
      <c r="F4" s="4" t="s">
        <v>467</v>
      </c>
      <c r="G4" s="4" t="s">
        <v>408</v>
      </c>
      <c r="H4" s="26"/>
      <c r="I4" s="12" t="str">
        <f t="shared" si="0"/>
        <v>insert into povushkvalif (tabnumb, nachaloobuchenia, okonchobuchenia, vidpovushkvalifikaci, naimenovanieobrazuchrezhd, osnovanie, documentpovush) values (10661, '24.05.21', '27.05.21', 'без отрыва от производства', 'Харьковский Государственный Институт Управления', 'Согласно плану обучения', 'удостоверение 49985');</v>
      </c>
    </row>
    <row r="5" spans="1:16" x14ac:dyDescent="0.2">
      <c r="A5" s="16">
        <v>11238</v>
      </c>
      <c r="B5" s="17">
        <v>44313</v>
      </c>
      <c r="C5" s="17">
        <v>44314</v>
      </c>
      <c r="D5" s="4" t="s">
        <v>402</v>
      </c>
      <c r="E5" s="4" t="s">
        <v>403</v>
      </c>
      <c r="F5" s="4" t="s">
        <v>469</v>
      </c>
      <c r="G5" s="4" t="s">
        <v>409</v>
      </c>
      <c r="H5" s="26"/>
      <c r="I5" s="12" t="str">
        <f t="shared" si="0"/>
        <v>insert into povushkvalif (tabnumb, nachaloobuchenia, okonchobuchenia, vidpovushkvalifikaci, naimenovanieobrazuchrezhd, osnovanie, documentpovush) values (11238, '27.04.21', '28.04.21', 'с отрывом от производства', 'Ростовский Институт Повышения Квалификации', 'Планируемый перевод', 'сертификат 96692');</v>
      </c>
    </row>
    <row r="6" spans="1:16" x14ac:dyDescent="0.2">
      <c r="A6" s="16">
        <v>11908</v>
      </c>
      <c r="B6" s="17">
        <v>44307</v>
      </c>
      <c r="C6" s="17">
        <v>44337</v>
      </c>
      <c r="D6" s="4" t="s">
        <v>402</v>
      </c>
      <c r="E6" s="4" t="s">
        <v>488</v>
      </c>
      <c r="F6" s="4" t="s">
        <v>466</v>
      </c>
      <c r="G6" s="4" t="s">
        <v>410</v>
      </c>
      <c r="H6" s="26"/>
      <c r="I6" s="12" t="str">
        <f t="shared" si="0"/>
        <v>insert into povushkvalif (tabnumb, nachaloobuchenia, okonchobuchenia, vidpovushkvalifikaci, naimenovanieobrazuchrezhd, osnovanie, documentpovush) values (11908, '21.04.21', '21.05.21', 'с отрывом от производства', 'Академия квалификации СБЕР', 'Плучение новой компетенции', 'сертификат 61311');</v>
      </c>
    </row>
    <row r="7" spans="1:16" x14ac:dyDescent="0.2">
      <c r="A7" s="16">
        <v>12367</v>
      </c>
      <c r="B7" s="17">
        <v>44000</v>
      </c>
      <c r="C7" s="17">
        <v>44005</v>
      </c>
      <c r="D7" s="4" t="s">
        <v>402</v>
      </c>
      <c r="E7" s="4" t="s">
        <v>489</v>
      </c>
      <c r="F7" s="4" t="s">
        <v>467</v>
      </c>
      <c r="G7" s="4" t="s">
        <v>412</v>
      </c>
      <c r="H7" s="26"/>
      <c r="I7" s="12" t="str">
        <f t="shared" si="0"/>
        <v>insert into povushkvalif (tabnumb, nachaloobuchenia, okonchobuchenia, vidpovushkvalifikaci, naimenovanieobrazuchrezhd, osnovanie, documentpovush) values (12367, '18.06.20', '23.06.20', 'с отрывом от производства', 'Ростовская Академия ДГТУ', 'Согласно плану обучения', 'сертификат 11238');</v>
      </c>
    </row>
    <row r="8" spans="1:16" x14ac:dyDescent="0.2">
      <c r="A8" s="16">
        <v>12989</v>
      </c>
      <c r="B8" s="17">
        <v>43948</v>
      </c>
      <c r="C8" s="17">
        <v>43952</v>
      </c>
      <c r="D8" s="4" t="s">
        <v>407</v>
      </c>
      <c r="E8" s="4" t="s">
        <v>411</v>
      </c>
      <c r="F8" s="4" t="s">
        <v>468</v>
      </c>
      <c r="G8" s="4" t="s">
        <v>413</v>
      </c>
      <c r="H8" s="26"/>
      <c r="I8" s="12" t="str">
        <f t="shared" si="0"/>
        <v>insert into povushkvalif (tabnumb, nachaloobuchenia, okonchobuchenia, vidpovushkvalifikaci, naimenovanieobrazuchrezhd, osnovanie, documentpovush) values (12989, '27.04.20', '01.05.20', 'без отрыва от производства', 'Московская Академия ИТ', 'Зачисление в кадровый резерв ', 'сертификат 51865');</v>
      </c>
    </row>
    <row r="9" spans="1:16" x14ac:dyDescent="0.2">
      <c r="A9" s="16">
        <v>12999</v>
      </c>
      <c r="B9" s="17">
        <v>43922</v>
      </c>
      <c r="C9" s="17">
        <v>43942</v>
      </c>
      <c r="D9" s="4" t="s">
        <v>407</v>
      </c>
      <c r="E9" s="4" t="s">
        <v>411</v>
      </c>
      <c r="F9" s="4" t="s">
        <v>469</v>
      </c>
      <c r="G9" s="4" t="s">
        <v>414</v>
      </c>
      <c r="H9" s="26"/>
      <c r="I9" s="12" t="str">
        <f t="shared" si="0"/>
        <v>insert into povushkvalif (tabnumb, nachaloobuchenia, okonchobuchenia, vidpovushkvalifikaci, naimenovanieobrazuchrezhd, osnovanie, documentpovush) values (12999, '01.04.20', '21.04.20', 'без отрыва от производства', 'Московская Академия ИТ', 'Планируемый перевод', 'сертификат 83091');</v>
      </c>
    </row>
    <row r="10" spans="1:16" x14ac:dyDescent="0.2">
      <c r="A10" s="16">
        <v>13948</v>
      </c>
      <c r="B10" s="17">
        <v>44321</v>
      </c>
      <c r="C10" s="17">
        <v>44342</v>
      </c>
      <c r="D10" s="4" t="s">
        <v>407</v>
      </c>
      <c r="E10" s="4" t="s">
        <v>489</v>
      </c>
      <c r="F10" s="4" t="s">
        <v>466</v>
      </c>
      <c r="G10" s="4" t="s">
        <v>415</v>
      </c>
      <c r="H10" s="26"/>
      <c r="I10" s="12" t="str">
        <f t="shared" si="0"/>
        <v>insert into povushkvalif (tabnumb, nachaloobuchenia, okonchobuchenia, vidpovushkvalifikaci, naimenovanieobrazuchrezhd, osnovanie, documentpovush) values (13948, '05.05.21', '26.05.21', 'без отрыва от производства', 'Ростовская Академия ДГТУ', 'Плучение новой компетенции', 'удостоверение 25746');</v>
      </c>
    </row>
    <row r="11" spans="1:16" x14ac:dyDescent="0.2">
      <c r="A11" s="16">
        <v>14568</v>
      </c>
      <c r="B11" s="17">
        <v>44341</v>
      </c>
      <c r="C11" s="17">
        <v>44343</v>
      </c>
      <c r="D11" s="4" t="s">
        <v>402</v>
      </c>
      <c r="E11" s="4" t="s">
        <v>405</v>
      </c>
      <c r="F11" s="4" t="s">
        <v>467</v>
      </c>
      <c r="G11" s="4" t="s">
        <v>416</v>
      </c>
      <c r="H11" s="26"/>
      <c r="I11" s="12" t="str">
        <f t="shared" si="0"/>
        <v>insert into povushkvalif (tabnumb, nachaloobuchenia, okonchobuchenia, vidpovushkvalifikaci, naimenovanieobrazuchrezhd, osnovanie, documentpovush) values (14568, '25.05.21', '27.05.21', 'с отрывом от производства', 'Харьковский Государственный Институт Управления', 'Согласно плану обучения', 'сертификат 58710');</v>
      </c>
    </row>
    <row r="12" spans="1:16" x14ac:dyDescent="0.2">
      <c r="A12" s="16">
        <v>14640</v>
      </c>
      <c r="B12" s="17">
        <v>44316</v>
      </c>
      <c r="C12" s="17">
        <v>44326</v>
      </c>
      <c r="D12" s="4" t="s">
        <v>402</v>
      </c>
      <c r="E12" s="4" t="s">
        <v>488</v>
      </c>
      <c r="F12" s="4" t="s">
        <v>468</v>
      </c>
      <c r="G12" s="4" t="s">
        <v>417</v>
      </c>
      <c r="H12" s="26"/>
      <c r="I12" s="12" t="str">
        <f t="shared" si="0"/>
        <v>insert into povushkvalif (tabnumb, nachaloobuchenia, okonchobuchenia, vidpovushkvalifikaci, naimenovanieobrazuchrezhd, osnovanie, documentpovush) values (14640, '30.04.21', '10.05.21', 'с отрывом от производства', 'Академия квалификации СБЕР', 'Зачисление в кадровый резерв ', 'сертификат 97633');</v>
      </c>
    </row>
    <row r="13" spans="1:16" x14ac:dyDescent="0.2">
      <c r="A13" s="16">
        <v>16789</v>
      </c>
      <c r="B13" s="17">
        <v>43831</v>
      </c>
      <c r="C13" s="17">
        <v>43862</v>
      </c>
      <c r="D13" s="4" t="s">
        <v>402</v>
      </c>
      <c r="E13" s="4" t="s">
        <v>403</v>
      </c>
      <c r="F13" s="4" t="s">
        <v>469</v>
      </c>
      <c r="G13" s="4" t="s">
        <v>418</v>
      </c>
      <c r="H13" s="26"/>
      <c r="I13" s="12" t="str">
        <f t="shared" si="0"/>
        <v>insert into povushkvalif (tabnumb, nachaloobuchenia, okonchobuchenia, vidpovushkvalifikaci, naimenovanieobrazuchrezhd, osnovanie, documentpovush) values (16789, '01.01.20', '01.02.20', 'с отрывом от производства', 'Ростовский Институт Повышения Квалификации', 'Планируемый перевод', 'сертификат 75932');</v>
      </c>
    </row>
    <row r="14" spans="1:16" x14ac:dyDescent="0.2">
      <c r="A14" s="16">
        <v>17321</v>
      </c>
      <c r="B14" s="17">
        <v>42856</v>
      </c>
      <c r="C14" s="17">
        <v>42876</v>
      </c>
      <c r="D14" s="4" t="s">
        <v>402</v>
      </c>
      <c r="E14" s="4" t="s">
        <v>403</v>
      </c>
      <c r="F14" s="4" t="s">
        <v>466</v>
      </c>
      <c r="G14" s="4" t="s">
        <v>419</v>
      </c>
      <c r="H14" s="26"/>
      <c r="I14" s="12" t="str">
        <f t="shared" si="0"/>
        <v>insert into povushkvalif (tabnumb, nachaloobuchenia, okonchobuchenia, vidpovushkvalifikaci, naimenovanieobrazuchrezhd, osnovanie, documentpovush) values (17321, '01.05.17', '21.05.17', 'с отрывом от производства', 'Ростовский Институт Повышения Квалификации', 'Плучение новой компетенции', 'сертификат 63131');</v>
      </c>
    </row>
    <row r="15" spans="1:16" x14ac:dyDescent="0.2">
      <c r="A15" s="16">
        <v>18645</v>
      </c>
      <c r="B15" s="17">
        <v>43596</v>
      </c>
      <c r="C15" s="17">
        <v>43606</v>
      </c>
      <c r="D15" s="4" t="s">
        <v>402</v>
      </c>
      <c r="E15" s="4" t="s">
        <v>403</v>
      </c>
      <c r="F15" s="4" t="s">
        <v>467</v>
      </c>
      <c r="G15" s="4" t="s">
        <v>420</v>
      </c>
      <c r="H15" s="26"/>
      <c r="I15" s="12" t="str">
        <f t="shared" si="0"/>
        <v>insert into povushkvalif (tabnumb, nachaloobuchenia, okonchobuchenia, vidpovushkvalifikaci, naimenovanieobrazuchrezhd, osnovanie, documentpovush) values (18645, '11.05.19', '21.05.19', 'с отрывом от производства', 'Ростовский Институт Повышения Квалификации', 'Согласно плану обучения', 'удостоверение 65441');</v>
      </c>
    </row>
    <row r="16" spans="1:16" x14ac:dyDescent="0.2">
      <c r="A16" s="16">
        <v>20181</v>
      </c>
      <c r="B16" s="17">
        <v>44271</v>
      </c>
      <c r="C16" s="17">
        <v>44281</v>
      </c>
      <c r="D16" s="4" t="s">
        <v>402</v>
      </c>
      <c r="E16" s="4" t="s">
        <v>403</v>
      </c>
      <c r="F16" s="4" t="s">
        <v>467</v>
      </c>
      <c r="G16" s="4" t="s">
        <v>421</v>
      </c>
      <c r="H16" s="26"/>
      <c r="I16" s="12" t="str">
        <f t="shared" si="0"/>
        <v>insert into povushkvalif (tabnumb, nachaloobuchenia, okonchobuchenia, vidpovushkvalifikaci, naimenovanieobrazuchrezhd, osnovanie, documentpovush) values (20181, '16.03.21', '26.03.21', 'с отрывом от производства', 'Ростовский Институт Повышения Квалификации', 'Согласно плану обучения', 'сертификат 01654');</v>
      </c>
    </row>
    <row r="17" spans="1:9" x14ac:dyDescent="0.2">
      <c r="A17" s="16">
        <v>20976</v>
      </c>
      <c r="B17" s="17">
        <v>44293</v>
      </c>
      <c r="C17" s="17">
        <v>44298</v>
      </c>
      <c r="D17" s="4" t="s">
        <v>402</v>
      </c>
      <c r="E17" s="4" t="s">
        <v>403</v>
      </c>
      <c r="F17" s="4" t="s">
        <v>469</v>
      </c>
      <c r="G17" s="4" t="s">
        <v>422</v>
      </c>
      <c r="H17" s="26"/>
      <c r="I17" s="12" t="str">
        <f t="shared" si="0"/>
        <v>insert into povushkvalif (tabnumb, nachaloobuchenia, okonchobuchenia, vidpovushkvalifikaci, naimenovanieobrazuchrezhd, osnovanie, documentpovush) values (20976, '07.04.21', '12.04.21', 'с отрывом от производства', 'Ростовский Институт Повышения Квалификации', 'Планируемый перевод', 'удостоверение 36518');</v>
      </c>
    </row>
    <row r="18" spans="1:9" x14ac:dyDescent="0.2">
      <c r="A18" s="16">
        <v>21222</v>
      </c>
      <c r="B18" s="17">
        <v>44313</v>
      </c>
      <c r="C18" s="17">
        <v>44318</v>
      </c>
      <c r="D18" s="4" t="s">
        <v>402</v>
      </c>
      <c r="E18" s="4" t="s">
        <v>405</v>
      </c>
      <c r="F18" s="4" t="s">
        <v>466</v>
      </c>
      <c r="G18" s="4" t="s">
        <v>423</v>
      </c>
      <c r="H18" s="26"/>
      <c r="I18" s="12" t="str">
        <f t="shared" si="0"/>
        <v>insert into povushkvalif (tabnumb, nachaloobuchenia, okonchobuchenia, vidpovushkvalifikaci, naimenovanieobrazuchrezhd, osnovanie, documentpovush) values (21222, '27.04.21', '02.05.21', 'с отрывом от производства', 'Харьковский Государственный Институт Управления', 'Плучение новой компетенции', 'удостоверение 51656');</v>
      </c>
    </row>
    <row r="19" spans="1:9" x14ac:dyDescent="0.2">
      <c r="A19" s="16">
        <v>21234</v>
      </c>
      <c r="B19" s="17">
        <v>44468</v>
      </c>
      <c r="C19" s="17">
        <v>44529</v>
      </c>
      <c r="D19" s="4" t="s">
        <v>402</v>
      </c>
      <c r="E19" s="4" t="s">
        <v>403</v>
      </c>
      <c r="F19" s="4" t="s">
        <v>467</v>
      </c>
      <c r="G19" s="4" t="s">
        <v>424</v>
      </c>
      <c r="H19" s="26"/>
      <c r="I19" s="12" t="str">
        <f t="shared" si="0"/>
        <v>insert into povushkvalif (tabnumb, nachaloobuchenia, okonchobuchenia, vidpovushkvalifikaci, naimenovanieobrazuchrezhd, osnovanie, documentpovush) values (21234, '29.09.21', '29.11.21', 'с отрывом от производства', 'Ростовский Институт Повышения Квалификации', 'Согласно плану обучения', 'сертификат 70787');</v>
      </c>
    </row>
    <row r="20" spans="1:9" x14ac:dyDescent="0.2">
      <c r="A20" s="16">
        <v>21461</v>
      </c>
      <c r="B20" s="17">
        <v>44230</v>
      </c>
      <c r="C20" s="17">
        <v>44250</v>
      </c>
      <c r="D20" s="4" t="s">
        <v>407</v>
      </c>
      <c r="E20" s="4" t="s">
        <v>403</v>
      </c>
      <c r="F20" s="4" t="s">
        <v>468</v>
      </c>
      <c r="G20" s="4" t="s">
        <v>425</v>
      </c>
      <c r="H20" s="26"/>
      <c r="I20" s="12" t="str">
        <f t="shared" si="0"/>
        <v>insert into povushkvalif (tabnumb, nachaloobuchenia, okonchobuchenia, vidpovushkvalifikaci, naimenovanieobrazuchrezhd, osnovanie, documentpovush) values (21461, '03.02.21', '23.02.21', 'без отрыва от производства', 'Ростовский Институт Повышения Квалификации', 'Зачисление в кадровый резерв ', 'удостоверение 60349');</v>
      </c>
    </row>
    <row r="21" spans="1:9" x14ac:dyDescent="0.2">
      <c r="A21" s="16">
        <v>22713</v>
      </c>
      <c r="B21" s="17">
        <v>44135</v>
      </c>
      <c r="C21" s="17">
        <v>44145</v>
      </c>
      <c r="D21" s="4" t="s">
        <v>402</v>
      </c>
      <c r="E21" s="4" t="s">
        <v>405</v>
      </c>
      <c r="F21" s="4" t="s">
        <v>469</v>
      </c>
      <c r="G21" s="4" t="s">
        <v>426</v>
      </c>
      <c r="H21" s="26"/>
      <c r="I21" s="12" t="str">
        <f t="shared" si="0"/>
        <v>insert into povushkvalif (tabnumb, nachaloobuchenia, okonchobuchenia, vidpovushkvalifikaci, naimenovanieobrazuchrezhd, osnovanie, documentpovush) values (22713, '31.10.20', '10.11.20', 'с отрывом от производства', 'Харьковский Государственный Институт Управления', 'Планируемый перевод', 'сертификат 12823');</v>
      </c>
    </row>
    <row r="22" spans="1:9" x14ac:dyDescent="0.2">
      <c r="A22" s="16">
        <v>24448</v>
      </c>
      <c r="B22" s="17">
        <v>44678</v>
      </c>
      <c r="C22" s="17">
        <v>44702</v>
      </c>
      <c r="D22" s="4" t="s">
        <v>407</v>
      </c>
      <c r="E22" s="4" t="s">
        <v>405</v>
      </c>
      <c r="F22" s="4" t="s">
        <v>466</v>
      </c>
      <c r="G22" s="4" t="s">
        <v>427</v>
      </c>
      <c r="H22" s="26"/>
      <c r="I22" s="12" t="str">
        <f t="shared" si="0"/>
        <v>insert into povushkvalif (tabnumb, nachaloobuchenia, okonchobuchenia, vidpovushkvalifikaci, naimenovanieobrazuchrezhd, osnovanie, documentpovush) values (24448, '27.04.22', '21.05.22', 'без отрыва от производства', 'Харьковский Государственный Институт Управления', 'Плучение новой компетенции', 'удостоверение 15729');</v>
      </c>
    </row>
    <row r="23" spans="1:9" x14ac:dyDescent="0.2">
      <c r="A23" s="16">
        <v>24660</v>
      </c>
      <c r="B23" s="17">
        <v>44317</v>
      </c>
      <c r="C23" s="17">
        <v>44337</v>
      </c>
      <c r="D23" s="4" t="s">
        <v>407</v>
      </c>
      <c r="E23" s="4" t="s">
        <v>411</v>
      </c>
      <c r="F23" s="4" t="s">
        <v>467</v>
      </c>
      <c r="G23" s="4" t="s">
        <v>428</v>
      </c>
      <c r="H23" s="26"/>
      <c r="I23" s="12" t="str">
        <f t="shared" si="0"/>
        <v>insert into povushkvalif (tabnumb, nachaloobuchenia, okonchobuchenia, vidpovushkvalifikaci, naimenovanieobrazuchrezhd, osnovanie, documentpovush) values (24660, '01.05.21', '21.05.21', 'без отрыва от производства', 'Московская Академия ИТ', 'Согласно плану обучения', 'сертификат 26806');</v>
      </c>
    </row>
    <row r="24" spans="1:9" x14ac:dyDescent="0.2">
      <c r="A24" s="16">
        <v>25582</v>
      </c>
      <c r="B24" s="17">
        <v>44324</v>
      </c>
      <c r="C24" s="17">
        <v>44334</v>
      </c>
      <c r="D24" s="4" t="s">
        <v>402</v>
      </c>
      <c r="E24" s="4" t="s">
        <v>488</v>
      </c>
      <c r="F24" s="4" t="s">
        <v>468</v>
      </c>
      <c r="G24" s="4" t="s">
        <v>429</v>
      </c>
      <c r="H24" s="26"/>
      <c r="I24" s="12" t="str">
        <f t="shared" si="0"/>
        <v>insert into povushkvalif (tabnumb, nachaloobuchenia, okonchobuchenia, vidpovushkvalifikaci, naimenovanieobrazuchrezhd, osnovanie, documentpovush) values (25582, '08.05.21', '18.05.21', 'с отрывом от производства', 'Академия квалификации СБЕР', 'Зачисление в кадровый резерв ', 'удостоверение 40408');</v>
      </c>
    </row>
    <row r="25" spans="1:9" x14ac:dyDescent="0.2">
      <c r="A25" s="16">
        <v>27323</v>
      </c>
      <c r="B25" s="17">
        <v>44322</v>
      </c>
      <c r="C25" s="17">
        <v>44332</v>
      </c>
      <c r="D25" s="4" t="s">
        <v>402</v>
      </c>
      <c r="E25" s="4" t="s">
        <v>489</v>
      </c>
      <c r="F25" s="4" t="s">
        <v>469</v>
      </c>
      <c r="G25" s="4" t="s">
        <v>430</v>
      </c>
      <c r="H25" s="26"/>
      <c r="I25" s="12" t="str">
        <f t="shared" si="0"/>
        <v>insert into povushkvalif (tabnumb, nachaloobuchenia, okonchobuchenia, vidpovushkvalifikaci, naimenovanieobrazuchrezhd, osnovanie, documentpovush) values (27323, '06.05.21', '16.05.21', 'с отрывом от производства', 'Ростовская Академия ДГТУ', 'Планируемый перевод', 'сертификат 89028');</v>
      </c>
    </row>
    <row r="26" spans="1:9" x14ac:dyDescent="0.2">
      <c r="A26" s="16">
        <v>27688</v>
      </c>
      <c r="B26" s="17">
        <v>44271</v>
      </c>
      <c r="C26" s="17">
        <v>44273</v>
      </c>
      <c r="D26" s="4" t="s">
        <v>402</v>
      </c>
      <c r="E26" s="4" t="s">
        <v>405</v>
      </c>
      <c r="F26" s="4" t="s">
        <v>466</v>
      </c>
      <c r="G26" s="4" t="s">
        <v>431</v>
      </c>
      <c r="H26" s="26"/>
      <c r="I26" s="12" t="str">
        <f t="shared" si="0"/>
        <v>insert into povushkvalif (tabnumb, nachaloobuchenia, okonchobuchenia, vidpovushkvalifikaci, naimenovanieobrazuchrezhd, osnovanie, documentpovush) values (27688, '16.03.21', '18.03.21', 'с отрывом от производства', 'Харьковский Государственный Институт Управления', 'Плучение новой компетенции', 'сертификат 39334');</v>
      </c>
    </row>
    <row r="27" spans="1:9" x14ac:dyDescent="0.2">
      <c r="A27" s="16">
        <v>33404</v>
      </c>
      <c r="B27" s="17">
        <v>44293</v>
      </c>
      <c r="C27" s="17">
        <v>44312</v>
      </c>
      <c r="D27" s="4" t="s">
        <v>407</v>
      </c>
      <c r="E27" s="4" t="s">
        <v>403</v>
      </c>
      <c r="F27" s="4" t="s">
        <v>467</v>
      </c>
      <c r="G27" s="4" t="s">
        <v>432</v>
      </c>
      <c r="H27" s="26"/>
      <c r="I27" s="12" t="str">
        <f t="shared" si="0"/>
        <v>insert into povushkvalif (tabnumb, nachaloobuchenia, okonchobuchenia, vidpovushkvalifikaci, naimenovanieobrazuchrezhd, osnovanie, documentpovush) values (33404, '07.04.21', '26.04.21', 'без отрыва от производства', 'Ростовский Институт Повышения Квалификации', 'Согласно плану обучения', 'сертификат 43324');</v>
      </c>
    </row>
    <row r="28" spans="1:9" x14ac:dyDescent="0.2">
      <c r="A28" s="16">
        <v>34789</v>
      </c>
      <c r="B28" s="17">
        <v>44324</v>
      </c>
      <c r="C28" s="17">
        <v>44334</v>
      </c>
      <c r="D28" s="4" t="s">
        <v>402</v>
      </c>
      <c r="E28" s="4" t="s">
        <v>403</v>
      </c>
      <c r="F28" s="4" t="s">
        <v>466</v>
      </c>
      <c r="G28" s="4" t="s">
        <v>433</v>
      </c>
      <c r="H28" s="26"/>
      <c r="I28" s="12" t="str">
        <f t="shared" si="0"/>
        <v>insert into povushkvalif (tabnumb, nachaloobuchenia, okonchobuchenia, vidpovushkvalifikaci, naimenovanieobrazuchrezhd, osnovanie, documentpovush) values (34789, '08.05.21', '18.05.21', 'с отрывом от производства', 'Ростовский Институт Повышения Квалификации', 'Плучение новой компетенции', 'сертификат 94064');</v>
      </c>
    </row>
    <row r="29" spans="1:9" x14ac:dyDescent="0.2">
      <c r="A29" s="16">
        <v>35602</v>
      </c>
      <c r="B29" s="17">
        <v>44072</v>
      </c>
      <c r="C29" s="17">
        <v>44092</v>
      </c>
      <c r="D29" s="4" t="s">
        <v>402</v>
      </c>
      <c r="E29" s="4" t="s">
        <v>411</v>
      </c>
      <c r="F29" s="4" t="s">
        <v>467</v>
      </c>
      <c r="G29" s="4" t="s">
        <v>434</v>
      </c>
      <c r="H29" s="26"/>
      <c r="I29" s="12" t="str">
        <f t="shared" si="0"/>
        <v>insert into povushkvalif (tabnumb, nachaloobuchenia, okonchobuchenia, vidpovushkvalifikaci, naimenovanieobrazuchrezhd, osnovanie, documentpovush) values (35602, '29.08.20', '18.09.20', 'с отрывом от производства', 'Московская Академия ИТ', 'Согласно плану обучения', 'сертификат 42291');</v>
      </c>
    </row>
    <row r="30" spans="1:9" x14ac:dyDescent="0.2">
      <c r="A30" s="16">
        <v>36006</v>
      </c>
      <c r="B30" s="17">
        <v>44103</v>
      </c>
      <c r="C30" s="17">
        <v>44123</v>
      </c>
      <c r="D30" s="4" t="s">
        <v>407</v>
      </c>
      <c r="E30" s="4" t="s">
        <v>403</v>
      </c>
      <c r="F30" s="4" t="s">
        <v>468</v>
      </c>
      <c r="G30" s="4" t="s">
        <v>435</v>
      </c>
      <c r="H30" s="26"/>
      <c r="I30" s="12" t="str">
        <f t="shared" si="0"/>
        <v>insert into povushkvalif (tabnumb, nachaloobuchenia, okonchobuchenia, vidpovushkvalifikaci, naimenovanieobrazuchrezhd, osnovanie, documentpovush) values (36006, '29.09.20', '19.10.20', 'без отрыва от производства', 'Ростовский Институт Повышения Квалификации', 'Зачисление в кадровый резерв ', 'сертификат 42217');</v>
      </c>
    </row>
    <row r="31" spans="1:9" x14ac:dyDescent="0.2">
      <c r="A31" s="16">
        <v>36193</v>
      </c>
      <c r="B31" s="17">
        <v>44358</v>
      </c>
      <c r="C31" s="17">
        <v>44368</v>
      </c>
      <c r="D31" s="4" t="s">
        <v>407</v>
      </c>
      <c r="E31" s="4" t="s">
        <v>403</v>
      </c>
      <c r="F31" s="4" t="s">
        <v>467</v>
      </c>
      <c r="G31" s="4" t="s">
        <v>436</v>
      </c>
      <c r="H31" s="26"/>
      <c r="I31" s="12" t="str">
        <f t="shared" si="0"/>
        <v>insert into povushkvalif (tabnumb, nachaloobuchenia, okonchobuchenia, vidpovushkvalifikaci, naimenovanieobrazuchrezhd, osnovanie, documentpovush) values (36193, '11.06.21', '21.06.21', 'без отрыва от производства', 'Ростовский Институт Повышения Квалификации', 'Согласно плану обучения', 'сертификат 58954');</v>
      </c>
    </row>
    <row r="32" spans="1:9" x14ac:dyDescent="0.2">
      <c r="A32" s="16">
        <v>37130</v>
      </c>
      <c r="B32" s="17">
        <v>44293</v>
      </c>
      <c r="C32" s="17">
        <v>44303</v>
      </c>
      <c r="D32" s="4" t="s">
        <v>402</v>
      </c>
      <c r="E32" s="4" t="s">
        <v>489</v>
      </c>
      <c r="F32" s="4" t="s">
        <v>468</v>
      </c>
      <c r="G32" s="4" t="s">
        <v>437</v>
      </c>
      <c r="H32" s="26"/>
      <c r="I32" s="12" t="str">
        <f t="shared" si="0"/>
        <v>insert into povushkvalif (tabnumb, nachaloobuchenia, okonchobuchenia, vidpovushkvalifikaci, naimenovanieobrazuchrezhd, osnovanie, documentpovush) values (37130, '07.04.21', '17.04.21', 'с отрывом от производства', 'Ростовская Академия ДГТУ', 'Зачисление в кадровый резерв ', 'сертификат 34961');</v>
      </c>
    </row>
    <row r="33" spans="1:9" x14ac:dyDescent="0.2">
      <c r="A33" s="16">
        <v>37978</v>
      </c>
      <c r="B33" s="17">
        <v>44335</v>
      </c>
      <c r="C33" s="17">
        <v>44338</v>
      </c>
      <c r="D33" s="4" t="s">
        <v>402</v>
      </c>
      <c r="E33" s="4" t="s">
        <v>403</v>
      </c>
      <c r="F33" s="4" t="s">
        <v>469</v>
      </c>
      <c r="G33" s="4" t="s">
        <v>438</v>
      </c>
      <c r="H33" s="26"/>
      <c r="I33" s="12" t="str">
        <f t="shared" si="0"/>
        <v>insert into povushkvalif (tabnumb, nachaloobuchenia, okonchobuchenia, vidpovushkvalifikaci, naimenovanieobrazuchrezhd, osnovanie, documentpovush) values (37978, '19.05.21', '22.05.21', 'с отрывом от производства', 'Ростовский Институт Повышения Квалификации', 'Планируемый перевод', 'удостоверение 51119');</v>
      </c>
    </row>
    <row r="34" spans="1:9" x14ac:dyDescent="0.2">
      <c r="A34" s="16">
        <v>43366</v>
      </c>
      <c r="B34" s="17">
        <v>44335</v>
      </c>
      <c r="C34" s="17">
        <v>44338</v>
      </c>
      <c r="D34" s="4" t="s">
        <v>407</v>
      </c>
      <c r="E34" s="4" t="s">
        <v>411</v>
      </c>
      <c r="F34" s="4" t="s">
        <v>466</v>
      </c>
      <c r="G34" s="4" t="s">
        <v>439</v>
      </c>
      <c r="H34" s="26"/>
      <c r="I34" s="12" t="str">
        <f t="shared" si="0"/>
        <v>insert into povushkvalif (tabnumb, nachaloobuchenia, okonchobuchenia, vidpovushkvalifikaci, naimenovanieobrazuchrezhd, osnovanie, documentpovush) values (43366, '19.05.21', '22.05.21', 'без отрыва от производства', 'Московская Академия ИТ', 'Плучение новой компетенции', 'сертификат 96506');</v>
      </c>
    </row>
    <row r="35" spans="1:9" x14ac:dyDescent="0.2">
      <c r="A35" s="16">
        <v>44694</v>
      </c>
      <c r="B35" s="17">
        <v>44293</v>
      </c>
      <c r="C35" s="17">
        <v>44303</v>
      </c>
      <c r="D35" s="4" t="s">
        <v>407</v>
      </c>
      <c r="E35" s="4" t="s">
        <v>411</v>
      </c>
      <c r="F35" s="4" t="s">
        <v>467</v>
      </c>
      <c r="G35" s="4" t="s">
        <v>440</v>
      </c>
      <c r="H35" s="26"/>
      <c r="I35" s="12" t="str">
        <f t="shared" si="0"/>
        <v>insert into povushkvalif (tabnumb, nachaloobuchenia, okonchobuchenia, vidpovushkvalifikaci, naimenovanieobrazuchrezhd, osnovanie, documentpovush) values (44694, '07.04.21', '17.04.21', 'без отрыва от производства', 'Московская Академия ИТ', 'Согласно плану обучения', 'удостоверение 41701');</v>
      </c>
    </row>
    <row r="36" spans="1:9" x14ac:dyDescent="0.2">
      <c r="A36" s="16">
        <v>45678</v>
      </c>
      <c r="B36" s="17">
        <v>44295</v>
      </c>
      <c r="C36" s="17">
        <v>44309</v>
      </c>
      <c r="D36" s="4" t="s">
        <v>407</v>
      </c>
      <c r="E36" s="4" t="s">
        <v>405</v>
      </c>
      <c r="F36" s="4" t="s">
        <v>468</v>
      </c>
      <c r="G36" s="4" t="s">
        <v>441</v>
      </c>
      <c r="H36" s="26"/>
      <c r="I36" s="12" t="str">
        <f t="shared" si="0"/>
        <v>insert into povushkvalif (tabnumb, nachaloobuchenia, okonchobuchenia, vidpovushkvalifikaci, naimenovanieobrazuchrezhd, osnovanie, documentpovush) values (45678, '09.04.21', '23.04.21', 'без отрыва от производства', 'Харьковский Государственный Институт Управления', 'Зачисление в кадровый резерв ', 'сертификат 85506');</v>
      </c>
    </row>
    <row r="37" spans="1:9" x14ac:dyDescent="0.2">
      <c r="A37" s="16">
        <v>46993</v>
      </c>
      <c r="B37" s="17">
        <v>44293</v>
      </c>
      <c r="C37" s="17">
        <v>44303</v>
      </c>
      <c r="D37" s="4" t="s">
        <v>407</v>
      </c>
      <c r="E37" s="4" t="s">
        <v>489</v>
      </c>
      <c r="F37" s="4" t="s">
        <v>469</v>
      </c>
      <c r="G37" s="4" t="s">
        <v>442</v>
      </c>
      <c r="H37" s="26"/>
      <c r="I37" s="12" t="str">
        <f t="shared" si="0"/>
        <v>insert into povushkvalif (tabnumb, nachaloobuchenia, okonchobuchenia, vidpovushkvalifikaci, naimenovanieobrazuchrezhd, osnovanie, documentpovush) values (46993, '07.04.21', '17.04.21', 'без отрыва от производства', 'Ростовская Академия ДГТУ', 'Планируемый перевод', 'удостоверение 07454');</v>
      </c>
    </row>
    <row r="38" spans="1:9" x14ac:dyDescent="0.2">
      <c r="A38" s="16">
        <v>47857</v>
      </c>
      <c r="B38" s="17">
        <v>44293</v>
      </c>
      <c r="C38" s="17">
        <v>44303</v>
      </c>
      <c r="D38" s="4" t="s">
        <v>402</v>
      </c>
      <c r="E38" s="4" t="s">
        <v>411</v>
      </c>
      <c r="F38" s="4" t="s">
        <v>467</v>
      </c>
      <c r="G38" s="4" t="s">
        <v>443</v>
      </c>
      <c r="H38" s="26"/>
      <c r="I38" s="12" t="str">
        <f t="shared" si="0"/>
        <v>insert into povushkvalif (tabnumb, nachaloobuchenia, okonchobuchenia, vidpovushkvalifikaci, naimenovanieobrazuchrezhd, osnovanie, documentpovush) values (47857, '07.04.21', '17.04.21', 'с отрывом от производства', 'Московская Академия ИТ', 'Согласно плану обучения', 'сертификат 81399');</v>
      </c>
    </row>
    <row r="39" spans="1:9" x14ac:dyDescent="0.2">
      <c r="A39" s="16">
        <v>48902</v>
      </c>
      <c r="B39" s="17">
        <v>44295</v>
      </c>
      <c r="C39" s="17">
        <v>44309</v>
      </c>
      <c r="D39" s="4" t="s">
        <v>402</v>
      </c>
      <c r="E39" s="4" t="s">
        <v>405</v>
      </c>
      <c r="F39" s="4" t="s">
        <v>467</v>
      </c>
      <c r="G39" s="4" t="s">
        <v>444</v>
      </c>
      <c r="H39" s="26"/>
      <c r="I39" s="12" t="str">
        <f t="shared" si="0"/>
        <v>insert into povushkvalif (tabnumb, nachaloobuchenia, okonchobuchenia, vidpovushkvalifikaci, naimenovanieobrazuchrezhd, osnovanie, documentpovush) values (48902, '09.04.21', '23.04.21', 'с отрывом от производства', 'Харьковский Государственный Институт Управления', 'Согласно плану обучения', 'удостоверение 96861');</v>
      </c>
    </row>
    <row r="40" spans="1:9" x14ac:dyDescent="0.2">
      <c r="A40" s="16">
        <v>51980</v>
      </c>
      <c r="B40" s="17">
        <v>44295</v>
      </c>
      <c r="C40" s="17">
        <v>44309</v>
      </c>
      <c r="D40" s="4" t="s">
        <v>402</v>
      </c>
      <c r="E40" s="4" t="s">
        <v>488</v>
      </c>
      <c r="F40" s="4" t="s">
        <v>468</v>
      </c>
      <c r="G40" s="4" t="s">
        <v>445</v>
      </c>
      <c r="H40" s="26"/>
      <c r="I40" s="12" t="str">
        <f t="shared" si="0"/>
        <v>insert into povushkvalif (tabnumb, nachaloobuchenia, okonchobuchenia, vidpovushkvalifikaci, naimenovanieobrazuchrezhd, osnovanie, documentpovush) values (51980, '09.04.21', '23.04.21', 'с отрывом от производства', 'Академия квалификации СБЕР', 'Зачисление в кадровый резерв ', 'сертификат 32520');</v>
      </c>
    </row>
    <row r="41" spans="1:9" x14ac:dyDescent="0.2">
      <c r="A41" s="16">
        <v>56122</v>
      </c>
      <c r="B41" s="17">
        <v>44295</v>
      </c>
      <c r="C41" s="17">
        <v>44309</v>
      </c>
      <c r="D41" s="4" t="s">
        <v>407</v>
      </c>
      <c r="E41" s="4" t="s">
        <v>405</v>
      </c>
      <c r="F41" s="4" t="s">
        <v>469</v>
      </c>
      <c r="G41" s="4" t="s">
        <v>446</v>
      </c>
      <c r="H41" s="26"/>
      <c r="I41" s="12" t="str">
        <f t="shared" si="0"/>
        <v>insert into povushkvalif (tabnumb, nachaloobuchenia, okonchobuchenia, vidpovushkvalifikaci, naimenovanieobrazuchrezhd, osnovanie, documentpovush) values (56122, '09.04.21', '23.04.21', 'без отрыва от производства', 'Харьковский Государственный Институт Управления', 'Планируемый перевод', 'удостоверение 45439');</v>
      </c>
    </row>
    <row r="42" spans="1:9" x14ac:dyDescent="0.2">
      <c r="A42" s="16">
        <v>58081</v>
      </c>
      <c r="B42" s="17">
        <v>44358</v>
      </c>
      <c r="C42" s="17">
        <v>44368</v>
      </c>
      <c r="D42" s="4" t="s">
        <v>407</v>
      </c>
      <c r="E42" s="4" t="s">
        <v>403</v>
      </c>
      <c r="F42" s="4" t="s">
        <v>466</v>
      </c>
      <c r="G42" s="4" t="s">
        <v>447</v>
      </c>
      <c r="H42" s="26"/>
      <c r="I42" s="12" t="str">
        <f t="shared" si="0"/>
        <v>insert into povushkvalif (tabnumb, nachaloobuchenia, okonchobuchenia, vidpovushkvalifikaci, naimenovanieobrazuchrezhd, osnovanie, documentpovush) values (58081, '11.06.21', '21.06.21', 'без отрыва от производства', 'Ростовский Институт Повышения Квалификации', 'Плучение новой компетенции', 'удостоверение 14415');</v>
      </c>
    </row>
    <row r="43" spans="1:9" x14ac:dyDescent="0.2">
      <c r="A43" s="16">
        <v>60834</v>
      </c>
      <c r="B43" s="17">
        <v>44358</v>
      </c>
      <c r="C43" s="17">
        <v>44368</v>
      </c>
      <c r="D43" s="4" t="s">
        <v>407</v>
      </c>
      <c r="E43" s="4" t="s">
        <v>403</v>
      </c>
      <c r="F43" s="4" t="s">
        <v>467</v>
      </c>
      <c r="G43" s="4" t="s">
        <v>448</v>
      </c>
      <c r="H43" s="26"/>
      <c r="I43" s="12" t="str">
        <f t="shared" si="0"/>
        <v>insert into povushkvalif (tabnumb, nachaloobuchenia, okonchobuchenia, vidpovushkvalifikaci, naimenovanieobrazuchrezhd, osnovanie, documentpovush) values (60834, '11.06.21', '21.06.21', 'без отрыва от производства', 'Ростовский Институт Повышения Квалификации', 'Согласно плану обучения', 'сертификат 48430');</v>
      </c>
    </row>
    <row r="44" spans="1:9" x14ac:dyDescent="0.2">
      <c r="A44" s="16">
        <v>64146</v>
      </c>
      <c r="B44" s="17">
        <v>44303</v>
      </c>
      <c r="C44" s="17">
        <v>44304</v>
      </c>
      <c r="D44" s="4" t="s">
        <v>407</v>
      </c>
      <c r="E44" s="4" t="s">
        <v>411</v>
      </c>
      <c r="F44" s="4" t="s">
        <v>468</v>
      </c>
      <c r="G44" s="4" t="s">
        <v>449</v>
      </c>
      <c r="H44" s="26"/>
      <c r="I44" s="12" t="str">
        <f t="shared" si="0"/>
        <v>insert into povushkvalif (tabnumb, nachaloobuchenia, okonchobuchenia, vidpovushkvalifikaci, naimenovanieobrazuchrezhd, osnovanie, documentpovush) values (64146, '17.04.21', '18.04.21', 'без отрыва от производства', 'Московская Академия ИТ', 'Зачисление в кадровый резерв ', 'удостоверение 79377');</v>
      </c>
    </row>
    <row r="45" spans="1:9" x14ac:dyDescent="0.2">
      <c r="A45" s="16">
        <v>65651</v>
      </c>
      <c r="B45" s="17">
        <v>44312</v>
      </c>
      <c r="C45" s="17">
        <v>44326</v>
      </c>
      <c r="D45" s="4" t="s">
        <v>407</v>
      </c>
      <c r="E45" s="4" t="s">
        <v>405</v>
      </c>
      <c r="F45" s="4" t="s">
        <v>469</v>
      </c>
      <c r="G45" s="4" t="s">
        <v>450</v>
      </c>
      <c r="H45" s="26"/>
      <c r="I45" s="12" t="str">
        <f t="shared" si="0"/>
        <v>insert into povushkvalif (tabnumb, nachaloobuchenia, okonchobuchenia, vidpovushkvalifikaci, naimenovanieobrazuchrezhd, osnovanie, documentpovush) values (65651, '26.04.21', '10.05.21', 'без отрыва от производства', 'Харьковский Государственный Институт Управления', 'Планируемый перевод', 'удостоверение 99088');</v>
      </c>
    </row>
    <row r="46" spans="1:9" x14ac:dyDescent="0.2">
      <c r="A46" s="16">
        <v>67601</v>
      </c>
      <c r="B46" s="17">
        <v>44303</v>
      </c>
      <c r="C46" s="17">
        <v>44304</v>
      </c>
      <c r="D46" s="4" t="s">
        <v>407</v>
      </c>
      <c r="E46" s="4" t="s">
        <v>489</v>
      </c>
      <c r="F46" s="4" t="s">
        <v>466</v>
      </c>
      <c r="G46" s="4" t="s">
        <v>451</v>
      </c>
      <c r="H46" s="26"/>
      <c r="I46" s="12" t="str">
        <f t="shared" si="0"/>
        <v>insert into povushkvalif (tabnumb, nachaloobuchenia, okonchobuchenia, vidpovushkvalifikaci, naimenovanieobrazuchrezhd, osnovanie, documentpovush) values (67601, '17.04.21', '18.04.21', 'без отрыва от производства', 'Ростовская Академия ДГТУ', 'Плучение новой компетенции', 'удостоверение 39175');</v>
      </c>
    </row>
    <row r="47" spans="1:9" x14ac:dyDescent="0.2">
      <c r="A47" s="16">
        <v>68872</v>
      </c>
      <c r="B47" s="17">
        <v>44312</v>
      </c>
      <c r="C47" s="17">
        <v>44326</v>
      </c>
      <c r="D47" s="4" t="s">
        <v>407</v>
      </c>
      <c r="E47" s="4" t="s">
        <v>403</v>
      </c>
      <c r="F47" s="4" t="s">
        <v>467</v>
      </c>
      <c r="G47" s="4" t="s">
        <v>452</v>
      </c>
      <c r="H47" s="26"/>
      <c r="I47" s="12" t="str">
        <f t="shared" si="0"/>
        <v>insert into povushkvalif (tabnumb, nachaloobuchenia, okonchobuchenia, vidpovushkvalifikaci, naimenovanieobrazuchrezhd, osnovanie, documentpovush) values (68872, '26.04.21', '10.05.21', 'без отрыва от производства', 'Ростовский Институт Повышения Квалификации', 'Согласно плану обучения', 'удостоверение 79657');</v>
      </c>
    </row>
    <row r="48" spans="1:9" x14ac:dyDescent="0.2">
      <c r="A48" s="16">
        <v>69262</v>
      </c>
      <c r="B48" s="17">
        <v>44312</v>
      </c>
      <c r="C48" s="17">
        <v>44326</v>
      </c>
      <c r="D48" s="4" t="s">
        <v>402</v>
      </c>
      <c r="E48" s="4" t="s">
        <v>488</v>
      </c>
      <c r="F48" s="4" t="s">
        <v>468</v>
      </c>
      <c r="G48" s="4" t="s">
        <v>453</v>
      </c>
      <c r="H48" s="26"/>
      <c r="I48" s="12" t="str">
        <f t="shared" si="0"/>
        <v>insert into povushkvalif (tabnumb, nachaloobuchenia, okonchobuchenia, vidpovushkvalifikaci, naimenovanieobrazuchrezhd, osnovanie, documentpovush) values (69262, '26.04.21', '10.05.21', 'с отрывом от производства', 'Академия квалификации СБЕР', 'Зачисление в кадровый резерв ', 'удостоверение 38921');</v>
      </c>
    </row>
    <row r="49" spans="1:9" x14ac:dyDescent="0.2">
      <c r="A49" s="16">
        <v>71094</v>
      </c>
      <c r="B49" s="17">
        <v>44312</v>
      </c>
      <c r="C49" s="17">
        <v>44326</v>
      </c>
      <c r="D49" s="4" t="s">
        <v>402</v>
      </c>
      <c r="E49" s="4" t="s">
        <v>405</v>
      </c>
      <c r="F49" s="4" t="s">
        <v>467</v>
      </c>
      <c r="G49" s="4" t="s">
        <v>454</v>
      </c>
      <c r="H49" s="26"/>
      <c r="I49" s="12" t="str">
        <f t="shared" si="0"/>
        <v>insert into povushkvalif (tabnumb, nachaloobuchenia, okonchobuchenia, vidpovushkvalifikaci, naimenovanieobrazuchrezhd, osnovanie, documentpovush) values (71094, '26.04.21', '10.05.21', 'с отрывом от производства', 'Харьковский Государственный Институт Управления', 'Согласно плану обучения', 'удостоверение 83375');</v>
      </c>
    </row>
    <row r="50" spans="1:9" x14ac:dyDescent="0.2">
      <c r="A50" s="16">
        <v>74017</v>
      </c>
      <c r="B50" s="17">
        <v>44312</v>
      </c>
      <c r="C50" s="17">
        <v>44326</v>
      </c>
      <c r="D50" s="4" t="s">
        <v>407</v>
      </c>
      <c r="E50" s="4" t="s">
        <v>405</v>
      </c>
      <c r="F50" s="4" t="s">
        <v>466</v>
      </c>
      <c r="G50" s="4" t="s">
        <v>455</v>
      </c>
      <c r="H50" s="26"/>
      <c r="I50" s="12" t="str">
        <f t="shared" si="0"/>
        <v>insert into povushkvalif (tabnumb, nachaloobuchenia, okonchobuchenia, vidpovushkvalifikaci, naimenovanieobrazuchrezhd, osnovanie, documentpovush) values (74017, '26.04.21', '10.05.21', 'без отрыва от производства', 'Харьковский Государственный Институт Управления', 'Плучение новой компетенции', 'сертификат 14948');</v>
      </c>
    </row>
    <row r="51" spans="1:9" x14ac:dyDescent="0.2">
      <c r="A51" s="16">
        <v>74666</v>
      </c>
      <c r="B51" s="17">
        <v>44303</v>
      </c>
      <c r="C51" s="17">
        <v>44304</v>
      </c>
      <c r="D51" s="4" t="s">
        <v>407</v>
      </c>
      <c r="E51" s="4" t="s">
        <v>411</v>
      </c>
      <c r="F51" s="4" t="s">
        <v>467</v>
      </c>
      <c r="G51" s="4" t="s">
        <v>456</v>
      </c>
      <c r="H51" s="26"/>
      <c r="I51" s="12" t="str">
        <f t="shared" si="0"/>
        <v>insert into povushkvalif (tabnumb, nachaloobuchenia, okonchobuchenia, vidpovushkvalifikaci, naimenovanieobrazuchrezhd, osnovanie, documentpovush) values (74666, '17.04.21', '18.04.21', 'без отрыва от производства', 'Московская Академия ИТ', 'Согласно плану обучения', 'сертификат 76676');</v>
      </c>
    </row>
    <row r="52" spans="1:9" x14ac:dyDescent="0.2">
      <c r="A52" s="16">
        <v>3980</v>
      </c>
      <c r="B52" s="17">
        <v>42477</v>
      </c>
      <c r="C52" s="17">
        <v>42481</v>
      </c>
      <c r="D52" s="4" t="s">
        <v>407</v>
      </c>
      <c r="E52" s="4" t="s">
        <v>411</v>
      </c>
      <c r="F52" s="4" t="s">
        <v>468</v>
      </c>
      <c r="G52" s="4" t="s">
        <v>457</v>
      </c>
      <c r="H52" s="26"/>
      <c r="I52" s="12" t="str">
        <f t="shared" si="0"/>
        <v>insert into povushkvalif (tabnumb, nachaloobuchenia, okonchobuchenia, vidpovushkvalifikaci, naimenovanieobrazuchrezhd, osnovanie, documentpovush) values (3980, '17.04.16', '21.04.16', 'без отрыва от производства', 'Московская Академия ИТ', 'Зачисление в кадровый резерв ', 'сертификат 77777');</v>
      </c>
    </row>
    <row r="53" spans="1:9" x14ac:dyDescent="0.2">
      <c r="A53" s="16"/>
      <c r="B53" s="17"/>
      <c r="C53" s="17"/>
      <c r="D53" s="4"/>
      <c r="E53" s="4"/>
      <c r="F53" s="4"/>
      <c r="G53" s="4"/>
      <c r="H53" s="26"/>
    </row>
    <row r="54" spans="1:9" x14ac:dyDescent="0.2">
      <c r="A54" s="16"/>
      <c r="B54" s="17"/>
      <c r="C54" s="17"/>
      <c r="D54" s="4"/>
      <c r="E54" s="4"/>
      <c r="F54" s="4"/>
      <c r="G54" s="4"/>
      <c r="H54" s="26"/>
    </row>
    <row r="55" spans="1:9" x14ac:dyDescent="0.2">
      <c r="A55" s="16"/>
      <c r="B55" s="17"/>
      <c r="C55" s="17"/>
      <c r="D55" s="4"/>
      <c r="E55" s="4"/>
      <c r="F55" s="4"/>
      <c r="G55" s="4"/>
      <c r="H55" s="26"/>
    </row>
    <row r="56" spans="1:9" x14ac:dyDescent="0.2">
      <c r="A56" s="16"/>
      <c r="B56" s="17"/>
      <c r="C56" s="17"/>
      <c r="D56" s="4"/>
      <c r="E56" s="4"/>
      <c r="F56" s="4"/>
      <c r="G56" s="4"/>
      <c r="H56" s="26"/>
    </row>
    <row r="57" spans="1:9" x14ac:dyDescent="0.2">
      <c r="A57" s="16"/>
      <c r="B57" s="17"/>
      <c r="C57" s="17"/>
      <c r="D57" s="4"/>
      <c r="E57" s="4"/>
      <c r="F57" s="4"/>
      <c r="G57" s="4"/>
      <c r="H57" s="26"/>
    </row>
    <row r="58" spans="1:9" x14ac:dyDescent="0.2">
      <c r="A58" s="16"/>
      <c r="B58" s="17"/>
      <c r="C58" s="17"/>
      <c r="D58" s="4"/>
      <c r="E58" s="4"/>
      <c r="F58" s="4"/>
      <c r="G58" s="4"/>
      <c r="H58" s="26"/>
    </row>
    <row r="59" spans="1:9" x14ac:dyDescent="0.2">
      <c r="A59" s="16"/>
      <c r="B59" s="17"/>
      <c r="C59" s="17"/>
      <c r="D59" s="4"/>
      <c r="E59" s="4"/>
      <c r="F59" s="4"/>
      <c r="G59" s="4"/>
      <c r="H59" s="26"/>
    </row>
    <row r="60" spans="1:9" x14ac:dyDescent="0.2">
      <c r="A60" s="16"/>
      <c r="B60" s="17"/>
      <c r="C60" s="17"/>
      <c r="D60" s="4"/>
      <c r="E60" s="4"/>
      <c r="F60" s="4"/>
      <c r="G60" s="4"/>
      <c r="H60" s="26"/>
    </row>
    <row r="61" spans="1:9" x14ac:dyDescent="0.2">
      <c r="A61" s="16"/>
      <c r="B61" s="17"/>
      <c r="C61" s="17"/>
      <c r="D61" s="4"/>
      <c r="E61" s="4"/>
      <c r="F61" s="4"/>
      <c r="G61" s="4"/>
      <c r="H61" s="26"/>
    </row>
    <row r="62" spans="1:9" x14ac:dyDescent="0.2">
      <c r="A62" s="16"/>
      <c r="B62" s="17"/>
      <c r="C62" s="17"/>
      <c r="D62" s="4"/>
      <c r="E62" s="4"/>
      <c r="F62" s="4"/>
      <c r="G62" s="4"/>
      <c r="H62" s="26"/>
    </row>
    <row r="63" spans="1:9" x14ac:dyDescent="0.2">
      <c r="A63" s="16"/>
      <c r="B63" s="17"/>
      <c r="C63" s="17"/>
      <c r="D63" s="4"/>
      <c r="E63" s="4"/>
      <c r="F63" s="4"/>
      <c r="G63" s="4"/>
      <c r="H63" s="26"/>
    </row>
    <row r="64" spans="1:9" x14ac:dyDescent="0.2">
      <c r="A64" s="16"/>
      <c r="B64" s="17"/>
      <c r="C64" s="17"/>
      <c r="D64" s="4"/>
      <c r="E64" s="4"/>
      <c r="F64" s="4"/>
      <c r="G64" s="4"/>
      <c r="H64" s="26"/>
    </row>
    <row r="65" spans="1:8" x14ac:dyDescent="0.2">
      <c r="A65" s="16"/>
      <c r="B65" s="17"/>
      <c r="C65" s="17"/>
      <c r="D65" s="4"/>
      <c r="E65" s="4"/>
      <c r="F65" s="4"/>
      <c r="G65" s="4"/>
      <c r="H65" s="26"/>
    </row>
    <row r="66" spans="1:8" x14ac:dyDescent="0.2">
      <c r="A66" s="38"/>
      <c r="B66" s="40"/>
      <c r="C66" s="21"/>
      <c r="D66" s="5"/>
      <c r="E66" s="5"/>
      <c r="F66" s="5"/>
      <c r="G66" s="5"/>
      <c r="H66" s="26"/>
    </row>
  </sheetData>
  <autoFilter ref="A1:G6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70" zoomScaleNormal="70" workbookViewId="0"/>
  </sheetViews>
  <sheetFormatPr defaultRowHeight="12.75" x14ac:dyDescent="0.2"/>
  <cols>
    <col min="1" max="1" width="19.28515625" style="39" bestFit="1" customWidth="1"/>
    <col min="2" max="2" width="29.5703125" style="39" bestFit="1" customWidth="1"/>
    <col min="3" max="3" width="19.7109375" style="22" bestFit="1" customWidth="1"/>
    <col min="4" max="4" width="22.85546875" style="24" bestFit="1" customWidth="1"/>
    <col min="5" max="5" width="19.5703125" style="6" bestFit="1" customWidth="1"/>
    <col min="6" max="6" width="27.140625" style="6" bestFit="1" customWidth="1"/>
    <col min="7" max="7" width="26.85546875" style="22" bestFit="1" customWidth="1"/>
    <col min="8" max="8" width="31.7109375" style="22" bestFit="1" customWidth="1"/>
    <col min="9" max="9" width="13.42578125" style="12" customWidth="1"/>
    <col min="10" max="10" width="198.140625" style="12" bestFit="1" customWidth="1"/>
    <col min="11" max="18" width="9.140625" style="12"/>
    <col min="19" max="19" width="13.42578125" style="12" customWidth="1"/>
    <col min="20" max="20" width="13.28515625" style="12" customWidth="1"/>
    <col min="21" max="16384" width="9.140625" style="12"/>
  </cols>
  <sheetData>
    <row r="1" spans="1:17" s="31" customFormat="1" ht="37.5" customHeight="1" x14ac:dyDescent="0.25">
      <c r="A1" s="35" t="s">
        <v>253</v>
      </c>
      <c r="B1" s="35" t="s">
        <v>366</v>
      </c>
      <c r="C1" s="35" t="s">
        <v>367</v>
      </c>
      <c r="D1" s="36" t="s">
        <v>368</v>
      </c>
      <c r="E1" s="36" t="s">
        <v>369</v>
      </c>
      <c r="F1" s="36" t="s">
        <v>370</v>
      </c>
      <c r="G1" s="35" t="s">
        <v>371</v>
      </c>
      <c r="H1" s="35" t="s">
        <v>372</v>
      </c>
      <c r="I1" s="34" t="s">
        <v>493</v>
      </c>
      <c r="J1" s="42" t="s">
        <v>494</v>
      </c>
      <c r="K1" s="43"/>
      <c r="L1" s="43"/>
      <c r="M1" s="43"/>
      <c r="N1" s="43"/>
      <c r="O1" s="43"/>
      <c r="P1" s="43"/>
      <c r="Q1" s="43"/>
    </row>
    <row r="2" spans="1:17" x14ac:dyDescent="0.2">
      <c r="A2" s="16">
        <v>16789</v>
      </c>
      <c r="B2" s="16" t="s">
        <v>301</v>
      </c>
      <c r="C2" s="15" t="s">
        <v>484</v>
      </c>
      <c r="D2" s="17" t="s">
        <v>302</v>
      </c>
      <c r="E2" s="4" t="s">
        <v>303</v>
      </c>
      <c r="F2" s="4" t="s">
        <v>304</v>
      </c>
      <c r="G2" s="15">
        <v>5</v>
      </c>
      <c r="H2" s="15">
        <v>2</v>
      </c>
      <c r="I2" s="18"/>
      <c r="J2" s="12" t="str">
        <f>"insert into obrazovanie ("&amp;$A$1&amp;", "&amp;$B$1&amp;", "&amp;$C$1&amp;", "&amp;$D$1&amp;", "&amp;$E$1&amp;", "&amp;$F$1&amp;", "&amp;$G$1&amp;", "&amp;$H$1&amp;") values ("&amp;A2&amp;""&amp;", '"&amp;B2&amp;""&amp;"', '"&amp;C2&amp;"'"&amp;", '"&amp;D2&amp;"'"&amp;", '"&amp;E2&amp;"'"&amp;", '"&amp;F2&amp;"', "&amp;G2&amp;""&amp;", "&amp;H2&amp;");"</f>
        <v>insert into obrazovanie (tabnumb, knowforenglang, namevuz, kvalifikacia, professia, docaboutstudy, stagworkobshi, stagworknepreruv) values (16789, 'немецкий', 'РИЖТ', 'А', 'экономист', 'сертификат 877090', 5, 2);</v>
      </c>
    </row>
    <row r="3" spans="1:17" x14ac:dyDescent="0.2">
      <c r="A3" s="16">
        <v>14640</v>
      </c>
      <c r="B3" s="16" t="s">
        <v>305</v>
      </c>
      <c r="C3" s="15" t="s">
        <v>482</v>
      </c>
      <c r="D3" s="17" t="s">
        <v>306</v>
      </c>
      <c r="E3" s="4" t="s">
        <v>307</v>
      </c>
      <c r="F3" s="4" t="s">
        <v>308</v>
      </c>
      <c r="G3" s="15">
        <v>3</v>
      </c>
      <c r="H3" s="15">
        <v>1</v>
      </c>
      <c r="J3" s="12" t="str">
        <f t="shared" ref="J3:J51" si="0">"insert into obrazovanie ("&amp;$A$1&amp;", "&amp;$B$1&amp;", "&amp;$C$1&amp;", "&amp;$D$1&amp;", "&amp;$E$1&amp;", "&amp;$F$1&amp;", "&amp;$G$1&amp;", "&amp;$H$1&amp;") values ("&amp;A3&amp;""&amp;", '"&amp;B3&amp;""&amp;"', '"&amp;C3&amp;"'"&amp;", '"&amp;D3&amp;"'"&amp;", '"&amp;E3&amp;"'"&amp;", '"&amp;F3&amp;"', "&amp;G3&amp;""&amp;", "&amp;H3&amp;");"</f>
        <v>insert into obrazovanie (tabnumb, knowforenglang, namevuz, kvalifikacia, professia, docaboutstudy, stagworkobshi, stagworknepreruv) values (14640, 'украинский', 'ЮФУ', 'В', 'инженер', 'сертификат 223723', 3, 1);</v>
      </c>
    </row>
    <row r="4" spans="1:17" x14ac:dyDescent="0.2">
      <c r="A4" s="16">
        <v>14568</v>
      </c>
      <c r="B4" s="16" t="s">
        <v>301</v>
      </c>
      <c r="C4" s="15" t="s">
        <v>481</v>
      </c>
      <c r="D4" s="17" t="s">
        <v>302</v>
      </c>
      <c r="E4" s="4" t="s">
        <v>309</v>
      </c>
      <c r="F4" s="4" t="s">
        <v>310</v>
      </c>
      <c r="G4" s="15">
        <v>5</v>
      </c>
      <c r="H4" s="15">
        <v>4</v>
      </c>
      <c r="J4" s="12" t="str">
        <f t="shared" si="0"/>
        <v>insert into obrazovanie (tabnumb, knowforenglang, namevuz, kvalifikacia, professia, docaboutstudy, stagworkobshi, stagworknepreruv) values (14568, 'немецкий', 'ДГТУ', 'А', 'технолог', 'сертификат 336802', 5, 4);</v>
      </c>
    </row>
    <row r="5" spans="1:17" x14ac:dyDescent="0.2">
      <c r="A5" s="16">
        <v>3980</v>
      </c>
      <c r="B5" s="16" t="s">
        <v>301</v>
      </c>
      <c r="C5" s="15" t="s">
        <v>311</v>
      </c>
      <c r="D5" s="17" t="s">
        <v>302</v>
      </c>
      <c r="E5" s="4" t="s">
        <v>309</v>
      </c>
      <c r="F5" s="4" t="s">
        <v>312</v>
      </c>
      <c r="G5" s="15">
        <v>6</v>
      </c>
      <c r="H5" s="15">
        <v>5</v>
      </c>
      <c r="J5" s="12" t="str">
        <f t="shared" si="0"/>
        <v>insert into obrazovanie (tabnumb, knowforenglang, namevuz, kvalifikacia, professia, docaboutstudy, stagworkobshi, stagworknepreruv) values (3980, 'немецкий', 'РГУ', 'А', 'технолог', 'сертификат 225797', 6, 5);</v>
      </c>
    </row>
    <row r="6" spans="1:17" x14ac:dyDescent="0.2">
      <c r="A6" s="16">
        <v>4817</v>
      </c>
      <c r="B6" s="16" t="s">
        <v>313</v>
      </c>
      <c r="C6" s="15" t="s">
        <v>484</v>
      </c>
      <c r="D6" s="17" t="s">
        <v>302</v>
      </c>
      <c r="E6" s="4" t="s">
        <v>303</v>
      </c>
      <c r="F6" s="4" t="s">
        <v>314</v>
      </c>
      <c r="G6" s="15">
        <v>7</v>
      </c>
      <c r="H6" s="15">
        <v>3</v>
      </c>
      <c r="J6" s="12" t="str">
        <f t="shared" si="0"/>
        <v>insert into obrazovanie (tabnumb, knowforenglang, namevuz, kvalifikacia, professia, docaboutstudy, stagworkobshi, stagworknepreruv) values (4817, 'испанский', 'РИЖТ', 'А', 'экономист', 'диплом 391550', 7, 3);</v>
      </c>
    </row>
    <row r="7" spans="1:17" x14ac:dyDescent="0.2">
      <c r="A7" s="16">
        <v>10661</v>
      </c>
      <c r="B7" s="16" t="s">
        <v>301</v>
      </c>
      <c r="C7" s="15" t="s">
        <v>483</v>
      </c>
      <c r="D7" s="17" t="s">
        <v>302</v>
      </c>
      <c r="E7" s="4" t="s">
        <v>303</v>
      </c>
      <c r="F7" s="4" t="s">
        <v>315</v>
      </c>
      <c r="G7" s="15">
        <v>5</v>
      </c>
      <c r="H7" s="15">
        <v>2</v>
      </c>
      <c r="J7" s="12" t="str">
        <f t="shared" si="0"/>
        <v>insert into obrazovanie (tabnumb, knowforenglang, namevuz, kvalifikacia, professia, docaboutstudy, stagworkobshi, stagworknepreruv) values (10661, 'немецкий', 'ТРТИ', 'А', 'экономист', 'диплом 744908', 5, 2);</v>
      </c>
    </row>
    <row r="8" spans="1:17" x14ac:dyDescent="0.2">
      <c r="A8" s="16">
        <v>11238</v>
      </c>
      <c r="B8" s="16" t="s">
        <v>316</v>
      </c>
      <c r="C8" s="15" t="s">
        <v>317</v>
      </c>
      <c r="D8" s="17" t="s">
        <v>302</v>
      </c>
      <c r="E8" s="4" t="s">
        <v>303</v>
      </c>
      <c r="F8" s="4" t="s">
        <v>318</v>
      </c>
      <c r="G8" s="15">
        <v>1</v>
      </c>
      <c r="H8" s="15">
        <v>1</v>
      </c>
      <c r="J8" s="12" t="str">
        <f t="shared" si="0"/>
        <v>insert into obrazovanie (tabnumb, knowforenglang, namevuz, kvalifikacia, professia, docaboutstudy, stagworkobshi, stagworknepreruv) values (11238, 'английский', 'РИНХ', 'А', 'экономист', 'сертификат 094376', 1, 1);</v>
      </c>
    </row>
    <row r="9" spans="1:17" x14ac:dyDescent="0.2">
      <c r="A9" s="16">
        <v>11908</v>
      </c>
      <c r="B9" s="16" t="s">
        <v>313</v>
      </c>
      <c r="C9" s="15" t="s">
        <v>317</v>
      </c>
      <c r="D9" s="17" t="s">
        <v>319</v>
      </c>
      <c r="E9" s="4" t="s">
        <v>320</v>
      </c>
      <c r="F9" s="4" t="s">
        <v>321</v>
      </c>
      <c r="G9" s="15">
        <v>9</v>
      </c>
      <c r="H9" s="15">
        <v>8</v>
      </c>
      <c r="J9" s="12" t="str">
        <f t="shared" si="0"/>
        <v>insert into obrazovanie (tabnumb, knowforenglang, namevuz, kvalifikacia, professia, docaboutstudy, stagworkobshi, stagworknepreruv) values (11908, 'испанский', 'РИНХ', 'С', 'дизайнер', 'диплом 809169', 9, 8);</v>
      </c>
    </row>
    <row r="10" spans="1:17" x14ac:dyDescent="0.2">
      <c r="A10" s="16">
        <v>12367</v>
      </c>
      <c r="B10" s="16" t="s">
        <v>313</v>
      </c>
      <c r="C10" s="15" t="s">
        <v>483</v>
      </c>
      <c r="D10" s="17" t="s">
        <v>319</v>
      </c>
      <c r="E10" s="4" t="s">
        <v>309</v>
      </c>
      <c r="F10" s="4" t="s">
        <v>322</v>
      </c>
      <c r="G10" s="15">
        <v>1</v>
      </c>
      <c r="H10" s="15">
        <v>1</v>
      </c>
      <c r="J10" s="12" t="str">
        <f t="shared" si="0"/>
        <v>insert into obrazovanie (tabnumb, knowforenglang, namevuz, kvalifikacia, professia, docaboutstudy, stagworkobshi, stagworknepreruv) values (12367, 'испанский', 'ТРТИ', 'С', 'технолог', 'диплом 188816', 1, 1);</v>
      </c>
    </row>
    <row r="11" spans="1:17" x14ac:dyDescent="0.2">
      <c r="A11" s="16">
        <v>12989</v>
      </c>
      <c r="B11" s="16" t="s">
        <v>316</v>
      </c>
      <c r="C11" s="15" t="s">
        <v>484</v>
      </c>
      <c r="D11" s="17" t="s">
        <v>306</v>
      </c>
      <c r="E11" s="4" t="s">
        <v>309</v>
      </c>
      <c r="F11" s="4" t="s">
        <v>323</v>
      </c>
      <c r="G11" s="15">
        <v>9</v>
      </c>
      <c r="H11" s="15">
        <v>7</v>
      </c>
      <c r="J11" s="12" t="str">
        <f t="shared" si="0"/>
        <v>insert into obrazovanie (tabnumb, knowforenglang, namevuz, kvalifikacia, professia, docaboutstudy, stagworkobshi, stagworknepreruv) values (12989, 'английский', 'РИЖТ', 'В', 'технолог', 'аттестат 296276', 9, 7);</v>
      </c>
    </row>
    <row r="12" spans="1:17" x14ac:dyDescent="0.2">
      <c r="A12" s="16">
        <v>12999</v>
      </c>
      <c r="B12" s="16" t="s">
        <v>313</v>
      </c>
      <c r="C12" s="15" t="s">
        <v>484</v>
      </c>
      <c r="D12" s="17" t="s">
        <v>306</v>
      </c>
      <c r="E12" s="4" t="s">
        <v>303</v>
      </c>
      <c r="F12" s="4" t="s">
        <v>324</v>
      </c>
      <c r="G12" s="15">
        <v>6</v>
      </c>
      <c r="H12" s="15">
        <v>5</v>
      </c>
      <c r="J12" s="12" t="str">
        <f t="shared" si="0"/>
        <v>insert into obrazovanie (tabnumb, knowforenglang, namevuz, kvalifikacia, professia, docaboutstudy, stagworkobshi, stagworknepreruv) values (12999, 'испанский', 'РИЖТ', 'В', 'экономист', 'диплом 976319', 6, 5);</v>
      </c>
    </row>
    <row r="13" spans="1:17" x14ac:dyDescent="0.2">
      <c r="A13" s="16">
        <v>13948</v>
      </c>
      <c r="B13" s="16" t="s">
        <v>301</v>
      </c>
      <c r="C13" s="15" t="s">
        <v>484</v>
      </c>
      <c r="D13" s="17" t="s">
        <v>306</v>
      </c>
      <c r="E13" s="4" t="s">
        <v>303</v>
      </c>
      <c r="F13" s="4" t="s">
        <v>325</v>
      </c>
      <c r="G13" s="15">
        <v>4</v>
      </c>
      <c r="H13" s="15">
        <v>2</v>
      </c>
      <c r="J13" s="12" t="str">
        <f t="shared" si="0"/>
        <v>insert into obrazovanie (tabnumb, knowforenglang, namevuz, kvalifikacia, professia, docaboutstudy, stagworkobshi, stagworknepreruv) values (13948, 'немецкий', 'РИЖТ', 'В', 'экономист', 'диплом 084730', 4, 2);</v>
      </c>
    </row>
    <row r="14" spans="1:17" x14ac:dyDescent="0.2">
      <c r="A14" s="16">
        <v>17321</v>
      </c>
      <c r="B14" s="16" t="s">
        <v>301</v>
      </c>
      <c r="C14" s="15" t="s">
        <v>317</v>
      </c>
      <c r="D14" s="17" t="s">
        <v>306</v>
      </c>
      <c r="E14" s="4" t="s">
        <v>303</v>
      </c>
      <c r="F14" s="4" t="s">
        <v>326</v>
      </c>
      <c r="G14" s="15">
        <v>9</v>
      </c>
      <c r="H14" s="15">
        <v>7</v>
      </c>
      <c r="J14" s="12" t="str">
        <f t="shared" si="0"/>
        <v>insert into obrazovanie (tabnumb, knowforenglang, namevuz, kvalifikacia, professia, docaboutstudy, stagworkobshi, stagworknepreruv) values (17321, 'немецкий', 'РИНХ', 'В', 'экономист', 'диплом 293707', 9, 7);</v>
      </c>
    </row>
    <row r="15" spans="1:17" x14ac:dyDescent="0.2">
      <c r="A15" s="16">
        <v>18645</v>
      </c>
      <c r="B15" s="16" t="s">
        <v>316</v>
      </c>
      <c r="C15" s="15" t="s">
        <v>482</v>
      </c>
      <c r="D15" s="17" t="s">
        <v>306</v>
      </c>
      <c r="E15" s="4" t="s">
        <v>320</v>
      </c>
      <c r="F15" s="4" t="s">
        <v>327</v>
      </c>
      <c r="G15" s="15">
        <v>10</v>
      </c>
      <c r="H15" s="15">
        <v>7</v>
      </c>
      <c r="J15" s="12" t="str">
        <f t="shared" si="0"/>
        <v>insert into obrazovanie (tabnumb, knowforenglang, namevuz, kvalifikacia, professia, docaboutstudy, stagworkobshi, stagworknepreruv) values (18645, 'английский', 'ЮФУ', 'В', 'дизайнер', 'аттестат 007670', 10, 7);</v>
      </c>
    </row>
    <row r="16" spans="1:17" x14ac:dyDescent="0.2">
      <c r="A16" s="16">
        <v>20181</v>
      </c>
      <c r="B16" s="16" t="s">
        <v>305</v>
      </c>
      <c r="C16" s="15" t="s">
        <v>311</v>
      </c>
      <c r="D16" s="17" t="s">
        <v>306</v>
      </c>
      <c r="E16" s="4" t="s">
        <v>303</v>
      </c>
      <c r="F16" s="4" t="s">
        <v>328</v>
      </c>
      <c r="G16" s="15">
        <v>8</v>
      </c>
      <c r="H16" s="15">
        <v>6</v>
      </c>
      <c r="J16" s="12" t="str">
        <f t="shared" si="0"/>
        <v>insert into obrazovanie (tabnumb, knowforenglang, namevuz, kvalifikacia, professia, docaboutstudy, stagworkobshi, stagworknepreruv) values (20181, 'украинский', 'РГУ', 'В', 'экономист', 'диплом 948068', 8, 6);</v>
      </c>
    </row>
    <row r="17" spans="1:10" x14ac:dyDescent="0.2">
      <c r="A17" s="16">
        <v>20976</v>
      </c>
      <c r="B17" s="16" t="s">
        <v>301</v>
      </c>
      <c r="C17" s="15" t="s">
        <v>484</v>
      </c>
      <c r="D17" s="17" t="s">
        <v>306</v>
      </c>
      <c r="E17" s="4" t="s">
        <v>320</v>
      </c>
      <c r="F17" s="4" t="s">
        <v>329</v>
      </c>
      <c r="G17" s="15">
        <v>3</v>
      </c>
      <c r="H17" s="15">
        <v>2</v>
      </c>
      <c r="J17" s="12" t="str">
        <f t="shared" si="0"/>
        <v>insert into obrazovanie (tabnumb, knowforenglang, namevuz, kvalifikacia, professia, docaboutstudy, stagworkobshi, stagworknepreruv) values (20976, 'немецкий', 'РИЖТ', 'В', 'дизайнер', 'сертификат 152641', 3, 2);</v>
      </c>
    </row>
    <row r="18" spans="1:10" x14ac:dyDescent="0.2">
      <c r="A18" s="16">
        <v>21222</v>
      </c>
      <c r="B18" s="16" t="s">
        <v>301</v>
      </c>
      <c r="C18" s="15" t="s">
        <v>482</v>
      </c>
      <c r="D18" s="17" t="s">
        <v>319</v>
      </c>
      <c r="E18" s="4" t="s">
        <v>303</v>
      </c>
      <c r="F18" s="4" t="s">
        <v>330</v>
      </c>
      <c r="G18" s="15">
        <v>4</v>
      </c>
      <c r="H18" s="15">
        <v>3</v>
      </c>
      <c r="J18" s="12" t="str">
        <f t="shared" si="0"/>
        <v>insert into obrazovanie (tabnumb, knowforenglang, namevuz, kvalifikacia, professia, docaboutstudy, stagworkobshi, stagworknepreruv) values (21222, 'немецкий', 'ЮФУ', 'С', 'экономист', 'аттестат 102843', 4, 3);</v>
      </c>
    </row>
    <row r="19" spans="1:10" x14ac:dyDescent="0.2">
      <c r="A19" s="16">
        <v>21234</v>
      </c>
      <c r="B19" s="16" t="s">
        <v>316</v>
      </c>
      <c r="C19" s="15" t="s">
        <v>481</v>
      </c>
      <c r="D19" s="17" t="s">
        <v>319</v>
      </c>
      <c r="E19" s="4" t="s">
        <v>307</v>
      </c>
      <c r="F19" s="4" t="s">
        <v>331</v>
      </c>
      <c r="G19" s="15">
        <v>0</v>
      </c>
      <c r="H19" s="15">
        <v>0</v>
      </c>
      <c r="J19" s="12" t="str">
        <f t="shared" si="0"/>
        <v>insert into obrazovanie (tabnumb, knowforenglang, namevuz, kvalifikacia, professia, docaboutstudy, stagworkobshi, stagworknepreruv) values (21234, 'английский', 'ДГТУ', 'С', 'инженер', 'диплом 306803', 0, 0);</v>
      </c>
    </row>
    <row r="20" spans="1:10" x14ac:dyDescent="0.2">
      <c r="A20" s="16">
        <v>21461</v>
      </c>
      <c r="B20" s="16" t="s">
        <v>332</v>
      </c>
      <c r="C20" s="15" t="s">
        <v>483</v>
      </c>
      <c r="D20" s="17" t="s">
        <v>319</v>
      </c>
      <c r="E20" s="4" t="s">
        <v>320</v>
      </c>
      <c r="F20" s="4" t="s">
        <v>333</v>
      </c>
      <c r="G20" s="15">
        <v>10</v>
      </c>
      <c r="H20" s="15">
        <v>9</v>
      </c>
      <c r="J20" s="12" t="str">
        <f t="shared" si="0"/>
        <v>insert into obrazovanie (tabnumb, knowforenglang, namevuz, kvalifikacia, professia, docaboutstudy, stagworkobshi, stagworknepreruv) values (21461, 'французский', 'ТРТИ', 'С', 'дизайнер', 'диплом 532954', 10, 9);</v>
      </c>
    </row>
    <row r="21" spans="1:10" x14ac:dyDescent="0.2">
      <c r="A21" s="16">
        <v>22713</v>
      </c>
      <c r="B21" s="16" t="s">
        <v>305</v>
      </c>
      <c r="C21" s="15" t="s">
        <v>311</v>
      </c>
      <c r="D21" s="17" t="s">
        <v>302</v>
      </c>
      <c r="E21" s="4" t="s">
        <v>320</v>
      </c>
      <c r="F21" s="4" t="s">
        <v>334</v>
      </c>
      <c r="G21" s="15">
        <v>4</v>
      </c>
      <c r="H21" s="15">
        <v>3</v>
      </c>
      <c r="J21" s="12" t="str">
        <f t="shared" si="0"/>
        <v>insert into obrazovanie (tabnumb, knowforenglang, namevuz, kvalifikacia, professia, docaboutstudy, stagworkobshi, stagworknepreruv) values (22713, 'украинский', 'РГУ', 'А', 'дизайнер', 'диплом 939241', 4, 3);</v>
      </c>
    </row>
    <row r="22" spans="1:10" x14ac:dyDescent="0.2">
      <c r="A22" s="16">
        <v>24448</v>
      </c>
      <c r="B22" s="16" t="s">
        <v>301</v>
      </c>
      <c r="C22" s="15" t="s">
        <v>317</v>
      </c>
      <c r="D22" s="17" t="s">
        <v>319</v>
      </c>
      <c r="E22" s="4" t="s">
        <v>307</v>
      </c>
      <c r="F22" s="4" t="s">
        <v>335</v>
      </c>
      <c r="G22" s="15">
        <v>9</v>
      </c>
      <c r="H22" s="15">
        <v>8</v>
      </c>
      <c r="J22" s="12" t="str">
        <f t="shared" si="0"/>
        <v>insert into obrazovanie (tabnumb, knowforenglang, namevuz, kvalifikacia, professia, docaboutstudy, stagworkobshi, stagworknepreruv) values (24448, 'немецкий', 'РИНХ', 'С', 'инженер', 'сертификат 484840', 9, 8);</v>
      </c>
    </row>
    <row r="23" spans="1:10" x14ac:dyDescent="0.2">
      <c r="A23" s="16">
        <v>24660</v>
      </c>
      <c r="B23" s="16" t="s">
        <v>332</v>
      </c>
      <c r="C23" s="15" t="s">
        <v>484</v>
      </c>
      <c r="D23" s="17" t="s">
        <v>319</v>
      </c>
      <c r="E23" s="4" t="s">
        <v>303</v>
      </c>
      <c r="F23" s="4" t="s">
        <v>336</v>
      </c>
      <c r="G23" s="15">
        <v>7</v>
      </c>
      <c r="H23" s="15">
        <v>5</v>
      </c>
      <c r="J23" s="12" t="str">
        <f t="shared" si="0"/>
        <v>insert into obrazovanie (tabnumb, knowforenglang, namevuz, kvalifikacia, professia, docaboutstudy, stagworkobshi, stagworknepreruv) values (24660, 'французский', 'РИЖТ', 'С', 'экономист', 'диплом 983297', 7, 5);</v>
      </c>
    </row>
    <row r="24" spans="1:10" x14ac:dyDescent="0.2">
      <c r="A24" s="16">
        <v>25582</v>
      </c>
      <c r="B24" s="16" t="s">
        <v>305</v>
      </c>
      <c r="C24" s="15" t="s">
        <v>483</v>
      </c>
      <c r="D24" s="17" t="s">
        <v>302</v>
      </c>
      <c r="E24" s="4" t="s">
        <v>320</v>
      </c>
      <c r="F24" s="4" t="s">
        <v>337</v>
      </c>
      <c r="G24" s="15">
        <v>2</v>
      </c>
      <c r="H24" s="15">
        <v>1</v>
      </c>
      <c r="J24" s="12" t="str">
        <f t="shared" si="0"/>
        <v>insert into obrazovanie (tabnumb, knowforenglang, namevuz, kvalifikacia, professia, docaboutstudy, stagworkobshi, stagworknepreruv) values (25582, 'украинский', 'ТРТИ', 'А', 'дизайнер', 'диплом 924373', 2, 1);</v>
      </c>
    </row>
    <row r="25" spans="1:10" x14ac:dyDescent="0.2">
      <c r="A25" s="16">
        <v>27323</v>
      </c>
      <c r="B25" s="16" t="s">
        <v>313</v>
      </c>
      <c r="C25" s="15" t="s">
        <v>311</v>
      </c>
      <c r="D25" s="17" t="s">
        <v>319</v>
      </c>
      <c r="E25" s="4" t="s">
        <v>320</v>
      </c>
      <c r="F25" s="4" t="s">
        <v>338</v>
      </c>
      <c r="G25" s="15">
        <v>8</v>
      </c>
      <c r="H25" s="15">
        <v>7</v>
      </c>
      <c r="J25" s="12" t="str">
        <f t="shared" si="0"/>
        <v>insert into obrazovanie (tabnumb, knowforenglang, namevuz, kvalifikacia, professia, docaboutstudy, stagworkobshi, stagworknepreruv) values (27323, 'испанский', 'РГУ', 'С', 'дизайнер', 'диплом 272800', 8, 7);</v>
      </c>
    </row>
    <row r="26" spans="1:10" x14ac:dyDescent="0.2">
      <c r="A26" s="16">
        <v>27688</v>
      </c>
      <c r="B26" s="16" t="s">
        <v>316</v>
      </c>
      <c r="C26" s="15" t="s">
        <v>484</v>
      </c>
      <c r="D26" s="17" t="s">
        <v>302</v>
      </c>
      <c r="E26" s="4" t="s">
        <v>309</v>
      </c>
      <c r="F26" s="4" t="s">
        <v>339</v>
      </c>
      <c r="G26" s="15">
        <v>5</v>
      </c>
      <c r="H26" s="15">
        <v>4</v>
      </c>
      <c r="J26" s="12" t="str">
        <f t="shared" si="0"/>
        <v>insert into obrazovanie (tabnumb, knowforenglang, namevuz, kvalifikacia, professia, docaboutstudy, stagworkobshi, stagworknepreruv) values (27688, 'английский', 'РИЖТ', 'А', 'технолог', 'диплом 472027', 5, 4);</v>
      </c>
    </row>
    <row r="27" spans="1:10" x14ac:dyDescent="0.2">
      <c r="A27" s="16">
        <v>33404</v>
      </c>
      <c r="B27" s="16" t="s">
        <v>332</v>
      </c>
      <c r="C27" s="15" t="s">
        <v>483</v>
      </c>
      <c r="D27" s="17" t="s">
        <v>302</v>
      </c>
      <c r="E27" s="4" t="s">
        <v>303</v>
      </c>
      <c r="F27" s="4" t="s">
        <v>340</v>
      </c>
      <c r="G27" s="15">
        <v>10</v>
      </c>
      <c r="H27" s="15">
        <v>8</v>
      </c>
      <c r="J27" s="12" t="str">
        <f t="shared" si="0"/>
        <v>insert into obrazovanie (tabnumb, knowforenglang, namevuz, kvalifikacia, professia, docaboutstudy, stagworkobshi, stagworknepreruv) values (33404, 'французский', 'ТРТИ', 'А', 'экономист', 'сертификат 223595', 10, 8);</v>
      </c>
    </row>
    <row r="28" spans="1:10" x14ac:dyDescent="0.2">
      <c r="A28" s="16">
        <v>34789</v>
      </c>
      <c r="B28" s="16" t="s">
        <v>313</v>
      </c>
      <c r="C28" s="15" t="s">
        <v>481</v>
      </c>
      <c r="D28" s="17" t="s">
        <v>302</v>
      </c>
      <c r="E28" s="4" t="s">
        <v>320</v>
      </c>
      <c r="F28" s="4" t="s">
        <v>341</v>
      </c>
      <c r="G28" s="15">
        <v>6</v>
      </c>
      <c r="H28" s="15">
        <v>5</v>
      </c>
      <c r="J28" s="12" t="str">
        <f t="shared" si="0"/>
        <v>insert into obrazovanie (tabnumb, knowforenglang, namevuz, kvalifikacia, professia, docaboutstudy, stagworkobshi, stagworknepreruv) values (34789, 'испанский', 'ДГТУ', 'А', 'дизайнер', 'аттестат 349669', 6, 5);</v>
      </c>
    </row>
    <row r="29" spans="1:10" x14ac:dyDescent="0.2">
      <c r="A29" s="16">
        <v>35602</v>
      </c>
      <c r="B29" s="16" t="s">
        <v>316</v>
      </c>
      <c r="C29" s="15" t="s">
        <v>482</v>
      </c>
      <c r="D29" s="17" t="s">
        <v>302</v>
      </c>
      <c r="E29" s="4" t="s">
        <v>303</v>
      </c>
      <c r="F29" s="4" t="s">
        <v>342</v>
      </c>
      <c r="G29" s="15">
        <v>9</v>
      </c>
      <c r="H29" s="15">
        <v>8</v>
      </c>
      <c r="J29" s="12" t="str">
        <f t="shared" si="0"/>
        <v>insert into obrazovanie (tabnumb, knowforenglang, namevuz, kvalifikacia, professia, docaboutstudy, stagworkobshi, stagworknepreruv) values (35602, 'английский', 'ЮФУ', 'А', 'экономист', 'диплом 190151', 9, 8);</v>
      </c>
    </row>
    <row r="30" spans="1:10" x14ac:dyDescent="0.2">
      <c r="A30" s="16">
        <v>35821</v>
      </c>
      <c r="B30" s="16" t="s">
        <v>316</v>
      </c>
      <c r="C30" s="15" t="s">
        <v>317</v>
      </c>
      <c r="D30" s="17" t="s">
        <v>302</v>
      </c>
      <c r="E30" s="4" t="s">
        <v>320</v>
      </c>
      <c r="F30" s="4" t="s">
        <v>343</v>
      </c>
      <c r="G30" s="15">
        <v>0</v>
      </c>
      <c r="H30" s="15">
        <v>0</v>
      </c>
      <c r="J30" s="12" t="str">
        <f t="shared" si="0"/>
        <v>insert into obrazovanie (tabnumb, knowforenglang, namevuz, kvalifikacia, professia, docaboutstudy, stagworkobshi, stagworknepreruv) values (35821, 'английский', 'РИНХ', 'А', 'дизайнер', 'сертификат 590066', 0, 0);</v>
      </c>
    </row>
    <row r="31" spans="1:10" x14ac:dyDescent="0.2">
      <c r="A31" s="16">
        <v>36006</v>
      </c>
      <c r="B31" s="16" t="s">
        <v>313</v>
      </c>
      <c r="C31" s="15" t="s">
        <v>317</v>
      </c>
      <c r="D31" s="17" t="s">
        <v>302</v>
      </c>
      <c r="E31" s="4" t="s">
        <v>309</v>
      </c>
      <c r="F31" s="4" t="s">
        <v>344</v>
      </c>
      <c r="G31" s="15">
        <v>10</v>
      </c>
      <c r="H31" s="15">
        <v>8</v>
      </c>
      <c r="J31" s="12" t="str">
        <f t="shared" si="0"/>
        <v>insert into obrazovanie (tabnumb, knowforenglang, namevuz, kvalifikacia, professia, docaboutstudy, stagworkobshi, stagworknepreruv) values (36006, 'испанский', 'РИНХ', 'А', 'технолог', 'аттестат 501800', 10, 8);</v>
      </c>
    </row>
    <row r="32" spans="1:10" x14ac:dyDescent="0.2">
      <c r="A32" s="16">
        <v>36193</v>
      </c>
      <c r="B32" s="16" t="s">
        <v>305</v>
      </c>
      <c r="C32" s="15" t="s">
        <v>317</v>
      </c>
      <c r="D32" s="17" t="s">
        <v>302</v>
      </c>
      <c r="E32" s="4" t="s">
        <v>309</v>
      </c>
      <c r="F32" s="4" t="s">
        <v>345</v>
      </c>
      <c r="G32" s="15">
        <v>8</v>
      </c>
      <c r="H32" s="15">
        <v>6</v>
      </c>
      <c r="J32" s="12" t="str">
        <f t="shared" si="0"/>
        <v>insert into obrazovanie (tabnumb, knowforenglang, namevuz, kvalifikacia, professia, docaboutstudy, stagworkobshi, stagworknepreruv) values (36193, 'украинский', 'РИНХ', 'А', 'технолог', 'диплом 483892', 8, 6);</v>
      </c>
    </row>
    <row r="33" spans="1:10" x14ac:dyDescent="0.2">
      <c r="A33" s="16">
        <v>37130</v>
      </c>
      <c r="B33" s="16" t="s">
        <v>316</v>
      </c>
      <c r="C33" s="15" t="s">
        <v>482</v>
      </c>
      <c r="D33" s="17" t="s">
        <v>302</v>
      </c>
      <c r="E33" s="4" t="s">
        <v>309</v>
      </c>
      <c r="F33" s="4" t="s">
        <v>346</v>
      </c>
      <c r="G33" s="15">
        <v>10</v>
      </c>
      <c r="H33" s="15">
        <v>6</v>
      </c>
      <c r="J33" s="12" t="str">
        <f t="shared" si="0"/>
        <v>insert into obrazovanie (tabnumb, knowforenglang, namevuz, kvalifikacia, professia, docaboutstudy, stagworkobshi, stagworknepreruv) values (37130, 'английский', 'ЮФУ', 'А', 'технолог', 'сертификат 048136', 10, 6);</v>
      </c>
    </row>
    <row r="34" spans="1:10" x14ac:dyDescent="0.2">
      <c r="A34" s="16">
        <v>37978</v>
      </c>
      <c r="B34" s="16" t="s">
        <v>305</v>
      </c>
      <c r="C34" s="15" t="s">
        <v>311</v>
      </c>
      <c r="D34" s="17" t="s">
        <v>302</v>
      </c>
      <c r="E34" s="4" t="s">
        <v>309</v>
      </c>
      <c r="F34" s="4" t="s">
        <v>347</v>
      </c>
      <c r="G34" s="15">
        <v>5</v>
      </c>
      <c r="H34" s="15">
        <v>4</v>
      </c>
      <c r="J34" s="12" t="str">
        <f t="shared" si="0"/>
        <v>insert into obrazovanie (tabnumb, knowforenglang, namevuz, kvalifikacia, professia, docaboutstudy, stagworkobshi, stagworknepreruv) values (37978, 'украинский', 'РГУ', 'А', 'технолог', 'аттестат 933451', 5, 4);</v>
      </c>
    </row>
    <row r="35" spans="1:10" x14ac:dyDescent="0.2">
      <c r="A35" s="16">
        <v>43366</v>
      </c>
      <c r="B35" s="16" t="s">
        <v>301</v>
      </c>
      <c r="C35" s="15" t="s">
        <v>317</v>
      </c>
      <c r="D35" s="17" t="s">
        <v>302</v>
      </c>
      <c r="E35" s="4" t="s">
        <v>303</v>
      </c>
      <c r="F35" s="4" t="s">
        <v>348</v>
      </c>
      <c r="G35" s="15">
        <v>7</v>
      </c>
      <c r="H35" s="15">
        <v>6</v>
      </c>
      <c r="J35" s="12" t="str">
        <f t="shared" si="0"/>
        <v>insert into obrazovanie (tabnumb, knowforenglang, namevuz, kvalifikacia, professia, docaboutstudy, stagworkobshi, stagworknepreruv) values (43366, 'немецкий', 'РИНХ', 'А', 'экономист', 'аттестат 470873', 7, 6);</v>
      </c>
    </row>
    <row r="36" spans="1:10" x14ac:dyDescent="0.2">
      <c r="A36" s="16">
        <v>44694</v>
      </c>
      <c r="B36" s="16" t="s">
        <v>305</v>
      </c>
      <c r="C36" s="15" t="s">
        <v>481</v>
      </c>
      <c r="D36" s="17" t="s">
        <v>302</v>
      </c>
      <c r="E36" s="4" t="s">
        <v>309</v>
      </c>
      <c r="F36" s="4" t="s">
        <v>349</v>
      </c>
      <c r="G36" s="15">
        <v>8</v>
      </c>
      <c r="H36" s="15">
        <v>5</v>
      </c>
      <c r="J36" s="12" t="str">
        <f t="shared" si="0"/>
        <v>insert into obrazovanie (tabnumb, knowforenglang, namevuz, kvalifikacia, professia, docaboutstudy, stagworkobshi, stagworknepreruv) values (44694, 'украинский', 'ДГТУ', 'А', 'технолог', 'диплом 835437', 8, 5);</v>
      </c>
    </row>
    <row r="37" spans="1:10" x14ac:dyDescent="0.2">
      <c r="A37" s="16">
        <v>45678</v>
      </c>
      <c r="B37" s="16" t="s">
        <v>316</v>
      </c>
      <c r="C37" s="15" t="s">
        <v>481</v>
      </c>
      <c r="D37" s="17" t="s">
        <v>319</v>
      </c>
      <c r="E37" s="4" t="s">
        <v>307</v>
      </c>
      <c r="F37" s="4" t="s">
        <v>350</v>
      </c>
      <c r="G37" s="15">
        <v>1</v>
      </c>
      <c r="H37" s="15">
        <v>1</v>
      </c>
      <c r="J37" s="12" t="str">
        <f t="shared" si="0"/>
        <v>insert into obrazovanie (tabnumb, knowforenglang, namevuz, kvalifikacia, professia, docaboutstudy, stagworkobshi, stagworknepreruv) values (45678, 'английский', 'ДГТУ', 'С', 'инженер', 'аттестат 562057', 1, 1);</v>
      </c>
    </row>
    <row r="38" spans="1:10" x14ac:dyDescent="0.2">
      <c r="A38" s="16">
        <v>46993</v>
      </c>
      <c r="B38" s="16" t="s">
        <v>301</v>
      </c>
      <c r="C38" s="15" t="s">
        <v>482</v>
      </c>
      <c r="D38" s="17" t="s">
        <v>319</v>
      </c>
      <c r="E38" s="4" t="s">
        <v>309</v>
      </c>
      <c r="F38" s="4" t="s">
        <v>351</v>
      </c>
      <c r="G38" s="15">
        <v>2</v>
      </c>
      <c r="H38" s="15">
        <v>1</v>
      </c>
      <c r="J38" s="12" t="str">
        <f t="shared" si="0"/>
        <v>insert into obrazovanie (tabnumb, knowforenglang, namevuz, kvalifikacia, professia, docaboutstudy, stagworkobshi, stagworknepreruv) values (46993, 'немецкий', 'ЮФУ', 'С', 'технолог', 'диплом 148861', 2, 1);</v>
      </c>
    </row>
    <row r="39" spans="1:10" x14ac:dyDescent="0.2">
      <c r="A39" s="16">
        <v>47857</v>
      </c>
      <c r="B39" s="16" t="s">
        <v>316</v>
      </c>
      <c r="C39" s="15" t="s">
        <v>482</v>
      </c>
      <c r="D39" s="17" t="s">
        <v>319</v>
      </c>
      <c r="E39" s="4" t="s">
        <v>303</v>
      </c>
      <c r="F39" s="4" t="s">
        <v>352</v>
      </c>
      <c r="G39" s="15">
        <v>1</v>
      </c>
      <c r="H39" s="15">
        <v>1</v>
      </c>
      <c r="J39" s="12" t="str">
        <f t="shared" si="0"/>
        <v>insert into obrazovanie (tabnumb, knowforenglang, namevuz, kvalifikacia, professia, docaboutstudy, stagworkobshi, stagworknepreruv) values (47857, 'английский', 'ЮФУ', 'С', 'экономист', 'аттестат 052848', 1, 1);</v>
      </c>
    </row>
    <row r="40" spans="1:10" x14ac:dyDescent="0.2">
      <c r="A40" s="16">
        <v>48902</v>
      </c>
      <c r="B40" s="16" t="s">
        <v>332</v>
      </c>
      <c r="C40" s="15" t="s">
        <v>484</v>
      </c>
      <c r="D40" s="17" t="s">
        <v>319</v>
      </c>
      <c r="E40" s="4" t="s">
        <v>307</v>
      </c>
      <c r="F40" s="4" t="s">
        <v>353</v>
      </c>
      <c r="G40" s="15">
        <v>8</v>
      </c>
      <c r="H40" s="15">
        <v>6</v>
      </c>
      <c r="J40" s="12" t="str">
        <f t="shared" si="0"/>
        <v>insert into obrazovanie (tabnumb, knowforenglang, namevuz, kvalifikacia, professia, docaboutstudy, stagworkobshi, stagworknepreruv) values (48902, 'французский', 'РИЖТ', 'С', 'инженер', 'диплом 644334', 8, 6);</v>
      </c>
    </row>
    <row r="41" spans="1:10" x14ac:dyDescent="0.2">
      <c r="A41" s="16">
        <v>51980</v>
      </c>
      <c r="B41" s="16" t="s">
        <v>332</v>
      </c>
      <c r="C41" s="15" t="s">
        <v>311</v>
      </c>
      <c r="D41" s="17" t="s">
        <v>319</v>
      </c>
      <c r="E41" s="4" t="s">
        <v>303</v>
      </c>
      <c r="F41" s="4" t="s">
        <v>354</v>
      </c>
      <c r="G41" s="15">
        <v>8</v>
      </c>
      <c r="H41" s="15">
        <v>6</v>
      </c>
      <c r="J41" s="12" t="str">
        <f t="shared" si="0"/>
        <v>insert into obrazovanie (tabnumb, knowforenglang, namevuz, kvalifikacia, professia, docaboutstudy, stagworkobshi, stagworknepreruv) values (51980, 'французский', 'РГУ', 'С', 'экономист', 'аттестат 098067', 8, 6);</v>
      </c>
    </row>
    <row r="42" spans="1:10" x14ac:dyDescent="0.2">
      <c r="A42" s="16">
        <v>56122</v>
      </c>
      <c r="B42" s="16" t="s">
        <v>313</v>
      </c>
      <c r="C42" s="15" t="s">
        <v>482</v>
      </c>
      <c r="D42" s="17" t="s">
        <v>319</v>
      </c>
      <c r="E42" s="4" t="s">
        <v>303</v>
      </c>
      <c r="F42" s="4" t="s">
        <v>355</v>
      </c>
      <c r="G42" s="15">
        <v>10</v>
      </c>
      <c r="H42" s="15">
        <v>8</v>
      </c>
      <c r="J42" s="12" t="str">
        <f t="shared" si="0"/>
        <v>insert into obrazovanie (tabnumb, knowforenglang, namevuz, kvalifikacia, professia, docaboutstudy, stagworkobshi, stagworknepreruv) values (56122, 'испанский', 'ЮФУ', 'С', 'экономист', 'аттестат 319396', 10, 8);</v>
      </c>
    </row>
    <row r="43" spans="1:10" x14ac:dyDescent="0.2">
      <c r="A43" s="16">
        <v>58081</v>
      </c>
      <c r="B43" s="16" t="s">
        <v>313</v>
      </c>
      <c r="C43" s="15" t="s">
        <v>482</v>
      </c>
      <c r="D43" s="17" t="s">
        <v>319</v>
      </c>
      <c r="E43" s="4" t="s">
        <v>309</v>
      </c>
      <c r="F43" s="4" t="s">
        <v>356</v>
      </c>
      <c r="G43" s="15">
        <v>2</v>
      </c>
      <c r="H43" s="15">
        <v>1</v>
      </c>
      <c r="J43" s="12" t="str">
        <f t="shared" si="0"/>
        <v>insert into obrazovanie (tabnumb, knowforenglang, namevuz, kvalifikacia, professia, docaboutstudy, stagworkobshi, stagworknepreruv) values (58081, 'испанский', 'ЮФУ', 'С', 'технолог', 'сертификат 150581', 2, 1);</v>
      </c>
    </row>
    <row r="44" spans="1:10" x14ac:dyDescent="0.2">
      <c r="A44" s="16">
        <v>60834</v>
      </c>
      <c r="B44" s="16" t="s">
        <v>301</v>
      </c>
      <c r="C44" s="15" t="s">
        <v>484</v>
      </c>
      <c r="D44" s="17" t="s">
        <v>319</v>
      </c>
      <c r="E44" s="4" t="s">
        <v>309</v>
      </c>
      <c r="F44" s="4" t="s">
        <v>357</v>
      </c>
      <c r="G44" s="15">
        <v>4</v>
      </c>
      <c r="H44" s="15">
        <v>3</v>
      </c>
      <c r="J44" s="12" t="str">
        <f t="shared" si="0"/>
        <v>insert into obrazovanie (tabnumb, knowforenglang, namevuz, kvalifikacia, professia, docaboutstudy, stagworkobshi, stagworknepreruv) values (60834, 'немецкий', 'РИЖТ', 'С', 'технолог', 'диплом 656995', 4, 3);</v>
      </c>
    </row>
    <row r="45" spans="1:10" x14ac:dyDescent="0.2">
      <c r="A45" s="16">
        <v>64146</v>
      </c>
      <c r="B45" s="16" t="s">
        <v>305</v>
      </c>
      <c r="C45" s="15" t="s">
        <v>481</v>
      </c>
      <c r="D45" s="17" t="s">
        <v>319</v>
      </c>
      <c r="E45" s="4" t="s">
        <v>320</v>
      </c>
      <c r="F45" s="4" t="s">
        <v>358</v>
      </c>
      <c r="G45" s="15">
        <v>9</v>
      </c>
      <c r="H45" s="15">
        <v>8</v>
      </c>
      <c r="J45" s="12" t="str">
        <f t="shared" si="0"/>
        <v>insert into obrazovanie (tabnumb, knowforenglang, namevuz, kvalifikacia, professia, docaboutstudy, stagworkobshi, stagworknepreruv) values (64146, 'украинский', 'ДГТУ', 'С', 'дизайнер', 'аттестат 552752', 9, 8);</v>
      </c>
    </row>
    <row r="46" spans="1:10" x14ac:dyDescent="0.2">
      <c r="A46" s="16">
        <v>65651</v>
      </c>
      <c r="B46" s="16" t="s">
        <v>316</v>
      </c>
      <c r="C46" s="15" t="s">
        <v>481</v>
      </c>
      <c r="D46" s="17" t="s">
        <v>319</v>
      </c>
      <c r="E46" s="4" t="s">
        <v>303</v>
      </c>
      <c r="F46" s="4" t="s">
        <v>359</v>
      </c>
      <c r="G46" s="15">
        <v>7</v>
      </c>
      <c r="H46" s="15">
        <v>6</v>
      </c>
      <c r="J46" s="12" t="str">
        <f t="shared" si="0"/>
        <v>insert into obrazovanie (tabnumb, knowforenglang, namevuz, kvalifikacia, professia, docaboutstudy, stagworkobshi, stagworknepreruv) values (65651, 'английский', 'ДГТУ', 'С', 'экономист', 'аттестат 442218', 7, 6);</v>
      </c>
    </row>
    <row r="47" spans="1:10" x14ac:dyDescent="0.2">
      <c r="A47" s="16">
        <v>67601</v>
      </c>
      <c r="B47" s="16" t="s">
        <v>305</v>
      </c>
      <c r="C47" s="15" t="s">
        <v>481</v>
      </c>
      <c r="D47" s="17" t="s">
        <v>319</v>
      </c>
      <c r="E47" s="4" t="s">
        <v>307</v>
      </c>
      <c r="F47" s="4" t="s">
        <v>360</v>
      </c>
      <c r="G47" s="15">
        <v>4</v>
      </c>
      <c r="H47" s="15">
        <v>3</v>
      </c>
      <c r="J47" s="12" t="str">
        <f t="shared" si="0"/>
        <v>insert into obrazovanie (tabnumb, knowforenglang, namevuz, kvalifikacia, professia, docaboutstudy, stagworkobshi, stagworknepreruv) values (67601, 'украинский', 'ДГТУ', 'С', 'инженер', 'диплом 624699', 4, 3);</v>
      </c>
    </row>
    <row r="48" spans="1:10" x14ac:dyDescent="0.2">
      <c r="A48" s="16">
        <v>68872</v>
      </c>
      <c r="B48" s="16" t="s">
        <v>305</v>
      </c>
      <c r="C48" s="15" t="s">
        <v>317</v>
      </c>
      <c r="D48" s="17" t="s">
        <v>319</v>
      </c>
      <c r="E48" s="4" t="s">
        <v>303</v>
      </c>
      <c r="F48" s="4" t="s">
        <v>361</v>
      </c>
      <c r="G48" s="15">
        <v>0</v>
      </c>
      <c r="H48" s="15">
        <v>0</v>
      </c>
      <c r="J48" s="12" t="str">
        <f t="shared" si="0"/>
        <v>insert into obrazovanie (tabnumb, knowforenglang, namevuz, kvalifikacia, professia, docaboutstudy, stagworkobshi, stagworknepreruv) values (68872, 'украинский', 'РИНХ', 'С', 'экономист', 'сертификат 531331', 0, 0);</v>
      </c>
    </row>
    <row r="49" spans="1:10" x14ac:dyDescent="0.2">
      <c r="A49" s="16">
        <v>69262</v>
      </c>
      <c r="B49" s="16" t="s">
        <v>332</v>
      </c>
      <c r="C49" s="15" t="s">
        <v>484</v>
      </c>
      <c r="D49" s="17" t="s">
        <v>319</v>
      </c>
      <c r="E49" s="4" t="s">
        <v>303</v>
      </c>
      <c r="F49" s="4" t="s">
        <v>362</v>
      </c>
      <c r="G49" s="15">
        <v>3</v>
      </c>
      <c r="H49" s="15">
        <v>2</v>
      </c>
      <c r="J49" s="12" t="str">
        <f t="shared" si="0"/>
        <v>insert into obrazovanie (tabnumb, knowforenglang, namevuz, kvalifikacia, professia, docaboutstudy, stagworkobshi, stagworknepreruv) values (69262, 'французский', 'РИЖТ', 'С', 'экономист', 'диплом 541638', 3, 2);</v>
      </c>
    </row>
    <row r="50" spans="1:10" x14ac:dyDescent="0.2">
      <c r="A50" s="16">
        <v>71094</v>
      </c>
      <c r="B50" s="16" t="s">
        <v>313</v>
      </c>
      <c r="C50" s="15" t="s">
        <v>482</v>
      </c>
      <c r="D50" s="17" t="s">
        <v>319</v>
      </c>
      <c r="E50" s="4" t="s">
        <v>320</v>
      </c>
      <c r="F50" s="4" t="s">
        <v>363</v>
      </c>
      <c r="G50" s="15">
        <v>8</v>
      </c>
      <c r="H50" s="15">
        <v>6</v>
      </c>
      <c r="J50" s="12" t="str">
        <f t="shared" si="0"/>
        <v>insert into obrazovanie (tabnumb, knowforenglang, namevuz, kvalifikacia, professia, docaboutstudy, stagworkobshi, stagworknepreruv) values (71094, 'испанский', 'ЮФУ', 'С', 'дизайнер', 'аттестат 319352', 8, 6);</v>
      </c>
    </row>
    <row r="51" spans="1:10" x14ac:dyDescent="0.2">
      <c r="A51" s="16">
        <v>74017</v>
      </c>
      <c r="B51" s="16" t="s">
        <v>301</v>
      </c>
      <c r="C51" s="15" t="s">
        <v>481</v>
      </c>
      <c r="D51" s="17" t="s">
        <v>364</v>
      </c>
      <c r="E51" s="4" t="s">
        <v>309</v>
      </c>
      <c r="F51" s="4" t="s">
        <v>365</v>
      </c>
      <c r="G51" s="15">
        <v>0</v>
      </c>
      <c r="H51" s="15">
        <v>0</v>
      </c>
      <c r="J51" s="12" t="str">
        <f t="shared" si="0"/>
        <v>insert into obrazovanie (tabnumb, knowforenglang, namevuz, kvalifikacia, professia, docaboutstudy, stagworkobshi, stagworknepreruv) values (74017, 'немецкий', 'ДГТУ', 'с', 'технолог', 'аттестат 305227', 0, 0);</v>
      </c>
    </row>
    <row r="52" spans="1:10" x14ac:dyDescent="0.2">
      <c r="A52" s="16"/>
      <c r="B52" s="16"/>
      <c r="C52" s="15"/>
      <c r="D52" s="17"/>
      <c r="E52" s="4"/>
      <c r="F52" s="4"/>
      <c r="G52" s="15"/>
      <c r="H52" s="15"/>
    </row>
    <row r="53" spans="1:10" x14ac:dyDescent="0.2">
      <c r="A53" s="16"/>
      <c r="B53" s="16"/>
      <c r="C53" s="15"/>
      <c r="D53" s="17"/>
      <c r="E53" s="4"/>
      <c r="F53" s="4"/>
      <c r="G53" s="15"/>
      <c r="H53" s="15"/>
    </row>
    <row r="54" spans="1:10" x14ac:dyDescent="0.2">
      <c r="A54" s="16"/>
      <c r="B54" s="16"/>
      <c r="C54" s="15"/>
      <c r="D54" s="17"/>
      <c r="E54" s="4"/>
      <c r="F54" s="4"/>
      <c r="G54" s="15"/>
      <c r="H54" s="15"/>
    </row>
    <row r="55" spans="1:10" x14ac:dyDescent="0.2">
      <c r="A55" s="16"/>
      <c r="B55" s="16"/>
      <c r="C55" s="15"/>
      <c r="D55" s="17"/>
      <c r="E55" s="4"/>
      <c r="F55" s="4"/>
      <c r="G55" s="15"/>
      <c r="H55" s="15"/>
    </row>
    <row r="56" spans="1:10" x14ac:dyDescent="0.2">
      <c r="A56" s="16"/>
      <c r="B56" s="16"/>
      <c r="C56" s="15"/>
      <c r="D56" s="17"/>
      <c r="E56" s="4"/>
      <c r="F56" s="4"/>
      <c r="G56" s="15"/>
      <c r="H56" s="15"/>
    </row>
    <row r="57" spans="1:10" x14ac:dyDescent="0.2">
      <c r="A57" s="16"/>
      <c r="B57" s="16"/>
      <c r="C57" s="15"/>
      <c r="D57" s="17"/>
      <c r="E57" s="4"/>
      <c r="F57" s="4"/>
      <c r="G57" s="15"/>
      <c r="H57" s="15"/>
    </row>
    <row r="58" spans="1:10" x14ac:dyDescent="0.2">
      <c r="A58" s="16"/>
      <c r="B58" s="16"/>
      <c r="C58" s="15"/>
      <c r="D58" s="17"/>
      <c r="E58" s="4"/>
      <c r="F58" s="4"/>
      <c r="G58" s="15"/>
      <c r="H58" s="15"/>
    </row>
    <row r="59" spans="1:10" x14ac:dyDescent="0.2">
      <c r="A59" s="16"/>
      <c r="B59" s="16"/>
      <c r="C59" s="15"/>
      <c r="D59" s="17"/>
      <c r="E59" s="4"/>
      <c r="F59" s="4"/>
      <c r="G59" s="15"/>
      <c r="H59" s="15"/>
    </row>
    <row r="60" spans="1:10" x14ac:dyDescent="0.2">
      <c r="A60" s="16"/>
      <c r="B60" s="16"/>
      <c r="C60" s="15"/>
      <c r="D60" s="17"/>
      <c r="E60" s="4"/>
      <c r="F60" s="4"/>
      <c r="G60" s="15"/>
      <c r="H60" s="15"/>
    </row>
    <row r="61" spans="1:10" x14ac:dyDescent="0.2">
      <c r="A61" s="16"/>
      <c r="B61" s="16"/>
      <c r="C61" s="15"/>
      <c r="D61" s="17"/>
      <c r="E61" s="4"/>
      <c r="F61" s="4"/>
      <c r="G61" s="15"/>
      <c r="H61" s="15"/>
    </row>
    <row r="62" spans="1:10" x14ac:dyDescent="0.2">
      <c r="A62" s="16"/>
      <c r="B62" s="16"/>
      <c r="C62" s="15"/>
      <c r="D62" s="17"/>
      <c r="E62" s="4"/>
      <c r="F62" s="4"/>
      <c r="G62" s="15"/>
      <c r="H62" s="15"/>
    </row>
    <row r="63" spans="1:10" x14ac:dyDescent="0.2">
      <c r="A63" s="16"/>
      <c r="B63" s="16"/>
      <c r="C63" s="15"/>
      <c r="D63" s="17"/>
      <c r="E63" s="4"/>
      <c r="F63" s="4"/>
      <c r="G63" s="15"/>
      <c r="H63" s="15"/>
    </row>
    <row r="64" spans="1:10" x14ac:dyDescent="0.2">
      <c r="A64" s="16"/>
      <c r="B64" s="16"/>
      <c r="C64" s="15"/>
      <c r="D64" s="17"/>
      <c r="E64" s="4"/>
      <c r="F64" s="4"/>
      <c r="G64" s="15"/>
      <c r="H64" s="15"/>
    </row>
    <row r="65" spans="1:8" x14ac:dyDescent="0.2">
      <c r="A65" s="16"/>
      <c r="B65" s="16"/>
      <c r="C65" s="15"/>
      <c r="D65" s="17"/>
      <c r="E65" s="4"/>
      <c r="F65" s="4"/>
      <c r="G65" s="15"/>
      <c r="H65" s="15"/>
    </row>
    <row r="66" spans="1:8" x14ac:dyDescent="0.2">
      <c r="A66" s="38"/>
      <c r="B66" s="38"/>
      <c r="C66" s="19"/>
      <c r="D66" s="21"/>
      <c r="E66" s="5"/>
      <c r="F66" s="5"/>
      <c r="G66" s="19"/>
      <c r="H66" s="19"/>
    </row>
  </sheetData>
  <autoFilter ref="A1:H6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0" zoomScaleNormal="70" workbookViewId="0"/>
  </sheetViews>
  <sheetFormatPr defaultRowHeight="12.75" x14ac:dyDescent="0.2"/>
  <cols>
    <col min="1" max="1" width="13" style="39" bestFit="1" customWidth="1"/>
    <col min="2" max="2" width="17.28515625" style="39" bestFit="1" customWidth="1"/>
    <col min="3" max="3" width="17" style="24" bestFit="1" customWidth="1"/>
    <col min="4" max="4" width="5.85546875" style="12" bestFit="1" customWidth="1"/>
    <col min="5" max="5" width="84" style="12" bestFit="1" customWidth="1"/>
    <col min="6" max="6" width="8.7109375" style="12" bestFit="1" customWidth="1"/>
    <col min="7" max="8" width="11.140625" style="12" bestFit="1" customWidth="1"/>
    <col min="9" max="16384" width="9.140625" style="12"/>
  </cols>
  <sheetData>
    <row r="1" spans="1:16" s="31" customFormat="1" ht="37.5" customHeight="1" x14ac:dyDescent="0.25">
      <c r="A1" s="35" t="s">
        <v>253</v>
      </c>
      <c r="B1" s="35" t="s">
        <v>295</v>
      </c>
      <c r="C1" s="36" t="s">
        <v>296</v>
      </c>
      <c r="D1" s="34" t="s">
        <v>493</v>
      </c>
      <c r="E1" s="42" t="s">
        <v>494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x14ac:dyDescent="0.2">
      <c r="A2" s="16">
        <v>12999</v>
      </c>
      <c r="B2" s="16">
        <v>1112323</v>
      </c>
      <c r="C2" s="17">
        <v>43775</v>
      </c>
      <c r="D2" s="18"/>
      <c r="E2" s="12" t="str">
        <f>"insert into prinyatie ("&amp;$A$1&amp;", "&amp;$B$1&amp;", "&amp;$C$1&amp;") values ("&amp;A2&amp;""&amp;", "&amp;B2&amp;""&amp;", '"&amp;TEXT(C2,"ДД.ММ.ГГ")&amp;"');"</f>
        <v>insert into prinyatie (tabnumb, pricasnumb, dataprikasa) values (12999, 1112323, '06.11.19');</v>
      </c>
    </row>
    <row r="3" spans="1:16" x14ac:dyDescent="0.2">
      <c r="A3" s="16">
        <v>10661</v>
      </c>
      <c r="B3" s="16">
        <v>2321234</v>
      </c>
      <c r="C3" s="17">
        <v>43719</v>
      </c>
      <c r="D3" s="18"/>
      <c r="E3" s="12" t="str">
        <f t="shared" ref="E3:E5" si="0">"insert into prinyatie ("&amp;$A$1&amp;", "&amp;$B$1&amp;", "&amp;$C$1&amp;") values ("&amp;A3&amp;""&amp;", "&amp;B3&amp;""&amp;", '"&amp;TEXT(C3,"ДД.ММ.ГГ")&amp;"');"</f>
        <v>insert into prinyatie (tabnumb, pricasnumb, dataprikasa) values (10661, 2321234, '11.09.19');</v>
      </c>
    </row>
    <row r="4" spans="1:16" x14ac:dyDescent="0.2">
      <c r="A4" s="16">
        <v>3980</v>
      </c>
      <c r="B4" s="16">
        <v>1232323</v>
      </c>
      <c r="C4" s="17">
        <v>43860</v>
      </c>
      <c r="D4" s="18"/>
      <c r="E4" s="12" t="str">
        <f t="shared" si="0"/>
        <v>insert into prinyatie (tabnumb, pricasnumb, dataprikasa) values (3980, 1232323, '30.01.20');</v>
      </c>
    </row>
    <row r="5" spans="1:16" x14ac:dyDescent="0.2">
      <c r="A5" s="16">
        <v>4817</v>
      </c>
      <c r="B5" s="16">
        <v>1231232</v>
      </c>
      <c r="C5" s="17">
        <v>43648</v>
      </c>
      <c r="D5" s="18"/>
      <c r="E5" s="12" t="str">
        <f t="shared" si="0"/>
        <v>insert into prinyatie (tabnumb, pricasnumb, dataprikasa) values (4817, 1231232, '02.07.19');</v>
      </c>
    </row>
    <row r="6" spans="1:16" x14ac:dyDescent="0.2">
      <c r="A6" s="16"/>
      <c r="B6" s="16"/>
      <c r="C6" s="17"/>
    </row>
    <row r="7" spans="1:16" x14ac:dyDescent="0.2">
      <c r="A7" s="16"/>
      <c r="B7" s="16"/>
      <c r="C7" s="17"/>
    </row>
    <row r="8" spans="1:16" x14ac:dyDescent="0.2">
      <c r="A8" s="16"/>
      <c r="B8" s="16"/>
      <c r="C8" s="17"/>
    </row>
    <row r="9" spans="1:16" x14ac:dyDescent="0.2">
      <c r="A9" s="16"/>
      <c r="B9" s="16"/>
      <c r="C9" s="17"/>
    </row>
    <row r="10" spans="1:16" x14ac:dyDescent="0.2">
      <c r="A10" s="16"/>
      <c r="B10" s="16"/>
      <c r="C10" s="17"/>
    </row>
    <row r="11" spans="1:16" x14ac:dyDescent="0.2">
      <c r="A11" s="16"/>
      <c r="B11" s="16"/>
      <c r="C11" s="17"/>
    </row>
    <row r="12" spans="1:16" x14ac:dyDescent="0.2">
      <c r="A12" s="16"/>
      <c r="B12" s="16"/>
      <c r="C12" s="17"/>
    </row>
    <row r="13" spans="1:16" x14ac:dyDescent="0.2">
      <c r="A13" s="16"/>
      <c r="B13" s="16"/>
      <c r="C13" s="17"/>
    </row>
    <row r="14" spans="1:16" x14ac:dyDescent="0.2">
      <c r="A14" s="16"/>
      <c r="B14" s="16"/>
      <c r="C14" s="17"/>
    </row>
    <row r="15" spans="1:16" x14ac:dyDescent="0.2">
      <c r="A15" s="16"/>
      <c r="B15" s="16"/>
      <c r="C15" s="17"/>
    </row>
    <row r="16" spans="1:16" x14ac:dyDescent="0.2">
      <c r="A16" s="16"/>
      <c r="B16" s="16"/>
      <c r="C16" s="17"/>
    </row>
    <row r="17" spans="1:3" x14ac:dyDescent="0.2">
      <c r="A17" s="16"/>
      <c r="B17" s="16"/>
      <c r="C17" s="17"/>
    </row>
    <row r="18" spans="1:3" x14ac:dyDescent="0.2">
      <c r="A18" s="16"/>
      <c r="B18" s="16"/>
      <c r="C18" s="17"/>
    </row>
    <row r="19" spans="1:3" x14ac:dyDescent="0.2">
      <c r="A19" s="16"/>
      <c r="B19" s="16"/>
      <c r="C19" s="17"/>
    </row>
    <row r="20" spans="1:3" x14ac:dyDescent="0.2">
      <c r="A20" s="16"/>
      <c r="B20" s="16"/>
      <c r="C20" s="17"/>
    </row>
    <row r="21" spans="1:3" x14ac:dyDescent="0.2">
      <c r="A21" s="16"/>
      <c r="B21" s="16"/>
      <c r="C21" s="17"/>
    </row>
    <row r="22" spans="1:3" x14ac:dyDescent="0.2">
      <c r="A22" s="16"/>
      <c r="B22" s="16"/>
      <c r="C22" s="17"/>
    </row>
    <row r="23" spans="1:3" x14ac:dyDescent="0.2">
      <c r="A23" s="16"/>
      <c r="B23" s="16"/>
      <c r="C23" s="17"/>
    </row>
    <row r="24" spans="1:3" x14ac:dyDescent="0.2">
      <c r="A24" s="16"/>
      <c r="B24" s="16"/>
      <c r="C24" s="17"/>
    </row>
    <row r="25" spans="1:3" x14ac:dyDescent="0.2">
      <c r="A25" s="16"/>
      <c r="B25" s="16"/>
      <c r="C25" s="17"/>
    </row>
    <row r="26" spans="1:3" x14ac:dyDescent="0.2">
      <c r="A26" s="16"/>
      <c r="B26" s="16"/>
      <c r="C26" s="17"/>
    </row>
    <row r="27" spans="1:3" x14ac:dyDescent="0.2">
      <c r="A27" s="16"/>
      <c r="B27" s="16"/>
      <c r="C27" s="17"/>
    </row>
    <row r="28" spans="1:3" x14ac:dyDescent="0.2">
      <c r="A28" s="16"/>
      <c r="B28" s="16"/>
      <c r="C28" s="17"/>
    </row>
    <row r="29" spans="1:3" x14ac:dyDescent="0.2">
      <c r="A29" s="16"/>
      <c r="B29" s="16"/>
      <c r="C29" s="17"/>
    </row>
    <row r="30" spans="1:3" x14ac:dyDescent="0.2">
      <c r="A30" s="16"/>
      <c r="B30" s="16"/>
      <c r="C30" s="17"/>
    </row>
    <row r="31" spans="1:3" x14ac:dyDescent="0.2">
      <c r="A31" s="16"/>
      <c r="B31" s="16"/>
      <c r="C31" s="17"/>
    </row>
    <row r="32" spans="1:3" x14ac:dyDescent="0.2">
      <c r="A32" s="16"/>
      <c r="B32" s="16"/>
      <c r="C32" s="17"/>
    </row>
    <row r="33" spans="1:3" x14ac:dyDescent="0.2">
      <c r="A33" s="16"/>
      <c r="B33" s="16"/>
      <c r="C33" s="17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7"/>
    </row>
    <row r="37" spans="1:3" x14ac:dyDescent="0.2">
      <c r="A37" s="16"/>
      <c r="B37" s="16"/>
      <c r="C37" s="17"/>
    </row>
    <row r="38" spans="1:3" x14ac:dyDescent="0.2">
      <c r="A38" s="16"/>
      <c r="B38" s="16"/>
      <c r="C38" s="17"/>
    </row>
    <row r="39" spans="1:3" x14ac:dyDescent="0.2">
      <c r="A39" s="16"/>
      <c r="B39" s="16"/>
      <c r="C39" s="17"/>
    </row>
    <row r="40" spans="1:3" x14ac:dyDescent="0.2">
      <c r="A40" s="16"/>
      <c r="B40" s="16"/>
      <c r="C40" s="17"/>
    </row>
    <row r="41" spans="1:3" x14ac:dyDescent="0.2">
      <c r="A41" s="16"/>
      <c r="B41" s="16"/>
      <c r="C41" s="17"/>
    </row>
    <row r="42" spans="1:3" x14ac:dyDescent="0.2">
      <c r="A42" s="16"/>
      <c r="B42" s="16"/>
      <c r="C42" s="17"/>
    </row>
    <row r="43" spans="1:3" x14ac:dyDescent="0.2">
      <c r="A43" s="16"/>
      <c r="B43" s="16"/>
      <c r="C43" s="17"/>
    </row>
    <row r="44" spans="1:3" x14ac:dyDescent="0.2">
      <c r="A44" s="16"/>
      <c r="B44" s="16"/>
      <c r="C44" s="17"/>
    </row>
    <row r="45" spans="1:3" x14ac:dyDescent="0.2">
      <c r="A45" s="16"/>
      <c r="B45" s="16"/>
      <c r="C45" s="17"/>
    </row>
    <row r="46" spans="1:3" x14ac:dyDescent="0.2">
      <c r="A46" s="16"/>
      <c r="B46" s="16"/>
      <c r="C46" s="17"/>
    </row>
    <row r="47" spans="1:3" x14ac:dyDescent="0.2">
      <c r="A47" s="16"/>
      <c r="B47" s="16"/>
      <c r="C47" s="17"/>
    </row>
    <row r="48" spans="1:3" x14ac:dyDescent="0.2">
      <c r="A48" s="16"/>
      <c r="B48" s="16"/>
      <c r="C48" s="17"/>
    </row>
    <row r="49" spans="1:3" x14ac:dyDescent="0.2">
      <c r="A49" s="16"/>
      <c r="B49" s="16"/>
      <c r="C49" s="17"/>
    </row>
    <row r="50" spans="1:3" x14ac:dyDescent="0.2">
      <c r="A50" s="16"/>
      <c r="B50" s="16"/>
      <c r="C50" s="17"/>
    </row>
    <row r="51" spans="1:3" x14ac:dyDescent="0.2">
      <c r="A51" s="16"/>
      <c r="B51" s="16"/>
      <c r="C51" s="17"/>
    </row>
    <row r="52" spans="1:3" x14ac:dyDescent="0.2">
      <c r="A52" s="16"/>
      <c r="B52" s="16"/>
      <c r="C52" s="17"/>
    </row>
    <row r="53" spans="1:3" x14ac:dyDescent="0.2">
      <c r="A53" s="16"/>
      <c r="B53" s="16"/>
      <c r="C53" s="17"/>
    </row>
    <row r="54" spans="1:3" x14ac:dyDescent="0.2">
      <c r="A54" s="16"/>
      <c r="B54" s="16"/>
      <c r="C54" s="17"/>
    </row>
    <row r="55" spans="1:3" x14ac:dyDescent="0.2">
      <c r="A55" s="16"/>
      <c r="B55" s="16"/>
      <c r="C55" s="17"/>
    </row>
    <row r="56" spans="1:3" x14ac:dyDescent="0.2">
      <c r="A56" s="16"/>
      <c r="B56" s="16"/>
      <c r="C56" s="17"/>
    </row>
    <row r="57" spans="1:3" x14ac:dyDescent="0.2">
      <c r="A57" s="16"/>
      <c r="B57" s="16"/>
      <c r="C57" s="17"/>
    </row>
    <row r="58" spans="1:3" x14ac:dyDescent="0.2">
      <c r="A58" s="16"/>
      <c r="B58" s="16"/>
      <c r="C58" s="17"/>
    </row>
    <row r="59" spans="1:3" x14ac:dyDescent="0.2">
      <c r="A59" s="16"/>
      <c r="B59" s="16"/>
      <c r="C59" s="17"/>
    </row>
    <row r="60" spans="1:3" x14ac:dyDescent="0.2">
      <c r="A60" s="16"/>
      <c r="B60" s="16"/>
      <c r="C60" s="17"/>
    </row>
    <row r="61" spans="1:3" x14ac:dyDescent="0.2">
      <c r="A61" s="16"/>
      <c r="B61" s="16"/>
      <c r="C61" s="17"/>
    </row>
    <row r="62" spans="1:3" x14ac:dyDescent="0.2">
      <c r="A62" s="16"/>
      <c r="B62" s="16"/>
      <c r="C62" s="17"/>
    </row>
    <row r="63" spans="1:3" x14ac:dyDescent="0.2">
      <c r="A63" s="16"/>
      <c r="B63" s="16"/>
      <c r="C63" s="17"/>
    </row>
    <row r="64" spans="1:3" x14ac:dyDescent="0.2">
      <c r="A64" s="16"/>
      <c r="B64" s="16"/>
      <c r="C64" s="17"/>
    </row>
    <row r="65" spans="1:3" x14ac:dyDescent="0.2">
      <c r="A65" s="16"/>
      <c r="B65" s="16"/>
      <c r="C65" s="17"/>
    </row>
    <row r="66" spans="1:3" x14ac:dyDescent="0.2">
      <c r="A66" s="38"/>
      <c r="B66" s="38"/>
      <c r="C66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zoomScale="70" zoomScaleNormal="70" workbookViewId="0"/>
  </sheetViews>
  <sheetFormatPr defaultRowHeight="12.75" x14ac:dyDescent="0.2"/>
  <cols>
    <col min="1" max="1" width="18.5703125" style="30" bestFit="1" customWidth="1"/>
    <col min="2" max="2" width="15.28515625" style="30" bestFit="1" customWidth="1"/>
    <col min="3" max="3" width="72.140625" style="13" bestFit="1" customWidth="1"/>
    <col min="4" max="4" width="13.42578125" style="12" bestFit="1" customWidth="1"/>
    <col min="5" max="5" width="26.7109375" style="12" bestFit="1" customWidth="1"/>
    <col min="6" max="6" width="10.140625" style="12" bestFit="1" customWidth="1"/>
    <col min="7" max="7" width="218.5703125" style="12" bestFit="1" customWidth="1"/>
    <col min="8" max="8" width="11.7109375" style="12" bestFit="1" customWidth="1"/>
    <col min="9" max="16384" width="9.140625" style="12"/>
  </cols>
  <sheetData>
    <row r="1" spans="1:18" s="31" customFormat="1" ht="37.5" customHeight="1" x14ac:dyDescent="0.25">
      <c r="A1" s="32" t="s">
        <v>288</v>
      </c>
      <c r="B1" s="32" t="s">
        <v>297</v>
      </c>
      <c r="C1" s="32" t="s">
        <v>298</v>
      </c>
      <c r="D1" s="32" t="s">
        <v>299</v>
      </c>
      <c r="E1" s="32" t="s">
        <v>300</v>
      </c>
      <c r="F1" s="34" t="s">
        <v>493</v>
      </c>
      <c r="G1" s="42" t="s">
        <v>494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">
      <c r="A2" s="37">
        <v>7707083893</v>
      </c>
      <c r="B2" s="37" t="s">
        <v>480</v>
      </c>
      <c r="C2" s="9" t="s">
        <v>478</v>
      </c>
      <c r="D2" s="25" t="s">
        <v>479</v>
      </c>
      <c r="E2" s="8" t="s">
        <v>470</v>
      </c>
      <c r="F2" s="18"/>
      <c r="G2" s="12" t="str">
        <f>"insert into rabotodat ("&amp;$A$1&amp;", "&amp;$B$1&amp;", "&amp;$C$1&amp;", "&amp;$D$1&amp;", "&amp;$E$1&amp;") values ("&amp;A2&amp;""&amp;", '"&amp;B2&amp;"'"&amp;", '"&amp;C2&amp;"'"&amp;", '"&amp;D2&amp;"'"&amp;", '"&amp;E2&amp;"'"&amp;");"</f>
        <v>insert into rabotodat (innrabotodat, namefirm, adres, telefon, fiorukovod) values (7707083893, 'ООО "Решение"', '344033, Ростовская область, г.Ростов-на-Дону, Кузнечная, дом 114, корп. А', '863-264-58-65', 'Гуенко Руслан Леонидович');</v>
      </c>
    </row>
    <row r="3" spans="1:18" x14ac:dyDescent="0.2">
      <c r="A3" s="37"/>
      <c r="B3" s="37"/>
      <c r="C3" s="9"/>
      <c r="D3" s="25"/>
      <c r="E3" s="8"/>
    </row>
    <row r="4" spans="1:18" x14ac:dyDescent="0.2">
      <c r="A4" s="37"/>
      <c r="B4" s="37"/>
      <c r="C4" s="9"/>
      <c r="D4" s="25"/>
      <c r="E4" s="8"/>
    </row>
    <row r="5" spans="1:18" x14ac:dyDescent="0.2">
      <c r="A5" s="37"/>
      <c r="B5" s="37"/>
      <c r="C5" s="9"/>
      <c r="D5" s="25"/>
      <c r="E5" s="8"/>
    </row>
    <row r="6" spans="1:18" x14ac:dyDescent="0.2">
      <c r="A6" s="37"/>
      <c r="B6" s="37"/>
      <c r="C6" s="9"/>
      <c r="D6" s="25"/>
      <c r="E6" s="8"/>
    </row>
    <row r="7" spans="1:18" x14ac:dyDescent="0.2">
      <c r="A7" s="37"/>
      <c r="B7" s="37"/>
      <c r="C7" s="9"/>
      <c r="D7" s="25"/>
      <c r="E7" s="8"/>
    </row>
    <row r="8" spans="1:18" x14ac:dyDescent="0.2">
      <c r="A8" s="37"/>
      <c r="B8" s="37"/>
      <c r="C8" s="9"/>
      <c r="D8" s="25"/>
      <c r="E8" s="8"/>
    </row>
    <row r="9" spans="1:18" x14ac:dyDescent="0.2">
      <c r="A9" s="37"/>
      <c r="B9" s="37"/>
      <c r="C9" s="9"/>
      <c r="D9" s="25"/>
      <c r="E9" s="8"/>
    </row>
    <row r="10" spans="1:18" x14ac:dyDescent="0.2">
      <c r="A10" s="37"/>
      <c r="B10" s="37"/>
      <c r="C10" s="9"/>
      <c r="D10" s="25"/>
      <c r="E10" s="8"/>
    </row>
    <row r="11" spans="1:18" x14ac:dyDescent="0.2">
      <c r="A11" s="37"/>
      <c r="B11" s="37"/>
      <c r="C11" s="9"/>
      <c r="D11" s="25"/>
      <c r="E11" s="8"/>
    </row>
    <row r="12" spans="1:18" x14ac:dyDescent="0.2">
      <c r="A12" s="37"/>
      <c r="B12" s="37"/>
      <c r="C12" s="9"/>
      <c r="D12" s="25"/>
      <c r="E12" s="8"/>
    </row>
    <row r="13" spans="1:18" x14ac:dyDescent="0.2">
      <c r="A13" s="37"/>
      <c r="B13" s="37"/>
      <c r="C13" s="9"/>
      <c r="D13" s="25"/>
      <c r="E13" s="8"/>
    </row>
    <row r="14" spans="1:18" x14ac:dyDescent="0.2">
      <c r="A14" s="37"/>
      <c r="B14" s="37"/>
      <c r="C14" s="9"/>
      <c r="D14" s="25"/>
      <c r="E14" s="8"/>
    </row>
    <row r="15" spans="1:18" x14ac:dyDescent="0.2">
      <c r="A15" s="37"/>
      <c r="B15" s="37"/>
      <c r="C15" s="9"/>
      <c r="D15" s="25"/>
      <c r="E15" s="8"/>
    </row>
    <row r="16" spans="1:18" x14ac:dyDescent="0.2">
      <c r="A16" s="37"/>
      <c r="B16" s="37"/>
      <c r="C16" s="9"/>
      <c r="D16" s="25"/>
      <c r="E16" s="8"/>
    </row>
    <row r="17" spans="1:5" x14ac:dyDescent="0.2">
      <c r="A17" s="37"/>
      <c r="B17" s="37"/>
      <c r="C17" s="9"/>
      <c r="D17" s="25"/>
      <c r="E17" s="8"/>
    </row>
    <row r="18" spans="1:5" x14ac:dyDescent="0.2">
      <c r="A18" s="37"/>
      <c r="B18" s="37"/>
      <c r="C18" s="9"/>
      <c r="D18" s="25"/>
      <c r="E18" s="8"/>
    </row>
    <row r="19" spans="1:5" x14ac:dyDescent="0.2">
      <c r="A19" s="37"/>
      <c r="B19" s="37"/>
      <c r="C19" s="9"/>
      <c r="D19" s="25"/>
      <c r="E19" s="8"/>
    </row>
    <row r="20" spans="1:5" x14ac:dyDescent="0.2">
      <c r="A20" s="37"/>
      <c r="B20" s="37"/>
      <c r="C20" s="9"/>
      <c r="D20" s="25"/>
      <c r="E20" s="8"/>
    </row>
    <row r="21" spans="1:5" x14ac:dyDescent="0.2">
      <c r="A21" s="37"/>
      <c r="B21" s="37"/>
      <c r="C21" s="9"/>
      <c r="D21" s="25"/>
      <c r="E21" s="8"/>
    </row>
    <row r="22" spans="1:5" x14ac:dyDescent="0.2">
      <c r="A22" s="37"/>
      <c r="B22" s="37"/>
      <c r="C22" s="9"/>
      <c r="D22" s="25"/>
      <c r="E22" s="8"/>
    </row>
    <row r="23" spans="1:5" x14ac:dyDescent="0.2">
      <c r="A23" s="37"/>
      <c r="B23" s="37"/>
      <c r="C23" s="9"/>
      <c r="D23" s="25"/>
      <c r="E23" s="8"/>
    </row>
    <row r="24" spans="1:5" x14ac:dyDescent="0.2">
      <c r="A24" s="37"/>
      <c r="B24" s="37"/>
      <c r="C24" s="9"/>
      <c r="D24" s="25"/>
      <c r="E24" s="8"/>
    </row>
    <row r="25" spans="1:5" x14ac:dyDescent="0.2">
      <c r="A25" s="37"/>
      <c r="B25" s="37"/>
      <c r="C25" s="9"/>
      <c r="D25" s="25"/>
      <c r="E25" s="8"/>
    </row>
    <row r="26" spans="1:5" x14ac:dyDescent="0.2">
      <c r="A26" s="37"/>
      <c r="B26" s="37"/>
      <c r="C26" s="9"/>
      <c r="D26" s="25"/>
      <c r="E26" s="8"/>
    </row>
    <row r="27" spans="1:5" x14ac:dyDescent="0.2">
      <c r="A27" s="37"/>
      <c r="B27" s="37"/>
      <c r="C27" s="9"/>
      <c r="D27" s="25"/>
      <c r="E27" s="8"/>
    </row>
    <row r="28" spans="1:5" x14ac:dyDescent="0.2">
      <c r="A28" s="37"/>
      <c r="B28" s="37"/>
      <c r="C28" s="9"/>
      <c r="D28" s="25"/>
      <c r="E28" s="8"/>
    </row>
    <row r="29" spans="1:5" x14ac:dyDescent="0.2">
      <c r="A29" s="37"/>
      <c r="B29" s="37"/>
      <c r="C29" s="9"/>
      <c r="D29" s="25"/>
      <c r="E29" s="8"/>
    </row>
    <row r="30" spans="1:5" x14ac:dyDescent="0.2">
      <c r="A30" s="37"/>
      <c r="B30" s="37"/>
      <c r="C30" s="9"/>
      <c r="D30" s="25"/>
      <c r="E30" s="8"/>
    </row>
    <row r="31" spans="1:5" x14ac:dyDescent="0.2">
      <c r="A31" s="37"/>
      <c r="B31" s="37"/>
      <c r="C31" s="9"/>
      <c r="D31" s="25"/>
      <c r="E31" s="8"/>
    </row>
    <row r="32" spans="1:5" x14ac:dyDescent="0.2">
      <c r="A32" s="37"/>
      <c r="B32" s="37"/>
      <c r="C32" s="9"/>
      <c r="D32" s="25"/>
      <c r="E32" s="8"/>
    </row>
    <row r="33" spans="1:5" x14ac:dyDescent="0.2">
      <c r="A33" s="37"/>
      <c r="B33" s="37"/>
      <c r="C33" s="9"/>
      <c r="D33" s="25"/>
      <c r="E33" s="8"/>
    </row>
    <row r="34" spans="1:5" x14ac:dyDescent="0.2">
      <c r="A34" s="37"/>
      <c r="B34" s="37"/>
      <c r="C34" s="9"/>
      <c r="D34" s="25"/>
      <c r="E34" s="8"/>
    </row>
    <row r="35" spans="1:5" x14ac:dyDescent="0.2">
      <c r="A35" s="37"/>
      <c r="B35" s="37"/>
      <c r="C35" s="9"/>
      <c r="D35" s="25"/>
      <c r="E35" s="8"/>
    </row>
    <row r="36" spans="1:5" x14ac:dyDescent="0.2">
      <c r="A36" s="37"/>
      <c r="B36" s="37"/>
      <c r="C36" s="9"/>
      <c r="D36" s="25"/>
      <c r="E36" s="8"/>
    </row>
    <row r="37" spans="1:5" x14ac:dyDescent="0.2">
      <c r="A37" s="37"/>
      <c r="B37" s="37"/>
      <c r="C37" s="9"/>
      <c r="D37" s="25"/>
      <c r="E37" s="8"/>
    </row>
    <row r="38" spans="1:5" x14ac:dyDescent="0.2">
      <c r="A38" s="37"/>
      <c r="B38" s="37"/>
      <c r="C38" s="9"/>
      <c r="D38" s="25"/>
      <c r="E38" s="8"/>
    </row>
    <row r="39" spans="1:5" x14ac:dyDescent="0.2">
      <c r="A39" s="37"/>
      <c r="B39" s="37"/>
      <c r="C39" s="9"/>
      <c r="D39" s="25"/>
      <c r="E39" s="8"/>
    </row>
    <row r="40" spans="1:5" x14ac:dyDescent="0.2">
      <c r="A40" s="37"/>
      <c r="B40" s="37"/>
      <c r="C40" s="9"/>
      <c r="D40" s="25"/>
      <c r="E40" s="8"/>
    </row>
    <row r="41" spans="1:5" x14ac:dyDescent="0.2">
      <c r="A41" s="37"/>
      <c r="B41" s="37"/>
      <c r="C41" s="9"/>
      <c r="D41" s="25"/>
      <c r="E41" s="8"/>
    </row>
    <row r="42" spans="1:5" x14ac:dyDescent="0.2">
      <c r="A42" s="37"/>
      <c r="B42" s="37"/>
      <c r="C42" s="9"/>
      <c r="D42" s="25"/>
      <c r="E42" s="8"/>
    </row>
    <row r="43" spans="1:5" x14ac:dyDescent="0.2">
      <c r="A43" s="37"/>
      <c r="B43" s="37"/>
      <c r="C43" s="9"/>
      <c r="D43" s="25"/>
      <c r="E43" s="8"/>
    </row>
    <row r="44" spans="1:5" x14ac:dyDescent="0.2">
      <c r="A44" s="37"/>
      <c r="B44" s="37"/>
      <c r="C44" s="9"/>
      <c r="D44" s="25"/>
      <c r="E44" s="8"/>
    </row>
    <row r="45" spans="1:5" x14ac:dyDescent="0.2">
      <c r="A45" s="37"/>
      <c r="B45" s="37"/>
      <c r="C45" s="9"/>
      <c r="D45" s="25"/>
      <c r="E45" s="8"/>
    </row>
    <row r="46" spans="1:5" x14ac:dyDescent="0.2">
      <c r="A46" s="37"/>
      <c r="B46" s="37"/>
      <c r="C46" s="9"/>
      <c r="D46" s="25"/>
      <c r="E46" s="8"/>
    </row>
    <row r="47" spans="1:5" x14ac:dyDescent="0.2">
      <c r="A47" s="37"/>
      <c r="B47" s="37"/>
      <c r="C47" s="9"/>
      <c r="D47" s="25"/>
      <c r="E47" s="8"/>
    </row>
    <row r="48" spans="1:5" x14ac:dyDescent="0.2">
      <c r="A48" s="37"/>
      <c r="B48" s="37"/>
      <c r="C48" s="9"/>
      <c r="D48" s="25"/>
      <c r="E48" s="8"/>
    </row>
    <row r="49" spans="1:5" x14ac:dyDescent="0.2">
      <c r="A49" s="37"/>
      <c r="B49" s="37"/>
      <c r="C49" s="9"/>
      <c r="D49" s="25"/>
      <c r="E49" s="8"/>
    </row>
    <row r="50" spans="1:5" x14ac:dyDescent="0.2">
      <c r="A50" s="37"/>
      <c r="B50" s="37"/>
      <c r="C50" s="9"/>
      <c r="D50" s="25"/>
      <c r="E50" s="8"/>
    </row>
    <row r="51" spans="1:5" x14ac:dyDescent="0.2">
      <c r="A51" s="37"/>
      <c r="B51" s="37"/>
      <c r="C51" s="9"/>
      <c r="D51" s="25"/>
      <c r="E51" s="8"/>
    </row>
    <row r="52" spans="1:5" x14ac:dyDescent="0.2">
      <c r="A52" s="37"/>
      <c r="B52" s="37"/>
      <c r="C52" s="9"/>
      <c r="D52" s="25"/>
      <c r="E52" s="8"/>
    </row>
    <row r="53" spans="1:5" x14ac:dyDescent="0.2">
      <c r="A53" s="37"/>
      <c r="B53" s="37"/>
      <c r="C53" s="9"/>
      <c r="D53" s="25"/>
      <c r="E53" s="8"/>
    </row>
    <row r="54" spans="1:5" x14ac:dyDescent="0.2">
      <c r="A54" s="37"/>
      <c r="B54" s="37"/>
      <c r="C54" s="9"/>
      <c r="D54" s="25"/>
      <c r="E54" s="8"/>
    </row>
    <row r="55" spans="1:5" x14ac:dyDescent="0.2">
      <c r="A55" s="37"/>
      <c r="B55" s="37"/>
      <c r="C55" s="9"/>
      <c r="D55" s="25"/>
      <c r="E55" s="8"/>
    </row>
    <row r="56" spans="1:5" x14ac:dyDescent="0.2">
      <c r="A56" s="37"/>
      <c r="B56" s="37"/>
      <c r="C56" s="9"/>
      <c r="D56" s="25"/>
      <c r="E56" s="8"/>
    </row>
    <row r="57" spans="1:5" x14ac:dyDescent="0.2">
      <c r="A57" s="37"/>
      <c r="B57" s="37"/>
      <c r="C57" s="9"/>
      <c r="D57" s="25"/>
      <c r="E57" s="8"/>
    </row>
    <row r="58" spans="1:5" x14ac:dyDescent="0.2">
      <c r="A58" s="37"/>
      <c r="B58" s="37"/>
      <c r="C58" s="9"/>
      <c r="D58" s="25"/>
      <c r="E58" s="8"/>
    </row>
    <row r="59" spans="1:5" x14ac:dyDescent="0.2">
      <c r="A59" s="37"/>
      <c r="B59" s="37"/>
      <c r="C59" s="9"/>
      <c r="D59" s="25"/>
      <c r="E59" s="8"/>
    </row>
    <row r="60" spans="1:5" x14ac:dyDescent="0.2">
      <c r="A60" s="37"/>
      <c r="B60" s="37"/>
      <c r="C60" s="9"/>
      <c r="D60" s="25"/>
      <c r="E60" s="8"/>
    </row>
    <row r="61" spans="1:5" x14ac:dyDescent="0.2">
      <c r="A61" s="37"/>
      <c r="B61" s="37"/>
      <c r="C61" s="9"/>
      <c r="D61" s="25"/>
      <c r="E61" s="8"/>
    </row>
    <row r="62" spans="1:5" x14ac:dyDescent="0.2">
      <c r="A62" s="37"/>
      <c r="B62" s="37"/>
      <c r="C62" s="9"/>
      <c r="D62" s="25"/>
      <c r="E62" s="8"/>
    </row>
    <row r="63" spans="1:5" x14ac:dyDescent="0.2">
      <c r="A63" s="37"/>
      <c r="B63" s="37"/>
      <c r="C63" s="9"/>
      <c r="D63" s="25"/>
      <c r="E63" s="8"/>
    </row>
    <row r="64" spans="1:5" x14ac:dyDescent="0.2">
      <c r="A64" s="37"/>
      <c r="B64" s="37"/>
      <c r="C64" s="9"/>
      <c r="D64" s="25"/>
      <c r="E64" s="8"/>
    </row>
    <row r="65" spans="1:5" x14ac:dyDescent="0.2">
      <c r="A65" s="37"/>
      <c r="B65" s="37"/>
      <c r="C65" s="9"/>
      <c r="D65" s="25"/>
      <c r="E65" s="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zoomScale="70" zoomScaleNormal="70" workbookViewId="0"/>
  </sheetViews>
  <sheetFormatPr defaultRowHeight="12.75" x14ac:dyDescent="0.2"/>
  <cols>
    <col min="1" max="1" width="13" style="39" bestFit="1" customWidth="1"/>
    <col min="2" max="2" width="28.85546875" style="39" bestFit="1" customWidth="1"/>
    <col min="3" max="3" width="30.85546875" style="24" bestFit="1" customWidth="1"/>
    <col min="4" max="4" width="18.7109375" style="6" bestFit="1" customWidth="1"/>
    <col min="5" max="5" width="25.42578125" style="6" bestFit="1" customWidth="1"/>
    <col min="6" max="6" width="12.85546875" style="12" customWidth="1"/>
    <col min="7" max="7" width="163.42578125" style="12" bestFit="1" customWidth="1"/>
    <col min="8" max="8" width="8.7109375" style="12" bestFit="1" customWidth="1"/>
    <col min="9" max="16384" width="9.140625" style="12"/>
  </cols>
  <sheetData>
    <row r="1" spans="1:18" s="31" customFormat="1" ht="37.5" customHeight="1" x14ac:dyDescent="0.25">
      <c r="A1" s="35" t="s">
        <v>253</v>
      </c>
      <c r="B1" s="35" t="s">
        <v>463</v>
      </c>
      <c r="C1" s="36" t="s">
        <v>464</v>
      </c>
      <c r="D1" s="36" t="s">
        <v>289</v>
      </c>
      <c r="E1" s="36" t="s">
        <v>465</v>
      </c>
      <c r="F1" s="34" t="s">
        <v>493</v>
      </c>
      <c r="G1" s="42" t="s">
        <v>494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">
      <c r="A2" s="16">
        <v>21234</v>
      </c>
      <c r="B2" s="16">
        <v>1112323</v>
      </c>
      <c r="C2" s="17">
        <v>44342</v>
      </c>
      <c r="D2" s="4" t="s">
        <v>258</v>
      </c>
      <c r="E2" s="4" t="s">
        <v>273</v>
      </c>
      <c r="F2" s="18"/>
      <c r="G2" s="12" t="str">
        <f>"insert into peremeshenie ("&amp;$A$1&amp;", "&amp;$B$1&amp;", "&amp;$C$1&amp;", "&amp;$D$1&amp;", "&amp;$E$1&amp;") values ("&amp;A2&amp;""&amp;", "&amp;B2&amp;", '"&amp;TEXT(C2,"ДД.ММ.ГГ")&amp;"'"&amp;", '"&amp;D2&amp;"'"&amp;", '"&amp;E2&amp;"'"&amp;");"</f>
        <v>insert into peremeshenie (tabnumb, prikasnumberperem, dataprikasaperemesh, dolgnost, novoemesto) values (21234, 1112323, '26.05.21', 'Программист', 'Начальник цеха');</v>
      </c>
    </row>
    <row r="3" spans="1:18" x14ac:dyDescent="0.2">
      <c r="A3" s="16">
        <v>14568</v>
      </c>
      <c r="B3" s="16">
        <v>2321234</v>
      </c>
      <c r="C3" s="17">
        <v>44331</v>
      </c>
      <c r="D3" s="4" t="s">
        <v>260</v>
      </c>
      <c r="E3" s="4" t="s">
        <v>274</v>
      </c>
      <c r="G3" s="12" t="str">
        <f t="shared" ref="G3:G10" si="0">"insert into peremeshenie ("&amp;$A$1&amp;", "&amp;$B$1&amp;", "&amp;$C$1&amp;", "&amp;$D$1&amp;", "&amp;$E$1&amp;") values ("&amp;A3&amp;""&amp;", "&amp;B3&amp;", '"&amp;TEXT(C3,"ДД.ММ.ГГ")&amp;"'"&amp;", '"&amp;D3&amp;"'"&amp;", '"&amp;E3&amp;"'"&amp;");"</f>
        <v>insert into peremeshenie (tabnumb, prikasnumberperem, dataprikasaperemesh, dolgnost, novoemesto) values (14568, 2321234, '15.05.21', 'Начальник отдела', 'Водитель');</v>
      </c>
    </row>
    <row r="4" spans="1:18" x14ac:dyDescent="0.2">
      <c r="A4" s="16">
        <v>12367</v>
      </c>
      <c r="B4" s="16">
        <v>1232323</v>
      </c>
      <c r="C4" s="17">
        <v>44343</v>
      </c>
      <c r="D4" s="4" t="s">
        <v>258</v>
      </c>
      <c r="E4" s="4" t="s">
        <v>276</v>
      </c>
      <c r="G4" s="12" t="str">
        <f t="shared" si="0"/>
        <v>insert into peremeshenie (tabnumb, prikasnumberperem, dataprikasaperemesh, dolgnost, novoemesto) values (12367, 1232323, '27.05.21', 'Программист', 'Механик');</v>
      </c>
    </row>
    <row r="5" spans="1:18" x14ac:dyDescent="0.2">
      <c r="A5" s="16">
        <v>45678</v>
      </c>
      <c r="B5" s="16">
        <v>1231232</v>
      </c>
      <c r="C5" s="17">
        <v>44314</v>
      </c>
      <c r="D5" s="4" t="s">
        <v>261</v>
      </c>
      <c r="E5" s="4" t="s">
        <v>277</v>
      </c>
      <c r="G5" s="12" t="str">
        <f t="shared" si="0"/>
        <v>insert into peremeshenie (tabnumb, prikasnumberperem, dataprikasaperemesh, dolgnost, novoemesto) values (45678, 1231232, '28.04.21', 'Бухгалтер', 'Кассир');</v>
      </c>
    </row>
    <row r="6" spans="1:18" x14ac:dyDescent="0.2">
      <c r="A6" s="16">
        <v>34789</v>
      </c>
      <c r="B6" s="16">
        <v>1112323</v>
      </c>
      <c r="C6" s="17">
        <v>44337</v>
      </c>
      <c r="D6" s="4" t="s">
        <v>263</v>
      </c>
      <c r="E6" s="4" t="s">
        <v>278</v>
      </c>
      <c r="G6" s="12" t="str">
        <f t="shared" si="0"/>
        <v>insert into peremeshenie (tabnumb, prikasnumberperem, dataprikasaperemesh, dolgnost, novoemesto) values (34789, 1112323, '21.05.21', 'Главный бухгалтер', 'Слесарь');</v>
      </c>
    </row>
    <row r="7" spans="1:18" x14ac:dyDescent="0.2">
      <c r="A7" s="16">
        <v>12999</v>
      </c>
      <c r="B7" s="16">
        <v>1112323</v>
      </c>
      <c r="C7" s="17">
        <v>44005</v>
      </c>
      <c r="D7" s="4" t="s">
        <v>261</v>
      </c>
      <c r="E7" s="4" t="s">
        <v>277</v>
      </c>
      <c r="G7" s="12" t="str">
        <f t="shared" si="0"/>
        <v>insert into peremeshenie (tabnumb, prikasnumberperem, dataprikasaperemesh, dolgnost, novoemesto) values (12999, 1112323, '23.06.20', 'Бухгалтер', 'Кассир');</v>
      </c>
    </row>
    <row r="8" spans="1:18" x14ac:dyDescent="0.2">
      <c r="A8" s="16">
        <v>13948</v>
      </c>
      <c r="B8" s="16">
        <v>2321234</v>
      </c>
      <c r="C8" s="17">
        <v>43952</v>
      </c>
      <c r="D8" s="4" t="s">
        <v>264</v>
      </c>
      <c r="E8" s="4" t="s">
        <v>279</v>
      </c>
      <c r="G8" s="12" t="str">
        <f t="shared" si="0"/>
        <v>insert into peremeshenie (tabnumb, prikasnumberperem, dataprikasaperemesh, dolgnost, novoemesto) values (13948, 2321234, '01.05.20', 'Секретарь', 'Курьер');</v>
      </c>
    </row>
    <row r="9" spans="1:18" x14ac:dyDescent="0.2">
      <c r="A9" s="16">
        <v>16789</v>
      </c>
      <c r="B9" s="16">
        <v>1232323</v>
      </c>
      <c r="C9" s="17">
        <v>43942</v>
      </c>
      <c r="D9" s="4" t="s">
        <v>265</v>
      </c>
      <c r="E9" s="4" t="s">
        <v>271</v>
      </c>
      <c r="G9" s="12" t="str">
        <f t="shared" si="0"/>
        <v>insert into peremeshenie (tabnumb, prikasnumberperem, dataprikasaperemesh, dolgnost, novoemesto) values (16789, 1232323, '21.04.20', 'Электрик', 'Работник цеха');</v>
      </c>
    </row>
    <row r="10" spans="1:18" x14ac:dyDescent="0.2">
      <c r="A10" s="16">
        <v>20976</v>
      </c>
      <c r="B10" s="16">
        <v>1231232</v>
      </c>
      <c r="C10" s="17">
        <v>44342</v>
      </c>
      <c r="D10" s="4" t="s">
        <v>267</v>
      </c>
      <c r="E10" s="4" t="s">
        <v>280</v>
      </c>
      <c r="G10" s="12" t="str">
        <f t="shared" si="0"/>
        <v>insert into peremeshenie (tabnumb, prikasnumberperem, dataprikasaperemesh, dolgnost, novoemesto) values (20976, 1231232, '26.05.21', 'Директор', 'Системный администратор');</v>
      </c>
    </row>
    <row r="11" spans="1:18" x14ac:dyDescent="0.2">
      <c r="A11" s="16"/>
      <c r="B11" s="16"/>
      <c r="C11" s="17"/>
      <c r="D11" s="4"/>
      <c r="E11" s="4"/>
    </row>
    <row r="12" spans="1:18" x14ac:dyDescent="0.2">
      <c r="A12" s="16"/>
      <c r="B12" s="16"/>
      <c r="C12" s="17"/>
      <c r="D12" s="4"/>
      <c r="E12" s="4"/>
    </row>
    <row r="13" spans="1:18" x14ac:dyDescent="0.2">
      <c r="A13" s="16"/>
      <c r="B13" s="16"/>
      <c r="C13" s="17"/>
      <c r="D13" s="4"/>
      <c r="E13" s="4"/>
    </row>
    <row r="14" spans="1:18" x14ac:dyDescent="0.2">
      <c r="A14" s="16"/>
      <c r="B14" s="16"/>
      <c r="C14" s="17"/>
      <c r="D14" s="4"/>
      <c r="E14" s="4"/>
    </row>
    <row r="15" spans="1:18" x14ac:dyDescent="0.2">
      <c r="A15" s="16"/>
      <c r="B15" s="16"/>
      <c r="C15" s="17"/>
      <c r="D15" s="4"/>
      <c r="E15" s="4"/>
    </row>
    <row r="16" spans="1:18" x14ac:dyDescent="0.2">
      <c r="A16" s="16"/>
      <c r="B16" s="16"/>
      <c r="C16" s="17"/>
      <c r="D16" s="4"/>
      <c r="E16" s="4"/>
    </row>
    <row r="17" spans="1:6" x14ac:dyDescent="0.2">
      <c r="A17" s="16"/>
      <c r="B17" s="16"/>
      <c r="C17" s="17"/>
      <c r="D17" s="4"/>
      <c r="E17" s="4"/>
    </row>
    <row r="18" spans="1:6" x14ac:dyDescent="0.2">
      <c r="A18" s="16"/>
      <c r="B18" s="16"/>
      <c r="C18" s="17"/>
      <c r="D18" s="4"/>
      <c r="E18" s="4"/>
    </row>
    <row r="19" spans="1:6" x14ac:dyDescent="0.2">
      <c r="A19" s="16"/>
      <c r="B19" s="16"/>
      <c r="C19" s="17"/>
      <c r="D19" s="4"/>
      <c r="E19" s="4"/>
    </row>
    <row r="20" spans="1:6" x14ac:dyDescent="0.2">
      <c r="A20" s="16"/>
      <c r="B20" s="16"/>
      <c r="C20" s="17"/>
      <c r="D20" s="4"/>
      <c r="E20" s="4"/>
    </row>
    <row r="21" spans="1:6" x14ac:dyDescent="0.2">
      <c r="A21" s="16"/>
      <c r="B21" s="16"/>
      <c r="C21" s="17"/>
      <c r="D21" s="4"/>
      <c r="E21" s="4"/>
    </row>
    <row r="22" spans="1:6" x14ac:dyDescent="0.2">
      <c r="A22" s="16"/>
      <c r="B22" s="16"/>
      <c r="C22" s="17"/>
      <c r="D22" s="4"/>
      <c r="E22" s="4"/>
    </row>
    <row r="23" spans="1:6" x14ac:dyDescent="0.2">
      <c r="A23" s="16"/>
      <c r="B23" s="16"/>
      <c r="C23" s="17"/>
      <c r="D23" s="4"/>
      <c r="E23" s="4"/>
    </row>
    <row r="24" spans="1:6" x14ac:dyDescent="0.2">
      <c r="A24" s="16"/>
      <c r="B24" s="16"/>
      <c r="C24" s="17"/>
      <c r="D24" s="4"/>
      <c r="E24" s="4"/>
    </row>
    <row r="25" spans="1:6" x14ac:dyDescent="0.2">
      <c r="A25" s="16"/>
      <c r="B25" s="16"/>
      <c r="C25" s="17"/>
      <c r="D25" s="4"/>
      <c r="E25" s="4"/>
      <c r="F25" s="18"/>
    </row>
    <row r="26" spans="1:6" x14ac:dyDescent="0.2">
      <c r="A26" s="16"/>
      <c r="B26" s="16"/>
      <c r="C26" s="17"/>
      <c r="D26" s="4"/>
      <c r="E26" s="4"/>
      <c r="F26" s="18"/>
    </row>
    <row r="27" spans="1:6" x14ac:dyDescent="0.2">
      <c r="A27" s="16"/>
      <c r="B27" s="16"/>
      <c r="C27" s="17"/>
      <c r="D27" s="4"/>
      <c r="E27" s="4"/>
      <c r="F27" s="18"/>
    </row>
    <row r="28" spans="1:6" x14ac:dyDescent="0.2">
      <c r="A28" s="16"/>
      <c r="B28" s="16"/>
      <c r="C28" s="17"/>
      <c r="D28" s="4"/>
      <c r="E28" s="4"/>
      <c r="F28" s="18"/>
    </row>
    <row r="29" spans="1:6" x14ac:dyDescent="0.2">
      <c r="A29" s="16"/>
      <c r="B29" s="16"/>
      <c r="C29" s="17"/>
      <c r="D29" s="4"/>
      <c r="E29" s="4"/>
      <c r="F29" s="18"/>
    </row>
    <row r="30" spans="1:6" x14ac:dyDescent="0.2">
      <c r="A30" s="16"/>
      <c r="B30" s="16"/>
      <c r="C30" s="17"/>
      <c r="D30" s="4"/>
      <c r="E30" s="4"/>
      <c r="F30" s="18"/>
    </row>
    <row r="31" spans="1:6" x14ac:dyDescent="0.2">
      <c r="A31" s="16"/>
      <c r="B31" s="16"/>
      <c r="C31" s="17"/>
      <c r="D31" s="4"/>
      <c r="E31" s="4"/>
      <c r="F31" s="18"/>
    </row>
    <row r="32" spans="1:6" x14ac:dyDescent="0.2">
      <c r="A32" s="16"/>
      <c r="B32" s="16"/>
      <c r="C32" s="17"/>
      <c r="D32" s="4"/>
      <c r="E32" s="4"/>
      <c r="F32" s="18"/>
    </row>
    <row r="33" spans="1:6" x14ac:dyDescent="0.2">
      <c r="A33" s="16"/>
      <c r="B33" s="16"/>
      <c r="C33" s="17"/>
      <c r="D33" s="4"/>
      <c r="E33" s="4"/>
      <c r="F33" s="18"/>
    </row>
    <row r="34" spans="1:6" x14ac:dyDescent="0.2">
      <c r="A34" s="16"/>
      <c r="B34" s="16"/>
      <c r="C34" s="17"/>
      <c r="D34" s="4"/>
      <c r="E34" s="4"/>
      <c r="F34" s="18"/>
    </row>
    <row r="35" spans="1:6" x14ac:dyDescent="0.2">
      <c r="A35" s="16"/>
      <c r="B35" s="16"/>
      <c r="C35" s="17"/>
      <c r="D35" s="4"/>
      <c r="E35" s="4"/>
      <c r="F35" s="18"/>
    </row>
    <row r="36" spans="1:6" x14ac:dyDescent="0.2">
      <c r="A36" s="16"/>
      <c r="B36" s="16"/>
      <c r="C36" s="17"/>
      <c r="D36" s="4"/>
      <c r="E36" s="4"/>
      <c r="F36" s="18"/>
    </row>
    <row r="37" spans="1:6" x14ac:dyDescent="0.2">
      <c r="A37" s="16"/>
      <c r="B37" s="16"/>
      <c r="C37" s="17"/>
      <c r="D37" s="4"/>
      <c r="E37" s="4"/>
      <c r="F37" s="18"/>
    </row>
    <row r="38" spans="1:6" x14ac:dyDescent="0.2">
      <c r="A38" s="16"/>
      <c r="B38" s="16"/>
      <c r="C38" s="17"/>
      <c r="D38" s="4"/>
      <c r="E38" s="4"/>
      <c r="F38" s="18"/>
    </row>
    <row r="39" spans="1:6" x14ac:dyDescent="0.2">
      <c r="A39" s="16"/>
      <c r="B39" s="16"/>
      <c r="C39" s="17"/>
      <c r="D39" s="4"/>
      <c r="E39" s="4"/>
      <c r="F39" s="18"/>
    </row>
    <row r="40" spans="1:6" x14ac:dyDescent="0.2">
      <c r="A40" s="16"/>
      <c r="B40" s="16"/>
      <c r="C40" s="17"/>
      <c r="D40" s="4"/>
      <c r="E40" s="4"/>
      <c r="F40" s="18"/>
    </row>
    <row r="41" spans="1:6" x14ac:dyDescent="0.2">
      <c r="A41" s="16"/>
      <c r="B41" s="16"/>
      <c r="C41" s="17"/>
      <c r="D41" s="4"/>
      <c r="E41" s="4"/>
      <c r="F41" s="18"/>
    </row>
    <row r="42" spans="1:6" x14ac:dyDescent="0.2">
      <c r="A42" s="16"/>
      <c r="B42" s="16"/>
      <c r="C42" s="17"/>
      <c r="D42" s="4"/>
      <c r="E42" s="4"/>
      <c r="F42" s="18"/>
    </row>
    <row r="43" spans="1:6" x14ac:dyDescent="0.2">
      <c r="A43" s="16"/>
      <c r="B43" s="16"/>
      <c r="C43" s="17"/>
      <c r="D43" s="4"/>
      <c r="E43" s="4"/>
    </row>
    <row r="44" spans="1:6" x14ac:dyDescent="0.2">
      <c r="A44" s="16"/>
      <c r="B44" s="16"/>
      <c r="C44" s="17"/>
      <c r="D44" s="4"/>
      <c r="E44" s="4"/>
    </row>
    <row r="45" spans="1:6" x14ac:dyDescent="0.2">
      <c r="A45" s="16"/>
      <c r="B45" s="16"/>
      <c r="C45" s="17"/>
      <c r="D45" s="4"/>
      <c r="E45" s="4"/>
    </row>
    <row r="46" spans="1:6" x14ac:dyDescent="0.2">
      <c r="A46" s="16"/>
      <c r="B46" s="16"/>
      <c r="C46" s="17"/>
      <c r="D46" s="4"/>
      <c r="E46" s="4"/>
    </row>
    <row r="47" spans="1:6" x14ac:dyDescent="0.2">
      <c r="A47" s="16"/>
      <c r="B47" s="16"/>
      <c r="C47" s="17"/>
      <c r="D47" s="4"/>
      <c r="E47" s="4"/>
    </row>
    <row r="48" spans="1:6" x14ac:dyDescent="0.2">
      <c r="A48" s="16"/>
      <c r="B48" s="16"/>
      <c r="C48" s="17"/>
      <c r="D48" s="4"/>
      <c r="E48" s="4"/>
    </row>
    <row r="49" spans="1:5" x14ac:dyDescent="0.2">
      <c r="A49" s="16"/>
      <c r="B49" s="16"/>
      <c r="C49" s="17"/>
      <c r="D49" s="4"/>
      <c r="E49" s="4"/>
    </row>
    <row r="50" spans="1:5" x14ac:dyDescent="0.2">
      <c r="A50" s="16"/>
      <c r="B50" s="16"/>
      <c r="C50" s="17"/>
      <c r="D50" s="4"/>
      <c r="E50" s="4"/>
    </row>
    <row r="51" spans="1:5" x14ac:dyDescent="0.2">
      <c r="A51" s="16"/>
      <c r="B51" s="16"/>
      <c r="C51" s="17"/>
      <c r="D51" s="4"/>
      <c r="E51" s="4"/>
    </row>
    <row r="52" spans="1:5" x14ac:dyDescent="0.2">
      <c r="A52" s="16"/>
      <c r="B52" s="16"/>
      <c r="C52" s="17"/>
      <c r="D52" s="4"/>
      <c r="E52" s="4"/>
    </row>
    <row r="53" spans="1:5" x14ac:dyDescent="0.2">
      <c r="A53" s="16"/>
      <c r="B53" s="16"/>
      <c r="C53" s="17"/>
      <c r="D53" s="4"/>
      <c r="E53" s="4"/>
    </row>
    <row r="54" spans="1:5" x14ac:dyDescent="0.2">
      <c r="A54" s="16"/>
      <c r="B54" s="16"/>
      <c r="C54" s="17"/>
      <c r="D54" s="4"/>
      <c r="E54" s="4"/>
    </row>
    <row r="55" spans="1:5" x14ac:dyDescent="0.2">
      <c r="A55" s="16"/>
      <c r="B55" s="16"/>
      <c r="C55" s="17"/>
      <c r="D55" s="4"/>
      <c r="E55" s="4"/>
    </row>
    <row r="56" spans="1:5" x14ac:dyDescent="0.2">
      <c r="A56" s="16"/>
      <c r="B56" s="16"/>
      <c r="C56" s="17"/>
      <c r="D56" s="4"/>
      <c r="E56" s="4"/>
    </row>
    <row r="57" spans="1:5" x14ac:dyDescent="0.2">
      <c r="A57" s="16"/>
      <c r="B57" s="16"/>
      <c r="C57" s="17"/>
      <c r="D57" s="4"/>
      <c r="E57" s="4"/>
    </row>
    <row r="58" spans="1:5" x14ac:dyDescent="0.2">
      <c r="A58" s="16"/>
      <c r="B58" s="16"/>
      <c r="C58" s="17"/>
      <c r="D58" s="4"/>
      <c r="E58" s="4"/>
    </row>
    <row r="59" spans="1:5" x14ac:dyDescent="0.2">
      <c r="A59" s="16"/>
      <c r="B59" s="16"/>
      <c r="C59" s="17"/>
      <c r="D59" s="4"/>
      <c r="E59" s="4"/>
    </row>
    <row r="60" spans="1:5" x14ac:dyDescent="0.2">
      <c r="A60" s="16"/>
      <c r="B60" s="16"/>
      <c r="C60" s="17"/>
      <c r="D60" s="4"/>
      <c r="E60" s="4"/>
    </row>
    <row r="61" spans="1:5" x14ac:dyDescent="0.2">
      <c r="A61" s="16"/>
      <c r="B61" s="16"/>
      <c r="C61" s="17"/>
      <c r="D61" s="4"/>
      <c r="E61" s="4"/>
    </row>
    <row r="62" spans="1:5" x14ac:dyDescent="0.2">
      <c r="A62" s="16"/>
      <c r="B62" s="16"/>
      <c r="C62" s="17"/>
      <c r="D62" s="4"/>
      <c r="E62" s="4"/>
    </row>
    <row r="63" spans="1:5" x14ac:dyDescent="0.2">
      <c r="A63" s="16"/>
      <c r="B63" s="16"/>
      <c r="C63" s="17"/>
      <c r="D63" s="4"/>
      <c r="E63" s="4"/>
    </row>
    <row r="64" spans="1:5" x14ac:dyDescent="0.2">
      <c r="A64" s="16"/>
      <c r="B64" s="16"/>
      <c r="C64" s="17"/>
      <c r="D64" s="4"/>
      <c r="E64" s="4"/>
    </row>
    <row r="65" spans="1:5" x14ac:dyDescent="0.2">
      <c r="A65" s="16"/>
      <c r="B65" s="16"/>
      <c r="C65" s="17"/>
      <c r="D65" s="4"/>
      <c r="E65" s="4"/>
    </row>
    <row r="66" spans="1:5" x14ac:dyDescent="0.2">
      <c r="A66" s="38"/>
      <c r="B66" s="38"/>
      <c r="C66" s="21"/>
      <c r="D66" s="5"/>
      <c r="E6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Eg</vt:lpstr>
      <vt:lpstr>sotrudnik</vt:lpstr>
      <vt:lpstr>dogovor</vt:lpstr>
      <vt:lpstr>uvolnenie</vt:lpstr>
      <vt:lpstr>povushkvalif</vt:lpstr>
      <vt:lpstr>obrazovanie</vt:lpstr>
      <vt:lpstr>prinyatie</vt:lpstr>
      <vt:lpstr>rabotodat</vt:lpstr>
      <vt:lpstr>peremeshenie</vt:lpstr>
      <vt:lpstr>voinskuchet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Атрем</cp:lastModifiedBy>
  <dcterms:created xsi:type="dcterms:W3CDTF">2021-06-23T14:55:07Z</dcterms:created>
  <dcterms:modified xsi:type="dcterms:W3CDTF">2021-08-15T07:49:14Z</dcterms:modified>
</cp:coreProperties>
</file>