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743C8668-869B-6D46-88D0-090673C69B32}" xr6:coauthVersionLast="47" xr6:coauthVersionMax="47" xr10:uidLastSave="{00000000-0000-0000-0000-000000000000}"/>
  <bookViews>
    <workbookView xWindow="18280" yWindow="5120" windowWidth="27700" windowHeight="19200" activeTab="1" xr2:uid="{C142EDAA-E264-4745-9327-E272BC58F4EB}"/>
  </bookViews>
  <sheets>
    <sheet name="Tann_2050_Fig2.9" sheetId="2" r:id="rId1"/>
    <sheet name="Pann_2050_Fig2.1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5" i="2"/>
  <c r="L45" i="2"/>
  <c r="K45" i="2"/>
  <c r="J45" i="2"/>
  <c r="I45" i="2"/>
  <c r="H45" i="2"/>
  <c r="G45" i="2"/>
  <c r="F45" i="2"/>
  <c r="E45" i="2"/>
  <c r="D45" i="2"/>
  <c r="C45" i="2"/>
  <c r="M43" i="2"/>
  <c r="L43" i="2"/>
  <c r="K43" i="2"/>
  <c r="J43" i="2"/>
  <c r="I43" i="2"/>
  <c r="H43" i="2"/>
  <c r="G43" i="2"/>
  <c r="F43" i="2"/>
  <c r="E43" i="2"/>
  <c r="D43" i="2"/>
  <c r="C43" i="2"/>
  <c r="M42" i="2"/>
  <c r="L42" i="2"/>
  <c r="K42" i="2"/>
  <c r="J42" i="2"/>
  <c r="I42" i="2"/>
  <c r="H42" i="2"/>
  <c r="G42" i="2"/>
  <c r="F42" i="2"/>
  <c r="E42" i="2"/>
  <c r="D42" i="2"/>
  <c r="C42" i="2"/>
  <c r="M41" i="2"/>
  <c r="L41" i="2"/>
  <c r="K41" i="2"/>
  <c r="J41" i="2"/>
  <c r="I41" i="2"/>
  <c r="H41" i="2"/>
  <c r="G41" i="2"/>
  <c r="F41" i="2"/>
  <c r="E41" i="2"/>
  <c r="D41" i="2"/>
  <c r="C41" i="2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J47" i="2" l="1"/>
  <c r="C47" i="2"/>
  <c r="K47" i="2"/>
  <c r="G47" i="2"/>
  <c r="H47" i="2"/>
  <c r="D47" i="2"/>
  <c r="L47" i="2"/>
  <c r="I47" i="2"/>
  <c r="E47" i="2"/>
  <c r="M47" i="2"/>
  <c r="F47" i="2"/>
</calcChain>
</file>

<file path=xl/sharedStrings.xml><?xml version="1.0" encoding="utf-8"?>
<sst xmlns="http://schemas.openxmlformats.org/spreadsheetml/2006/main" count="103" uniqueCount="56">
  <si>
    <t>access1-0.1.rcp45</t>
  </si>
  <si>
    <t>access1-3.1.rcp45</t>
  </si>
  <si>
    <t>bcc-csm1-1.1.rcp45</t>
  </si>
  <si>
    <t>bcc-csm1-1-m.1.rcp45</t>
  </si>
  <si>
    <t>canesm2.1.rcp45</t>
  </si>
  <si>
    <t>ccsm4.6.rcp45</t>
  </si>
  <si>
    <t>cesm1-bgc.1.rcp45</t>
  </si>
  <si>
    <t>cesm1-cam5.1.rcp45</t>
  </si>
  <si>
    <t>cmcc-cm.1.rcp45</t>
  </si>
  <si>
    <t>cnrm-cm5.1.rcp45</t>
  </si>
  <si>
    <t>csiro-mk3-6-0.1.rcp45</t>
  </si>
  <si>
    <t>ec-earth.8.rcp45</t>
  </si>
  <si>
    <t>fgoals-g2.1.rcp45</t>
  </si>
  <si>
    <t>gfdl-cm3.1.rcp45</t>
  </si>
  <si>
    <t>gfdl-esm2g.1.rcp45</t>
  </si>
  <si>
    <t>gfdl-esm2m.1.rcp45</t>
  </si>
  <si>
    <t>giss-e2-r.6.rcp45</t>
  </si>
  <si>
    <t>hadgem2-ao.1.rcp45</t>
  </si>
  <si>
    <t>hadgem2-cc.1.rcp45</t>
  </si>
  <si>
    <t>hadgem2-es.1.rcp45</t>
  </si>
  <si>
    <t>inmcm4.1.rcp45</t>
  </si>
  <si>
    <t>ipsl-cm5a-lr.1.rcp45</t>
  </si>
  <si>
    <t>ipsl-cm5a-mr.1.rcp45</t>
  </si>
  <si>
    <t>miroc-esm.1.rcp45</t>
  </si>
  <si>
    <t>miroc-esm-chem.1.rcp45</t>
  </si>
  <si>
    <t>miroc5.1.rcp45</t>
  </si>
  <si>
    <t>mpi-esm-lr.1.rcp45</t>
  </si>
  <si>
    <t>mpi-esm-mr.1.rcp45</t>
  </si>
  <si>
    <t>mri-cgcm3.1.rcp45</t>
  </si>
  <si>
    <t>noresm1-m.1.rcp45</t>
  </si>
  <si>
    <t>cmcc-cms.1.rcp45</t>
  </si>
  <si>
    <t>giss-e2-h.6.rcp45</t>
  </si>
  <si>
    <t>median</t>
  </si>
  <si>
    <t>mean</t>
  </si>
  <si>
    <t>St Dev</t>
  </si>
  <si>
    <t>90th %ile</t>
  </si>
  <si>
    <t>10th %ile</t>
  </si>
  <si>
    <t>min</t>
  </si>
  <si>
    <t>max</t>
  </si>
  <si>
    <t>Northwest</t>
  </si>
  <si>
    <t>N. Mtns</t>
  </si>
  <si>
    <t>N. Front Range</t>
  </si>
  <si>
    <t>Northeast</t>
  </si>
  <si>
    <t>Mesas &amp; Valleys</t>
  </si>
  <si>
    <t>Southwest</t>
  </si>
  <si>
    <t>Southeast</t>
  </si>
  <si>
    <t>Central Mtns</t>
  </si>
  <si>
    <t>South Park</t>
  </si>
  <si>
    <t>Pikes Peak</t>
  </si>
  <si>
    <t>San Luis Valley</t>
  </si>
  <si>
    <t>Data originally downloaded from GDO-DCP archive: https://gdo-dcp.ucllnl.org/</t>
  </si>
  <si>
    <t xml:space="preserve">CMIP5-LOCA Climate </t>
  </si>
  <si>
    <t>Data files (csv &amp; netCDF) with monthly and annual temperature for all months can be found in the /cmip5-loca-rcp4.5_11altdivisions/div_T_P folder</t>
  </si>
  <si>
    <t>In each of the 11 division folders the .nc files contain monthly values, 1950-1999; the .csv files contain monthly deltas (anomalies) for the specified future time period (2050 or 2070)</t>
  </si>
  <si>
    <t>11 alternative climate divisions, change in annual average temperature (degrees F), 1971-2000 to 2050 (2035-2064)</t>
  </si>
  <si>
    <t>11 alternative climate divisions, change in annual precipitation (%), 1971-2000 to 2050 (2035-2064)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</si>
</sst>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annual temperature change,</a:t>
            </a:r>
            <a:r>
              <a:rPr lang="en-US" baseline="0"/>
              <a:t> 1971-2000 to 2050 (2035-2064), CMIP5-LOCA</a:t>
            </a:r>
            <a:endParaRPr lang="en-US"/>
          </a:p>
        </c:rich>
      </c:tx>
      <c:layout>
        <c:manualLayout>
          <c:xMode val="edge"/>
          <c:yMode val="edge"/>
          <c:x val="0.13216876387860843"/>
          <c:y val="3.7790697674418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25811734673069E-2"/>
          <c:y val="0.11521790880791064"/>
          <c:w val="0.90975072416466074"/>
          <c:h val="0.7654080618563455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Tann_2050_Fig2.9!$C$8:$M$8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Tann_2050_Fig2.9!$C$47:$M$47</c:f>
              <c:numCache>
                <c:formatCode>0.0</c:formatCode>
                <c:ptCount val="11"/>
                <c:pt idx="0">
                  <c:v>3.4307875000000005</c:v>
                </c:pt>
                <c:pt idx="1">
                  <c:v>2.5670614000000009</c:v>
                </c:pt>
                <c:pt idx="2">
                  <c:v>2.4659412000000005</c:v>
                </c:pt>
                <c:pt idx="3">
                  <c:v>2.7454795000000001</c:v>
                </c:pt>
                <c:pt idx="4">
                  <c:v>3.0023109000000003</c:v>
                </c:pt>
                <c:pt idx="5">
                  <c:v>2.5183509999999996</c:v>
                </c:pt>
                <c:pt idx="6">
                  <c:v>1.9279875999999998</c:v>
                </c:pt>
                <c:pt idx="7">
                  <c:v>2.3832986000000003</c:v>
                </c:pt>
                <c:pt idx="8">
                  <c:v>2.5100452000000004</c:v>
                </c:pt>
                <c:pt idx="9">
                  <c:v>2.3867322000000004</c:v>
                </c:pt>
                <c:pt idx="10">
                  <c:v>2.4799492000000001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4-41C0-95B5-CBE0A3AEEF6C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Tann_2050_Fig2.9!$C$8:$M$8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Tann_2050_Fig2.9!$C$48:$M$48</c:f>
              <c:numCache>
                <c:formatCode>0.0</c:formatCode>
                <c:ptCount val="11"/>
                <c:pt idx="0">
                  <c:v>2.573979</c:v>
                </c:pt>
                <c:pt idx="1">
                  <c:v>2.7060586999999998</c:v>
                </c:pt>
                <c:pt idx="2">
                  <c:v>3.0457621999999995</c:v>
                </c:pt>
                <c:pt idx="3">
                  <c:v>2.629734</c:v>
                </c:pt>
                <c:pt idx="4">
                  <c:v>2.7995958999999999</c:v>
                </c:pt>
                <c:pt idx="5">
                  <c:v>2.7335064</c:v>
                </c:pt>
                <c:pt idx="6">
                  <c:v>2.7691979</c:v>
                </c:pt>
                <c:pt idx="7">
                  <c:v>2.6963064999999999</c:v>
                </c:pt>
                <c:pt idx="8">
                  <c:v>2.8650422999999998</c:v>
                </c:pt>
                <c:pt idx="9">
                  <c:v>2.6623439999999996</c:v>
                </c:pt>
                <c:pt idx="10">
                  <c:v>2.6589837999999997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4-41C0-95B5-CBE0A3AE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100"/>
        <c:axId val="674388576"/>
        <c:axId val="674388928"/>
      </c:barChart>
      <c:lineChart>
        <c:grouping val="standard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Tann_2050_Fig2.9!$C$49:$M$49</c:f>
              <c:numCache>
                <c:formatCode>0.0</c:formatCode>
                <c:ptCount val="11"/>
                <c:pt idx="0">
                  <c:v>1.843045</c:v>
                </c:pt>
                <c:pt idx="1">
                  <c:v>1.687573</c:v>
                </c:pt>
                <c:pt idx="2">
                  <c:v>2.1350829999999998</c:v>
                </c:pt>
                <c:pt idx="3">
                  <c:v>1.8504480000000001</c:v>
                </c:pt>
                <c:pt idx="4">
                  <c:v>1.940215</c:v>
                </c:pt>
                <c:pt idx="5">
                  <c:v>1.780343</c:v>
                </c:pt>
                <c:pt idx="6">
                  <c:v>1.6610879999999999</c:v>
                </c:pt>
                <c:pt idx="7">
                  <c:v>1.7918069999999999</c:v>
                </c:pt>
                <c:pt idx="8">
                  <c:v>1.8755660000000001</c:v>
                </c:pt>
                <c:pt idx="9">
                  <c:v>1.4047909999999999</c:v>
                </c:pt>
                <c:pt idx="10">
                  <c:v>1.8520509999999999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4-41C0-95B5-CBE0A3AEEF6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Tann_2050_Fig2.9!$C$50:$M$50</c:f>
              <c:numCache>
                <c:formatCode>0.0</c:formatCode>
                <c:ptCount val="11"/>
                <c:pt idx="0">
                  <c:v>6.5239690000000001</c:v>
                </c:pt>
                <c:pt idx="1">
                  <c:v>6.2220339999999998</c:v>
                </c:pt>
                <c:pt idx="2">
                  <c:v>6.9951679999999996</c:v>
                </c:pt>
                <c:pt idx="3">
                  <c:v>6.6631270000000002</c:v>
                </c:pt>
                <c:pt idx="4">
                  <c:v>6.5945689999999999</c:v>
                </c:pt>
                <c:pt idx="5">
                  <c:v>6.4960899999999997</c:v>
                </c:pt>
                <c:pt idx="6">
                  <c:v>5.859337</c:v>
                </c:pt>
                <c:pt idx="7">
                  <c:v>6.4734980000000002</c:v>
                </c:pt>
                <c:pt idx="8">
                  <c:v>6.5240590000000003</c:v>
                </c:pt>
                <c:pt idx="9">
                  <c:v>6.2044189999999997</c:v>
                </c:pt>
                <c:pt idx="10">
                  <c:v>5.8199690000000004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4-41C0-95B5-CBE0A3AEEF6C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75000"/>
                    <a:alpha val="62000"/>
                  </a:schemeClr>
                </a:solidFill>
              </a:ln>
              <a:effectLst/>
            </c:spPr>
          </c:marker>
          <c:val>
            <c:numRef>
              <c:f>Tann_2050_Fig2.9!$C$41:$M$41</c:f>
              <c:numCache>
                <c:formatCode>0.0</c:formatCode>
                <c:ptCount val="11"/>
                <c:pt idx="0">
                  <c:v>4.2125994999999996</c:v>
                </c:pt>
                <c:pt idx="1">
                  <c:v>4.1393690000000003</c:v>
                </c:pt>
                <c:pt idx="2">
                  <c:v>4.4487009999999998</c:v>
                </c:pt>
                <c:pt idx="3">
                  <c:v>4.2293629999999993</c:v>
                </c:pt>
                <c:pt idx="4">
                  <c:v>4.2029019999999999</c:v>
                </c:pt>
                <c:pt idx="5">
                  <c:v>3.952763</c:v>
                </c:pt>
                <c:pt idx="6">
                  <c:v>3.7424214999999998</c:v>
                </c:pt>
                <c:pt idx="7">
                  <c:v>4.0757440000000003</c:v>
                </c:pt>
                <c:pt idx="8">
                  <c:v>4.0524190000000004</c:v>
                </c:pt>
                <c:pt idx="9">
                  <c:v>3.7354769999999999</c:v>
                </c:pt>
                <c:pt idx="10">
                  <c:v>4.0821339999999999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46E0-84AC-57381F29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88576"/>
        <c:axId val="674388928"/>
      </c:lineChart>
      <c:catAx>
        <c:axId val="6743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928"/>
        <c:crossesAt val="0"/>
        <c:auto val="1"/>
        <c:lblAlgn val="ctr"/>
        <c:lblOffset val="100"/>
        <c:noMultiLvlLbl val="0"/>
      </c:catAx>
      <c:valAx>
        <c:axId val="67438892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change from 1971-2000, °F</a:t>
                </a:r>
              </a:p>
            </c:rich>
          </c:tx>
          <c:layout>
            <c:manualLayout>
              <c:xMode val="edge"/>
              <c:yMode val="edge"/>
              <c:x val="8.4827220431642932E-3"/>
              <c:y val="0.21666670306988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576"/>
        <c:crosses val="autoZero"/>
        <c:crossBetween val="between"/>
        <c:majorUnit val="1"/>
        <c:minorUnit val="0.5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annual precipitation change,</a:t>
            </a:r>
            <a:r>
              <a:rPr lang="en-US" baseline="0"/>
              <a:t> 1971-2000 to 2050 (2035-2064), CMIP5-LOCA</a:t>
            </a:r>
            <a:endParaRPr lang="en-US"/>
          </a:p>
        </c:rich>
      </c:tx>
      <c:layout>
        <c:manualLayout>
          <c:xMode val="edge"/>
          <c:yMode val="edge"/>
          <c:x val="0.16177646188008882"/>
          <c:y val="2.938166773169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51200335709329E-2"/>
          <c:y val="0.11521790880791064"/>
          <c:w val="0.88902533556362451"/>
          <c:h val="0.7408547693574067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Pann_2050_Fig2.15!$C$8:$M$8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Pann_2050_Fig2.15!$C$47:$M$47</c:f>
              <c:numCache>
                <c:formatCode>0.0</c:formatCode>
                <c:ptCount val="11"/>
                <c:pt idx="0">
                  <c:v>13.466392800000007</c:v>
                </c:pt>
                <c:pt idx="1">
                  <c:v>13.011406500000003</c:v>
                </c:pt>
                <c:pt idx="2">
                  <c:v>12.6185575</c:v>
                </c:pt>
                <c:pt idx="3">
                  <c:v>11.140181399999999</c:v>
                </c:pt>
                <c:pt idx="4">
                  <c:v>9.1406875000000003</c:v>
                </c:pt>
                <c:pt idx="5">
                  <c:v>9.4968550000000018</c:v>
                </c:pt>
                <c:pt idx="6">
                  <c:v>10.404968800000001</c:v>
                </c:pt>
                <c:pt idx="7">
                  <c:v>10.135110000000005</c:v>
                </c:pt>
                <c:pt idx="8">
                  <c:v>8.2453214000000017</c:v>
                </c:pt>
                <c:pt idx="9">
                  <c:v>9.2590774000000042</c:v>
                </c:pt>
                <c:pt idx="10">
                  <c:v>10.603248900000001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2-4037-AEE4-4536C62D9A14}"/>
            </c:ext>
          </c:extLst>
        </c:ser>
        <c:ser>
          <c:idx val="1"/>
          <c:order val="1"/>
          <c:spPr>
            <a:solidFill>
              <a:schemeClr val="accent2">
                <a:lumMod val="50000"/>
                <a:alpha val="33000"/>
              </a:schemeClr>
            </a:solidFill>
            <a:ln>
              <a:noFill/>
            </a:ln>
            <a:effectLst/>
          </c:spPr>
          <c:invertIfNegative val="0"/>
          <c:cat>
            <c:strRef>
              <c:f>Pann_2050_Fig2.15!$C$8:$M$8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Pann_2050_Fig2.15!$C$48:$M$48</c:f>
              <c:numCache>
                <c:formatCode>0.0</c:formatCode>
                <c:ptCount val="11"/>
                <c:pt idx="0">
                  <c:v>-6.7103015000000008</c:v>
                </c:pt>
                <c:pt idx="1">
                  <c:v>-6.708056</c:v>
                </c:pt>
                <c:pt idx="2">
                  <c:v>-5.6408265000000002</c:v>
                </c:pt>
                <c:pt idx="3">
                  <c:v>-6.8843913000000008</c:v>
                </c:pt>
                <c:pt idx="4">
                  <c:v>-8.7528516000000014</c:v>
                </c:pt>
                <c:pt idx="5">
                  <c:v>-7.1204358999999995</c:v>
                </c:pt>
                <c:pt idx="6">
                  <c:v>-7.0806095999999998</c:v>
                </c:pt>
                <c:pt idx="7">
                  <c:v>-9.7046177</c:v>
                </c:pt>
                <c:pt idx="8">
                  <c:v>-9.3094065999999991</c:v>
                </c:pt>
                <c:pt idx="9">
                  <c:v>-10.6291063</c:v>
                </c:pt>
                <c:pt idx="10">
                  <c:v>-11.724576300000001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2-4037-AEE4-4536C62D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100"/>
        <c:axId val="674388576"/>
        <c:axId val="674388928"/>
      </c:barChart>
      <c:lineChart>
        <c:grouping val="standard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2">
                  <a:lumMod val="50000"/>
                  <a:alpha val="18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Pann_2050_Fig2.15!$C$8:$M$8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Pann_2050_Fig2.15!$C$49:$M$49</c:f>
              <c:numCache>
                <c:formatCode>0.0</c:formatCode>
                <c:ptCount val="11"/>
                <c:pt idx="0">
                  <c:v>-11.660346000000001</c:v>
                </c:pt>
                <c:pt idx="1">
                  <c:v>-10.159090000000001</c:v>
                </c:pt>
                <c:pt idx="2">
                  <c:v>-13.368039</c:v>
                </c:pt>
                <c:pt idx="3">
                  <c:v>-15.958746</c:v>
                </c:pt>
                <c:pt idx="4">
                  <c:v>-12.827228</c:v>
                </c:pt>
                <c:pt idx="5">
                  <c:v>-11.974909</c:v>
                </c:pt>
                <c:pt idx="6">
                  <c:v>-12.09648</c:v>
                </c:pt>
                <c:pt idx="7">
                  <c:v>-15.146454</c:v>
                </c:pt>
                <c:pt idx="8">
                  <c:v>-12.656230000000001</c:v>
                </c:pt>
                <c:pt idx="9">
                  <c:v>-13.459401</c:v>
                </c:pt>
                <c:pt idx="10">
                  <c:v>-17.648060000000001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2-4037-AEE4-4536C62D9A1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Pann_2050_Fig2.15!$C$8:$M$8</c:f>
              <c:strCache>
                <c:ptCount val="11"/>
                <c:pt idx="0">
                  <c:v>Northwest</c:v>
                </c:pt>
                <c:pt idx="1">
                  <c:v>N. Mtns</c:v>
                </c:pt>
                <c:pt idx="2">
                  <c:v>N. Front Range</c:v>
                </c:pt>
                <c:pt idx="3">
                  <c:v>Northeast</c:v>
                </c:pt>
                <c:pt idx="4">
                  <c:v>Mesas &amp; Valleys</c:v>
                </c:pt>
                <c:pt idx="5">
                  <c:v>Central Mtns</c:v>
                </c:pt>
                <c:pt idx="6">
                  <c:v>South Park</c:v>
                </c:pt>
                <c:pt idx="7">
                  <c:v>Pikes Peak</c:v>
                </c:pt>
                <c:pt idx="8">
                  <c:v>Southwest</c:v>
                </c:pt>
                <c:pt idx="9">
                  <c:v>San Luis Valley</c:v>
                </c:pt>
                <c:pt idx="10">
                  <c:v>Southeast</c:v>
                </c:pt>
              </c:strCache>
            </c:strRef>
          </c:cat>
          <c:val>
            <c:numRef>
              <c:f>Pann_2050_Fig2.15!$C$50:$M$50</c:f>
              <c:numCache>
                <c:formatCode>0.0</c:formatCode>
                <c:ptCount val="11"/>
                <c:pt idx="0">
                  <c:v>23.748524</c:v>
                </c:pt>
                <c:pt idx="1">
                  <c:v>21.699038000000002</c:v>
                </c:pt>
                <c:pt idx="2">
                  <c:v>21.704111000000001</c:v>
                </c:pt>
                <c:pt idx="3">
                  <c:v>23.762011999999999</c:v>
                </c:pt>
                <c:pt idx="4">
                  <c:v>15.560444</c:v>
                </c:pt>
                <c:pt idx="5">
                  <c:v>16.230114</c:v>
                </c:pt>
                <c:pt idx="6">
                  <c:v>17.377721999999999</c:v>
                </c:pt>
                <c:pt idx="7">
                  <c:v>12.353721999999999</c:v>
                </c:pt>
                <c:pt idx="8">
                  <c:v>16.61064</c:v>
                </c:pt>
                <c:pt idx="9">
                  <c:v>12.806825999999999</c:v>
                </c:pt>
                <c:pt idx="10">
                  <c:v>11.896755000000001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2-4037-AEE4-4536C62D9A14}"/>
            </c:ext>
          </c:extLst>
        </c:ser>
        <c:ser>
          <c:idx val="4"/>
          <c:order val="4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Pann_2050_Fig2.15!$C$41:$M$41</c:f>
              <c:numCache>
                <c:formatCode>0.0</c:formatCode>
                <c:ptCount val="11"/>
                <c:pt idx="0">
                  <c:v>3.1631900000000002</c:v>
                </c:pt>
                <c:pt idx="1">
                  <c:v>2.7931749999999997</c:v>
                </c:pt>
                <c:pt idx="2">
                  <c:v>4.2092580000000002</c:v>
                </c:pt>
                <c:pt idx="3">
                  <c:v>2.289434</c:v>
                </c:pt>
                <c:pt idx="4">
                  <c:v>2.4545405000000002</c:v>
                </c:pt>
                <c:pt idx="5">
                  <c:v>2.4816155000000002</c:v>
                </c:pt>
                <c:pt idx="6">
                  <c:v>1.8580285000000001</c:v>
                </c:pt>
                <c:pt idx="7">
                  <c:v>1.7863705000000001</c:v>
                </c:pt>
                <c:pt idx="8">
                  <c:v>-0.18653449999999999</c:v>
                </c:pt>
                <c:pt idx="9">
                  <c:v>0.879297</c:v>
                </c:pt>
                <c:pt idx="10">
                  <c:v>1.2114065000000001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458E-B24C-D32284F1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88576"/>
        <c:axId val="674388928"/>
      </c:lineChart>
      <c:catAx>
        <c:axId val="674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928"/>
        <c:crossesAt val="-30"/>
        <c:auto val="1"/>
        <c:lblAlgn val="ctr"/>
        <c:lblOffset val="100"/>
        <c:noMultiLvlLbl val="0"/>
      </c:catAx>
      <c:valAx>
        <c:axId val="674388928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Precipitation</a:t>
                </a:r>
                <a:r>
                  <a:rPr lang="en-US" sz="1200" baseline="0"/>
                  <a:t> change, %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80236861584012E-2"/>
              <c:y val="0.31787369082303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8576"/>
        <c:crosses val="autoZero"/>
        <c:crossBetween val="between"/>
        <c:majorUnit val="5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52</xdr:row>
      <xdr:rowOff>76200</xdr:rowOff>
    </xdr:from>
    <xdr:to>
      <xdr:col>14</xdr:col>
      <xdr:colOff>349250</xdr:colOff>
      <xdr:row>77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479EC-83B4-4460-B07D-1C5BB584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13</xdr:col>
      <xdr:colOff>425450</xdr:colOff>
      <xdr:row>77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62515-0B99-47C8-BB30-2E15CB9F0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A7E4-0C21-4731-AFBC-36B70E339B73}">
  <dimension ref="A1:AA78"/>
  <sheetViews>
    <sheetView zoomScale="130" zoomScaleNormal="130" workbookViewId="0">
      <selection sqref="A1:XFD6"/>
    </sheetView>
  </sheetViews>
  <sheetFormatPr baseColWidth="10" defaultColWidth="8.83203125" defaultRowHeight="15" x14ac:dyDescent="0.2"/>
  <cols>
    <col min="1" max="1" width="11" customWidth="1"/>
    <col min="2" max="2" width="16.83203125" customWidth="1"/>
  </cols>
  <sheetData>
    <row r="1" spans="1:27" x14ac:dyDescent="0.2">
      <c r="A1" s="8" t="s">
        <v>51</v>
      </c>
    </row>
    <row r="2" spans="1:27" x14ac:dyDescent="0.2">
      <c r="A2" t="s">
        <v>50</v>
      </c>
    </row>
    <row r="3" spans="1:27" x14ac:dyDescent="0.2">
      <c r="A3" t="s">
        <v>52</v>
      </c>
    </row>
    <row r="4" spans="1:27" x14ac:dyDescent="0.2">
      <c r="A4" t="s">
        <v>53</v>
      </c>
    </row>
    <row r="6" spans="1:27" x14ac:dyDescent="0.2">
      <c r="A6" s="8" t="s">
        <v>54</v>
      </c>
    </row>
    <row r="7" spans="1:27" x14ac:dyDescent="0.2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</row>
    <row r="8" spans="1:27" x14ac:dyDescent="0.2"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46</v>
      </c>
      <c r="I8" t="s">
        <v>47</v>
      </c>
      <c r="J8" t="s">
        <v>48</v>
      </c>
      <c r="K8" t="s">
        <v>44</v>
      </c>
      <c r="L8" t="s">
        <v>49</v>
      </c>
      <c r="M8" t="s">
        <v>45</v>
      </c>
    </row>
    <row r="9" spans="1:27" ht="16" x14ac:dyDescent="0.2">
      <c r="A9" s="1">
        <v>0</v>
      </c>
      <c r="B9" s="1" t="s">
        <v>0</v>
      </c>
      <c r="C9" s="2">
        <v>4.7893030000000003</v>
      </c>
      <c r="D9" s="2">
        <v>4.6500830000000004</v>
      </c>
      <c r="E9" s="2">
        <v>5.1311960000000001</v>
      </c>
      <c r="F9" s="2">
        <v>4.806673</v>
      </c>
      <c r="G9" s="2">
        <v>4.8772869999999999</v>
      </c>
      <c r="H9" s="2">
        <v>4.5140940000000001</v>
      </c>
      <c r="I9" s="2">
        <v>4.3317480000000002</v>
      </c>
      <c r="J9" s="2">
        <v>4.8631099999999998</v>
      </c>
      <c r="K9" s="2">
        <v>4.443854</v>
      </c>
      <c r="L9" s="2">
        <v>4.3268800000000001</v>
      </c>
      <c r="M9" s="2">
        <v>4.3370160000000002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" x14ac:dyDescent="0.2">
      <c r="A10" s="1">
        <v>1</v>
      </c>
      <c r="B10" s="1" t="s">
        <v>1</v>
      </c>
      <c r="C10" s="2">
        <v>4.0879510000000003</v>
      </c>
      <c r="D10" s="2">
        <v>4.0800809999999998</v>
      </c>
      <c r="E10" s="2">
        <v>4.3309680000000004</v>
      </c>
      <c r="F10" s="2">
        <v>3.8561030000000001</v>
      </c>
      <c r="G10" s="2">
        <v>3.9685670000000002</v>
      </c>
      <c r="H10" s="2">
        <v>3.9404669999999999</v>
      </c>
      <c r="I10" s="2">
        <v>3.5783360000000002</v>
      </c>
      <c r="J10" s="2">
        <v>3.7560989999999999</v>
      </c>
      <c r="K10" s="2">
        <v>3.7819829999999999</v>
      </c>
      <c r="L10" s="2">
        <v>3.644755</v>
      </c>
      <c r="M10" s="2">
        <v>3.672221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" x14ac:dyDescent="0.2">
      <c r="A11" s="1">
        <v>2</v>
      </c>
      <c r="B11" s="1" t="s">
        <v>2</v>
      </c>
      <c r="C11" s="2">
        <v>3.9774780000000001</v>
      </c>
      <c r="D11" s="2">
        <v>3.914444</v>
      </c>
      <c r="E11" s="2">
        <v>4.5880859999999997</v>
      </c>
      <c r="F11" s="2">
        <v>4.4319940000000004</v>
      </c>
      <c r="G11" s="2">
        <v>3.8688039999999999</v>
      </c>
      <c r="H11" s="2">
        <v>3.6919110000000002</v>
      </c>
      <c r="I11" s="2">
        <v>3.5863969999999998</v>
      </c>
      <c r="J11" s="2">
        <v>4.0879079999999997</v>
      </c>
      <c r="K11" s="2">
        <v>3.5507040000000001</v>
      </c>
      <c r="L11" s="2">
        <v>3.234181</v>
      </c>
      <c r="M11" s="2">
        <v>3.950809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" x14ac:dyDescent="0.2">
      <c r="A12" s="1">
        <v>3</v>
      </c>
      <c r="B12" s="1" t="s">
        <v>3</v>
      </c>
      <c r="C12" s="2">
        <v>3.3250570000000002</v>
      </c>
      <c r="D12" s="2">
        <v>3.4534910000000001</v>
      </c>
      <c r="E12" s="2">
        <v>3.9621110000000002</v>
      </c>
      <c r="F12" s="2">
        <v>3.5923829999999999</v>
      </c>
      <c r="G12" s="2">
        <v>3.46333</v>
      </c>
      <c r="H12" s="2">
        <v>3.3186429999999998</v>
      </c>
      <c r="I12" s="2">
        <v>3.250867</v>
      </c>
      <c r="J12" s="2">
        <v>3.4938120000000001</v>
      </c>
      <c r="K12" s="2">
        <v>3.4708459999999999</v>
      </c>
      <c r="L12" s="2">
        <v>3.3645040000000002</v>
      </c>
      <c r="M12" s="2">
        <v>3.5847530000000001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" x14ac:dyDescent="0.2">
      <c r="A13" s="1">
        <v>4</v>
      </c>
      <c r="B13" s="1" t="s">
        <v>4</v>
      </c>
      <c r="C13" s="2">
        <v>5.0625359999999997</v>
      </c>
      <c r="D13" s="2">
        <v>4.9433809999999996</v>
      </c>
      <c r="E13" s="2">
        <v>5.3490869999999999</v>
      </c>
      <c r="F13" s="2">
        <v>5.1262699999999999</v>
      </c>
      <c r="G13" s="2">
        <v>5.1137360000000003</v>
      </c>
      <c r="H13" s="2">
        <v>5.0792339999999996</v>
      </c>
      <c r="I13" s="2">
        <v>4.6008420000000001</v>
      </c>
      <c r="J13" s="2">
        <v>4.9034810000000002</v>
      </c>
      <c r="K13" s="2">
        <v>5.0636510000000001</v>
      </c>
      <c r="L13" s="2">
        <v>4.8622920000000001</v>
      </c>
      <c r="M13" s="2">
        <v>5.0115869999999996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" x14ac:dyDescent="0.2">
      <c r="A14" s="1">
        <v>5</v>
      </c>
      <c r="B14" s="1" t="s">
        <v>5</v>
      </c>
      <c r="C14" s="2">
        <v>3.9039549999999998</v>
      </c>
      <c r="D14" s="2">
        <v>3.4973990000000001</v>
      </c>
      <c r="E14" s="2">
        <v>3.7601629999999999</v>
      </c>
      <c r="F14" s="2">
        <v>3.4106399999999999</v>
      </c>
      <c r="G14" s="2">
        <v>3.5910410000000001</v>
      </c>
      <c r="H14" s="2">
        <v>3.3692359999999999</v>
      </c>
      <c r="I14" s="2">
        <v>3.0447709999999999</v>
      </c>
      <c r="J14" s="2">
        <v>3.3989349999999998</v>
      </c>
      <c r="K14" s="2">
        <v>3.3013319999999999</v>
      </c>
      <c r="L14" s="2">
        <v>3.244148</v>
      </c>
      <c r="M14" s="2">
        <v>3.3937849999999998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 x14ac:dyDescent="0.2">
      <c r="A15" s="1">
        <v>6</v>
      </c>
      <c r="B15" s="1" t="s">
        <v>6</v>
      </c>
      <c r="C15" s="2">
        <v>4.1683399999999997</v>
      </c>
      <c r="D15" s="2">
        <v>3.6676410000000002</v>
      </c>
      <c r="E15" s="2">
        <v>3.735789</v>
      </c>
      <c r="F15" s="2">
        <v>3.5377969999999999</v>
      </c>
      <c r="G15" s="2">
        <v>3.9774349999999998</v>
      </c>
      <c r="H15" s="2">
        <v>3.5229240000000002</v>
      </c>
      <c r="I15" s="2">
        <v>3.0776129999999999</v>
      </c>
      <c r="J15" s="2">
        <v>3.354152</v>
      </c>
      <c r="K15" s="2">
        <v>3.4540389999999999</v>
      </c>
      <c r="L15" s="2">
        <v>3.114811</v>
      </c>
      <c r="M15" s="2">
        <v>3.4556550000000001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" x14ac:dyDescent="0.2">
      <c r="A16" s="1">
        <v>7</v>
      </c>
      <c r="B16" s="1" t="s">
        <v>7</v>
      </c>
      <c r="C16" s="2">
        <v>5.125731</v>
      </c>
      <c r="D16" s="2">
        <v>4.4490660000000002</v>
      </c>
      <c r="E16" s="2">
        <v>4.1807129999999999</v>
      </c>
      <c r="F16" s="2">
        <v>3.857701</v>
      </c>
      <c r="G16" s="2">
        <v>5.0468599999999997</v>
      </c>
      <c r="H16" s="2">
        <v>4.5819650000000003</v>
      </c>
      <c r="I16" s="2">
        <v>3.9082059999999998</v>
      </c>
      <c r="J16" s="2">
        <v>3.9171200000000002</v>
      </c>
      <c r="K16" s="2">
        <v>4.7657990000000003</v>
      </c>
      <c r="L16" s="2">
        <v>3.8806729999999998</v>
      </c>
      <c r="M16" s="2">
        <v>3.8689369999999998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" x14ac:dyDescent="0.2">
      <c r="A17" s="1">
        <v>8</v>
      </c>
      <c r="B17" s="1" t="s">
        <v>8</v>
      </c>
      <c r="C17" s="2">
        <v>3.987832</v>
      </c>
      <c r="D17" s="2">
        <v>4.4241780000000004</v>
      </c>
      <c r="E17" s="2">
        <v>4.439184</v>
      </c>
      <c r="F17" s="2">
        <v>4.0388419999999998</v>
      </c>
      <c r="G17" s="2">
        <v>4.0267549999999996</v>
      </c>
      <c r="H17" s="2">
        <v>4.4498030000000002</v>
      </c>
      <c r="I17" s="2">
        <v>3.8937780000000002</v>
      </c>
      <c r="J17" s="2">
        <v>4.06358</v>
      </c>
      <c r="K17" s="2">
        <v>4.163081</v>
      </c>
      <c r="L17" s="2">
        <v>3.942825</v>
      </c>
      <c r="M17" s="2">
        <v>4.0708380000000002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" x14ac:dyDescent="0.2">
      <c r="A18" s="1">
        <v>9</v>
      </c>
      <c r="B18" s="1" t="s">
        <v>9</v>
      </c>
      <c r="C18" s="2">
        <v>3.2619400000000001</v>
      </c>
      <c r="D18" s="2">
        <v>3.196218</v>
      </c>
      <c r="E18" s="2">
        <v>3.7322959999999998</v>
      </c>
      <c r="F18" s="2">
        <v>3.6684619999999999</v>
      </c>
      <c r="G18" s="2">
        <v>3.3716870000000001</v>
      </c>
      <c r="H18" s="2">
        <v>3.156053</v>
      </c>
      <c r="I18" s="2">
        <v>3.0726810000000002</v>
      </c>
      <c r="J18" s="2">
        <v>3.3156859999999999</v>
      </c>
      <c r="K18" s="2">
        <v>3.2723789999999999</v>
      </c>
      <c r="L18" s="2">
        <v>3.466135</v>
      </c>
      <c r="M18" s="2">
        <v>3.6449799999999999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" x14ac:dyDescent="0.2">
      <c r="A19" s="1">
        <v>10</v>
      </c>
      <c r="B19" s="1" t="s">
        <v>10</v>
      </c>
      <c r="C19" s="2">
        <v>4.8105729999999998</v>
      </c>
      <c r="D19" s="2">
        <v>4.56778</v>
      </c>
      <c r="E19" s="2">
        <v>5.4322220000000003</v>
      </c>
      <c r="F19" s="2">
        <v>5.3754780000000002</v>
      </c>
      <c r="G19" s="2">
        <v>4.6018400000000002</v>
      </c>
      <c r="H19" s="2">
        <v>4.3700260000000002</v>
      </c>
      <c r="I19" s="2">
        <v>4.3078469999999998</v>
      </c>
      <c r="J19" s="2">
        <v>4.9747950000000003</v>
      </c>
      <c r="K19" s="2">
        <v>4.6023360000000002</v>
      </c>
      <c r="L19" s="2">
        <v>4.294359</v>
      </c>
      <c r="M19" s="2">
        <v>4.9357759999999997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" x14ac:dyDescent="0.2">
      <c r="A20" s="1">
        <v>11</v>
      </c>
      <c r="B20" s="1" t="s">
        <v>11</v>
      </c>
      <c r="C20" s="2">
        <v>3.1647069999999999</v>
      </c>
      <c r="D20" s="2">
        <v>3.0833409999999999</v>
      </c>
      <c r="E20" s="2">
        <v>3.3019669999999999</v>
      </c>
      <c r="F20" s="2">
        <v>2.7395969999999998</v>
      </c>
      <c r="G20" s="2">
        <v>3.1967829999999999</v>
      </c>
      <c r="H20" s="2">
        <v>2.9794890000000001</v>
      </c>
      <c r="I20" s="2">
        <v>3.0066259999999998</v>
      </c>
      <c r="J20" s="2">
        <v>3.2153209999999999</v>
      </c>
      <c r="K20" s="2">
        <v>3.0563039999999999</v>
      </c>
      <c r="L20" s="2">
        <v>3.0528</v>
      </c>
      <c r="M20" s="2">
        <v>3.4155720000000001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" x14ac:dyDescent="0.2">
      <c r="A21" s="1">
        <v>12</v>
      </c>
      <c r="B21" s="1" t="s">
        <v>12</v>
      </c>
      <c r="C21" s="2">
        <v>5.2035780000000003</v>
      </c>
      <c r="D21" s="2">
        <v>5.0280459999999998</v>
      </c>
      <c r="E21" s="2">
        <v>5.4248750000000001</v>
      </c>
      <c r="F21" s="2">
        <v>5.2362109999999999</v>
      </c>
      <c r="G21" s="2">
        <v>5.4857500000000003</v>
      </c>
      <c r="H21" s="2">
        <v>5.2524709999999999</v>
      </c>
      <c r="I21" s="2">
        <v>4.7017959999999999</v>
      </c>
      <c r="J21" s="2">
        <v>4.9752599999999996</v>
      </c>
      <c r="K21" s="2">
        <v>5.1990850000000002</v>
      </c>
      <c r="L21" s="2">
        <v>4.6500269999999997</v>
      </c>
      <c r="M21" s="2">
        <v>4.9824599999999997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" x14ac:dyDescent="0.2">
      <c r="A22" s="1">
        <v>13</v>
      </c>
      <c r="B22" s="1" t="s">
        <v>13</v>
      </c>
      <c r="C22" s="2">
        <v>6.2142559999999998</v>
      </c>
      <c r="D22" s="2">
        <v>5.8896639999999998</v>
      </c>
      <c r="E22" s="2">
        <v>5.8764130000000003</v>
      </c>
      <c r="F22" s="2">
        <v>4.8279930000000002</v>
      </c>
      <c r="G22" s="2">
        <v>6.5945689999999999</v>
      </c>
      <c r="H22" s="2">
        <v>6.4960899999999997</v>
      </c>
      <c r="I22" s="2">
        <v>5.859337</v>
      </c>
      <c r="J22" s="2">
        <v>5.4487050000000004</v>
      </c>
      <c r="K22" s="2">
        <v>6.5240590000000003</v>
      </c>
      <c r="L22" s="2">
        <v>6.2044189999999997</v>
      </c>
      <c r="M22" s="2">
        <v>4.8612869999999999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" x14ac:dyDescent="0.2">
      <c r="A23" s="1">
        <v>14</v>
      </c>
      <c r="B23" s="1" t="s">
        <v>14</v>
      </c>
      <c r="C23" s="2">
        <v>2.8025340000000001</v>
      </c>
      <c r="D23" s="2">
        <v>2.943737</v>
      </c>
      <c r="E23" s="2">
        <v>3.7925680000000002</v>
      </c>
      <c r="F23" s="2">
        <v>3.5289169999999999</v>
      </c>
      <c r="G23" s="2">
        <v>3.1556169999999999</v>
      </c>
      <c r="H23" s="2">
        <v>3.107192</v>
      </c>
      <c r="I23" s="2">
        <v>3.111367</v>
      </c>
      <c r="J23" s="2">
        <v>3.3651399999999998</v>
      </c>
      <c r="K23" s="2">
        <v>3.512229</v>
      </c>
      <c r="L23" s="2">
        <v>3.1729910000000001</v>
      </c>
      <c r="M23" s="2">
        <v>3.2322030000000002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" x14ac:dyDescent="0.2">
      <c r="A24" s="1">
        <v>15</v>
      </c>
      <c r="B24" s="1" t="s">
        <v>15</v>
      </c>
      <c r="C24" s="2">
        <v>2.1427870000000002</v>
      </c>
      <c r="D24" s="2">
        <v>2.4096669999999998</v>
      </c>
      <c r="E24" s="2">
        <v>2.91797</v>
      </c>
      <c r="F24" s="2">
        <v>2.5081220000000002</v>
      </c>
      <c r="G24" s="2">
        <v>2.6977009999999999</v>
      </c>
      <c r="H24" s="2">
        <v>2.6140680000000001</v>
      </c>
      <c r="I24" s="2">
        <v>2.7428170000000001</v>
      </c>
      <c r="J24" s="2">
        <v>2.6548340000000001</v>
      </c>
      <c r="K24" s="2">
        <v>2.843791</v>
      </c>
      <c r="L24" s="2">
        <v>2.61896</v>
      </c>
      <c r="M24" s="2">
        <v>2.6078809999999999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" x14ac:dyDescent="0.2">
      <c r="A25" s="1">
        <v>16</v>
      </c>
      <c r="B25" s="1" t="s">
        <v>16</v>
      </c>
      <c r="C25" s="2">
        <v>2.548584</v>
      </c>
      <c r="D25" s="2">
        <v>2.6796500000000001</v>
      </c>
      <c r="E25" s="2">
        <v>3.0172949999999998</v>
      </c>
      <c r="F25" s="2">
        <v>2.6175269999999999</v>
      </c>
      <c r="G25" s="2">
        <v>2.7600380000000002</v>
      </c>
      <c r="H25" s="2">
        <v>2.706175</v>
      </c>
      <c r="I25" s="2">
        <v>2.6929569999999998</v>
      </c>
      <c r="J25" s="2">
        <v>2.6247400000000001</v>
      </c>
      <c r="K25" s="2">
        <v>2.706442</v>
      </c>
      <c r="L25" s="2">
        <v>2.5781930000000002</v>
      </c>
      <c r="M25" s="2">
        <v>2.6103719999999999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" x14ac:dyDescent="0.2">
      <c r="A26" s="1">
        <v>17</v>
      </c>
      <c r="B26" s="1" t="s">
        <v>17</v>
      </c>
      <c r="C26" s="2">
        <v>6.5239690000000001</v>
      </c>
      <c r="D26" s="2">
        <v>6.2220339999999998</v>
      </c>
      <c r="E26" s="2">
        <v>6.9951679999999996</v>
      </c>
      <c r="F26" s="2">
        <v>6.6631270000000002</v>
      </c>
      <c r="G26" s="2">
        <v>6.3443949999999996</v>
      </c>
      <c r="H26" s="2">
        <v>5.8818780000000004</v>
      </c>
      <c r="I26" s="2">
        <v>5.731223</v>
      </c>
      <c r="J26" s="2">
        <v>6.4734980000000002</v>
      </c>
      <c r="K26" s="2">
        <v>5.9040540000000004</v>
      </c>
      <c r="L26" s="2">
        <v>5.3846769999999999</v>
      </c>
      <c r="M26" s="2">
        <v>5.8199690000000004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" x14ac:dyDescent="0.2">
      <c r="A27" s="1">
        <v>18</v>
      </c>
      <c r="B27" s="1" t="s">
        <v>18</v>
      </c>
      <c r="C27" s="2">
        <v>4.7666040000000001</v>
      </c>
      <c r="D27" s="2">
        <v>4.5961720000000001</v>
      </c>
      <c r="E27" s="2">
        <v>4.9536980000000002</v>
      </c>
      <c r="F27" s="2">
        <v>4.5269820000000003</v>
      </c>
      <c r="G27" s="2">
        <v>4.7289329999999996</v>
      </c>
      <c r="H27" s="2">
        <v>4.3922970000000001</v>
      </c>
      <c r="I27" s="2">
        <v>4.1566850000000004</v>
      </c>
      <c r="J27" s="2">
        <v>4.6104050000000001</v>
      </c>
      <c r="K27" s="2">
        <v>4.7785500000000001</v>
      </c>
      <c r="L27" s="2">
        <v>4.4455479999999996</v>
      </c>
      <c r="M27" s="2">
        <v>4.4916419999999997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" x14ac:dyDescent="0.2">
      <c r="A28" s="1">
        <v>19</v>
      </c>
      <c r="B28" s="1" t="s">
        <v>19</v>
      </c>
      <c r="C28" s="2">
        <v>4.9669980000000002</v>
      </c>
      <c r="D28" s="2">
        <v>4.7662389999999997</v>
      </c>
      <c r="E28" s="2">
        <v>5.141718</v>
      </c>
      <c r="F28" s="2">
        <v>5.372833</v>
      </c>
      <c r="G28" s="2">
        <v>5.058897</v>
      </c>
      <c r="H28" s="2">
        <v>4.6971299999999996</v>
      </c>
      <c r="I28" s="2">
        <v>4.3783640000000004</v>
      </c>
      <c r="J28" s="2">
        <v>5.0804819999999999</v>
      </c>
      <c r="K28" s="2">
        <v>4.6187009999999997</v>
      </c>
      <c r="L28" s="2">
        <v>4.5646550000000001</v>
      </c>
      <c r="M28" s="2">
        <v>5.1638659999999996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" x14ac:dyDescent="0.2">
      <c r="A29" s="1">
        <v>20</v>
      </c>
      <c r="B29" s="1" t="s">
        <v>20</v>
      </c>
      <c r="C29" s="2">
        <v>1.843045</v>
      </c>
      <c r="D29" s="2">
        <v>1.687573</v>
      </c>
      <c r="E29" s="2">
        <v>2.1350829999999998</v>
      </c>
      <c r="F29" s="2">
        <v>1.8504480000000001</v>
      </c>
      <c r="G29" s="2">
        <v>1.940215</v>
      </c>
      <c r="H29" s="2">
        <v>1.780343</v>
      </c>
      <c r="I29" s="2">
        <v>1.6610879999999999</v>
      </c>
      <c r="J29" s="2">
        <v>1.7918069999999999</v>
      </c>
      <c r="K29" s="2">
        <v>1.8755660000000001</v>
      </c>
      <c r="L29" s="2">
        <v>1.691586</v>
      </c>
      <c r="M29" s="2">
        <v>1.8520509999999999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" x14ac:dyDescent="0.2">
      <c r="A30" s="1">
        <v>21</v>
      </c>
      <c r="B30" s="1" t="s">
        <v>21</v>
      </c>
      <c r="C30" s="2">
        <v>4.2568590000000004</v>
      </c>
      <c r="D30" s="2">
        <v>3.8994360000000001</v>
      </c>
      <c r="E30" s="2">
        <v>4.7327159999999999</v>
      </c>
      <c r="F30" s="2">
        <v>4.4607419999999998</v>
      </c>
      <c r="G30" s="2">
        <v>4.3790490000000002</v>
      </c>
      <c r="H30" s="2">
        <v>3.930466</v>
      </c>
      <c r="I30" s="2">
        <v>3.8760289999999999</v>
      </c>
      <c r="J30" s="2">
        <v>4.5734919999999999</v>
      </c>
      <c r="K30" s="2">
        <v>4.2250779999999999</v>
      </c>
      <c r="L30" s="2">
        <v>3.9076759999999999</v>
      </c>
      <c r="M30" s="2">
        <v>4.5504889999999998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" x14ac:dyDescent="0.2">
      <c r="A31" s="1">
        <v>22</v>
      </c>
      <c r="B31" s="1" t="s">
        <v>22</v>
      </c>
      <c r="C31" s="2">
        <v>4.663373</v>
      </c>
      <c r="D31" s="2">
        <v>4.4708269999999999</v>
      </c>
      <c r="E31" s="2">
        <v>5.0791339999999998</v>
      </c>
      <c r="F31" s="2">
        <v>5.1378680000000001</v>
      </c>
      <c r="G31" s="2">
        <v>4.7434479999999999</v>
      </c>
      <c r="H31" s="2">
        <v>4.5985630000000004</v>
      </c>
      <c r="I31" s="2">
        <v>4.4295530000000003</v>
      </c>
      <c r="J31" s="2">
        <v>4.9613519999999998</v>
      </c>
      <c r="K31" s="2">
        <v>4.528187</v>
      </c>
      <c r="L31" s="2">
        <v>4.3059029999999998</v>
      </c>
      <c r="M31" s="2">
        <v>5.0247409999999997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" x14ac:dyDescent="0.2">
      <c r="A32" s="1">
        <v>23</v>
      </c>
      <c r="B32" s="1" t="s">
        <v>23</v>
      </c>
      <c r="C32" s="2">
        <v>6.1623000000000001</v>
      </c>
      <c r="D32" s="2">
        <v>4.9662709999999999</v>
      </c>
      <c r="E32" s="2">
        <v>5.2746829999999996</v>
      </c>
      <c r="F32" s="2">
        <v>4.8890690000000001</v>
      </c>
      <c r="G32" s="2">
        <v>5.6513669999999996</v>
      </c>
      <c r="H32" s="2">
        <v>4.6048520000000002</v>
      </c>
      <c r="I32" s="2">
        <v>3.8318680000000001</v>
      </c>
      <c r="J32" s="2">
        <v>4.789504</v>
      </c>
      <c r="K32" s="2">
        <v>4.8037510000000001</v>
      </c>
      <c r="L32" s="2">
        <v>3.8261989999999999</v>
      </c>
      <c r="M32" s="2">
        <v>4.6131739999999999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13" ht="16" x14ac:dyDescent="0.2">
      <c r="A33" s="1">
        <v>24</v>
      </c>
      <c r="B33" s="1" t="s">
        <v>24</v>
      </c>
      <c r="C33" s="2">
        <v>6.0102370000000001</v>
      </c>
      <c r="D33" s="2">
        <v>5.2252140000000002</v>
      </c>
      <c r="E33" s="2">
        <v>5.4373760000000004</v>
      </c>
      <c r="F33" s="2">
        <v>5.2114349999999998</v>
      </c>
      <c r="G33" s="2">
        <v>5.804386</v>
      </c>
      <c r="H33" s="2">
        <v>5.2463350000000002</v>
      </c>
      <c r="I33" s="2">
        <v>4.3099879999999997</v>
      </c>
      <c r="J33" s="2">
        <v>5.0717129999999999</v>
      </c>
      <c r="K33" s="2">
        <v>5.32822</v>
      </c>
      <c r="L33" s="2">
        <v>4.5012350000000003</v>
      </c>
      <c r="M33" s="2">
        <v>5.1516209999999996</v>
      </c>
    </row>
    <row r="34" spans="1:13" ht="16" x14ac:dyDescent="0.2">
      <c r="A34" s="1">
        <v>25</v>
      </c>
      <c r="B34" s="1" t="s">
        <v>25</v>
      </c>
      <c r="C34" s="2">
        <v>5.9555319999999998</v>
      </c>
      <c r="D34" s="2">
        <v>5.2784430000000002</v>
      </c>
      <c r="E34" s="2">
        <v>5.5199619999999996</v>
      </c>
      <c r="F34" s="2">
        <v>5.5016319999999999</v>
      </c>
      <c r="G34" s="2">
        <v>5.7795940000000003</v>
      </c>
      <c r="H34" s="2">
        <v>5.1614019999999998</v>
      </c>
      <c r="I34" s="2">
        <v>4.655691</v>
      </c>
      <c r="J34" s="2">
        <v>4.9559049999999996</v>
      </c>
      <c r="K34" s="2">
        <v>5.4843000000000002</v>
      </c>
      <c r="L34" s="2">
        <v>5.0698299999999996</v>
      </c>
      <c r="M34" s="2">
        <v>4.9493749999999999</v>
      </c>
    </row>
    <row r="35" spans="1:13" ht="16" x14ac:dyDescent="0.2">
      <c r="A35" s="1">
        <v>26</v>
      </c>
      <c r="B35" s="1" t="s">
        <v>26</v>
      </c>
      <c r="C35" s="2">
        <v>3.4282140000000001</v>
      </c>
      <c r="D35" s="2">
        <v>3.073696</v>
      </c>
      <c r="E35" s="2">
        <v>3.4735010000000002</v>
      </c>
      <c r="F35" s="2">
        <v>3.1416970000000002</v>
      </c>
      <c r="G35" s="2">
        <v>3.5582600000000002</v>
      </c>
      <c r="H35" s="2">
        <v>3.2122440000000001</v>
      </c>
      <c r="I35" s="2">
        <v>3.0192190000000001</v>
      </c>
      <c r="J35" s="2">
        <v>3.0695589999999999</v>
      </c>
      <c r="K35" s="2">
        <v>3.5188799999999998</v>
      </c>
      <c r="L35" s="2">
        <v>3.1895539999999998</v>
      </c>
      <c r="M35" s="2">
        <v>3.0964900000000002</v>
      </c>
    </row>
    <row r="36" spans="1:13" ht="16" x14ac:dyDescent="0.2">
      <c r="A36" s="1">
        <v>27</v>
      </c>
      <c r="B36" s="1" t="s">
        <v>27</v>
      </c>
      <c r="C36" s="2">
        <v>3.8607930000000001</v>
      </c>
      <c r="D36" s="2">
        <v>3.725384</v>
      </c>
      <c r="E36" s="2">
        <v>4.3948850000000004</v>
      </c>
      <c r="F36" s="2">
        <v>4.1998449999999998</v>
      </c>
      <c r="G36" s="2">
        <v>3.737463</v>
      </c>
      <c r="H36" s="2">
        <v>3.6722109999999999</v>
      </c>
      <c r="I36" s="2">
        <v>3.5841069999999999</v>
      </c>
      <c r="J36" s="2">
        <v>4.0107239999999997</v>
      </c>
      <c r="K36" s="2">
        <v>3.6144129999999999</v>
      </c>
      <c r="L36" s="2">
        <v>3.5460759999999998</v>
      </c>
      <c r="M36" s="2">
        <v>4.0934299999999997</v>
      </c>
    </row>
    <row r="37" spans="1:13" ht="16" x14ac:dyDescent="0.2">
      <c r="A37" s="1">
        <v>28</v>
      </c>
      <c r="B37" s="1" t="s">
        <v>28</v>
      </c>
      <c r="C37" s="2">
        <v>2.2364980000000001</v>
      </c>
      <c r="D37" s="2">
        <v>2.2871489999999999</v>
      </c>
      <c r="E37" s="2">
        <v>2.5279539999999998</v>
      </c>
      <c r="F37" s="2">
        <v>2.3937080000000002</v>
      </c>
      <c r="G37" s="2">
        <v>2.1383290000000001</v>
      </c>
      <c r="H37" s="2">
        <v>1.9725470000000001</v>
      </c>
      <c r="I37" s="2">
        <v>1.9531099999999999</v>
      </c>
      <c r="J37" s="2">
        <v>2.151484</v>
      </c>
      <c r="K37" s="2">
        <v>2.1564019999999999</v>
      </c>
      <c r="L37" s="2">
        <v>1.4047909999999999</v>
      </c>
      <c r="M37" s="2">
        <v>2.2730399999999999</v>
      </c>
    </row>
    <row r="38" spans="1:13" ht="16" x14ac:dyDescent="0.2">
      <c r="A38" s="1">
        <v>29</v>
      </c>
      <c r="B38" s="1" t="s">
        <v>29</v>
      </c>
      <c r="C38" s="2">
        <v>4.7930770000000003</v>
      </c>
      <c r="D38" s="2">
        <v>4.1986569999999999</v>
      </c>
      <c r="E38" s="2">
        <v>4.4582179999999996</v>
      </c>
      <c r="F38" s="2">
        <v>4.1473110000000002</v>
      </c>
      <c r="G38" s="2">
        <v>4.474844</v>
      </c>
      <c r="H38" s="2">
        <v>3.9650590000000001</v>
      </c>
      <c r="I38" s="2">
        <v>3.57267</v>
      </c>
      <c r="J38" s="2">
        <v>3.9675530000000001</v>
      </c>
      <c r="K38" s="2">
        <v>3.941757</v>
      </c>
      <c r="L38" s="2">
        <v>3.4882230000000001</v>
      </c>
      <c r="M38" s="2">
        <v>3.773282</v>
      </c>
    </row>
    <row r="39" spans="1:13" ht="16" x14ac:dyDescent="0.2">
      <c r="A39" s="1">
        <v>30</v>
      </c>
      <c r="B39" s="1" t="s">
        <v>30</v>
      </c>
      <c r="C39" s="2">
        <v>3.8465799999999999</v>
      </c>
      <c r="D39" s="2">
        <v>3.8935270000000002</v>
      </c>
      <c r="E39" s="2">
        <v>4.4167459999999998</v>
      </c>
      <c r="F39" s="2">
        <v>4.2588809999999997</v>
      </c>
      <c r="G39" s="2">
        <v>3.9619629999999999</v>
      </c>
      <c r="H39" s="2">
        <v>3.715576</v>
      </c>
      <c r="I39" s="2">
        <v>3.6529750000000001</v>
      </c>
      <c r="J39" s="2">
        <v>4.0955690000000002</v>
      </c>
      <c r="K39" s="2">
        <v>3.6910129999999999</v>
      </c>
      <c r="L39" s="2">
        <v>3.547914</v>
      </c>
      <c r="M39" s="2">
        <v>4.1542960000000004</v>
      </c>
    </row>
    <row r="40" spans="1:13" ht="16" x14ac:dyDescent="0.2">
      <c r="A40" s="1">
        <v>31</v>
      </c>
      <c r="B40" s="1" t="s">
        <v>31</v>
      </c>
      <c r="C40" s="2">
        <v>5.6633190000000004</v>
      </c>
      <c r="D40" s="2">
        <v>5.8044729999999998</v>
      </c>
      <c r="E40" s="2">
        <v>6.2405980000000003</v>
      </c>
      <c r="F40" s="2">
        <v>5.7155610000000001</v>
      </c>
      <c r="G40" s="2">
        <v>6.0583210000000003</v>
      </c>
      <c r="H40" s="2">
        <v>5.7949520000000003</v>
      </c>
      <c r="I40" s="2">
        <v>5.5125469999999996</v>
      </c>
      <c r="J40" s="2">
        <v>5.7449859999999999</v>
      </c>
      <c r="K40" s="2">
        <v>5.3802950000000003</v>
      </c>
      <c r="L40" s="2">
        <v>5.4385810000000001</v>
      </c>
      <c r="M40" s="2">
        <v>5.6247439999999997</v>
      </c>
    </row>
    <row r="41" spans="1:13" x14ac:dyDescent="0.2">
      <c r="C41" s="4">
        <f>MEDIAN(C9:C40)</f>
        <v>4.2125994999999996</v>
      </c>
      <c r="D41" s="4">
        <f t="shared" ref="D41:M41" si="0">MEDIAN(D9:D40)</f>
        <v>4.1393690000000003</v>
      </c>
      <c r="E41" s="4">
        <f t="shared" si="0"/>
        <v>4.4487009999999998</v>
      </c>
      <c r="F41" s="4">
        <f t="shared" si="0"/>
        <v>4.2293629999999993</v>
      </c>
      <c r="G41" s="4">
        <f t="shared" si="0"/>
        <v>4.2029019999999999</v>
      </c>
      <c r="H41" s="4">
        <f t="shared" si="0"/>
        <v>3.952763</v>
      </c>
      <c r="I41" s="4">
        <f t="shared" si="0"/>
        <v>3.7424214999999998</v>
      </c>
      <c r="J41" s="4">
        <f t="shared" si="0"/>
        <v>4.0757440000000003</v>
      </c>
      <c r="K41" s="4">
        <f t="shared" si="0"/>
        <v>4.0524190000000004</v>
      </c>
      <c r="L41" s="4">
        <f t="shared" si="0"/>
        <v>3.7354769999999999</v>
      </c>
      <c r="M41" s="4">
        <f t="shared" si="0"/>
        <v>4.0821339999999999</v>
      </c>
    </row>
    <row r="42" spans="1:13" x14ac:dyDescent="0.2">
      <c r="C42" s="6">
        <f>AVERAGE(C9:C40)</f>
        <v>4.2985793750000001</v>
      </c>
      <c r="D42" s="6">
        <f t="shared" ref="D42:M42" si="1">AVERAGE(D9:D40)</f>
        <v>4.092905062499999</v>
      </c>
      <c r="E42" s="6">
        <f t="shared" si="1"/>
        <v>4.4923232187499993</v>
      </c>
      <c r="F42" s="6">
        <f t="shared" si="1"/>
        <v>4.2072452812499996</v>
      </c>
      <c r="G42" s="6">
        <f t="shared" si="1"/>
        <v>4.3174144999999999</v>
      </c>
      <c r="H42" s="6">
        <f t="shared" si="1"/>
        <v>4.0554905000000003</v>
      </c>
      <c r="I42" s="6">
        <f t="shared" si="1"/>
        <v>3.7841594687500009</v>
      </c>
      <c r="J42" s="6">
        <f t="shared" si="1"/>
        <v>4.1175222187500005</v>
      </c>
      <c r="K42" s="6">
        <f t="shared" si="1"/>
        <v>4.11128378125</v>
      </c>
      <c r="L42" s="6">
        <f t="shared" si="1"/>
        <v>3.8114187812500004</v>
      </c>
      <c r="M42" s="6">
        <f t="shared" si="1"/>
        <v>4.0708856874999997</v>
      </c>
    </row>
    <row r="43" spans="1:13" x14ac:dyDescent="0.2">
      <c r="C43" s="6">
        <f>STDEV(C9:C40)</f>
        <v>1.2492129260324556</v>
      </c>
      <c r="D43" s="6">
        <f t="shared" ref="D43:M43" si="2">STDEV(D9:D40)</f>
        <v>1.0868805708375067</v>
      </c>
      <c r="E43" s="6">
        <f t="shared" si="2"/>
        <v>1.0904650157153228</v>
      </c>
      <c r="F43" s="6">
        <f t="shared" si="2"/>
        <v>1.1064024834465642</v>
      </c>
      <c r="G43" s="6">
        <f t="shared" si="2"/>
        <v>1.1923899199866115</v>
      </c>
      <c r="H43" s="6">
        <f t="shared" si="2"/>
        <v>1.1075004453600781</v>
      </c>
      <c r="I43" s="6">
        <f t="shared" si="2"/>
        <v>0.96633679943511863</v>
      </c>
      <c r="J43" s="6">
        <f t="shared" si="2"/>
        <v>1.0660611088988083</v>
      </c>
      <c r="K43" s="6">
        <f t="shared" si="2"/>
        <v>1.0709337322803802</v>
      </c>
      <c r="L43" s="6">
        <f t="shared" si="2"/>
        <v>1.0284692708898775</v>
      </c>
      <c r="M43" s="6">
        <f t="shared" si="2"/>
        <v>0.9747564492112859</v>
      </c>
    </row>
    <row r="45" spans="1:13" x14ac:dyDescent="0.2">
      <c r="C45" s="6">
        <f>PERCENTILE(C9:C40,0.9)</f>
        <v>6.0047665000000006</v>
      </c>
      <c r="D45" s="6">
        <f t="shared" ref="D45:M45" si="3">PERCENTILE(D9:D40,0.9)</f>
        <v>5.2731201000000008</v>
      </c>
      <c r="E45" s="6">
        <f t="shared" si="3"/>
        <v>5.5117034</v>
      </c>
      <c r="F45" s="6">
        <f t="shared" si="3"/>
        <v>5.3752135000000001</v>
      </c>
      <c r="G45" s="6">
        <f t="shared" si="3"/>
        <v>5.8019068000000003</v>
      </c>
      <c r="H45" s="6">
        <f t="shared" si="3"/>
        <v>5.2518573999999996</v>
      </c>
      <c r="I45" s="6">
        <f t="shared" si="3"/>
        <v>4.6971854999999998</v>
      </c>
      <c r="J45" s="6">
        <f t="shared" si="3"/>
        <v>5.0796051000000002</v>
      </c>
      <c r="K45" s="6">
        <f t="shared" si="3"/>
        <v>5.3750875000000002</v>
      </c>
      <c r="L45" s="6">
        <f t="shared" si="3"/>
        <v>5.0490762</v>
      </c>
      <c r="M45" s="6">
        <f t="shared" si="3"/>
        <v>5.1389329999999998</v>
      </c>
    </row>
    <row r="46" spans="1:13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C47" s="6">
        <f>C45-C48</f>
        <v>3.4307875000000005</v>
      </c>
      <c r="D47" s="6">
        <f t="shared" ref="D47:M47" si="4">D45-D48</f>
        <v>2.5670614000000009</v>
      </c>
      <c r="E47" s="6">
        <f t="shared" si="4"/>
        <v>2.4659412000000005</v>
      </c>
      <c r="F47" s="6">
        <f t="shared" si="4"/>
        <v>2.7454795000000001</v>
      </c>
      <c r="G47" s="6">
        <f t="shared" si="4"/>
        <v>3.0023109000000003</v>
      </c>
      <c r="H47" s="6">
        <f t="shared" si="4"/>
        <v>2.5183509999999996</v>
      </c>
      <c r="I47" s="6">
        <f t="shared" si="4"/>
        <v>1.9279875999999998</v>
      </c>
      <c r="J47" s="6">
        <f t="shared" si="4"/>
        <v>2.3832986000000003</v>
      </c>
      <c r="K47" s="6">
        <f t="shared" si="4"/>
        <v>2.5100452000000004</v>
      </c>
      <c r="L47" s="6">
        <f t="shared" si="4"/>
        <v>2.3867322000000004</v>
      </c>
      <c r="M47" s="6">
        <f t="shared" si="4"/>
        <v>2.4799492000000001</v>
      </c>
    </row>
    <row r="48" spans="1:13" x14ac:dyDescent="0.2">
      <c r="C48" s="6">
        <f>PERCENTILE(C9:C40,0.1)</f>
        <v>2.573979</v>
      </c>
      <c r="D48" s="6">
        <f t="shared" ref="D48:M48" si="5">PERCENTILE(D9:D40,0.1)</f>
        <v>2.7060586999999998</v>
      </c>
      <c r="E48" s="6">
        <f t="shared" si="5"/>
        <v>3.0457621999999995</v>
      </c>
      <c r="F48" s="6">
        <f t="shared" si="5"/>
        <v>2.629734</v>
      </c>
      <c r="G48" s="6">
        <f t="shared" si="5"/>
        <v>2.7995958999999999</v>
      </c>
      <c r="H48" s="6">
        <f t="shared" si="5"/>
        <v>2.7335064</v>
      </c>
      <c r="I48" s="6">
        <f t="shared" si="5"/>
        <v>2.7691979</v>
      </c>
      <c r="J48" s="6">
        <f t="shared" si="5"/>
        <v>2.6963064999999999</v>
      </c>
      <c r="K48" s="6">
        <f t="shared" si="5"/>
        <v>2.8650422999999998</v>
      </c>
      <c r="L48" s="6">
        <f t="shared" si="5"/>
        <v>2.6623439999999996</v>
      </c>
      <c r="M48" s="6">
        <f t="shared" si="5"/>
        <v>2.6589837999999997</v>
      </c>
    </row>
    <row r="49" spans="3:13" x14ac:dyDescent="0.2">
      <c r="C49" s="6">
        <f>MIN(C9:C40)</f>
        <v>1.843045</v>
      </c>
      <c r="D49" s="6">
        <f t="shared" ref="D49:M49" si="6">MIN(D9:D40)</f>
        <v>1.687573</v>
      </c>
      <c r="E49" s="6">
        <f t="shared" si="6"/>
        <v>2.1350829999999998</v>
      </c>
      <c r="F49" s="6">
        <f t="shared" si="6"/>
        <v>1.8504480000000001</v>
      </c>
      <c r="G49" s="6">
        <f t="shared" si="6"/>
        <v>1.940215</v>
      </c>
      <c r="H49" s="6">
        <f t="shared" si="6"/>
        <v>1.780343</v>
      </c>
      <c r="I49" s="6">
        <f t="shared" si="6"/>
        <v>1.6610879999999999</v>
      </c>
      <c r="J49" s="6">
        <f t="shared" si="6"/>
        <v>1.7918069999999999</v>
      </c>
      <c r="K49" s="6">
        <f t="shared" si="6"/>
        <v>1.8755660000000001</v>
      </c>
      <c r="L49" s="6">
        <f t="shared" si="6"/>
        <v>1.4047909999999999</v>
      </c>
      <c r="M49" s="6">
        <f t="shared" si="6"/>
        <v>1.8520509999999999</v>
      </c>
    </row>
    <row r="50" spans="3:13" x14ac:dyDescent="0.2">
      <c r="C50" s="6">
        <f>MAX(C9:C40)</f>
        <v>6.5239690000000001</v>
      </c>
      <c r="D50" s="6">
        <f t="shared" ref="D50:M50" si="7">MAX(D9:D40)</f>
        <v>6.2220339999999998</v>
      </c>
      <c r="E50" s="6">
        <f t="shared" si="7"/>
        <v>6.9951679999999996</v>
      </c>
      <c r="F50" s="6">
        <f t="shared" si="7"/>
        <v>6.6631270000000002</v>
      </c>
      <c r="G50" s="6">
        <f t="shared" si="7"/>
        <v>6.5945689999999999</v>
      </c>
      <c r="H50" s="6">
        <f t="shared" si="7"/>
        <v>6.4960899999999997</v>
      </c>
      <c r="I50" s="6">
        <f t="shared" si="7"/>
        <v>5.859337</v>
      </c>
      <c r="J50" s="6">
        <f t="shared" si="7"/>
        <v>6.4734980000000002</v>
      </c>
      <c r="K50" s="6">
        <f t="shared" si="7"/>
        <v>6.5240590000000003</v>
      </c>
      <c r="L50" s="6">
        <f t="shared" si="7"/>
        <v>6.2044189999999997</v>
      </c>
      <c r="M50" s="6">
        <f t="shared" si="7"/>
        <v>5.8199690000000004</v>
      </c>
    </row>
    <row r="78" spans="3:13" x14ac:dyDescent="0.2">
      <c r="C78">
        <v>1</v>
      </c>
      <c r="D78">
        <v>5</v>
      </c>
      <c r="E78">
        <v>9</v>
      </c>
      <c r="F78">
        <v>2</v>
      </c>
      <c r="G78">
        <v>6</v>
      </c>
      <c r="H78">
        <v>7</v>
      </c>
      <c r="I78">
        <v>10</v>
      </c>
      <c r="J78">
        <v>3</v>
      </c>
      <c r="K78">
        <v>8</v>
      </c>
      <c r="L78">
        <v>4</v>
      </c>
      <c r="M78">
        <v>11</v>
      </c>
    </row>
  </sheetData>
  <sortState xmlns:xlrd2="http://schemas.microsoft.com/office/spreadsheetml/2017/richdata2" columnSort="1" ref="C7:M40">
    <sortCondition ref="C7:M7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F81F-6A05-4E10-849E-B09446A1E55E}">
  <dimension ref="A1:M50"/>
  <sheetViews>
    <sheetView tabSelected="1" zoomScale="130" zoomScaleNormal="130" workbookViewId="0">
      <selection activeCell="P4" sqref="P4"/>
    </sheetView>
  </sheetViews>
  <sheetFormatPr baseColWidth="10" defaultColWidth="8.83203125" defaultRowHeight="15" x14ac:dyDescent="0.2"/>
  <cols>
    <col min="2" max="2" width="20.6640625" customWidth="1"/>
  </cols>
  <sheetData>
    <row r="1" spans="1:13" x14ac:dyDescent="0.2">
      <c r="A1" s="8" t="s">
        <v>51</v>
      </c>
    </row>
    <row r="2" spans="1:13" x14ac:dyDescent="0.2">
      <c r="A2" t="s">
        <v>50</v>
      </c>
    </row>
    <row r="3" spans="1:13" x14ac:dyDescent="0.2">
      <c r="A3" t="s">
        <v>52</v>
      </c>
    </row>
    <row r="4" spans="1:13" x14ac:dyDescent="0.2">
      <c r="A4" t="s">
        <v>53</v>
      </c>
    </row>
    <row r="6" spans="1:13" x14ac:dyDescent="0.2">
      <c r="A6" s="8" t="s">
        <v>55</v>
      </c>
    </row>
    <row r="7" spans="1:13" x14ac:dyDescent="0.2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</row>
    <row r="8" spans="1:13" x14ac:dyDescent="0.2"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46</v>
      </c>
      <c r="I8" t="s">
        <v>47</v>
      </c>
      <c r="J8" t="s">
        <v>48</v>
      </c>
      <c r="K8" t="s">
        <v>44</v>
      </c>
      <c r="L8" t="s">
        <v>49</v>
      </c>
      <c r="M8" t="s">
        <v>45</v>
      </c>
    </row>
    <row r="9" spans="1:13" ht="16" x14ac:dyDescent="0.2">
      <c r="A9" s="1">
        <v>0</v>
      </c>
      <c r="B9" s="1" t="s">
        <v>0</v>
      </c>
      <c r="C9" s="3">
        <v>-6.7683340000000003</v>
      </c>
      <c r="D9" s="3">
        <v>-7.7883199999999997</v>
      </c>
      <c r="E9" s="3">
        <v>-13.368039</v>
      </c>
      <c r="F9" s="3">
        <v>-15.244935</v>
      </c>
      <c r="G9" s="3">
        <v>-6.8761489999999998</v>
      </c>
      <c r="H9" s="3">
        <v>-7.0233249999999998</v>
      </c>
      <c r="I9" s="3">
        <v>-11.387290999999999</v>
      </c>
      <c r="J9" s="3">
        <v>-15.146454</v>
      </c>
      <c r="K9" s="3">
        <v>-12.656230000000001</v>
      </c>
      <c r="L9" s="3">
        <v>-12.641904</v>
      </c>
      <c r="M9" s="3">
        <v>-17.011194</v>
      </c>
    </row>
    <row r="10" spans="1:13" ht="16" x14ac:dyDescent="0.2">
      <c r="A10" s="1">
        <v>1</v>
      </c>
      <c r="B10" s="1" t="s">
        <v>1</v>
      </c>
      <c r="C10" s="3">
        <v>-3.9797150000000001</v>
      </c>
      <c r="D10" s="3">
        <v>-3.2681179999999999</v>
      </c>
      <c r="E10" s="3">
        <v>6.5145920000000004</v>
      </c>
      <c r="F10" s="3">
        <v>9.3988849999999999</v>
      </c>
      <c r="G10" s="3">
        <v>-1.9125589999999999</v>
      </c>
      <c r="H10" s="3">
        <v>-2.7867540000000002</v>
      </c>
      <c r="I10" s="3">
        <v>1.221214</v>
      </c>
      <c r="J10" s="3">
        <v>2.8049740000000001</v>
      </c>
      <c r="K10" s="3">
        <v>2.0923759999999998</v>
      </c>
      <c r="L10" s="3">
        <v>5.2900530000000003</v>
      </c>
      <c r="M10" s="3">
        <v>11.555982999999999</v>
      </c>
    </row>
    <row r="11" spans="1:13" ht="16" x14ac:dyDescent="0.2">
      <c r="A11" s="1">
        <v>2</v>
      </c>
      <c r="B11" s="1" t="s">
        <v>2</v>
      </c>
      <c r="C11" s="3">
        <v>-6.1880090000000001</v>
      </c>
      <c r="D11" s="3">
        <v>-6.706283</v>
      </c>
      <c r="E11" s="3">
        <v>-5.6476379999999997</v>
      </c>
      <c r="F11" s="3">
        <v>-2.0307759999999999</v>
      </c>
      <c r="G11" s="3">
        <v>-7.516896</v>
      </c>
      <c r="H11" s="3">
        <v>-6.2027020000000004</v>
      </c>
      <c r="I11" s="3">
        <v>-6.4355960000000003</v>
      </c>
      <c r="J11" s="3">
        <v>-5.65083</v>
      </c>
      <c r="K11" s="3">
        <v>-8.8391979999999997</v>
      </c>
      <c r="L11" s="3">
        <v>-6.5395430000000001</v>
      </c>
      <c r="M11" s="3">
        <v>-9.5054850000000002</v>
      </c>
    </row>
    <row r="12" spans="1:13" ht="16" x14ac:dyDescent="0.2">
      <c r="A12" s="1">
        <v>3</v>
      </c>
      <c r="B12" s="1" t="s">
        <v>3</v>
      </c>
      <c r="C12" s="3">
        <v>-9.0758299999999998</v>
      </c>
      <c r="D12" s="3">
        <v>-6.708253</v>
      </c>
      <c r="E12" s="3">
        <v>-5.4915039999999999</v>
      </c>
      <c r="F12" s="3">
        <v>-7.8304210000000003</v>
      </c>
      <c r="G12" s="3">
        <v>-9.4487400000000008</v>
      </c>
      <c r="H12" s="3">
        <v>-7.1312259999999998</v>
      </c>
      <c r="I12" s="3">
        <v>-6.0350109999999999</v>
      </c>
      <c r="J12" s="3">
        <v>-9.7895299999999992</v>
      </c>
      <c r="K12" s="3">
        <v>-11.446739000000001</v>
      </c>
      <c r="L12" s="3">
        <v>-9.8747830000000008</v>
      </c>
      <c r="M12" s="3">
        <v>-14.372919</v>
      </c>
    </row>
    <row r="13" spans="1:13" ht="16" x14ac:dyDescent="0.2">
      <c r="A13" s="1">
        <v>4</v>
      </c>
      <c r="B13" s="1" t="s">
        <v>4</v>
      </c>
      <c r="C13" s="3">
        <v>15.345575999999999</v>
      </c>
      <c r="D13" s="3">
        <v>9.0475589999999997</v>
      </c>
      <c r="E13" s="3">
        <v>3.4422700000000002</v>
      </c>
      <c r="F13" s="3">
        <v>3.8436279999999998</v>
      </c>
      <c r="G13" s="3">
        <v>10.440405999999999</v>
      </c>
      <c r="H13" s="3">
        <v>9.540305</v>
      </c>
      <c r="I13" s="3">
        <v>5.7016109999999998</v>
      </c>
      <c r="J13" s="3">
        <v>1.292986</v>
      </c>
      <c r="K13" s="3">
        <v>3.083377</v>
      </c>
      <c r="L13" s="3">
        <v>0.91436300000000004</v>
      </c>
      <c r="M13" s="3">
        <v>4.3845029999999996</v>
      </c>
    </row>
    <row r="14" spans="1:13" ht="16" x14ac:dyDescent="0.2">
      <c r="A14" s="1">
        <v>5</v>
      </c>
      <c r="B14" s="1" t="s">
        <v>5</v>
      </c>
      <c r="C14" s="3">
        <v>1.263504</v>
      </c>
      <c r="D14" s="3">
        <v>7.0575780000000004</v>
      </c>
      <c r="E14" s="3">
        <v>4.1946849999999998</v>
      </c>
      <c r="F14" s="3">
        <v>0.81798499999999996</v>
      </c>
      <c r="G14" s="3">
        <v>2.7292749999999999</v>
      </c>
      <c r="H14" s="3">
        <v>7.1713050000000003</v>
      </c>
      <c r="I14" s="3">
        <v>7.4820380000000002</v>
      </c>
      <c r="J14" s="3">
        <v>2.5114879999999999</v>
      </c>
      <c r="K14" s="3">
        <v>4.102474</v>
      </c>
      <c r="L14" s="3">
        <v>0.364066</v>
      </c>
      <c r="M14" s="3">
        <v>5.5113099999999999</v>
      </c>
    </row>
    <row r="15" spans="1:13" ht="16" x14ac:dyDescent="0.2">
      <c r="A15" s="1">
        <v>6</v>
      </c>
      <c r="B15" s="1" t="s">
        <v>6</v>
      </c>
      <c r="C15" s="3">
        <v>-4.5084499999999998</v>
      </c>
      <c r="D15" s="3">
        <v>0.90282899999999999</v>
      </c>
      <c r="E15" s="3">
        <v>9.4182480000000002</v>
      </c>
      <c r="F15" s="3">
        <v>1.1152789999999999</v>
      </c>
      <c r="G15" s="3">
        <v>-2.1294059999999999</v>
      </c>
      <c r="H15" s="3">
        <v>1.854706</v>
      </c>
      <c r="I15" s="3">
        <v>11.277208</v>
      </c>
      <c r="J15" s="3">
        <v>1.557261</v>
      </c>
      <c r="K15" s="3">
        <v>-4.2645000000000002E-2</v>
      </c>
      <c r="L15" s="3">
        <v>2.468442</v>
      </c>
      <c r="M15" s="3">
        <v>-3.1375000000000002</v>
      </c>
    </row>
    <row r="16" spans="1:13" ht="16" x14ac:dyDescent="0.2">
      <c r="A16" s="1">
        <v>7</v>
      </c>
      <c r="B16" s="1" t="s">
        <v>7</v>
      </c>
      <c r="C16" s="3">
        <v>6.31372</v>
      </c>
      <c r="D16" s="3">
        <v>4.9344239999999999</v>
      </c>
      <c r="E16" s="3">
        <v>12.836911000000001</v>
      </c>
      <c r="F16" s="3">
        <v>7.4207359999999998</v>
      </c>
      <c r="G16" s="3">
        <v>-2.6776200000000001</v>
      </c>
      <c r="H16" s="3">
        <v>3.1085250000000002</v>
      </c>
      <c r="I16" s="3">
        <v>7.5873460000000001</v>
      </c>
      <c r="J16" s="3">
        <v>7.1623799999999997</v>
      </c>
      <c r="K16" s="3">
        <v>-3.1886290000000002</v>
      </c>
      <c r="L16" s="3">
        <v>6.6846490000000003</v>
      </c>
      <c r="M16" s="3">
        <v>10.636525000000001</v>
      </c>
    </row>
    <row r="17" spans="1:13" ht="16" x14ac:dyDescent="0.2">
      <c r="A17" s="1">
        <v>8</v>
      </c>
      <c r="B17" s="1" t="s">
        <v>8</v>
      </c>
      <c r="C17" s="3">
        <v>-5.4295819999999999</v>
      </c>
      <c r="D17" s="3">
        <v>-6.4330870000000004</v>
      </c>
      <c r="E17" s="3">
        <v>1.569102</v>
      </c>
      <c r="F17" s="3">
        <v>3.764958</v>
      </c>
      <c r="G17" s="3">
        <v>-6.5356329999999998</v>
      </c>
      <c r="H17" s="3">
        <v>-10.040469</v>
      </c>
      <c r="I17" s="3">
        <v>-6.6307859999999996</v>
      </c>
      <c r="J17" s="3">
        <v>-2.8000590000000001</v>
      </c>
      <c r="K17" s="3">
        <v>-7.8723720000000004</v>
      </c>
      <c r="L17" s="3">
        <v>-4.7271979999999996</v>
      </c>
      <c r="M17" s="3">
        <v>1.7338070000000001</v>
      </c>
    </row>
    <row r="18" spans="1:13" ht="16" x14ac:dyDescent="0.2">
      <c r="A18" s="1">
        <v>9</v>
      </c>
      <c r="B18" s="1" t="s">
        <v>9</v>
      </c>
      <c r="C18" s="3">
        <v>9.2682559999999992</v>
      </c>
      <c r="D18" s="3">
        <v>9.893046</v>
      </c>
      <c r="E18" s="3">
        <v>9.9159839999999999</v>
      </c>
      <c r="F18" s="3">
        <v>11.097300000000001</v>
      </c>
      <c r="G18" s="3">
        <v>9.1600479999999997</v>
      </c>
      <c r="H18" s="3">
        <v>10.671744</v>
      </c>
      <c r="I18" s="3">
        <v>6.4502879999999996</v>
      </c>
      <c r="J18" s="3">
        <v>8.1182549999999996</v>
      </c>
      <c r="K18" s="3">
        <v>11.690906999999999</v>
      </c>
      <c r="L18" s="3">
        <v>10.302754999999999</v>
      </c>
      <c r="M18" s="3">
        <v>7.8376320000000002</v>
      </c>
    </row>
    <row r="19" spans="1:13" ht="16" x14ac:dyDescent="0.2">
      <c r="A19" s="1">
        <v>10</v>
      </c>
      <c r="B19" s="1" t="s">
        <v>10</v>
      </c>
      <c r="C19" s="3">
        <v>2.7995510000000001</v>
      </c>
      <c r="D19" s="3">
        <v>-1.5417050000000001</v>
      </c>
      <c r="E19" s="3">
        <v>2.5091169999999998</v>
      </c>
      <c r="F19" s="3">
        <v>-5.3737170000000001</v>
      </c>
      <c r="G19" s="3">
        <v>6.3225439999999997</v>
      </c>
      <c r="H19" s="3">
        <v>1.4156899999999999</v>
      </c>
      <c r="I19" s="3">
        <v>-0.86224500000000004</v>
      </c>
      <c r="J19" s="3">
        <v>-1.672822</v>
      </c>
      <c r="K19" s="3">
        <v>5.2597769999999997</v>
      </c>
      <c r="L19" s="3">
        <v>0.84423099999999995</v>
      </c>
      <c r="M19" s="3">
        <v>-2.8905539999999998</v>
      </c>
    </row>
    <row r="20" spans="1:13" ht="16" x14ac:dyDescent="0.2">
      <c r="A20" s="1">
        <v>11</v>
      </c>
      <c r="B20" s="1" t="s">
        <v>11</v>
      </c>
      <c r="C20" s="3">
        <v>3.5268290000000002</v>
      </c>
      <c r="D20" s="3">
        <v>6.5512699999999997</v>
      </c>
      <c r="E20" s="3">
        <v>9.7574290000000001</v>
      </c>
      <c r="F20" s="3">
        <v>14.509755</v>
      </c>
      <c r="G20" s="3">
        <v>8.5245060000000006</v>
      </c>
      <c r="H20" s="3">
        <v>9.1058050000000001</v>
      </c>
      <c r="I20" s="3">
        <v>3.2920859999999998</v>
      </c>
      <c r="J20" s="3">
        <v>3.3282370000000001</v>
      </c>
      <c r="K20" s="3">
        <v>7.769342</v>
      </c>
      <c r="L20" s="3">
        <v>2.748513</v>
      </c>
      <c r="M20" s="3">
        <v>0.23193800000000001</v>
      </c>
    </row>
    <row r="21" spans="1:13" ht="16" x14ac:dyDescent="0.2">
      <c r="A21" s="1">
        <v>12</v>
      </c>
      <c r="B21" s="1" t="s">
        <v>12</v>
      </c>
      <c r="C21" s="3">
        <v>5.1911550000000002</v>
      </c>
      <c r="D21" s="3">
        <v>2.5913529999999998</v>
      </c>
      <c r="E21" s="3">
        <v>6.3871650000000004</v>
      </c>
      <c r="F21" s="3">
        <v>5.0061720000000003</v>
      </c>
      <c r="G21" s="3">
        <v>5.1146580000000004</v>
      </c>
      <c r="H21" s="3">
        <v>4.6371719999999996</v>
      </c>
      <c r="I21" s="3">
        <v>3.4537200000000001</v>
      </c>
      <c r="J21" s="3">
        <v>1.3545229999999999</v>
      </c>
      <c r="K21" s="3">
        <v>6.7555149999999999</v>
      </c>
      <c r="L21" s="3">
        <v>7.2482129999999998</v>
      </c>
      <c r="M21" s="3">
        <v>8.9417770000000001</v>
      </c>
    </row>
    <row r="22" spans="1:13" ht="16" x14ac:dyDescent="0.2">
      <c r="A22" s="1">
        <v>13</v>
      </c>
      <c r="B22" s="1" t="s">
        <v>13</v>
      </c>
      <c r="C22" s="3">
        <v>10.426875000000001</v>
      </c>
      <c r="D22" s="3">
        <v>13.645434</v>
      </c>
      <c r="E22" s="3">
        <v>12.412786000000001</v>
      </c>
      <c r="F22" s="3">
        <v>14.888823</v>
      </c>
      <c r="G22" s="3">
        <v>4.8122280000000002</v>
      </c>
      <c r="H22" s="3">
        <v>6.9002549999999996</v>
      </c>
      <c r="I22" s="3">
        <v>6.2465169999999999</v>
      </c>
      <c r="J22" s="3">
        <v>7.3491770000000001</v>
      </c>
      <c r="K22" s="3">
        <v>-0.330424</v>
      </c>
      <c r="L22" s="3">
        <v>0.65024700000000002</v>
      </c>
      <c r="M22" s="3">
        <v>5.2285589999999997</v>
      </c>
    </row>
    <row r="23" spans="1:13" ht="16" x14ac:dyDescent="0.2">
      <c r="A23" s="1">
        <v>14</v>
      </c>
      <c r="B23" s="1" t="s">
        <v>14</v>
      </c>
      <c r="C23" s="3">
        <v>7.3787130000000003</v>
      </c>
      <c r="D23" s="3">
        <v>4.7596040000000004</v>
      </c>
      <c r="E23" s="3">
        <v>2.6323110000000001</v>
      </c>
      <c r="F23" s="3">
        <v>2.0874030000000001</v>
      </c>
      <c r="G23" s="3">
        <v>2.231808</v>
      </c>
      <c r="H23" s="3">
        <v>0.66443700000000006</v>
      </c>
      <c r="I23" s="3">
        <v>0.26998499999999998</v>
      </c>
      <c r="J23" s="3">
        <v>2.9488620000000001</v>
      </c>
      <c r="K23" s="3">
        <v>-2.3162219999999998</v>
      </c>
      <c r="L23" s="3">
        <v>-4.3674039999999996</v>
      </c>
      <c r="M23" s="3">
        <v>3.8559510000000001</v>
      </c>
    </row>
    <row r="24" spans="1:13" ht="16" x14ac:dyDescent="0.2">
      <c r="A24" s="1">
        <v>15</v>
      </c>
      <c r="B24" s="1" t="s">
        <v>15</v>
      </c>
      <c r="C24" s="3">
        <v>6.3269880000000001</v>
      </c>
      <c r="D24" s="3">
        <v>2.9949970000000001</v>
      </c>
      <c r="E24" s="3">
        <v>4.15869</v>
      </c>
      <c r="F24" s="3">
        <v>0.43947700000000001</v>
      </c>
      <c r="G24" s="3">
        <v>6.3779880000000002</v>
      </c>
      <c r="H24" s="3">
        <v>6.3852099999999998</v>
      </c>
      <c r="I24" s="3">
        <v>5.393688</v>
      </c>
      <c r="J24" s="3">
        <v>2.5868099999999998</v>
      </c>
      <c r="K24" s="3">
        <v>5.2864000000000004</v>
      </c>
      <c r="L24" s="3">
        <v>7.2833290000000002</v>
      </c>
      <c r="M24" s="3">
        <v>-2.4274339999999999</v>
      </c>
    </row>
    <row r="25" spans="1:13" ht="16" x14ac:dyDescent="0.2">
      <c r="A25" s="1">
        <v>16</v>
      </c>
      <c r="B25" s="1" t="s">
        <v>16</v>
      </c>
      <c r="C25" s="3">
        <v>-2.0090439999999998</v>
      </c>
      <c r="D25" s="3">
        <v>-1.9790570000000001</v>
      </c>
      <c r="E25" s="3">
        <v>6.6361090000000003</v>
      </c>
      <c r="F25" s="3">
        <v>2.2419630000000002</v>
      </c>
      <c r="G25" s="3">
        <v>-1.7335020000000001</v>
      </c>
      <c r="H25" s="3">
        <v>-2.8374250000000001</v>
      </c>
      <c r="I25" s="3">
        <v>2.4948429999999999</v>
      </c>
      <c r="J25" s="3">
        <v>2.0154800000000002</v>
      </c>
      <c r="K25" s="3">
        <v>-1.888471</v>
      </c>
      <c r="L25" s="3">
        <v>1.7609669999999999</v>
      </c>
      <c r="M25" s="3">
        <v>-6.1733669999999998</v>
      </c>
    </row>
    <row r="26" spans="1:13" ht="16" x14ac:dyDescent="0.2">
      <c r="A26" s="1">
        <v>17</v>
      </c>
      <c r="B26" s="1" t="s">
        <v>17</v>
      </c>
      <c r="C26" s="3">
        <v>-11.660346000000001</v>
      </c>
      <c r="D26" s="3">
        <v>-8.5166570000000004</v>
      </c>
      <c r="E26" s="3">
        <v>-8.3859480000000008</v>
      </c>
      <c r="F26" s="3">
        <v>-7.052244</v>
      </c>
      <c r="G26" s="3">
        <v>-8.8901800000000009</v>
      </c>
      <c r="H26" s="3">
        <v>-6.0559500000000002</v>
      </c>
      <c r="I26" s="3">
        <v>-9.8769690000000008</v>
      </c>
      <c r="J26" s="3">
        <v>-14.641256</v>
      </c>
      <c r="K26" s="3">
        <v>-8.4536090000000002</v>
      </c>
      <c r="L26" s="3">
        <v>-8.0335900000000002</v>
      </c>
      <c r="M26" s="3">
        <v>-11.971142</v>
      </c>
    </row>
    <row r="27" spans="1:13" ht="16" x14ac:dyDescent="0.2">
      <c r="A27" s="1">
        <v>18</v>
      </c>
      <c r="B27" s="1" t="s">
        <v>18</v>
      </c>
      <c r="C27" s="3">
        <v>1.1116509999999999</v>
      </c>
      <c r="D27" s="3">
        <v>-1.4805330000000001</v>
      </c>
      <c r="E27" s="3">
        <v>10.497317000000001</v>
      </c>
      <c r="F27" s="3">
        <v>23.762011999999999</v>
      </c>
      <c r="G27" s="3">
        <v>0.24730099999999999</v>
      </c>
      <c r="H27" s="3">
        <v>-4.2349800000000002</v>
      </c>
      <c r="I27" s="3">
        <v>-1.1257539999999999</v>
      </c>
      <c r="J27" s="3">
        <v>7.8165529999999999</v>
      </c>
      <c r="K27" s="3">
        <v>-2.0316679999999998</v>
      </c>
      <c r="L27" s="3">
        <v>-5.4620050000000004</v>
      </c>
      <c r="M27" s="3">
        <v>8.1426680000000005</v>
      </c>
    </row>
    <row r="28" spans="1:13" ht="16" x14ac:dyDescent="0.2">
      <c r="A28" s="1">
        <v>19</v>
      </c>
      <c r="B28" s="1" t="s">
        <v>19</v>
      </c>
      <c r="C28" s="3">
        <v>-2.5418769999999999</v>
      </c>
      <c r="D28" s="3">
        <v>-2.1367240000000001</v>
      </c>
      <c r="E28" s="3">
        <v>1.89653</v>
      </c>
      <c r="F28" s="3">
        <v>1.1552389999999999</v>
      </c>
      <c r="G28" s="3">
        <v>-10.638565</v>
      </c>
      <c r="H28" s="3">
        <v>-8.4021699999999999</v>
      </c>
      <c r="I28" s="3">
        <v>-4.8536239999999999</v>
      </c>
      <c r="J28" s="3">
        <v>-1.017269</v>
      </c>
      <c r="K28" s="3">
        <v>-5.7638879999999997</v>
      </c>
      <c r="L28" s="3">
        <v>-8.7391719999999999</v>
      </c>
      <c r="M28" s="3">
        <v>-4.2497170000000004</v>
      </c>
    </row>
    <row r="29" spans="1:13" ht="16" x14ac:dyDescent="0.2">
      <c r="A29" s="1">
        <v>20</v>
      </c>
      <c r="B29" s="1" t="s">
        <v>20</v>
      </c>
      <c r="C29" s="3">
        <v>0.29051399999999999</v>
      </c>
      <c r="D29" s="3">
        <v>-0.15556200000000001</v>
      </c>
      <c r="E29" s="3">
        <v>-5.579523</v>
      </c>
      <c r="F29" s="3">
        <v>-0.115455</v>
      </c>
      <c r="G29" s="3">
        <v>3.8322970000000001</v>
      </c>
      <c r="H29" s="3">
        <v>6.0552409999999997</v>
      </c>
      <c r="I29" s="3">
        <v>-2.1534990000000001</v>
      </c>
      <c r="J29" s="3">
        <v>-4.4720409999999999</v>
      </c>
      <c r="K29" s="3">
        <v>8.2982080000000007</v>
      </c>
      <c r="L29" s="3">
        <v>1.5063850000000001</v>
      </c>
      <c r="M29" s="3">
        <v>-3.9351590000000001</v>
      </c>
    </row>
    <row r="30" spans="1:13" ht="16" x14ac:dyDescent="0.2">
      <c r="A30" s="1">
        <v>21</v>
      </c>
      <c r="B30" s="1" t="s">
        <v>21</v>
      </c>
      <c r="C30" s="3">
        <v>0.114844</v>
      </c>
      <c r="D30" s="3">
        <v>3.9643470000000001</v>
      </c>
      <c r="E30" s="3">
        <v>4.2238309999999997</v>
      </c>
      <c r="F30" s="3">
        <v>-2.510148</v>
      </c>
      <c r="G30" s="3">
        <v>-4.0408059999999999</v>
      </c>
      <c r="H30" s="3">
        <v>-1.4614240000000001</v>
      </c>
      <c r="I30" s="3">
        <v>3.1490999999999998E-2</v>
      </c>
      <c r="J30" s="3">
        <v>-3.0503239999999998</v>
      </c>
      <c r="K30" s="3">
        <v>-6.3841809999999999</v>
      </c>
      <c r="L30" s="3">
        <v>-7.2805499999999999</v>
      </c>
      <c r="M30" s="3">
        <v>-6.0545349999999996</v>
      </c>
    </row>
    <row r="31" spans="1:13" ht="16" x14ac:dyDescent="0.2">
      <c r="A31" s="1">
        <v>22</v>
      </c>
      <c r="B31" s="1" t="s">
        <v>22</v>
      </c>
      <c r="C31" s="3">
        <v>-3.6515420000000001</v>
      </c>
      <c r="D31" s="3">
        <v>-2.4281649999999999</v>
      </c>
      <c r="E31" s="3">
        <v>-2.359067</v>
      </c>
      <c r="F31" s="3">
        <v>-15.958746</v>
      </c>
      <c r="G31" s="3">
        <v>-6.8262260000000001</v>
      </c>
      <c r="H31" s="3">
        <v>-5.7891269999999997</v>
      </c>
      <c r="I31" s="3">
        <v>-7.1305899999999998</v>
      </c>
      <c r="J31" s="3">
        <v>-12.309238000000001</v>
      </c>
      <c r="K31" s="3">
        <v>-9.3616519999999994</v>
      </c>
      <c r="L31" s="3">
        <v>-11.610844999999999</v>
      </c>
      <c r="M31" s="3">
        <v>-17.648060000000001</v>
      </c>
    </row>
    <row r="32" spans="1:13" ht="16" x14ac:dyDescent="0.2">
      <c r="A32" s="1">
        <v>23</v>
      </c>
      <c r="B32" s="1" t="s">
        <v>23</v>
      </c>
      <c r="C32" s="3">
        <v>6.6348140000000004</v>
      </c>
      <c r="D32" s="3">
        <v>7.9317419999999998</v>
      </c>
      <c r="E32" s="3">
        <v>6.6646739999999998</v>
      </c>
      <c r="F32" s="3">
        <v>3.556969</v>
      </c>
      <c r="G32" s="3">
        <v>2.677273</v>
      </c>
      <c r="H32" s="3">
        <v>4.2328039999999998</v>
      </c>
      <c r="I32" s="3">
        <v>4.2481859999999996</v>
      </c>
      <c r="J32" s="3">
        <v>2.8718340000000002</v>
      </c>
      <c r="K32" s="3">
        <v>0.232797</v>
      </c>
      <c r="L32" s="3">
        <v>3.0665960000000001</v>
      </c>
      <c r="M32" s="3">
        <v>5.5186679999999999</v>
      </c>
    </row>
    <row r="33" spans="1:13" ht="16" x14ac:dyDescent="0.2">
      <c r="A33" s="1">
        <v>24</v>
      </c>
      <c r="B33" s="1" t="s">
        <v>24</v>
      </c>
      <c r="C33" s="3">
        <v>22.098728000000001</v>
      </c>
      <c r="D33" s="3">
        <v>21.699038000000002</v>
      </c>
      <c r="E33" s="3">
        <v>21.704111000000001</v>
      </c>
      <c r="F33" s="3">
        <v>8.7899600000000007</v>
      </c>
      <c r="G33" s="3">
        <v>15.560444</v>
      </c>
      <c r="H33" s="3">
        <v>16.230114</v>
      </c>
      <c r="I33" s="3">
        <v>17.377721999999999</v>
      </c>
      <c r="J33" s="3">
        <v>12.353721999999999</v>
      </c>
      <c r="K33" s="3">
        <v>12.352494999999999</v>
      </c>
      <c r="L33" s="3">
        <v>12.806825999999999</v>
      </c>
      <c r="M33" s="3">
        <v>11.896755000000001</v>
      </c>
    </row>
    <row r="34" spans="1:13" ht="16" x14ac:dyDescent="0.2">
      <c r="A34" s="1">
        <v>25</v>
      </c>
      <c r="B34" s="1" t="s">
        <v>25</v>
      </c>
      <c r="C34" s="3">
        <v>13.804117</v>
      </c>
      <c r="D34" s="3">
        <v>11.985006</v>
      </c>
      <c r="E34" s="3">
        <v>12.110478000000001</v>
      </c>
      <c r="F34" s="3">
        <v>-0.99973800000000002</v>
      </c>
      <c r="G34" s="3">
        <v>8.2115679999999998</v>
      </c>
      <c r="H34" s="3">
        <v>8.7301450000000003</v>
      </c>
      <c r="I34" s="3">
        <v>16.709389000000002</v>
      </c>
      <c r="J34" s="3">
        <v>11.244554000000001</v>
      </c>
      <c r="K34" s="3">
        <v>7.720421</v>
      </c>
      <c r="L34" s="3">
        <v>11.071445000000001</v>
      </c>
      <c r="M34" s="3">
        <v>10.303763999999999</v>
      </c>
    </row>
    <row r="35" spans="1:13" ht="16" x14ac:dyDescent="0.2">
      <c r="A35" s="1">
        <v>26</v>
      </c>
      <c r="B35" s="1" t="s">
        <v>26</v>
      </c>
      <c r="C35" s="3">
        <v>8.7303049999999995</v>
      </c>
      <c r="D35" s="3">
        <v>13.125451</v>
      </c>
      <c r="E35" s="3">
        <v>9.3714429999999993</v>
      </c>
      <c r="F35" s="3">
        <v>8.1675409999999999</v>
      </c>
      <c r="G35" s="3">
        <v>10.460547</v>
      </c>
      <c r="H35" s="3">
        <v>7.4533019999999999</v>
      </c>
      <c r="I35" s="3">
        <v>7.5859079999999999</v>
      </c>
      <c r="J35" s="3">
        <v>10.359204999999999</v>
      </c>
      <c r="K35" s="3">
        <v>-0.97870199999999996</v>
      </c>
      <c r="L35" s="3">
        <v>3.0044179999999998</v>
      </c>
      <c r="M35" s="3">
        <v>7.6913200000000002</v>
      </c>
    </row>
    <row r="36" spans="1:13" ht="16" x14ac:dyDescent="0.2">
      <c r="A36" s="1">
        <v>27</v>
      </c>
      <c r="B36" s="1" t="s">
        <v>27</v>
      </c>
      <c r="C36" s="3">
        <v>6.0894349999999999</v>
      </c>
      <c r="D36" s="3">
        <v>4.7488169999999998</v>
      </c>
      <c r="E36" s="3">
        <v>0.96735400000000005</v>
      </c>
      <c r="F36" s="3">
        <v>2.3369049999999998</v>
      </c>
      <c r="G36" s="3">
        <v>8.9664429999999999</v>
      </c>
      <c r="H36" s="3">
        <v>5.1108830000000003</v>
      </c>
      <c r="I36" s="3">
        <v>-2.6804070000000002</v>
      </c>
      <c r="J36" s="3">
        <v>-3.2251439999999998</v>
      </c>
      <c r="K36" s="3">
        <v>6.3716249999999999</v>
      </c>
      <c r="L36" s="3">
        <v>-5.8226120000000003</v>
      </c>
      <c r="M36" s="3">
        <v>-3.8327550000000001</v>
      </c>
    </row>
    <row r="37" spans="1:13" ht="16" x14ac:dyDescent="0.2">
      <c r="A37" s="1">
        <v>28</v>
      </c>
      <c r="B37" s="1" t="s">
        <v>28</v>
      </c>
      <c r="C37" s="3">
        <v>3.5271629999999998</v>
      </c>
      <c r="D37" s="3">
        <v>2.441865</v>
      </c>
      <c r="E37" s="3">
        <v>1.168129</v>
      </c>
      <c r="F37" s="3">
        <v>2.640145</v>
      </c>
      <c r="G37" s="3">
        <v>8.0659999999999996E-2</v>
      </c>
      <c r="H37" s="3">
        <v>1.290732</v>
      </c>
      <c r="I37" s="3">
        <v>-2.9345590000000001</v>
      </c>
      <c r="J37" s="3">
        <v>-4.114967</v>
      </c>
      <c r="K37" s="3">
        <v>-2.1706089999999998</v>
      </c>
      <c r="L37" s="3">
        <v>-10.71292</v>
      </c>
      <c r="M37" s="3">
        <v>0.68900600000000001</v>
      </c>
    </row>
    <row r="38" spans="1:13" ht="16" x14ac:dyDescent="0.2">
      <c r="A38" s="1">
        <v>29</v>
      </c>
      <c r="B38" s="1" t="s">
        <v>29</v>
      </c>
      <c r="C38" s="3">
        <v>6.876277</v>
      </c>
      <c r="D38" s="3">
        <v>8.3957759999999997</v>
      </c>
      <c r="E38" s="3">
        <v>12.641420999999999</v>
      </c>
      <c r="F38" s="3">
        <v>11.144945999999999</v>
      </c>
      <c r="G38" s="3">
        <v>4.006094</v>
      </c>
      <c r="H38" s="3">
        <v>4.2081270000000002</v>
      </c>
      <c r="I38" s="3">
        <v>10.420121</v>
      </c>
      <c r="J38" s="3">
        <v>11.947494000000001</v>
      </c>
      <c r="K38" s="3">
        <v>0.55508100000000005</v>
      </c>
      <c r="L38" s="3">
        <v>6.2642899999999999</v>
      </c>
      <c r="M38" s="3">
        <v>10.940538999999999</v>
      </c>
    </row>
    <row r="39" spans="1:13" ht="16" x14ac:dyDescent="0.2">
      <c r="A39" s="1">
        <v>30</v>
      </c>
      <c r="B39" s="1" t="s">
        <v>30</v>
      </c>
      <c r="C39" s="3">
        <v>-10.336555000000001</v>
      </c>
      <c r="D39" s="3">
        <v>-10.159090000000001</v>
      </c>
      <c r="E39" s="3">
        <v>-9.6388079999999992</v>
      </c>
      <c r="F39" s="3">
        <v>-4.8594160000000004</v>
      </c>
      <c r="G39" s="3">
        <v>-12.827228</v>
      </c>
      <c r="H39" s="3">
        <v>-11.974909</v>
      </c>
      <c r="I39" s="3">
        <v>-12.09648</v>
      </c>
      <c r="J39" s="3">
        <v>-8.9404070000000004</v>
      </c>
      <c r="K39" s="3">
        <v>-11.709704</v>
      </c>
      <c r="L39" s="3">
        <v>-13.459401</v>
      </c>
      <c r="M39" s="3">
        <v>-5.996829</v>
      </c>
    </row>
    <row r="40" spans="1:13" ht="16" x14ac:dyDescent="0.2">
      <c r="A40" s="1">
        <v>31</v>
      </c>
      <c r="B40" s="1" t="s">
        <v>31</v>
      </c>
      <c r="C40" s="3">
        <v>23.748524</v>
      </c>
      <c r="D40" s="3">
        <v>17.764551000000001</v>
      </c>
      <c r="E40" s="3">
        <v>13.802676</v>
      </c>
      <c r="F40" s="3">
        <v>5.3739660000000002</v>
      </c>
      <c r="G40" s="3">
        <v>8.6028760000000002</v>
      </c>
      <c r="H40" s="3">
        <v>15.916964999999999</v>
      </c>
      <c r="I40" s="3">
        <v>10.268599</v>
      </c>
      <c r="J40" s="3">
        <v>5.1690329999999998</v>
      </c>
      <c r="K40" s="3">
        <v>16.61064</v>
      </c>
      <c r="L40" s="3">
        <v>9.4786049999999999</v>
      </c>
      <c r="M40" s="3">
        <v>7.592206</v>
      </c>
    </row>
    <row r="41" spans="1:13" ht="16" x14ac:dyDescent="0.2">
      <c r="B41" s="7" t="s">
        <v>32</v>
      </c>
      <c r="C41" s="4">
        <f>MEDIAN(C9:C40)</f>
        <v>3.1631900000000002</v>
      </c>
      <c r="D41" s="4">
        <f t="shared" ref="D41:M41" si="0">MEDIAN(D9:D40)</f>
        <v>2.7931749999999997</v>
      </c>
      <c r="E41" s="4">
        <f t="shared" si="0"/>
        <v>4.2092580000000002</v>
      </c>
      <c r="F41" s="4">
        <f t="shared" si="0"/>
        <v>2.289434</v>
      </c>
      <c r="G41" s="4">
        <f t="shared" si="0"/>
        <v>2.4545405000000002</v>
      </c>
      <c r="H41" s="4">
        <f t="shared" si="0"/>
        <v>2.4816155000000002</v>
      </c>
      <c r="I41" s="4">
        <f t="shared" si="0"/>
        <v>1.8580285000000001</v>
      </c>
      <c r="J41" s="4">
        <f t="shared" si="0"/>
        <v>1.7863705000000001</v>
      </c>
      <c r="K41" s="4">
        <f t="shared" si="0"/>
        <v>-0.18653449999999999</v>
      </c>
      <c r="L41" s="4">
        <f t="shared" si="0"/>
        <v>0.879297</v>
      </c>
      <c r="M41" s="4">
        <f t="shared" si="0"/>
        <v>1.2114065000000001</v>
      </c>
    </row>
    <row r="42" spans="1:13" ht="16" x14ac:dyDescent="0.2">
      <c r="B42" s="7" t="s">
        <v>33</v>
      </c>
      <c r="C42" s="6">
        <f>AVERAGE(C9:C40)</f>
        <v>2.95994546875</v>
      </c>
      <c r="D42" s="6">
        <f t="shared" ref="D42:M42" si="1">AVERAGE(D9:D40)</f>
        <v>2.97291040625</v>
      </c>
      <c r="E42" s="6">
        <f t="shared" si="1"/>
        <v>4.2800886250000003</v>
      </c>
      <c r="F42" s="6">
        <f t="shared" si="1"/>
        <v>2.54951409375</v>
      </c>
      <c r="G42" s="6">
        <f t="shared" si="1"/>
        <v>1.1345454374999999</v>
      </c>
      <c r="H42" s="6">
        <f t="shared" si="1"/>
        <v>1.7732189374999996</v>
      </c>
      <c r="I42" s="6">
        <f t="shared" si="1"/>
        <v>1.6659109062499999</v>
      </c>
      <c r="J42" s="6">
        <f t="shared" si="1"/>
        <v>0.56132771874999987</v>
      </c>
      <c r="K42" s="6">
        <f t="shared" si="1"/>
        <v>8.5827875000000109E-2</v>
      </c>
      <c r="L42" s="6">
        <f t="shared" si="1"/>
        <v>-0.48479793749999994</v>
      </c>
      <c r="M42" s="6">
        <f t="shared" si="1"/>
        <v>0.42144565624999974</v>
      </c>
    </row>
    <row r="43" spans="1:13" ht="16" x14ac:dyDescent="0.2">
      <c r="B43" s="7" t="s">
        <v>34</v>
      </c>
      <c r="C43" s="6">
        <f>STDEV(C9:C40)</f>
        <v>8.6003369113410955</v>
      </c>
      <c r="D43" s="6">
        <f t="shared" ref="D43:M43" si="2">STDEV(D9:D40)</f>
        <v>7.8631935803919166</v>
      </c>
      <c r="E43" s="6">
        <f t="shared" si="2"/>
        <v>7.7864577286639935</v>
      </c>
      <c r="F43" s="6">
        <f t="shared" si="2"/>
        <v>8.2431714072943034</v>
      </c>
      <c r="G43" s="6">
        <f t="shared" si="2"/>
        <v>7.2999481972186357</v>
      </c>
      <c r="H43" s="6">
        <f t="shared" si="2"/>
        <v>7.3445484322129131</v>
      </c>
      <c r="I43" s="6">
        <f t="shared" si="2"/>
        <v>7.5939378731524894</v>
      </c>
      <c r="J43" s="6">
        <f t="shared" si="2"/>
        <v>7.4232636865830379</v>
      </c>
      <c r="K43" s="6">
        <f t="shared" si="2"/>
        <v>7.5288954980176843</v>
      </c>
      <c r="L43" s="6">
        <f t="shared" si="2"/>
        <v>7.5391696889138755</v>
      </c>
      <c r="M43" s="6">
        <f t="shared" si="2"/>
        <v>8.5813061324324718</v>
      </c>
    </row>
    <row r="47" spans="1:13" x14ac:dyDescent="0.2">
      <c r="B47" s="5" t="s">
        <v>35</v>
      </c>
      <c r="C47" s="6">
        <f>PERCENTILE(C9:C40,0.9)</f>
        <v>13.466392800000007</v>
      </c>
      <c r="D47" s="6">
        <f t="shared" ref="D47:M47" si="3">PERCENTILE(D9:D40,0.9)</f>
        <v>13.011406500000003</v>
      </c>
      <c r="E47" s="6">
        <f t="shared" si="3"/>
        <v>12.6185575</v>
      </c>
      <c r="F47" s="6">
        <f t="shared" si="3"/>
        <v>11.140181399999999</v>
      </c>
      <c r="G47" s="6">
        <f t="shared" si="3"/>
        <v>9.1406875000000003</v>
      </c>
      <c r="H47" s="6">
        <f t="shared" si="3"/>
        <v>9.4968550000000018</v>
      </c>
      <c r="I47" s="6">
        <f t="shared" si="3"/>
        <v>10.404968800000001</v>
      </c>
      <c r="J47" s="6">
        <f t="shared" si="3"/>
        <v>10.135110000000005</v>
      </c>
      <c r="K47" s="6">
        <f t="shared" si="3"/>
        <v>8.2453214000000017</v>
      </c>
      <c r="L47" s="6">
        <f t="shared" si="3"/>
        <v>9.2590774000000042</v>
      </c>
      <c r="M47" s="6">
        <f t="shared" si="3"/>
        <v>10.603248900000001</v>
      </c>
    </row>
    <row r="48" spans="1:13" x14ac:dyDescent="0.2">
      <c r="B48" s="5" t="s">
        <v>36</v>
      </c>
      <c r="C48" s="6">
        <f>PERCENTILE(C9:C40,0.1)</f>
        <v>-6.7103015000000008</v>
      </c>
      <c r="D48" s="6">
        <f t="shared" ref="D48:M48" si="4">PERCENTILE(D9:D40,0.1)</f>
        <v>-6.708056</v>
      </c>
      <c r="E48" s="6">
        <f t="shared" si="4"/>
        <v>-5.6408265000000002</v>
      </c>
      <c r="F48" s="6">
        <f t="shared" si="4"/>
        <v>-6.8843913000000008</v>
      </c>
      <c r="G48" s="6">
        <f t="shared" si="4"/>
        <v>-8.7528516000000014</v>
      </c>
      <c r="H48" s="6">
        <f t="shared" si="4"/>
        <v>-7.1204358999999995</v>
      </c>
      <c r="I48" s="6">
        <f t="shared" si="4"/>
        <v>-7.0806095999999998</v>
      </c>
      <c r="J48" s="6">
        <f t="shared" si="4"/>
        <v>-9.7046177</v>
      </c>
      <c r="K48" s="6">
        <f t="shared" si="4"/>
        <v>-9.3094065999999991</v>
      </c>
      <c r="L48" s="6">
        <f t="shared" si="4"/>
        <v>-10.6291063</v>
      </c>
      <c r="M48" s="6">
        <f t="shared" si="4"/>
        <v>-11.724576300000001</v>
      </c>
    </row>
    <row r="49" spans="2:13" x14ac:dyDescent="0.2">
      <c r="B49" s="5" t="s">
        <v>37</v>
      </c>
      <c r="C49" s="6">
        <f>MIN(C9:C40)</f>
        <v>-11.660346000000001</v>
      </c>
      <c r="D49" s="6">
        <f t="shared" ref="D49:M49" si="5">MIN(D9:D40)</f>
        <v>-10.159090000000001</v>
      </c>
      <c r="E49" s="6">
        <f t="shared" si="5"/>
        <v>-13.368039</v>
      </c>
      <c r="F49" s="6">
        <f t="shared" si="5"/>
        <v>-15.958746</v>
      </c>
      <c r="G49" s="6">
        <f t="shared" si="5"/>
        <v>-12.827228</v>
      </c>
      <c r="H49" s="6">
        <f t="shared" si="5"/>
        <v>-11.974909</v>
      </c>
      <c r="I49" s="6">
        <f t="shared" si="5"/>
        <v>-12.09648</v>
      </c>
      <c r="J49" s="6">
        <f t="shared" si="5"/>
        <v>-15.146454</v>
      </c>
      <c r="K49" s="6">
        <f t="shared" si="5"/>
        <v>-12.656230000000001</v>
      </c>
      <c r="L49" s="6">
        <f t="shared" si="5"/>
        <v>-13.459401</v>
      </c>
      <c r="M49" s="6">
        <f t="shared" si="5"/>
        <v>-17.648060000000001</v>
      </c>
    </row>
    <row r="50" spans="2:13" x14ac:dyDescent="0.2">
      <c r="B50" s="5" t="s">
        <v>38</v>
      </c>
      <c r="C50" s="6">
        <f>MAX(C9:C40)</f>
        <v>23.748524</v>
      </c>
      <c r="D50" s="6">
        <f t="shared" ref="D50:M50" si="6">MAX(D9:D40)</f>
        <v>21.699038000000002</v>
      </c>
      <c r="E50" s="6">
        <f t="shared" si="6"/>
        <v>21.704111000000001</v>
      </c>
      <c r="F50" s="6">
        <f t="shared" si="6"/>
        <v>23.762011999999999</v>
      </c>
      <c r="G50" s="6">
        <f t="shared" si="6"/>
        <v>15.560444</v>
      </c>
      <c r="H50" s="6">
        <f t="shared" si="6"/>
        <v>16.230114</v>
      </c>
      <c r="I50" s="6">
        <f t="shared" si="6"/>
        <v>17.377721999999999</v>
      </c>
      <c r="J50" s="6">
        <f t="shared" si="6"/>
        <v>12.353721999999999</v>
      </c>
      <c r="K50" s="6">
        <f t="shared" si="6"/>
        <v>16.61064</v>
      </c>
      <c r="L50" s="6">
        <f t="shared" si="6"/>
        <v>12.806825999999999</v>
      </c>
      <c r="M50" s="6">
        <f t="shared" si="6"/>
        <v>11.896755000000001</v>
      </c>
    </row>
  </sheetData>
  <sortState xmlns:xlrd2="http://schemas.microsoft.com/office/spreadsheetml/2017/richdata2" columnSort="1" ref="C7:M40">
    <sortCondition ref="C7:M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Tann_2050_Fig2.9</vt:lpstr>
      <vt:lpstr>Pann_2050_Fig2.15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2023-03-22T19:15:11Z</dcterms:created>
  <dcterms:modified xsi:type="dcterms:W3CDTF">2023-10-09T16:28:06Z</dcterms:modified>
</cp:coreProperties>
</file>