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1/Documents/2022 CO Climate Report/"/>
    </mc:Choice>
  </mc:AlternateContent>
  <xr:revisionPtr revIDLastSave="0" documentId="13_ncr:1_{43590784-6A3E-A942-A199-22243267A12F}" xr6:coauthVersionLast="47" xr6:coauthVersionMax="47" xr10:uidLastSave="{00000000-0000-0000-0000-000000000000}"/>
  <bookViews>
    <workbookView xWindow="7860" yWindow="9220" windowWidth="30860" windowHeight="23700" xr2:uid="{C656F73F-ECD4-4C3D-BF19-C4E56EA4C122}"/>
  </bookViews>
  <sheets>
    <sheet name="Tann_2050_Fig2.6" sheetId="1" r:id="rId1"/>
    <sheet name="Tseason_2050_Fig2.8" sheetId="8" r:id="rId2"/>
    <sheet name="Pann_2050_Fig2.13" sheetId="5" r:id="rId3"/>
    <sheet name="Pseason_2050_Fig2.14" sheetId="9" r:id="rId4"/>
  </sheets>
  <definedNames>
    <definedName name="_xlchart.v1.0" hidden="1">Tann_2050_Fig2.6!$G$10:$G$45</definedName>
    <definedName name="_xlchart.v1.1" hidden="1">Tann_2050_Fig2.6!$J$10:$J$46</definedName>
    <definedName name="_xlchart.v1.2" hidden="1">Tann_2050_Fig2.6!$K$10:$K$46</definedName>
    <definedName name="_xlchart.v1.3" hidden="1">Tann_2050_Fig2.6!$L$10:$L$46</definedName>
    <definedName name="_xlchart.v1.4" hidden="1">Tann_2050_Fig2.6!$M$10:$M$45</definedName>
    <definedName name="_xlchart.v1.5" hidden="1">Tann_2050_Fig2.6!$N$10:$N$46</definedName>
    <definedName name="_xlchart.v1.6" hidden="1">Tann_2050_Fig2.6!$O$10:$O$46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9" l="1"/>
  <c r="D46" i="9"/>
  <c r="E46" i="9"/>
  <c r="F46" i="9"/>
  <c r="G46" i="9"/>
  <c r="C47" i="9"/>
  <c r="D47" i="9"/>
  <c r="E47" i="9"/>
  <c r="F47" i="9"/>
  <c r="G47" i="9"/>
  <c r="C48" i="9"/>
  <c r="D48" i="9"/>
  <c r="E48" i="9"/>
  <c r="F48" i="9"/>
  <c r="G48" i="9"/>
  <c r="C49" i="9"/>
  <c r="D49" i="9"/>
  <c r="E49" i="9"/>
  <c r="F49" i="9"/>
  <c r="G49" i="9"/>
  <c r="C50" i="9"/>
  <c r="D50" i="9"/>
  <c r="E50" i="9"/>
  <c r="F50" i="9"/>
  <c r="G50" i="9"/>
  <c r="G56" i="9"/>
  <c r="F56" i="9"/>
  <c r="E56" i="9"/>
  <c r="D56" i="9"/>
  <c r="C56" i="9"/>
  <c r="H57" i="5"/>
  <c r="H55" i="5"/>
  <c r="H54" i="5"/>
  <c r="H53" i="5"/>
  <c r="H50" i="5"/>
  <c r="D57" i="5"/>
  <c r="D55" i="5"/>
  <c r="D54" i="5"/>
  <c r="D53" i="5"/>
  <c r="D50" i="5"/>
  <c r="L58" i="1"/>
  <c r="G58" i="1"/>
  <c r="L56" i="1"/>
  <c r="L55" i="1"/>
  <c r="L54" i="1"/>
  <c r="L51" i="1"/>
  <c r="G56" i="1"/>
  <c r="G55" i="1"/>
  <c r="G54" i="1"/>
  <c r="G51" i="1"/>
  <c r="H52" i="5" l="1"/>
  <c r="D52" i="5"/>
  <c r="G53" i="1"/>
  <c r="L53" i="1"/>
  <c r="K47" i="1" l="1"/>
  <c r="G59" i="9"/>
  <c r="F59" i="9"/>
  <c r="E59" i="9"/>
  <c r="D59" i="9"/>
  <c r="C59" i="9"/>
  <c r="G58" i="9"/>
  <c r="F58" i="9"/>
  <c r="E58" i="9"/>
  <c r="D58" i="9"/>
  <c r="C58" i="9"/>
  <c r="G57" i="9"/>
  <c r="F57" i="9"/>
  <c r="E57" i="9"/>
  <c r="D57" i="9"/>
  <c r="C57" i="9"/>
  <c r="G54" i="9"/>
  <c r="F54" i="9"/>
  <c r="E54" i="9"/>
  <c r="D54" i="9"/>
  <c r="C54" i="9"/>
  <c r="D54" i="8"/>
  <c r="E54" i="8"/>
  <c r="F54" i="8"/>
  <c r="G54" i="8"/>
  <c r="D57" i="8"/>
  <c r="E57" i="8"/>
  <c r="F57" i="8"/>
  <c r="G57" i="8"/>
  <c r="D58" i="8"/>
  <c r="E58" i="8"/>
  <c r="F58" i="8"/>
  <c r="G58" i="8"/>
  <c r="D59" i="8"/>
  <c r="E59" i="8"/>
  <c r="F59" i="8"/>
  <c r="G59" i="8"/>
  <c r="C59" i="8"/>
  <c r="C58" i="8"/>
  <c r="C57" i="8"/>
  <c r="C54" i="8"/>
  <c r="G56" i="8" l="1"/>
  <c r="E56" i="8"/>
  <c r="D56" i="8"/>
  <c r="F56" i="8"/>
  <c r="C56" i="8"/>
  <c r="L49" i="1"/>
  <c r="M49" i="1"/>
  <c r="N49" i="1"/>
  <c r="O49" i="1"/>
  <c r="K49" i="1"/>
  <c r="N47" i="1"/>
  <c r="L47" i="1" l="1"/>
  <c r="M47" i="1"/>
  <c r="O47" i="1"/>
  <c r="G50" i="8" l="1"/>
  <c r="F50" i="8"/>
  <c r="E50" i="8"/>
  <c r="D50" i="8"/>
  <c r="C50" i="8"/>
  <c r="G49" i="8"/>
  <c r="F49" i="8"/>
  <c r="E49" i="8"/>
  <c r="D49" i="8"/>
  <c r="C49" i="8"/>
  <c r="G48" i="8"/>
  <c r="F48" i="8"/>
  <c r="E48" i="8"/>
  <c r="D48" i="8"/>
  <c r="C48" i="8"/>
  <c r="G47" i="8"/>
  <c r="F47" i="8"/>
  <c r="E47" i="8"/>
  <c r="D47" i="8"/>
  <c r="C47" i="8"/>
  <c r="G46" i="8"/>
  <c r="F46" i="8"/>
  <c r="E46" i="8"/>
  <c r="D46" i="8"/>
  <c r="C46" i="8"/>
</calcChain>
</file>

<file path=xl/sharedStrings.xml><?xml version="1.0" encoding="utf-8"?>
<sst xmlns="http://schemas.openxmlformats.org/spreadsheetml/2006/main" count="293" uniqueCount="110">
  <si>
    <t xml:space="preserve">	bcc-csm1-1.1.rcp45</t>
  </si>
  <si>
    <t xml:space="preserve">	ccsm4.1.rcp45</t>
  </si>
  <si>
    <t xml:space="preserve">	cesm1-cam5.1.rcp45</t>
  </si>
  <si>
    <t xml:space="preserve">	csiro-mk3-6-0.1.rcp45</t>
  </si>
  <si>
    <t xml:space="preserve">	fio-esm.1.rcp45</t>
  </si>
  <si>
    <t xml:space="preserve">	gfdl-cm3.1.rcp45</t>
  </si>
  <si>
    <t xml:space="preserve">	gfdl-esm2g.1.rcp45</t>
  </si>
  <si>
    <t xml:space="preserve">	gfdl-esm2m.1.rcp45</t>
  </si>
  <si>
    <t xml:space="preserve">	giss-e2-r.1.rcp45</t>
  </si>
  <si>
    <t xml:space="preserve">	hadgem2-ao.1.rcp45</t>
  </si>
  <si>
    <t xml:space="preserve">	hadgem2-es.1.rcp45</t>
  </si>
  <si>
    <t xml:space="preserve">	ipsl-cm5a-lr.1.rcp45</t>
  </si>
  <si>
    <t xml:space="preserve">	miroc-esm.1.rcp45</t>
  </si>
  <si>
    <t xml:space="preserve">	miroc-esm-chem.1.rcp45</t>
  </si>
  <si>
    <t xml:space="preserve">	miroc5.1.rcp45</t>
  </si>
  <si>
    <t xml:space="preserve">	noresm1-m.1.rcp45</t>
  </si>
  <si>
    <t xml:space="preserve">	noresm1-me.1.rcp45</t>
  </si>
  <si>
    <t xml:space="preserve">	ipsl-cm5a-mr.1.rcp45</t>
  </si>
  <si>
    <t xml:space="preserve">	access1-0.1.rcp45</t>
  </si>
  <si>
    <t xml:space="preserve">	access1-3.1.rcp45</t>
  </si>
  <si>
    <t xml:space="preserve">	bcc-csm1-1-m.1.rcp45</t>
  </si>
  <si>
    <t xml:space="preserve">	canesm2.1.rcp45</t>
  </si>
  <si>
    <t xml:space="preserve">	cesm1-bgc.1.rcp45</t>
  </si>
  <si>
    <t xml:space="preserve">	cmcc-cm.1.rcp45</t>
  </si>
  <si>
    <t xml:space="preserve">	cnrm-cm5.1.rcp45</t>
  </si>
  <si>
    <t xml:space="preserve">	ec-earth.2.rcp45</t>
  </si>
  <si>
    <t xml:space="preserve">	fgoals-g2.1.rcp45</t>
  </si>
  <si>
    <t xml:space="preserve">	fgoals-s2.2.rcp45</t>
  </si>
  <si>
    <t xml:space="preserve">	giss-e2-h-cc.1.rcp45</t>
  </si>
  <si>
    <t xml:space="preserve">	giss-e2-r-cc.1.rcp45</t>
  </si>
  <si>
    <t xml:space="preserve">	hadgem2-cc.1.rcp45</t>
  </si>
  <si>
    <t xml:space="preserve">	inmcm4.1.rcp45</t>
  </si>
  <si>
    <t xml:space="preserve">	ipsl-cm5b-lr.1.rcp45</t>
  </si>
  <si>
    <t xml:space="preserve">	mpi-esm-lr.1.rcp45</t>
  </si>
  <si>
    <t xml:space="preserve">	mpi-esm-mr.1.rcp45</t>
  </si>
  <si>
    <t xml:space="preserve">	mri-cgcm3.1.rcp45</t>
  </si>
  <si>
    <t>delta T</t>
  </si>
  <si>
    <t>ACCESS-CM2</t>
  </si>
  <si>
    <t>ACCESS-ESM1-5</t>
  </si>
  <si>
    <t>AWI-CM-1-1-MR</t>
  </si>
  <si>
    <t>BCC-CSM2-MR</t>
  </si>
  <si>
    <t>CAMS-CSM1-0</t>
  </si>
  <si>
    <t xml:space="preserve">CanESM5-CanOE </t>
  </si>
  <si>
    <t>CanESM5 p2</t>
  </si>
  <si>
    <t>CanESM5 p1</t>
  </si>
  <si>
    <t>CESM2</t>
  </si>
  <si>
    <t>CESM2-WACCM</t>
  </si>
  <si>
    <t>CIESM</t>
  </si>
  <si>
    <t>CMCC-CM2-SR5</t>
  </si>
  <si>
    <t>CNRM-CM6-1</t>
  </si>
  <si>
    <t>CNRM-CM6-1-HR</t>
  </si>
  <si>
    <t>CNRM-ESM2-1</t>
  </si>
  <si>
    <t>EC-Earth3</t>
  </si>
  <si>
    <t>EC-Earth3-Veg</t>
  </si>
  <si>
    <t>FGOALS-f3-L</t>
  </si>
  <si>
    <t>FGOALS-g3</t>
  </si>
  <si>
    <t>FIO-ESM-2-0</t>
  </si>
  <si>
    <t>GFDL-ESM4</t>
  </si>
  <si>
    <t>GISS-E2-1-G p3</t>
  </si>
  <si>
    <t>HadGEM3-GC31-LL</t>
  </si>
  <si>
    <t>INM-CM4-8</t>
  </si>
  <si>
    <t>INM-CM5-0</t>
  </si>
  <si>
    <t>IPSL-CM6A-LR</t>
  </si>
  <si>
    <t>KACE-1-0-G</t>
  </si>
  <si>
    <t>MCM-UA-1-0</t>
  </si>
  <si>
    <t>MIROC6</t>
  </si>
  <si>
    <t>MIROC-ES2L</t>
  </si>
  <si>
    <t>MPI-ESM1-2-HR</t>
  </si>
  <si>
    <t>MPI-ESM1-2-LR</t>
  </si>
  <si>
    <t>MRI-ESM2-0</t>
  </si>
  <si>
    <t>NESM3</t>
  </si>
  <si>
    <t>NorESM2-LM</t>
  </si>
  <si>
    <t>NorESM2-MM</t>
  </si>
  <si>
    <t>UKESM1-0-LL</t>
  </si>
  <si>
    <t>delta P, %</t>
  </si>
  <si>
    <t>Annual</t>
  </si>
  <si>
    <t>DJF</t>
  </si>
  <si>
    <t>MAM</t>
  </si>
  <si>
    <t>JJA</t>
  </si>
  <si>
    <t>SON</t>
  </si>
  <si>
    <t>Median</t>
  </si>
  <si>
    <t>10th</t>
  </si>
  <si>
    <t>25th</t>
  </si>
  <si>
    <t>75th</t>
  </si>
  <si>
    <t>90th</t>
  </si>
  <si>
    <t>CMIP5 GCM</t>
  </si>
  <si>
    <t>TCR Screen (likely) 1.4-2.2º</t>
  </si>
  <si>
    <t>TCR Screen (v. likely) 1.2-2.4º</t>
  </si>
  <si>
    <t>ECS Screen (likely) 2.5-4.0ºC</t>
  </si>
  <si>
    <t>ECS Screen (v. likely) 2-5ºC</t>
  </si>
  <si>
    <t>ECS screen (CMIP5 range) 2.08-4.65ºC</t>
  </si>
  <si>
    <t>TCR-screened</t>
  </si>
  <si>
    <t>10th-90th</t>
  </si>
  <si>
    <t>min</t>
  </si>
  <si>
    <t>max</t>
  </si>
  <si>
    <t>median</t>
  </si>
  <si>
    <t>CMIP5 and CMIP6 - regridded to 1-degree grid, but not downscaled</t>
  </si>
  <si>
    <t>Subset of CMIP6</t>
  </si>
  <si>
    <t>used in report</t>
  </si>
  <si>
    <t>CMIP5 data downloaded from GDO-DCP archive: https://gdo-dcp.ucllnl.org/</t>
  </si>
  <si>
    <t>CMIP5 data files (netCDF &amp; csv) with monthly data (temperature and precipitation) can be found in the /cmip5-rcp4.5_statewide folder; see the readme.txt file for description of the data files</t>
  </si>
  <si>
    <t>CMIP6 data downloaded from the KNMI/WMO Climate Explorer: https://climexp.knmi.nl/selectfield_cmip6.cgi</t>
  </si>
  <si>
    <t>CMIP6 data files (netCDF &amp; csv) with monthly and seasonal data can be found in the /cmip6-ssp2-4.5_statewide folder; see the readme.txt file for description of the data files</t>
  </si>
  <si>
    <t>Colorado Statewide average annual precipitation change from 1971-2000 to 2035-2064, %</t>
  </si>
  <si>
    <t>CMIP5 - regridded to 1-degree grid, but not downscaled</t>
  </si>
  <si>
    <t>Colorado Statewide average annual temperature change from 1971-2000 to 2035-2064, degrees F</t>
  </si>
  <si>
    <t>CMIP5 model</t>
  </si>
  <si>
    <t>CMIP6 model</t>
  </si>
  <si>
    <t>Colorado Statewide temperature change from 1971-2000 to 2035-2064, degrees F</t>
  </si>
  <si>
    <t>Colorado Statewide precipitation change from 1971-2000 to 2035-2064,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</si>
</sst>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2"/>
      <color indexed="1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Menlo"/>
      <family val="2"/>
    </font>
    <font>
      <b/>
      <sz val="10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 (Body)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164" fontId="10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2" borderId="0" xfId="0" applyFont="1" applyFill="1"/>
    <xf numFmtId="2" fontId="9" fillId="2" borderId="0" xfId="0" applyNumberFormat="1" applyFont="1" applyFill="1" applyAlignment="1">
      <alignment horizontal="center" wrapText="1"/>
    </xf>
    <xf numFmtId="164" fontId="11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2" fillId="2" borderId="0" xfId="0" applyFont="1" applyFill="1" applyAlignment="1">
      <alignment horizontal="center"/>
    </xf>
    <xf numFmtId="164" fontId="12" fillId="2" borderId="0" xfId="0" applyNumberFormat="1" applyFont="1" applyFill="1"/>
    <xf numFmtId="164" fontId="0" fillId="0" borderId="0" xfId="0" applyNumberFormat="1" applyFont="1"/>
    <xf numFmtId="0" fontId="5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13" fillId="0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164" fontId="2" fillId="0" borderId="0" xfId="0" applyNumberFormat="1" applyFont="1" applyFill="1"/>
    <xf numFmtId="0" fontId="14" fillId="0" borderId="0" xfId="0" applyFont="1" applyFill="1"/>
    <xf numFmtId="0" fontId="15" fillId="0" borderId="0" xfId="0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CD18C255-E10C-4715-85BF-0344E82B2908}"/>
  </cellStyles>
  <dxfs count="0"/>
  <tableStyles count="0" defaultTableStyle="TableStyleMedium2" defaultPivotStyle="PivotStyleLight16"/>
  <colors>
    <mruColors>
      <color rgb="FFF19B61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  <a:latin typeface="Arial Nova" panose="020B0504020202020204" pitchFamily="34" charset="0"/>
              </a:rPr>
              <a:t>Projected Temperature Change, Colorado, 1971-2000 to 2035-2064</a:t>
            </a:r>
            <a:endParaRPr lang="en-US" sz="1400" b="1">
              <a:effectLst/>
              <a:latin typeface="Arial Nova" panose="020B0504020202020204" pitchFamily="34" charset="0"/>
            </a:endParaRPr>
          </a:p>
          <a:p>
            <a:pPr>
              <a:defRPr/>
            </a:pPr>
            <a:r>
              <a:rPr lang="en-US" sz="1400" b="0" i="0" baseline="0">
                <a:effectLst/>
                <a:latin typeface="Arial Nova" panose="020B0504020202020204" pitchFamily="34" charset="0"/>
              </a:rPr>
              <a:t>under moderate emissions scenario (B1, RCP4.5, SSP2-4.5) </a:t>
            </a:r>
            <a:endParaRPr lang="en-US" sz="1400">
              <a:effectLst/>
              <a:latin typeface="Arial Nova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4611923509562"/>
          <c:y val="0.22178123004894659"/>
          <c:w val="0.8501443569553806"/>
          <c:h val="0.72122056917332511"/>
        </c:manualLayout>
      </c:layout>
      <c:barChart>
        <c:barDir val="col"/>
        <c:grouping val="stacked"/>
        <c:varyColors val="0"/>
        <c:ser>
          <c:idx val="0"/>
          <c:order val="0"/>
          <c:tx>
            <c:v>10th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(Tann_2050_Fig2.6!$C$54,Tann_2050_Fig2.6!$G$54,Tann_2050_Fig2.6!$L$54)</c:f>
              <c:numCache>
                <c:formatCode>0.0</c:formatCode>
                <c:ptCount val="3"/>
                <c:pt idx="1">
                  <c:v>2.4169499999999999</c:v>
                </c:pt>
                <c:pt idx="2">
                  <c:v>3.53432178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C-4BBD-9332-A20F5BF82ABC}"/>
            </c:ext>
          </c:extLst>
        </c:ser>
        <c:ser>
          <c:idx val="1"/>
          <c:order val="1"/>
          <c:tx>
            <c:v>10th-90th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67C-4BBD-9332-A20F5BF82A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7C-4BBD-9332-A20F5BF82A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  <a:alpha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67C-4BBD-9332-A20F5BF82ABC}"/>
              </c:ext>
            </c:extLst>
          </c:dPt>
          <c:val>
            <c:numRef>
              <c:f>(Tann_2050_Fig2.6!$C$53,Tann_2050_Fig2.6!$G$53,Tann_2050_Fig2.6!$L$53)</c:f>
              <c:numCache>
                <c:formatCode>0.0</c:formatCode>
                <c:ptCount val="3"/>
                <c:pt idx="1">
                  <c:v>2.7580749999999998</c:v>
                </c:pt>
                <c:pt idx="2">
                  <c:v>1.7367546599999999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C-4BBD-9332-A20F5BF8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5"/>
        <c:overlap val="100"/>
        <c:axId val="716038912"/>
        <c:axId val="716036800"/>
      </c:barChart>
      <c:lineChart>
        <c:grouping val="standard"/>
        <c:varyColors val="0"/>
        <c:ser>
          <c:idx val="2"/>
          <c:order val="2"/>
          <c:tx>
            <c:v>min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20"/>
            <c:spPr>
              <a:solidFill>
                <a:schemeClr val="accent4">
                  <a:alpha val="43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dash"/>
              <c:size val="20"/>
              <c:spPr>
                <a:solidFill>
                  <a:schemeClr val="accent2">
                    <a:alpha val="4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7C-4BBD-9332-A20F5BF82ABC}"/>
              </c:ext>
            </c:extLst>
          </c:dPt>
          <c:dPt>
            <c:idx val="2"/>
            <c:marker>
              <c:symbol val="dash"/>
              <c:size val="20"/>
              <c:spPr>
                <a:solidFill>
                  <a:schemeClr val="accent2">
                    <a:lumMod val="75000"/>
                    <a:alpha val="4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67C-4BBD-9332-A20F5BF82ABC}"/>
              </c:ext>
            </c:extLst>
          </c:dPt>
          <c:val>
            <c:numRef>
              <c:f>(Tann_2050_Fig2.6!$C$55,Tann_2050_Fig2.6!$G$55,Tann_2050_Fig2.6!$L$55)</c:f>
              <c:numCache>
                <c:formatCode>0.0</c:formatCode>
                <c:ptCount val="3"/>
                <c:pt idx="1">
                  <c:v>1.54874</c:v>
                </c:pt>
                <c:pt idx="2">
                  <c:v>2.7880380000000002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7C-4BBD-9332-A20F5BF82ABC}"/>
            </c:ext>
          </c:extLst>
        </c:ser>
        <c:ser>
          <c:idx val="3"/>
          <c:order val="3"/>
          <c:tx>
            <c:v>max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21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Pt>
            <c:idx val="0"/>
            <c:marker>
              <c:symbol val="dash"/>
              <c:size val="21"/>
              <c:spPr>
                <a:solidFill>
                  <a:schemeClr val="accent4">
                    <a:alpha val="4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67C-4BBD-9332-A20F5BF82ABC}"/>
              </c:ext>
            </c:extLst>
          </c:dPt>
          <c:dPt>
            <c:idx val="1"/>
            <c:marker>
              <c:symbol val="dash"/>
              <c:size val="21"/>
              <c:spPr>
                <a:solidFill>
                  <a:schemeClr val="accent2">
                    <a:alpha val="38000"/>
                  </a:schemeClr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67C-4BBD-9332-A20F5BF82ABC}"/>
              </c:ext>
            </c:extLst>
          </c:dPt>
          <c:dPt>
            <c:idx val="2"/>
            <c:marker>
              <c:symbol val="dash"/>
              <c:size val="21"/>
              <c:spPr>
                <a:solidFill>
                  <a:schemeClr val="accent2">
                    <a:lumMod val="75000"/>
                    <a:alpha val="52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67C-4BBD-9332-A20F5BF82ABC}"/>
              </c:ext>
            </c:extLst>
          </c:dPt>
          <c:dPt>
            <c:idx val="3"/>
            <c:marker>
              <c:symbol val="dash"/>
              <c:size val="20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67C-4BBD-9332-A20F5BF82ABC}"/>
              </c:ext>
            </c:extLst>
          </c:dPt>
          <c:val>
            <c:numRef>
              <c:f>(Tann_2050_Fig2.6!$C$56,Tann_2050_Fig2.6!$G$56,Tann_2050_Fig2.6!$L$56,Tann_2050_Fig2.6!$N$56)</c:f>
              <c:numCache>
                <c:formatCode>0.0</c:formatCode>
                <c:ptCount val="4"/>
                <c:pt idx="1">
                  <c:v>6.2557099999999997</c:v>
                </c:pt>
                <c:pt idx="2">
                  <c:v>6.5203704000000009</c:v>
                </c:pt>
                <c:pt idx="3" formatCode="General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7C-4BBD-9332-A20F5BF82ABC}"/>
            </c:ext>
          </c:extLst>
        </c:ser>
        <c:ser>
          <c:idx val="4"/>
          <c:order val="4"/>
          <c:tx>
            <c:v>median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noFill/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67C-4BBD-9332-A20F5BF82ABC}"/>
              </c:ext>
            </c:extLst>
          </c:dPt>
          <c:dPt>
            <c:idx val="1"/>
            <c:marker>
              <c:symbol val="square"/>
              <c:size val="7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67C-4BBD-9332-A20F5BF82ABC}"/>
              </c:ext>
            </c:extLst>
          </c:dPt>
          <c:dPt>
            <c:idx val="3"/>
            <c:marker>
              <c:symbol val="dash"/>
              <c:size val="20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67C-4BBD-9332-A20F5BF82ABC}"/>
              </c:ext>
            </c:extLst>
          </c:dPt>
          <c:val>
            <c:numRef>
              <c:f>(Tann_2050_Fig2.6!$C$58,Tann_2050_Fig2.6!$G$58,Tann_2050_Fig2.6!$L$58,Tann_2050_Fig2.6!$N$58)</c:f>
              <c:numCache>
                <c:formatCode>0.0</c:formatCode>
                <c:ptCount val="4"/>
                <c:pt idx="1">
                  <c:v>3.95052</c:v>
                </c:pt>
                <c:pt idx="2">
                  <c:v>4.6919717999999992</c:v>
                </c:pt>
                <c:pt idx="3" formatCode="General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7C-4BBD-9332-A20F5BF8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038912"/>
        <c:axId val="716036800"/>
      </c:lineChart>
      <c:catAx>
        <c:axId val="71603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36800"/>
        <c:crosses val="autoZero"/>
        <c:auto val="1"/>
        <c:lblAlgn val="ctr"/>
        <c:lblOffset val="100"/>
        <c:noMultiLvlLbl val="0"/>
      </c:catAx>
      <c:valAx>
        <c:axId val="7160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</a:rPr>
                  <a:t>Temperature departure from 1971-2000 average, °F</a:t>
                </a:r>
              </a:p>
            </c:rich>
          </c:tx>
          <c:layout>
            <c:manualLayout>
              <c:xMode val="edge"/>
              <c:yMode val="edge"/>
              <c:x val="2.1645021645021644E-2"/>
              <c:y val="0.24006132832904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3891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Projected seasonal temperature change, Colorado statewide,</a:t>
            </a:r>
          </a:p>
          <a:p>
            <a:pPr>
              <a:defRPr/>
            </a:pPr>
            <a:r>
              <a:rPr lang="en-US" sz="1400" b="1" i="0" baseline="0">
                <a:effectLst/>
              </a:rPr>
              <a:t> 1971-2000 to 2050 (2035-2064)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CMIP5 under mid-range emissions scenario (RCP4.5)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8072056239015818"/>
          <c:y val="4.204204204204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13340530420293E-2"/>
          <c:y val="0.21489071507982899"/>
          <c:w val="0.88191120405251355"/>
          <c:h val="0.67751703783808137"/>
        </c:manualLayout>
      </c:layout>
      <c:barChart>
        <c:barDir val="col"/>
        <c:grouping val="stack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Tseason_2050_Fig2.8!$C$45:$G$45</c:f>
              <c:numCache>
                <c:formatCode>General</c:formatCode>
                <c:ptCount val="5"/>
              </c:numCache>
            </c:numRef>
          </c:cat>
          <c:val>
            <c:numRef>
              <c:f>Tseason_2050_Fig2.8!$C$57:$G$57</c:f>
              <c:numCache>
                <c:formatCode>0.0</c:formatCode>
                <c:ptCount val="5"/>
                <c:pt idx="0">
                  <c:v>2.4169499999999999</c:v>
                </c:pt>
                <c:pt idx="1">
                  <c:v>2.1168049999999998</c:v>
                </c:pt>
                <c:pt idx="2">
                  <c:v>2.1072549999999999</c:v>
                </c:pt>
                <c:pt idx="3">
                  <c:v>2.6717500000000003</c:v>
                </c:pt>
                <c:pt idx="4">
                  <c:v>2.4377300000000002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2-4305-B22A-D149BB342BFE}"/>
            </c:ext>
          </c:extLst>
        </c:ser>
        <c:ser>
          <c:idx val="0"/>
          <c:order val="1"/>
          <c:spPr>
            <a:solidFill>
              <a:schemeClr val="accent2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52-4305-B22A-D149BB342BFE}"/>
              </c:ext>
            </c:extLst>
          </c:dPt>
          <c:cat>
            <c:numRef>
              <c:f>Tseason_2050_Fig2.8!$C$45:$G$45</c:f>
              <c:numCache>
                <c:formatCode>General</c:formatCode>
                <c:ptCount val="5"/>
              </c:numCache>
            </c:numRef>
          </c:cat>
          <c:val>
            <c:numRef>
              <c:f>Tseason_2050_Fig2.8!$C$56:$G$56</c:f>
              <c:numCache>
                <c:formatCode>0.0</c:formatCode>
                <c:ptCount val="5"/>
                <c:pt idx="0">
                  <c:v>2.7580749999999998</c:v>
                </c:pt>
                <c:pt idx="1">
                  <c:v>2.9496700000000007</c:v>
                </c:pt>
                <c:pt idx="2">
                  <c:v>3.6369700000000003</c:v>
                </c:pt>
                <c:pt idx="3">
                  <c:v>3.4179599999999999</c:v>
                </c:pt>
                <c:pt idx="4">
                  <c:v>2.7692049999999995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2-4305-B22A-D149BB34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5"/>
        <c:overlap val="100"/>
        <c:axId val="514048944"/>
        <c:axId val="514045424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>
                  <a:lumMod val="60000"/>
                  <a:lumOff val="40000"/>
                  <a:alpha val="57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Tseason_2050_Fig2.8!$C$59:$G$59</c:f>
              <c:numCache>
                <c:formatCode>0.0</c:formatCode>
                <c:ptCount val="5"/>
                <c:pt idx="0">
                  <c:v>6.2557099999999997</c:v>
                </c:pt>
                <c:pt idx="1">
                  <c:v>6.8418200000000002</c:v>
                </c:pt>
                <c:pt idx="2">
                  <c:v>7.5548099999999998</c:v>
                </c:pt>
                <c:pt idx="3">
                  <c:v>7.1271000000000004</c:v>
                </c:pt>
                <c:pt idx="4">
                  <c:v>6.1271500000000003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2-4305-B22A-D149BB342BFE}"/>
            </c:ext>
          </c:extLst>
        </c:ser>
        <c:ser>
          <c:idx val="3"/>
          <c:order val="3"/>
          <c:tx>
            <c:strRef>
              <c:f>Tseason_2050_Fig2.8!$C$58:$G$58</c:f>
              <c:strCache>
                <c:ptCount val="5"/>
                <c:pt idx="0">
                  <c:v>1.5</c:v>
                </c:pt>
                <c:pt idx="1">
                  <c:v>1.4</c:v>
                </c:pt>
                <c:pt idx="2">
                  <c:v>0.8</c:v>
                </c:pt>
                <c:pt idx="3">
                  <c:v>1.6</c:v>
                </c:pt>
                <c:pt idx="4">
                  <c:v>1.9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>
                  <a:lumMod val="60000"/>
                  <a:lumOff val="40000"/>
                  <a:alpha val="48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Tseason_2050_Fig2.8!$C$58:$G$58</c:f>
              <c:numCache>
                <c:formatCode>0.0</c:formatCode>
                <c:ptCount val="5"/>
                <c:pt idx="0">
                  <c:v>1.54874</c:v>
                </c:pt>
                <c:pt idx="1">
                  <c:v>1.39866</c:v>
                </c:pt>
                <c:pt idx="2">
                  <c:v>0.81744899999999998</c:v>
                </c:pt>
                <c:pt idx="3">
                  <c:v>1.63191</c:v>
                </c:pt>
                <c:pt idx="4">
                  <c:v>1.89872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2-4305-B22A-D149BB342BFE}"/>
            </c:ext>
          </c:extLst>
        </c:ser>
        <c:ser>
          <c:idx val="4"/>
          <c:order val="4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Tseason_2050_Fig2.8!$C$46:$G$46</c:f>
              <c:numCache>
                <c:formatCode>0.0</c:formatCode>
                <c:ptCount val="5"/>
                <c:pt idx="0">
                  <c:v>3.95052</c:v>
                </c:pt>
                <c:pt idx="1">
                  <c:v>3.5243549999999999</c:v>
                </c:pt>
                <c:pt idx="2">
                  <c:v>3.7614700000000001</c:v>
                </c:pt>
                <c:pt idx="3">
                  <c:v>4.2081200000000001</c:v>
                </c:pt>
                <c:pt idx="4">
                  <c:v>4.2509350000000001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2-4305-B22A-D149BB34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48944"/>
        <c:axId val="514045424"/>
      </c:lineChart>
      <c:catAx>
        <c:axId val="514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45424"/>
        <c:crosses val="autoZero"/>
        <c:auto val="1"/>
        <c:lblAlgn val="ctr"/>
        <c:lblOffset val="100"/>
        <c:noMultiLvlLbl val="0"/>
      </c:catAx>
      <c:valAx>
        <c:axId val="5140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Change, deg F</a:t>
                </a:r>
              </a:p>
            </c:rich>
          </c:tx>
          <c:layout>
            <c:manualLayout>
              <c:xMode val="edge"/>
              <c:yMode val="edge"/>
              <c:x val="1.1926982281577219E-2"/>
              <c:y val="0.34853480224843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4894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2917646316254"/>
          <c:y val="5.7336326312239033E-2"/>
          <c:w val="0.83715734396836761"/>
          <c:h val="0.88271115567075853"/>
        </c:manualLayout>
      </c:layout>
      <c:barChart>
        <c:barDir val="col"/>
        <c:grouping val="stacked"/>
        <c:varyColors val="0"/>
        <c:ser>
          <c:idx val="0"/>
          <c:order val="0"/>
          <c:tx>
            <c:v>10th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  <a:alpha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12B-489E-A0AB-2AB1FF5F5EF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  <a:alpha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12B-489E-A0AB-2AB1FF5F5EF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12B-489E-A0AB-2AB1FF5F5EFE}"/>
              </c:ext>
            </c:extLst>
          </c:dPt>
          <c:val>
            <c:numRef>
              <c:f>(Pann_2050_Fig2.13!$B$53,Pann_2050_Fig2.13!$D$53,Pann_2050_Fig2.13!$H$53)</c:f>
              <c:numCache>
                <c:formatCode>0.0</c:formatCode>
                <c:ptCount val="3"/>
                <c:pt idx="1">
                  <c:v>-5.6026950000000006</c:v>
                </c:pt>
                <c:pt idx="2">
                  <c:v>-4.6907900999999992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B-489E-A0AB-2AB1FF5F5EFE}"/>
            </c:ext>
          </c:extLst>
        </c:ser>
        <c:ser>
          <c:idx val="1"/>
          <c:order val="1"/>
          <c:tx>
            <c:v>90th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2B-489E-A0AB-2AB1FF5F5EF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2B-489E-A0AB-2AB1FF5F5EF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12B-489E-A0AB-2AB1FF5F5EFE}"/>
              </c:ext>
            </c:extLst>
          </c:dPt>
          <c:val>
            <c:numRef>
              <c:f>(Pann_2050_Fig2.13!$B$50,Pann_2050_Fig2.13!$D$50,Pann_2050_Fig2.13!$H$50)</c:f>
              <c:numCache>
                <c:formatCode>0.0</c:formatCode>
                <c:ptCount val="3"/>
                <c:pt idx="1">
                  <c:v>6.4579599999999999</c:v>
                </c:pt>
                <c:pt idx="2">
                  <c:v>8.4889993000000015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B-489E-A0AB-2AB1FF5F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5"/>
        <c:overlap val="100"/>
        <c:axId val="716038912"/>
        <c:axId val="716036800"/>
      </c:barChart>
      <c:lineChart>
        <c:grouping val="standard"/>
        <c:varyColors val="0"/>
        <c:ser>
          <c:idx val="2"/>
          <c:order val="2"/>
          <c:tx>
            <c:v>min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accent2">
                  <a:lumMod val="50000"/>
                  <a:alpha val="24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dash"/>
              <c:size val="20"/>
              <c:spPr>
                <a:solidFill>
                  <a:schemeClr val="accent2">
                    <a:lumMod val="50000"/>
                    <a:alpha val="39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12B-489E-A0AB-2AB1FF5F5EFE}"/>
              </c:ext>
            </c:extLst>
          </c:dPt>
          <c:dPt>
            <c:idx val="2"/>
            <c:marker>
              <c:symbol val="dash"/>
              <c:size val="20"/>
              <c:spPr>
                <a:solidFill>
                  <a:schemeClr val="accent2">
                    <a:lumMod val="50000"/>
                    <a:alpha val="77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12B-489E-A0AB-2AB1FF5F5EFE}"/>
              </c:ext>
            </c:extLst>
          </c:dPt>
          <c:val>
            <c:numRef>
              <c:f>(Pann_2050_Fig2.13!$B$54,Pann_2050_Fig2.13!$D$54,Pann_2050_Fig2.13!$H$54)</c:f>
              <c:numCache>
                <c:formatCode>0.0</c:formatCode>
                <c:ptCount val="3"/>
                <c:pt idx="1">
                  <c:v>-9.1044800000000006</c:v>
                </c:pt>
                <c:pt idx="2">
                  <c:v>-14.394175000000001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2B-489E-A0AB-2AB1FF5F5EFE}"/>
            </c:ext>
          </c:extLst>
        </c:ser>
        <c:ser>
          <c:idx val="3"/>
          <c:order val="3"/>
          <c:tx>
            <c:v>max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21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Pt>
            <c:idx val="0"/>
            <c:marker>
              <c:symbol val="dash"/>
              <c:size val="21"/>
              <c:spPr>
                <a:solidFill>
                  <a:schemeClr val="accent1">
                    <a:lumMod val="60000"/>
                    <a:lumOff val="40000"/>
                    <a:alpha val="35000"/>
                  </a:schemeClr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12B-489E-A0AB-2AB1FF5F5EFE}"/>
              </c:ext>
            </c:extLst>
          </c:dPt>
          <c:dPt>
            <c:idx val="1"/>
            <c:marker>
              <c:symbol val="dash"/>
              <c:size val="21"/>
              <c:spPr>
                <a:solidFill>
                  <a:schemeClr val="accent1">
                    <a:alpha val="44000"/>
                  </a:schemeClr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12B-489E-A0AB-2AB1FF5F5EFE}"/>
              </c:ext>
            </c:extLst>
          </c:dPt>
          <c:dPt>
            <c:idx val="2"/>
            <c:marker>
              <c:symbol val="dash"/>
              <c:size val="21"/>
              <c:spPr>
                <a:solidFill>
                  <a:schemeClr val="accent1">
                    <a:alpha val="55000"/>
                  </a:schemeClr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12B-489E-A0AB-2AB1FF5F5EFE}"/>
              </c:ext>
            </c:extLst>
          </c:dPt>
          <c:val>
            <c:numRef>
              <c:f>(Pann_2050_Fig2.13!$B$55,Pann_2050_Fig2.13!$D$55,Pann_2050_Fig2.13!$H$55,Pann_2050_Fig2.13!$I$55)</c:f>
              <c:numCache>
                <c:formatCode>0.0</c:formatCode>
                <c:ptCount val="4"/>
                <c:pt idx="1">
                  <c:v>11.130100000000001</c:v>
                </c:pt>
                <c:pt idx="2">
                  <c:v>13.332354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2B-489E-A0AB-2AB1FF5F5EFE}"/>
            </c:ext>
          </c:extLst>
        </c:ser>
        <c:ser>
          <c:idx val="4"/>
          <c:order val="4"/>
          <c:tx>
            <c:v>median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noFill/>
                <a:ln w="9525">
                  <a:solidFill>
                    <a:schemeClr val="accent2">
                      <a:lumMod val="50000"/>
                      <a:alpha val="47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12B-489E-A0AB-2AB1FF5F5EFE}"/>
              </c:ext>
            </c:extLst>
          </c:dPt>
          <c:dPt>
            <c:idx val="1"/>
            <c:marker>
              <c:symbol val="square"/>
              <c:size val="7"/>
              <c:spPr>
                <a:noFill/>
                <a:ln w="9525">
                  <a:solidFill>
                    <a:schemeClr val="accent1">
                      <a:alpha val="4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12B-489E-A0AB-2AB1FF5F5EFE}"/>
              </c:ext>
            </c:extLst>
          </c:dPt>
          <c:dPt>
            <c:idx val="2"/>
            <c:marker>
              <c:symbol val="square"/>
              <c:size val="7"/>
              <c:spPr>
                <a:noFill/>
                <a:ln w="9525">
                  <a:solidFill>
                    <a:schemeClr val="accent1">
                      <a:alpha val="6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12B-489E-A0AB-2AB1FF5F5EFE}"/>
              </c:ext>
            </c:extLst>
          </c:dPt>
          <c:dPt>
            <c:idx val="3"/>
            <c:marker>
              <c:symbol val="dash"/>
              <c:size val="20"/>
              <c:spPr>
                <a:solidFill>
                  <a:schemeClr val="accent4">
                    <a:lumMod val="50000"/>
                    <a:alpha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12B-489E-A0AB-2AB1FF5F5EFE}"/>
              </c:ext>
            </c:extLst>
          </c:dPt>
          <c:val>
            <c:numRef>
              <c:f>(Pann_2050_Fig2.13!$B$57,Pann_2050_Fig2.13!$D$57,Pann_2050_Fig2.13!$H$57,Pann_2050_Fig2.13!$I$57)</c:f>
              <c:numCache>
                <c:formatCode>0.0</c:formatCode>
                <c:ptCount val="4"/>
                <c:pt idx="1">
                  <c:v>1.11104</c:v>
                </c:pt>
                <c:pt idx="2">
                  <c:v>3.2613504999999998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12B-489E-A0AB-2AB1FF5F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038912"/>
        <c:axId val="716036800"/>
      </c:lineChart>
      <c:catAx>
        <c:axId val="71603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36800"/>
        <c:crossesAt val="-20"/>
        <c:auto val="1"/>
        <c:lblAlgn val="ctr"/>
        <c:lblOffset val="100"/>
        <c:noMultiLvlLbl val="0"/>
      </c:catAx>
      <c:valAx>
        <c:axId val="7160368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</a:rPr>
                  <a:t>Change from 1971-2000 average, %</a:t>
                </a:r>
              </a:p>
            </c:rich>
          </c:tx>
          <c:layout>
            <c:manualLayout>
              <c:xMode val="edge"/>
              <c:yMode val="edge"/>
              <c:x val="2.1645021645021644E-2"/>
              <c:y val="0.24006132832904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3891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Projected seasonal precipitation change, Colorado statewide,</a:t>
            </a:r>
          </a:p>
          <a:p>
            <a:pPr>
              <a:defRPr/>
            </a:pPr>
            <a:r>
              <a:rPr lang="en-US" sz="1400" b="1" i="0" baseline="0">
                <a:effectLst/>
              </a:rPr>
              <a:t> 1971-2000 to 2050 (2035-2064)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CMIP5 under mid-range emissions scenario (RCP4.5)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1373168812944"/>
          <c:y val="0.212065928199653"/>
          <c:w val="0.88191120405251355"/>
          <c:h val="0.67751703783808137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>
                <a:lumMod val="50000"/>
                <a:alpha val="41000"/>
              </a:schemeClr>
            </a:solidFill>
            <a:ln>
              <a:noFill/>
            </a:ln>
            <a:effectLst/>
          </c:spPr>
          <c:invertIfNegative val="0"/>
          <c:cat>
            <c:numRef>
              <c:f>Tseason_2050_Fig2.8!$C$45:$G$45</c:f>
              <c:numCache>
                <c:formatCode>General</c:formatCode>
                <c:ptCount val="5"/>
              </c:numCache>
            </c:numRef>
          </c:cat>
          <c:val>
            <c:numRef>
              <c:f>Pseason_2050_Fig2.14!$C$57:$G$57</c:f>
              <c:numCache>
                <c:formatCode>0.0</c:formatCode>
                <c:ptCount val="5"/>
                <c:pt idx="0">
                  <c:v>-5.6026950000000006</c:v>
                </c:pt>
                <c:pt idx="1">
                  <c:v>-0.65319450000000001</c:v>
                </c:pt>
                <c:pt idx="2">
                  <c:v>-5.0096850000000002</c:v>
                </c:pt>
                <c:pt idx="3">
                  <c:v>-15.118099999999998</c:v>
                </c:pt>
                <c:pt idx="4">
                  <c:v>-9.3211000000000013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4C5C-AA8D-96930BADD3CA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ED-4C5C-AA8D-96930BADD3CA}"/>
              </c:ext>
            </c:extLst>
          </c:dPt>
          <c:cat>
            <c:numRef>
              <c:f>Tseason_2050_Fig2.8!$C$45:$G$45</c:f>
              <c:numCache>
                <c:formatCode>General</c:formatCode>
                <c:ptCount val="5"/>
              </c:numCache>
            </c:numRef>
          </c:cat>
          <c:val>
            <c:numRef>
              <c:f>Pseason_2050_Fig2.14!$C$56:$G$56</c:f>
              <c:numCache>
                <c:formatCode>0.0</c:formatCode>
                <c:ptCount val="5"/>
                <c:pt idx="0">
                  <c:v>6.5098240000000001</c:v>
                </c:pt>
                <c:pt idx="1">
                  <c:v>13.58531</c:v>
                </c:pt>
                <c:pt idx="2">
                  <c:v>10.171106</c:v>
                </c:pt>
                <c:pt idx="3">
                  <c:v>9.7523299999999971</c:v>
                </c:pt>
                <c:pt idx="4">
                  <c:v>8.1157970000000006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D-4C5C-AA8D-96930BAD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5"/>
        <c:overlap val="100"/>
        <c:axId val="514048944"/>
        <c:axId val="514045424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1">
                  <a:lumMod val="60000"/>
                  <a:lumOff val="40000"/>
                  <a:alpha val="57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Pseason_2050_Fig2.14!$C$59:$G$59</c:f>
              <c:numCache>
                <c:formatCode>0.0</c:formatCode>
                <c:ptCount val="5"/>
                <c:pt idx="0">
                  <c:v>11.130100000000001</c:v>
                </c:pt>
                <c:pt idx="1">
                  <c:v>19.343399999999999</c:v>
                </c:pt>
                <c:pt idx="2">
                  <c:v>22.490400000000001</c:v>
                </c:pt>
                <c:pt idx="3">
                  <c:v>20.3504</c:v>
                </c:pt>
                <c:pt idx="4">
                  <c:v>16.698499999999999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D-4C5C-AA8D-96930BADD3CA}"/>
            </c:ext>
          </c:extLst>
        </c:ser>
        <c:ser>
          <c:idx val="3"/>
          <c:order val="3"/>
          <c:tx>
            <c:v>min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>
                  <a:lumMod val="50000"/>
                  <a:alpha val="32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Pseason_2050_Fig2.14!$C$58:$G$58</c:f>
              <c:numCache>
                <c:formatCode>0.0</c:formatCode>
                <c:ptCount val="5"/>
                <c:pt idx="0">
                  <c:v>-9.1044800000000006</c:v>
                </c:pt>
                <c:pt idx="1">
                  <c:v>-5.4471800000000004</c:v>
                </c:pt>
                <c:pt idx="2">
                  <c:v>-7.4115500000000001</c:v>
                </c:pt>
                <c:pt idx="3">
                  <c:v>-25.828399999999998</c:v>
                </c:pt>
                <c:pt idx="4">
                  <c:v>-15.5306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ED-4C5C-AA8D-96930BADD3CA}"/>
            </c:ext>
          </c:extLst>
        </c:ser>
        <c:ser>
          <c:idx val="4"/>
          <c:order val="4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Pseason_2050_Fig2.14!$C$46:$G$46</c:f>
              <c:numCache>
                <c:formatCode>0.0</c:formatCode>
                <c:ptCount val="5"/>
                <c:pt idx="0">
                  <c:v>1.11104</c:v>
                </c:pt>
                <c:pt idx="1">
                  <c:v>5.8356600000000007</c:v>
                </c:pt>
                <c:pt idx="2">
                  <c:v>3.2939699999999998</c:v>
                </c:pt>
                <c:pt idx="3">
                  <c:v>-0.6371405</c:v>
                </c:pt>
                <c:pt idx="4">
                  <c:v>0.84033950000000002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D-4C5C-AA8D-96930BAD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48944"/>
        <c:axId val="514045424"/>
      </c:lineChart>
      <c:catAx>
        <c:axId val="514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45424"/>
        <c:crossesAt val="-30"/>
        <c:auto val="1"/>
        <c:lblAlgn val="ctr"/>
        <c:lblOffset val="100"/>
        <c:noMultiLvlLbl val="0"/>
      </c:catAx>
      <c:valAx>
        <c:axId val="5140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Precipitation Change, %</a:t>
                </a:r>
              </a:p>
            </c:rich>
          </c:tx>
          <c:layout>
            <c:manualLayout>
              <c:xMode val="edge"/>
              <c:yMode val="edge"/>
              <c:x val="1.1926982281577219E-2"/>
              <c:y val="0.34853480224843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48944"/>
        <c:crosses val="autoZero"/>
        <c:crossBetween val="between"/>
        <c:majorUnit val="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_xlchart.v1.5</cx:f>
      </cx:numDim>
    </cx:data>
    <cx:data id="4">
      <cx:numDim type="val">
        <cx:f>_xlchart.v1.6</cx:f>
      </cx:numDim>
    </cx:data>
    <cx:data id="5">
      <cx:numDim type="val">
        <cx:f>_xlchart.v1.3</cx:f>
      </cx:numDim>
    </cx:data>
    <cx:data id="6">
      <cx:numDim type="val">
        <cx:f>_xlchart.v1.4</cx:f>
      </cx:numDim>
    </cx:data>
  </cx:chartData>
  <cx:chart>
    <cx:plotArea>
      <cx:plotAreaRegion>
        <cx:plotSurface>
          <cx:spPr>
            <a:ln>
              <a:solidFill>
                <a:schemeClr val="bg1">
                  <a:lumMod val="95000"/>
                </a:schemeClr>
              </a:solidFill>
            </a:ln>
          </cx:spPr>
        </cx:plotSurface>
        <cx:series layoutId="boxWhisker" uniqueId="{00000002-D5C8-4AC5-9181-417F6FAA10DB}" formatIdx="2">
          <cx:tx>
            <cx:txData>
              <cx:f/>
              <cx:v>CMIP5 RCP4.5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 w="12700">
              <a:solidFill>
                <a:schemeClr val="bg1">
                  <a:lumMod val="65000"/>
                </a:schemeClr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3-D5C8-4AC5-9181-417F6FAA10DB}" formatIdx="3">
          <cx:tx>
            <cx:txData>
              <cx:f/>
              <cx:v>CMIP6 SSP2-4.5 ALL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chemeClr val="bg1">
                  <a:lumMod val="65000"/>
                </a:schemeClr>
              </a:solidFill>
            </a:ln>
          </cx:spPr>
          <cx:dataId val="1"/>
          <cx:layoutPr>
            <cx:visibility meanLine="0" outliers="1"/>
            <cx:statistics quartileMethod="exclusive"/>
          </cx:layoutPr>
        </cx:series>
        <cx:series layoutId="boxWhisker" uniqueId="{00000000-6C35-4240-AB1F-31766FD1A445}" formatIdx="4">
          <cx:tx>
            <cx:txData>
              <cx:f/>
              <cx:v>CMIP6 SSP2-4.5 ECS screen CMIP5</cx:v>
            </cx:txData>
          </cx:tx>
          <cx:spPr>
            <a:solidFill>
              <a:schemeClr val="accent2">
                <a:alpha val="80000"/>
              </a:schemeClr>
            </a:solidFill>
            <a:ln w="15875"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0-B075-4509-B22F-FC021F1A5F2A}" formatIdx="0">
          <cx:tx>
            <cx:txData>
              <cx:f/>
              <cx:v>CMIP6 SSP2-4.5 ECS screen likely</cx:v>
            </cx:txData>
          </cx:tx>
          <cx:spPr>
            <a:solidFill>
              <a:schemeClr val="accent2">
                <a:alpha val="80000"/>
              </a:schemeClr>
            </a:solidFill>
            <a:ln w="15875">
              <a:solidFill>
                <a:schemeClr val="accent4">
                  <a:lumMod val="50000"/>
                </a:schemeClr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B075-4509-B22F-FC021F1A5F2A}">
          <cx:tx>
            <cx:txData>
              <cx:f/>
              <cx:v>CMIP6 ECS screen Vlikely</cx:v>
            </cx:txData>
          </cx:tx>
          <cx:spPr>
            <a:solidFill>
              <a:schemeClr val="accent2">
                <a:alpha val="80000"/>
              </a:schemeClr>
            </a:solidFill>
            <a:ln w="15875">
              <a:solidFill>
                <a:schemeClr val="accent4">
                  <a:lumMod val="50000"/>
                </a:schemeClr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B075-4509-B22F-FC021F1A5F2A}">
          <cx:tx>
            <cx:txData>
              <cx:f/>
              <cx:v>CMIP6 TCR screen likely</cx:v>
            </cx:txData>
          </cx:tx>
          <cx:spPr>
            <a:solidFill>
              <a:schemeClr val="accent2">
                <a:alpha val="80000"/>
              </a:schemeClr>
            </a:solidFill>
            <a:ln w="15875">
              <a:solidFill>
                <a:schemeClr val="accent2">
                  <a:lumMod val="50000"/>
                </a:schemeClr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6-B075-4509-B22F-FC021F1A5F2A}">
          <cx:tx>
            <cx:txData>
              <cx:f/>
              <cx:v>CMIP6 TCR screen VLikely</cx:v>
            </cx:txData>
          </cx:tx>
          <cx:spPr>
            <a:solidFill>
              <a:schemeClr val="accent2">
                <a:alpha val="79000"/>
              </a:schemeClr>
            </a:solidFill>
            <a:ln w="15875">
              <a:solidFill>
                <a:schemeClr val="accent2">
                  <a:lumMod val="50000"/>
                </a:schemeClr>
              </a:solidFill>
            </a:ln>
          </cx:spPr>
          <cx:dataId val="6"/>
          <cx:layoutPr>
            <cx:statistics quartileMethod="exclusive"/>
          </cx:layoutPr>
        </cx:series>
      </cx:plotAreaRegion>
      <cx:axis id="0" hidden="1">
        <cx:catScaling gapWidth="0.239999995"/>
        <cx:tickLabels/>
      </cx:axis>
      <cx:axis id="1">
        <cx:valScaling/>
        <cx:title>
          <cx:tx>
            <cx:txData>
              <cx:v>Temperature Change, deg 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latin typeface="Arial Nova" panose="020B0504020202020204" pitchFamily="34" charset="0"/>
                  <a:ea typeface="Arial Nova" panose="020B0504020202020204" pitchFamily="34" charset="0"/>
                  <a:cs typeface="Arial Nova" panose="020B0504020202020204" pitchFamily="34" charset="0"/>
                </a:defRPr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ova" panose="020B0504020202020204" pitchFamily="34" charset="0"/>
                </a:rPr>
                <a:t>Temperature Change, deg F</a:t>
              </a:r>
            </a:p>
          </cx:txPr>
        </cx:title>
        <cx:majorGridlines>
          <cx:spPr>
            <a:ln>
              <a:solidFill>
                <a:schemeClr val="bg1">
                  <a:lumMod val="95000"/>
                </a:schemeClr>
              </a:solidFill>
            </a:ln>
          </cx:spPr>
        </cx:majorGridlines>
        <cx:majorTickMarks type="out"/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latin typeface="Arial Narrow" panose="020B0606020202030204" pitchFamily="34" charset="0"/>
                <a:ea typeface="Arial Narrow" panose="020B0606020202030204" pitchFamily="34" charset="0"/>
                <a:cs typeface="Arial Narrow" panose="020B0606020202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arrow" panose="020B060602020203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565150</xdr:colOff>
      <xdr:row>9</xdr:row>
      <xdr:rowOff>82550</xdr:rowOff>
    </xdr:from>
    <xdr:to>
      <xdr:col>42</xdr:col>
      <xdr:colOff>584200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2BB6C8-8E4F-4F59-9910-59CA571C7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88250" y="1797050"/>
              <a:ext cx="9442450" cy="534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590550</xdr:colOff>
      <xdr:row>60</xdr:row>
      <xdr:rowOff>171450</xdr:rowOff>
    </xdr:from>
    <xdr:to>
      <xdr:col>12</xdr:col>
      <xdr:colOff>260350</xdr:colOff>
      <xdr:row>89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328C8-E553-4007-BDFB-BACB50971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6</xdr:row>
      <xdr:rowOff>0</xdr:rowOff>
    </xdr:from>
    <xdr:to>
      <xdr:col>14</xdr:col>
      <xdr:colOff>539750</xdr:colOff>
      <xdr:row>26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AD8A50-D401-A1AA-5ECF-CCBF82909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996950</xdr:colOff>
      <xdr:row>59</xdr:row>
      <xdr:rowOff>133350</xdr:rowOff>
    </xdr:from>
    <xdr:to>
      <xdr:col>9</xdr:col>
      <xdr:colOff>146050</xdr:colOff>
      <xdr:row>83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5F981-90EA-417E-90D9-1ED69F4E2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539751</xdr:colOff>
      <xdr:row>6</xdr:row>
      <xdr:rowOff>0</xdr:rowOff>
    </xdr:from>
    <xdr:to>
      <xdr:col>18</xdr:col>
      <xdr:colOff>129117</xdr:colOff>
      <xdr:row>29</xdr:row>
      <xdr:rowOff>23284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68648-24AC-4C64-BA1B-917D592C9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258FCC3-2A54-47AB-B527-51738DCDE06F}">
  <we:reference id="0986d9dd-94f1-4b67-978d-c4cf6e6142a8" version="21.5.1.0" store="EXCatalog" storeType="EXCatalog"/>
  <we:alternateReferences>
    <we:reference id="WA200000018" version="21.5.1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790F-B6E3-4D73-B3F3-6A97F656734D}">
  <dimension ref="A1:O58"/>
  <sheetViews>
    <sheetView tabSelected="1" zoomScale="120" zoomScaleNormal="120" workbookViewId="0">
      <selection activeCell="A3" sqref="A3"/>
    </sheetView>
  </sheetViews>
  <sheetFormatPr baseColWidth="10" defaultColWidth="8.83203125" defaultRowHeight="15" x14ac:dyDescent="0.2"/>
  <cols>
    <col min="3" max="3" width="10.33203125" customWidth="1"/>
    <col min="4" max="4" width="10.6640625" customWidth="1"/>
    <col min="6" max="6" width="15" customWidth="1"/>
    <col min="9" max="9" width="15" customWidth="1"/>
    <col min="11" max="11" width="13.1640625" customWidth="1"/>
    <col min="12" max="12" width="13" style="3" customWidth="1"/>
  </cols>
  <sheetData>
    <row r="1" spans="1:15" x14ac:dyDescent="0.2">
      <c r="A1" s="3" t="s">
        <v>96</v>
      </c>
    </row>
    <row r="2" spans="1:15" x14ac:dyDescent="0.2">
      <c r="A2" t="s">
        <v>99</v>
      </c>
    </row>
    <row r="3" spans="1:15" x14ac:dyDescent="0.2">
      <c r="A3" t="s">
        <v>101</v>
      </c>
    </row>
    <row r="4" spans="1:15" x14ac:dyDescent="0.2">
      <c r="A4" t="s">
        <v>100</v>
      </c>
    </row>
    <row r="5" spans="1:15" x14ac:dyDescent="0.2">
      <c r="A5" t="s">
        <v>102</v>
      </c>
    </row>
    <row r="7" spans="1:15" x14ac:dyDescent="0.2">
      <c r="L7" s="26" t="s">
        <v>97</v>
      </c>
    </row>
    <row r="8" spans="1:15" x14ac:dyDescent="0.2">
      <c r="A8" s="3" t="s">
        <v>105</v>
      </c>
      <c r="L8" s="26" t="s">
        <v>98</v>
      </c>
    </row>
    <row r="9" spans="1:15" ht="60" x14ac:dyDescent="0.2">
      <c r="F9" s="3" t="s">
        <v>106</v>
      </c>
      <c r="G9" t="s">
        <v>36</v>
      </c>
      <c r="I9" s="3" t="s">
        <v>107</v>
      </c>
      <c r="J9" t="s">
        <v>36</v>
      </c>
      <c r="K9" s="17" t="s">
        <v>90</v>
      </c>
      <c r="L9" s="23" t="s">
        <v>86</v>
      </c>
      <c r="M9" s="15" t="s">
        <v>87</v>
      </c>
      <c r="N9" s="15" t="s">
        <v>88</v>
      </c>
      <c r="O9" s="15" t="s">
        <v>89</v>
      </c>
    </row>
    <row r="10" spans="1:15" x14ac:dyDescent="0.2">
      <c r="C10" s="4"/>
      <c r="D10" s="1"/>
      <c r="E10" s="1"/>
      <c r="F10" t="s">
        <v>18</v>
      </c>
      <c r="G10" s="1">
        <v>4.7530799999999997</v>
      </c>
      <c r="H10" s="1"/>
      <c r="I10" t="s">
        <v>37</v>
      </c>
      <c r="J10" s="1">
        <v>5.5279818000000001</v>
      </c>
      <c r="K10" s="1"/>
      <c r="L10" s="24">
        <v>5.5279818000000001</v>
      </c>
      <c r="M10" s="21">
        <v>5.5279818000000001</v>
      </c>
      <c r="N10" s="21"/>
      <c r="O10" s="21">
        <v>5.5279818000000001</v>
      </c>
    </row>
    <row r="11" spans="1:15" x14ac:dyDescent="0.2">
      <c r="C11" s="4"/>
      <c r="D11" s="1"/>
      <c r="E11" s="1"/>
      <c r="F11" t="s">
        <v>19</v>
      </c>
      <c r="G11" s="1">
        <v>3.73705</v>
      </c>
      <c r="H11" s="1"/>
      <c r="I11" t="s">
        <v>38</v>
      </c>
      <c r="J11" s="1">
        <v>5.0749253999999997</v>
      </c>
      <c r="K11" s="1">
        <v>5.0749253999999997</v>
      </c>
      <c r="L11" s="24">
        <v>5.0749253999999997</v>
      </c>
      <c r="M11" s="21">
        <v>5.0749253999999997</v>
      </c>
      <c r="N11" s="21">
        <v>5.0749253999999997</v>
      </c>
      <c r="O11" s="21">
        <v>5.0749253999999997</v>
      </c>
    </row>
    <row r="12" spans="1:15" x14ac:dyDescent="0.2">
      <c r="C12" s="4"/>
      <c r="D12" s="1"/>
      <c r="E12" s="1"/>
      <c r="F12" t="s">
        <v>0</v>
      </c>
      <c r="G12" s="1">
        <v>3.8767900000000002</v>
      </c>
      <c r="H12" s="1"/>
      <c r="I12" t="s">
        <v>39</v>
      </c>
      <c r="J12" s="1">
        <v>5.2721586</v>
      </c>
      <c r="K12" s="1">
        <v>5.2721586</v>
      </c>
      <c r="L12" s="24">
        <v>5.2721586</v>
      </c>
      <c r="M12" s="21">
        <v>5.2721586</v>
      </c>
      <c r="N12" s="21">
        <v>5.2721586</v>
      </c>
      <c r="O12" s="21">
        <v>5.2721586</v>
      </c>
    </row>
    <row r="13" spans="1:15" x14ac:dyDescent="0.2">
      <c r="C13" s="4"/>
      <c r="D13" s="1"/>
      <c r="E13" s="1"/>
      <c r="F13" t="s">
        <v>20</v>
      </c>
      <c r="G13" s="1">
        <v>3.5198499999999999</v>
      </c>
      <c r="H13" s="1"/>
      <c r="I13" t="s">
        <v>40</v>
      </c>
      <c r="J13" s="1">
        <v>4.4433305999999995</v>
      </c>
      <c r="K13" s="1">
        <v>4.4433305999999995</v>
      </c>
      <c r="L13" s="24">
        <v>4.4433305999999995</v>
      </c>
      <c r="M13" s="21">
        <v>4.4433305999999995</v>
      </c>
      <c r="N13" s="21">
        <v>4.4433305999999995</v>
      </c>
      <c r="O13" s="21">
        <v>4.4433305999999995</v>
      </c>
    </row>
    <row r="14" spans="1:15" x14ac:dyDescent="0.2">
      <c r="C14" s="4"/>
      <c r="D14" s="1"/>
      <c r="E14" s="1"/>
      <c r="F14" t="s">
        <v>21</v>
      </c>
      <c r="G14" s="1">
        <v>5.1284799999999997</v>
      </c>
      <c r="H14" s="1"/>
      <c r="I14" t="s">
        <v>41</v>
      </c>
      <c r="J14" s="1">
        <v>2.7880380000000002</v>
      </c>
      <c r="K14" s="1">
        <v>2.7880380000000002</v>
      </c>
      <c r="L14" s="24">
        <v>2.7880380000000002</v>
      </c>
      <c r="M14" s="21">
        <v>2.7880380000000002</v>
      </c>
      <c r="N14" s="21"/>
      <c r="O14" s="21">
        <v>2.7880380000000002</v>
      </c>
    </row>
    <row r="15" spans="1:15" x14ac:dyDescent="0.2">
      <c r="C15" s="4"/>
      <c r="D15" s="1"/>
      <c r="E15" s="1"/>
      <c r="F15" t="s">
        <v>1</v>
      </c>
      <c r="G15" s="1">
        <v>3.5304199999999999</v>
      </c>
      <c r="H15" s="1"/>
      <c r="I15" t="s">
        <v>42</v>
      </c>
      <c r="J15" s="1">
        <v>6.8304654000000005</v>
      </c>
      <c r="K15" s="1"/>
      <c r="L15" s="24"/>
      <c r="M15" s="21"/>
      <c r="N15" s="21"/>
      <c r="O15" s="21"/>
    </row>
    <row r="16" spans="1:15" x14ac:dyDescent="0.2">
      <c r="C16" s="4"/>
      <c r="D16" s="1"/>
      <c r="E16" s="1"/>
      <c r="F16" t="s">
        <v>22</v>
      </c>
      <c r="G16" s="1">
        <v>3.5145</v>
      </c>
      <c r="H16" s="1"/>
      <c r="I16" t="s">
        <v>43</v>
      </c>
      <c r="J16" s="1">
        <v>6.8304654000000005</v>
      </c>
      <c r="K16" s="1"/>
      <c r="L16" s="24"/>
      <c r="M16" s="21"/>
      <c r="N16" s="21"/>
      <c r="O16" s="21"/>
    </row>
    <row r="17" spans="3:15" x14ac:dyDescent="0.2">
      <c r="C17" s="4"/>
      <c r="D17" s="1"/>
      <c r="E17" s="1"/>
      <c r="F17" t="s">
        <v>2</v>
      </c>
      <c r="G17" s="1">
        <v>3.9352299999999998</v>
      </c>
      <c r="H17" s="1"/>
      <c r="I17" t="s">
        <v>44</v>
      </c>
      <c r="J17" s="1">
        <v>6.4610082000000002</v>
      </c>
      <c r="K17" s="1"/>
      <c r="L17" s="24"/>
      <c r="M17" s="21"/>
      <c r="N17" s="21"/>
      <c r="O17" s="21"/>
    </row>
    <row r="18" spans="3:15" x14ac:dyDescent="0.2">
      <c r="C18" s="4"/>
      <c r="D18" s="1"/>
      <c r="E18" s="1"/>
      <c r="F18" t="s">
        <v>23</v>
      </c>
      <c r="G18" s="1">
        <v>4.1581200000000003</v>
      </c>
      <c r="H18" s="1"/>
      <c r="I18" t="s">
        <v>45</v>
      </c>
      <c r="J18" s="1">
        <v>5.0171742000000004</v>
      </c>
      <c r="K18" s="1"/>
      <c r="L18" s="24">
        <v>5.0171742000000004</v>
      </c>
      <c r="M18" s="21">
        <v>5.0171742000000004</v>
      </c>
      <c r="N18" s="21"/>
      <c r="O18" s="21"/>
    </row>
    <row r="19" spans="3:15" x14ac:dyDescent="0.2">
      <c r="C19" s="4"/>
      <c r="D19" s="1"/>
      <c r="E19" s="1"/>
      <c r="F19" t="s">
        <v>24</v>
      </c>
      <c r="G19" s="1">
        <v>3.5132400000000001</v>
      </c>
      <c r="H19" s="1"/>
      <c r="I19" t="s">
        <v>46</v>
      </c>
      <c r="J19" s="1">
        <v>5.0181588000000001</v>
      </c>
      <c r="K19" s="1"/>
      <c r="L19" s="24">
        <v>5.0181588000000001</v>
      </c>
      <c r="M19" s="21">
        <v>5.0181588000000001</v>
      </c>
      <c r="N19" s="21"/>
      <c r="O19" s="21">
        <v>5.0181588000000001</v>
      </c>
    </row>
    <row r="20" spans="3:15" x14ac:dyDescent="0.2">
      <c r="C20" s="4"/>
      <c r="D20" s="1"/>
      <c r="E20" s="1"/>
      <c r="F20" t="s">
        <v>3</v>
      </c>
      <c r="G20" s="1">
        <v>4.7508900000000001</v>
      </c>
      <c r="H20" s="1"/>
      <c r="I20" t="s">
        <v>47</v>
      </c>
      <c r="J20" s="1">
        <v>4.8411467999999998</v>
      </c>
      <c r="K20" s="1"/>
      <c r="L20" s="24"/>
      <c r="M20" s="21">
        <v>4.8411467999999998</v>
      </c>
      <c r="N20" s="21"/>
      <c r="O20" s="21"/>
    </row>
    <row r="21" spans="3:15" x14ac:dyDescent="0.2">
      <c r="C21" s="4"/>
      <c r="D21" s="1"/>
      <c r="E21" s="1"/>
      <c r="F21" t="s">
        <v>25</v>
      </c>
      <c r="G21" s="1">
        <v>4.3788</v>
      </c>
      <c r="H21" s="1"/>
      <c r="I21" t="s">
        <v>48</v>
      </c>
      <c r="J21" s="1">
        <v>5.2161030000000004</v>
      </c>
      <c r="K21" s="1">
        <v>5.2161030000000004</v>
      </c>
      <c r="L21" s="24">
        <v>5.2161030000000004</v>
      </c>
      <c r="M21" s="21">
        <v>5.2161030000000004</v>
      </c>
      <c r="N21" s="21">
        <v>5.2161030000000004</v>
      </c>
      <c r="O21" s="21">
        <v>5.2161030000000004</v>
      </c>
    </row>
    <row r="22" spans="3:15" x14ac:dyDescent="0.2">
      <c r="C22" s="4"/>
      <c r="D22" s="1"/>
      <c r="E22" s="1"/>
      <c r="F22" t="s">
        <v>26</v>
      </c>
      <c r="G22" s="1">
        <v>4.29488</v>
      </c>
      <c r="H22" s="1"/>
      <c r="I22" t="s">
        <v>49</v>
      </c>
      <c r="J22" s="1">
        <v>4.8502152000000001</v>
      </c>
      <c r="K22" s="1"/>
      <c r="L22" s="24"/>
      <c r="M22" s="21">
        <v>4.8502152000000001</v>
      </c>
      <c r="N22" s="21"/>
      <c r="O22" s="21">
        <v>4.8502152000000001</v>
      </c>
    </row>
    <row r="23" spans="3:15" x14ac:dyDescent="0.2">
      <c r="C23" s="4"/>
      <c r="D23" s="1"/>
      <c r="E23" s="1"/>
      <c r="F23" t="s">
        <v>27</v>
      </c>
      <c r="G23" s="1">
        <v>4.2395300000000002</v>
      </c>
      <c r="H23" s="1"/>
      <c r="I23" t="s">
        <v>50</v>
      </c>
      <c r="J23" s="1">
        <v>5.3785638000000002</v>
      </c>
      <c r="K23" s="1">
        <v>5.3785638000000002</v>
      </c>
      <c r="L23" s="24"/>
      <c r="M23" s="21"/>
      <c r="N23" s="21"/>
      <c r="O23" s="21">
        <v>5.3785638000000002</v>
      </c>
    </row>
    <row r="24" spans="3:15" x14ac:dyDescent="0.2">
      <c r="C24" s="4"/>
      <c r="D24" s="1"/>
      <c r="E24" s="1"/>
      <c r="F24" t="s">
        <v>4</v>
      </c>
      <c r="G24" s="1">
        <v>1.54874</v>
      </c>
      <c r="H24" s="1"/>
      <c r="I24" t="s">
        <v>51</v>
      </c>
      <c r="J24" s="1">
        <v>5.1913638000000004</v>
      </c>
      <c r="K24" s="1"/>
      <c r="L24" s="24">
        <v>5.1913638000000004</v>
      </c>
      <c r="M24" s="21">
        <v>5.1913638000000004</v>
      </c>
      <c r="N24" s="21"/>
      <c r="O24" s="21">
        <v>5.1913638000000004</v>
      </c>
    </row>
    <row r="25" spans="3:15" x14ac:dyDescent="0.2">
      <c r="C25" s="4"/>
      <c r="D25" s="1"/>
      <c r="E25" s="1"/>
      <c r="F25" t="s">
        <v>5</v>
      </c>
      <c r="G25" s="1">
        <v>5.8256399999999999</v>
      </c>
      <c r="H25" s="1"/>
      <c r="I25" t="s">
        <v>52</v>
      </c>
      <c r="J25" s="1">
        <v>5.8877676000000001</v>
      </c>
      <c r="K25" s="1">
        <v>5.8877676000000001</v>
      </c>
      <c r="L25" s="24"/>
      <c r="M25" s="21">
        <v>5.8877676000000001</v>
      </c>
      <c r="N25" s="21"/>
      <c r="O25" s="21">
        <v>5.8877676000000001</v>
      </c>
    </row>
    <row r="26" spans="3:15" x14ac:dyDescent="0.2">
      <c r="F26" t="s">
        <v>6</v>
      </c>
      <c r="G26" s="1">
        <v>3.3791899999999999</v>
      </c>
      <c r="H26" s="1"/>
      <c r="I26" t="s">
        <v>53</v>
      </c>
      <c r="J26" s="1">
        <v>5.2120350000000002</v>
      </c>
      <c r="K26" s="1">
        <v>5.2120350000000002</v>
      </c>
      <c r="L26" s="24"/>
      <c r="M26" s="21"/>
      <c r="N26" s="21"/>
      <c r="O26" s="21">
        <v>5.2120350000000002</v>
      </c>
    </row>
    <row r="27" spans="3:15" x14ac:dyDescent="0.2">
      <c r="F27" t="s">
        <v>7</v>
      </c>
      <c r="G27" s="1">
        <v>2.5067400000000002</v>
      </c>
      <c r="H27" s="1"/>
      <c r="I27" t="s">
        <v>54</v>
      </c>
      <c r="J27" s="1">
        <v>4.9406129999999999</v>
      </c>
      <c r="K27" s="1">
        <v>4.9406129999999999</v>
      </c>
      <c r="L27" s="24">
        <v>4.9406129999999999</v>
      </c>
      <c r="M27" s="21">
        <v>4.9406129999999999</v>
      </c>
      <c r="N27" s="21">
        <v>4.9406129999999999</v>
      </c>
      <c r="O27" s="21">
        <v>4.9406129999999999</v>
      </c>
    </row>
    <row r="28" spans="3:15" x14ac:dyDescent="0.2">
      <c r="F28" t="s">
        <v>28</v>
      </c>
      <c r="G28" s="1">
        <v>2.4665599999999999</v>
      </c>
      <c r="H28" s="1"/>
      <c r="I28" t="s">
        <v>55</v>
      </c>
      <c r="J28" s="1">
        <v>3.6633888000000003</v>
      </c>
      <c r="K28" s="1">
        <v>3.6633888000000003</v>
      </c>
      <c r="L28" s="24">
        <v>3.6633888000000003</v>
      </c>
      <c r="M28" s="21">
        <v>3.6633888000000003</v>
      </c>
      <c r="N28" s="21">
        <v>3.6633888000000003</v>
      </c>
      <c r="O28" s="21">
        <v>3.6633888000000003</v>
      </c>
    </row>
    <row r="29" spans="3:15" x14ac:dyDescent="0.2">
      <c r="F29" t="s">
        <v>8</v>
      </c>
      <c r="G29" s="1">
        <v>2.9760300000000002</v>
      </c>
      <c r="H29" s="1"/>
      <c r="I29" t="s">
        <v>56</v>
      </c>
      <c r="J29" s="1">
        <v>4.2432138000000004</v>
      </c>
      <c r="K29" s="1">
        <v>4.2432138000000004</v>
      </c>
      <c r="L29" s="24"/>
      <c r="M29" s="21">
        <v>4.2432138000000004</v>
      </c>
      <c r="N29" s="21"/>
      <c r="O29" s="21"/>
    </row>
    <row r="30" spans="3:15" x14ac:dyDescent="0.2">
      <c r="F30" t="s">
        <v>29</v>
      </c>
      <c r="G30" s="1">
        <v>2.36734</v>
      </c>
      <c r="H30" s="1"/>
      <c r="I30" t="s">
        <v>57</v>
      </c>
      <c r="J30" s="1">
        <v>3.519981</v>
      </c>
      <c r="K30" s="1">
        <v>3.519981</v>
      </c>
      <c r="L30" s="24">
        <v>3.519981</v>
      </c>
      <c r="M30" s="21">
        <v>3.519981</v>
      </c>
      <c r="N30" s="21">
        <v>3.519981</v>
      </c>
      <c r="O30" s="21">
        <v>3.519981</v>
      </c>
    </row>
    <row r="31" spans="3:15" x14ac:dyDescent="0.2">
      <c r="F31" t="s">
        <v>9</v>
      </c>
      <c r="G31" s="1">
        <v>6.2557099999999997</v>
      </c>
      <c r="H31" s="1"/>
      <c r="I31" t="s">
        <v>58</v>
      </c>
      <c r="J31" s="1">
        <v>4.0271094000000005</v>
      </c>
      <c r="K31" s="1">
        <v>4.0271094000000005</v>
      </c>
      <c r="L31" s="24">
        <v>4.0271094000000005</v>
      </c>
      <c r="M31" s="21">
        <v>4.0271094000000005</v>
      </c>
      <c r="N31" s="21">
        <v>4.0271094000000005</v>
      </c>
      <c r="O31" s="21">
        <v>4.0271094000000005</v>
      </c>
    </row>
    <row r="32" spans="3:15" x14ac:dyDescent="0.2">
      <c r="F32" t="s">
        <v>30</v>
      </c>
      <c r="G32" s="1">
        <v>4.5416100000000004</v>
      </c>
      <c r="H32" s="1"/>
      <c r="I32" t="s">
        <v>59</v>
      </c>
      <c r="J32" s="1">
        <v>6.6577644000000005</v>
      </c>
      <c r="K32" s="1"/>
      <c r="L32" s="24"/>
      <c r="M32" s="21"/>
      <c r="N32" s="21"/>
      <c r="O32" s="21"/>
    </row>
    <row r="33" spans="6:15" x14ac:dyDescent="0.2">
      <c r="F33" t="s">
        <v>10</v>
      </c>
      <c r="G33" s="1">
        <v>5.1988599999999998</v>
      </c>
      <c r="H33" s="1"/>
      <c r="I33" t="s">
        <v>60</v>
      </c>
      <c r="J33" s="1">
        <v>4.1072004</v>
      </c>
      <c r="K33" s="1"/>
      <c r="L33" s="24"/>
      <c r="M33" s="21">
        <v>4.1072004</v>
      </c>
      <c r="N33" s="21"/>
      <c r="O33" s="21"/>
    </row>
    <row r="34" spans="6:15" x14ac:dyDescent="0.2">
      <c r="F34" t="s">
        <v>31</v>
      </c>
      <c r="G34" s="1">
        <v>1.94293</v>
      </c>
      <c r="H34" s="1"/>
      <c r="I34" t="s">
        <v>61</v>
      </c>
      <c r="J34" s="1">
        <v>3.8031426000000002</v>
      </c>
      <c r="K34" s="1"/>
      <c r="L34" s="24">
        <v>3.8031426000000002</v>
      </c>
      <c r="M34" s="21">
        <v>3.8031426000000002</v>
      </c>
      <c r="N34" s="21"/>
      <c r="O34" s="21"/>
    </row>
    <row r="35" spans="6:15" x14ac:dyDescent="0.2">
      <c r="F35" t="s">
        <v>11</v>
      </c>
      <c r="G35" s="1">
        <v>4.3441599999999996</v>
      </c>
      <c r="H35" s="1"/>
      <c r="I35" t="s">
        <v>62</v>
      </c>
      <c r="J35" s="1">
        <v>4.3769195999999999</v>
      </c>
      <c r="K35" s="1">
        <v>4.3769195999999999</v>
      </c>
      <c r="L35" s="24"/>
      <c r="M35" s="21">
        <v>4.3769195999999999</v>
      </c>
      <c r="N35" s="21"/>
      <c r="O35" s="21">
        <v>4.3769195999999999</v>
      </c>
    </row>
    <row r="36" spans="6:15" x14ac:dyDescent="0.2">
      <c r="F36" t="s">
        <v>17</v>
      </c>
      <c r="G36" s="1">
        <v>4.8262200000000002</v>
      </c>
      <c r="H36" s="1"/>
      <c r="I36" t="s">
        <v>63</v>
      </c>
      <c r="J36" s="1">
        <v>6.5203704000000009</v>
      </c>
      <c r="K36" s="1"/>
      <c r="L36" s="24">
        <v>6.5203704000000009</v>
      </c>
      <c r="M36" s="21">
        <v>6.5203704000000009</v>
      </c>
      <c r="N36" s="21"/>
      <c r="O36" s="21">
        <v>6.5203704000000009</v>
      </c>
    </row>
    <row r="37" spans="6:15" x14ac:dyDescent="0.2">
      <c r="F37" t="s">
        <v>32</v>
      </c>
      <c r="G37" s="1">
        <v>3.3179699999999999</v>
      </c>
      <c r="H37" s="1"/>
      <c r="I37" t="s">
        <v>64</v>
      </c>
      <c r="J37" s="1">
        <v>4.4298593999999998</v>
      </c>
      <c r="K37" s="1">
        <v>4.4298593999999998</v>
      </c>
      <c r="L37" s="24">
        <v>4.4298593999999998</v>
      </c>
      <c r="M37" s="21">
        <v>4.4298593999999998</v>
      </c>
      <c r="N37" s="21">
        <v>4.4298593999999998</v>
      </c>
      <c r="O37" s="21">
        <v>4.4298593999999998</v>
      </c>
    </row>
    <row r="38" spans="6:15" x14ac:dyDescent="0.2">
      <c r="F38" t="s">
        <v>14</v>
      </c>
      <c r="G38" s="1">
        <v>5.1511899999999997</v>
      </c>
      <c r="H38" s="1"/>
      <c r="I38" t="s">
        <v>65</v>
      </c>
      <c r="J38" s="1">
        <v>4.9513050000000005</v>
      </c>
      <c r="K38" s="1">
        <v>4.9513050000000005</v>
      </c>
      <c r="L38" s="24">
        <v>4.9513050000000005</v>
      </c>
      <c r="M38" s="21">
        <v>4.9513050000000005</v>
      </c>
      <c r="N38" s="21">
        <v>4.9513050000000005</v>
      </c>
      <c r="O38" s="21">
        <v>4.9513050000000005</v>
      </c>
    </row>
    <row r="39" spans="6:15" x14ac:dyDescent="0.2">
      <c r="F39" t="s">
        <v>12</v>
      </c>
      <c r="G39" s="1">
        <v>4.9547999999999996</v>
      </c>
      <c r="H39" s="1"/>
      <c r="I39" t="s">
        <v>66</v>
      </c>
      <c r="J39" s="1">
        <v>4.4097803999999998</v>
      </c>
      <c r="K39" s="1">
        <v>4.4097803999999998</v>
      </c>
      <c r="L39" s="24">
        <v>4.4097803999999998</v>
      </c>
      <c r="M39" s="21">
        <v>4.4097803999999998</v>
      </c>
      <c r="N39" s="21">
        <v>4.4097803999999998</v>
      </c>
      <c r="O39" s="21">
        <v>4.4097803999999998</v>
      </c>
    </row>
    <row r="40" spans="6:15" x14ac:dyDescent="0.2">
      <c r="F40" t="s">
        <v>13</v>
      </c>
      <c r="G40" s="1">
        <v>5.3089000000000004</v>
      </c>
      <c r="H40" s="1"/>
      <c r="I40" s="2" t="s">
        <v>67</v>
      </c>
      <c r="J40" s="1">
        <v>2.8762254</v>
      </c>
      <c r="K40" s="1">
        <v>2.8762254</v>
      </c>
      <c r="L40" s="24">
        <v>2.8762254</v>
      </c>
      <c r="M40" s="21">
        <v>2.8762254</v>
      </c>
      <c r="N40" s="21">
        <v>2.8762254</v>
      </c>
      <c r="O40" s="21">
        <v>2.8762254</v>
      </c>
    </row>
    <row r="41" spans="6:15" x14ac:dyDescent="0.2">
      <c r="F41" t="s">
        <v>33</v>
      </c>
      <c r="G41" s="1">
        <v>3.2690600000000001</v>
      </c>
      <c r="H41" s="1"/>
      <c r="I41" t="s">
        <v>68</v>
      </c>
      <c r="J41" s="1">
        <v>3.6772974000000005</v>
      </c>
      <c r="K41" s="1">
        <v>3.6772974000000005</v>
      </c>
      <c r="L41" s="24">
        <v>3.6772974000000005</v>
      </c>
      <c r="M41" s="21">
        <v>3.6772974000000005</v>
      </c>
      <c r="N41" s="21">
        <v>3.6772974000000005</v>
      </c>
      <c r="O41" s="21">
        <v>3.6772974000000005</v>
      </c>
    </row>
    <row r="42" spans="6:15" x14ac:dyDescent="0.2">
      <c r="F42" t="s">
        <v>34</v>
      </c>
      <c r="G42" s="1">
        <v>3.9658099999999998</v>
      </c>
      <c r="H42" s="1"/>
      <c r="I42" t="s">
        <v>69</v>
      </c>
      <c r="J42" s="1">
        <v>5.2613370000000002</v>
      </c>
      <c r="K42" s="1">
        <v>5.2613370000000002</v>
      </c>
      <c r="L42" s="24">
        <v>5.2613370000000002</v>
      </c>
      <c r="M42" s="21">
        <v>5.2613370000000002</v>
      </c>
      <c r="N42" s="21">
        <v>5.2613370000000002</v>
      </c>
      <c r="O42" s="21">
        <v>5.2613370000000002</v>
      </c>
    </row>
    <row r="43" spans="6:15" x14ac:dyDescent="0.2">
      <c r="F43" t="s">
        <v>35</v>
      </c>
      <c r="G43" s="1">
        <v>2.12581</v>
      </c>
      <c r="H43" s="1"/>
      <c r="I43" t="s">
        <v>70</v>
      </c>
      <c r="J43" s="1">
        <v>5.4577530000000003</v>
      </c>
      <c r="K43" s="1"/>
      <c r="L43" s="24"/>
      <c r="M43" s="21"/>
      <c r="N43" s="21"/>
      <c r="O43" s="21">
        <v>5.4577530000000003</v>
      </c>
    </row>
    <row r="44" spans="6:15" x14ac:dyDescent="0.2">
      <c r="F44" t="s">
        <v>15</v>
      </c>
      <c r="G44" s="1">
        <v>4.0133099999999997</v>
      </c>
      <c r="H44" s="1"/>
      <c r="I44" t="s">
        <v>71</v>
      </c>
      <c r="J44" s="1">
        <v>4.1042502000000001</v>
      </c>
      <c r="K44" s="1">
        <v>4.1042502000000001</v>
      </c>
      <c r="L44" s="24">
        <v>4.1042502000000001</v>
      </c>
      <c r="M44" s="21">
        <v>4.1042502000000001</v>
      </c>
      <c r="N44" s="21">
        <v>4.1042502000000001</v>
      </c>
      <c r="O44" s="21">
        <v>4.1042502000000001</v>
      </c>
    </row>
    <row r="45" spans="6:15" x14ac:dyDescent="0.2">
      <c r="F45" t="s">
        <v>16</v>
      </c>
      <c r="G45" s="1">
        <v>3.59727</v>
      </c>
      <c r="H45" s="1"/>
      <c r="I45" t="s">
        <v>72</v>
      </c>
      <c r="J45" s="1">
        <v>4.7104992000000001</v>
      </c>
      <c r="K45" s="1">
        <v>4.7104992000000001</v>
      </c>
      <c r="L45" s="24"/>
      <c r="M45" s="21">
        <v>4.7104992000000001</v>
      </c>
      <c r="N45" s="21"/>
      <c r="O45" s="21">
        <v>4.7104992000000001</v>
      </c>
    </row>
    <row r="46" spans="6:15" x14ac:dyDescent="0.2">
      <c r="H46" s="1"/>
      <c r="I46" t="s">
        <v>73</v>
      </c>
      <c r="J46" s="1">
        <v>7.7499666000000005</v>
      </c>
      <c r="K46" s="1"/>
      <c r="L46" s="24"/>
      <c r="M46" s="21"/>
      <c r="N46" s="21"/>
      <c r="O46" s="21"/>
    </row>
    <row r="47" spans="6:15" x14ac:dyDescent="0.2">
      <c r="K47" s="28">
        <f>AVERAGE(K10:K46)</f>
        <v>4.4756682545454538</v>
      </c>
      <c r="L47" s="25">
        <f>AVERAGE(L10:L46)</f>
        <v>4.5333588272727274</v>
      </c>
      <c r="M47" s="4">
        <f>AVERAGE(M10:M46)</f>
        <v>4.5776157517241378</v>
      </c>
      <c r="N47" s="4">
        <f>AVERAGE(N10:N46)</f>
        <v>4.3911776399999995</v>
      </c>
      <c r="O47" s="4">
        <f>AVERAGE(O10:O46)</f>
        <v>4.6958270666666664</v>
      </c>
    </row>
    <row r="48" spans="6:15" x14ac:dyDescent="0.2">
      <c r="L48" s="22"/>
    </row>
    <row r="49" spans="1:15" x14ac:dyDescent="0.2">
      <c r="K49">
        <f>COUNTIF(K10:K46,"&gt;0")</f>
        <v>22</v>
      </c>
      <c r="L49" s="22">
        <f>COUNTIF(L10:L46,"&gt;0")</f>
        <v>22</v>
      </c>
      <c r="M49">
        <f>COUNTIF(M10:M46,"&gt;0")</f>
        <v>29</v>
      </c>
      <c r="N49">
        <f>COUNTIF(N10:N46,"&gt;0")</f>
        <v>15</v>
      </c>
      <c r="O49">
        <f>COUNTIF(O10:O46,"&gt;0")</f>
        <v>27</v>
      </c>
    </row>
    <row r="50" spans="1:15" x14ac:dyDescent="0.2">
      <c r="L50" s="22"/>
    </row>
    <row r="51" spans="1:15" x14ac:dyDescent="0.2">
      <c r="A51" t="s">
        <v>84</v>
      </c>
      <c r="C51" s="18"/>
      <c r="G51" s="18">
        <f>PERCENTILE(G10:G45,0.9)</f>
        <v>5.1750249999999998</v>
      </c>
      <c r="H51" s="18"/>
      <c r="L51" s="27">
        <f>PERCENTILE(L10:L46,0.9)</f>
        <v>5.2710764399999999</v>
      </c>
    </row>
    <row r="52" spans="1:15" x14ac:dyDescent="0.2">
      <c r="C52" s="18"/>
      <c r="G52" s="18"/>
      <c r="H52" s="18"/>
      <c r="L52" s="27"/>
    </row>
    <row r="53" spans="1:15" x14ac:dyDescent="0.2">
      <c r="A53" t="s">
        <v>92</v>
      </c>
      <c r="C53" s="18"/>
      <c r="G53" s="18">
        <f>G51-G54</f>
        <v>2.7580749999999998</v>
      </c>
      <c r="H53" s="18"/>
      <c r="L53" s="27">
        <f>L51-L54</f>
        <v>1.7367546599999999</v>
      </c>
    </row>
    <row r="54" spans="1:15" x14ac:dyDescent="0.2">
      <c r="A54" t="s">
        <v>81</v>
      </c>
      <c r="C54" s="18"/>
      <c r="G54" s="18">
        <f>PERCENTILE(G10:G45,0.1)</f>
        <v>2.4169499999999999</v>
      </c>
      <c r="H54" s="18"/>
      <c r="L54" s="27">
        <f>PERCENTILE(L10:L46,0.1)</f>
        <v>3.53432178</v>
      </c>
    </row>
    <row r="55" spans="1:15" x14ac:dyDescent="0.2">
      <c r="A55" t="s">
        <v>93</v>
      </c>
      <c r="C55" s="18"/>
      <c r="G55" s="18">
        <f>MIN(G10:G45)</f>
        <v>1.54874</v>
      </c>
      <c r="H55" s="18"/>
      <c r="L55" s="27">
        <f>MIN(L10:L46)</f>
        <v>2.7880380000000002</v>
      </c>
    </row>
    <row r="56" spans="1:15" x14ac:dyDescent="0.2">
      <c r="A56" t="s">
        <v>94</v>
      </c>
      <c r="C56" s="18"/>
      <c r="G56" s="18">
        <f>MAX(G10:G45)</f>
        <v>6.2557099999999997</v>
      </c>
      <c r="H56" s="18"/>
      <c r="L56" s="27">
        <f>MAX(L10:L46)</f>
        <v>6.5203704000000009</v>
      </c>
      <c r="N56">
        <v>4.05</v>
      </c>
    </row>
    <row r="57" spans="1:15" x14ac:dyDescent="0.2">
      <c r="L57" s="22"/>
    </row>
    <row r="58" spans="1:15" x14ac:dyDescent="0.2">
      <c r="A58" t="s">
        <v>95</v>
      </c>
      <c r="C58" s="4"/>
      <c r="G58" s="4">
        <f>MEDIAN(G10:G45)</f>
        <v>3.95052</v>
      </c>
      <c r="H58" s="4"/>
      <c r="L58" s="25">
        <f>MEDIAN(L10:L46)</f>
        <v>4.6919717999999992</v>
      </c>
      <c r="N58">
        <v>3.8</v>
      </c>
    </row>
  </sheetData>
  <sortState xmlns:xlrd2="http://schemas.microsoft.com/office/spreadsheetml/2017/richdata2" ref="F10:G45">
    <sortCondition ref="F10:F45"/>
  </sortState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7EEC-71BD-4826-A900-D4EB842D0237}">
  <dimension ref="A1:V59"/>
  <sheetViews>
    <sheetView zoomScale="120" zoomScaleNormal="120" workbookViewId="0">
      <selection sqref="A1:A3"/>
    </sheetView>
  </sheetViews>
  <sheetFormatPr baseColWidth="10" defaultColWidth="12" defaultRowHeight="15" x14ac:dyDescent="0.2"/>
  <cols>
    <col min="2" max="2" width="26.1640625" customWidth="1"/>
    <col min="3" max="7" width="11" style="5" customWidth="1"/>
    <col min="8" max="8" width="12" style="10"/>
    <col min="9" max="9" width="24" customWidth="1"/>
    <col min="10" max="10" width="10.6640625" customWidth="1"/>
    <col min="11" max="14" width="11.33203125" style="1" customWidth="1"/>
    <col min="15" max="15" width="11.33203125" customWidth="1"/>
    <col min="17" max="17" width="21.83203125" customWidth="1"/>
    <col min="259" max="259" width="26.1640625" customWidth="1"/>
    <col min="260" max="264" width="11" customWidth="1"/>
    <col min="266" max="266" width="24" customWidth="1"/>
    <col min="267" max="271" width="11.33203125" customWidth="1"/>
    <col min="273" max="273" width="21.83203125" customWidth="1"/>
    <col min="515" max="515" width="26.1640625" customWidth="1"/>
    <col min="516" max="520" width="11" customWidth="1"/>
    <col min="522" max="522" width="24" customWidth="1"/>
    <col min="523" max="527" width="11.33203125" customWidth="1"/>
    <col min="529" max="529" width="21.83203125" customWidth="1"/>
    <col min="771" max="771" width="26.1640625" customWidth="1"/>
    <col min="772" max="776" width="11" customWidth="1"/>
    <col min="778" max="778" width="24" customWidth="1"/>
    <col min="779" max="783" width="11.33203125" customWidth="1"/>
    <col min="785" max="785" width="21.83203125" customWidth="1"/>
    <col min="1027" max="1027" width="26.1640625" customWidth="1"/>
    <col min="1028" max="1032" width="11" customWidth="1"/>
    <col min="1034" max="1034" width="24" customWidth="1"/>
    <col min="1035" max="1039" width="11.33203125" customWidth="1"/>
    <col min="1041" max="1041" width="21.83203125" customWidth="1"/>
    <col min="1283" max="1283" width="26.1640625" customWidth="1"/>
    <col min="1284" max="1288" width="11" customWidth="1"/>
    <col min="1290" max="1290" width="24" customWidth="1"/>
    <col min="1291" max="1295" width="11.33203125" customWidth="1"/>
    <col min="1297" max="1297" width="21.83203125" customWidth="1"/>
    <col min="1539" max="1539" width="26.1640625" customWidth="1"/>
    <col min="1540" max="1544" width="11" customWidth="1"/>
    <col min="1546" max="1546" width="24" customWidth="1"/>
    <col min="1547" max="1551" width="11.33203125" customWidth="1"/>
    <col min="1553" max="1553" width="21.83203125" customWidth="1"/>
    <col min="1795" max="1795" width="26.1640625" customWidth="1"/>
    <col min="1796" max="1800" width="11" customWidth="1"/>
    <col min="1802" max="1802" width="24" customWidth="1"/>
    <col min="1803" max="1807" width="11.33203125" customWidth="1"/>
    <col min="1809" max="1809" width="21.83203125" customWidth="1"/>
    <col min="2051" max="2051" width="26.1640625" customWidth="1"/>
    <col min="2052" max="2056" width="11" customWidth="1"/>
    <col min="2058" max="2058" width="24" customWidth="1"/>
    <col min="2059" max="2063" width="11.33203125" customWidth="1"/>
    <col min="2065" max="2065" width="21.83203125" customWidth="1"/>
    <col min="2307" max="2307" width="26.1640625" customWidth="1"/>
    <col min="2308" max="2312" width="11" customWidth="1"/>
    <col min="2314" max="2314" width="24" customWidth="1"/>
    <col min="2315" max="2319" width="11.33203125" customWidth="1"/>
    <col min="2321" max="2321" width="21.83203125" customWidth="1"/>
    <col min="2563" max="2563" width="26.1640625" customWidth="1"/>
    <col min="2564" max="2568" width="11" customWidth="1"/>
    <col min="2570" max="2570" width="24" customWidth="1"/>
    <col min="2571" max="2575" width="11.33203125" customWidth="1"/>
    <col min="2577" max="2577" width="21.83203125" customWidth="1"/>
    <col min="2819" max="2819" width="26.1640625" customWidth="1"/>
    <col min="2820" max="2824" width="11" customWidth="1"/>
    <col min="2826" max="2826" width="24" customWidth="1"/>
    <col min="2827" max="2831" width="11.33203125" customWidth="1"/>
    <col min="2833" max="2833" width="21.83203125" customWidth="1"/>
    <col min="3075" max="3075" width="26.1640625" customWidth="1"/>
    <col min="3076" max="3080" width="11" customWidth="1"/>
    <col min="3082" max="3082" width="24" customWidth="1"/>
    <col min="3083" max="3087" width="11.33203125" customWidth="1"/>
    <col min="3089" max="3089" width="21.83203125" customWidth="1"/>
    <col min="3331" max="3331" width="26.1640625" customWidth="1"/>
    <col min="3332" max="3336" width="11" customWidth="1"/>
    <col min="3338" max="3338" width="24" customWidth="1"/>
    <col min="3339" max="3343" width="11.33203125" customWidth="1"/>
    <col min="3345" max="3345" width="21.83203125" customWidth="1"/>
    <col min="3587" max="3587" width="26.1640625" customWidth="1"/>
    <col min="3588" max="3592" width="11" customWidth="1"/>
    <col min="3594" max="3594" width="24" customWidth="1"/>
    <col min="3595" max="3599" width="11.33203125" customWidth="1"/>
    <col min="3601" max="3601" width="21.83203125" customWidth="1"/>
    <col min="3843" max="3843" width="26.1640625" customWidth="1"/>
    <col min="3844" max="3848" width="11" customWidth="1"/>
    <col min="3850" max="3850" width="24" customWidth="1"/>
    <col min="3851" max="3855" width="11.33203125" customWidth="1"/>
    <col min="3857" max="3857" width="21.83203125" customWidth="1"/>
    <col min="4099" max="4099" width="26.1640625" customWidth="1"/>
    <col min="4100" max="4104" width="11" customWidth="1"/>
    <col min="4106" max="4106" width="24" customWidth="1"/>
    <col min="4107" max="4111" width="11.33203125" customWidth="1"/>
    <col min="4113" max="4113" width="21.83203125" customWidth="1"/>
    <col min="4355" max="4355" width="26.1640625" customWidth="1"/>
    <col min="4356" max="4360" width="11" customWidth="1"/>
    <col min="4362" max="4362" width="24" customWidth="1"/>
    <col min="4363" max="4367" width="11.33203125" customWidth="1"/>
    <col min="4369" max="4369" width="21.83203125" customWidth="1"/>
    <col min="4611" max="4611" width="26.1640625" customWidth="1"/>
    <col min="4612" max="4616" width="11" customWidth="1"/>
    <col min="4618" max="4618" width="24" customWidth="1"/>
    <col min="4619" max="4623" width="11.33203125" customWidth="1"/>
    <col min="4625" max="4625" width="21.83203125" customWidth="1"/>
    <col min="4867" max="4867" width="26.1640625" customWidth="1"/>
    <col min="4868" max="4872" width="11" customWidth="1"/>
    <col min="4874" max="4874" width="24" customWidth="1"/>
    <col min="4875" max="4879" width="11.33203125" customWidth="1"/>
    <col min="4881" max="4881" width="21.83203125" customWidth="1"/>
    <col min="5123" max="5123" width="26.1640625" customWidth="1"/>
    <col min="5124" max="5128" width="11" customWidth="1"/>
    <col min="5130" max="5130" width="24" customWidth="1"/>
    <col min="5131" max="5135" width="11.33203125" customWidth="1"/>
    <col min="5137" max="5137" width="21.83203125" customWidth="1"/>
    <col min="5379" max="5379" width="26.1640625" customWidth="1"/>
    <col min="5380" max="5384" width="11" customWidth="1"/>
    <col min="5386" max="5386" width="24" customWidth="1"/>
    <col min="5387" max="5391" width="11.33203125" customWidth="1"/>
    <col min="5393" max="5393" width="21.83203125" customWidth="1"/>
    <col min="5635" max="5635" width="26.1640625" customWidth="1"/>
    <col min="5636" max="5640" width="11" customWidth="1"/>
    <col min="5642" max="5642" width="24" customWidth="1"/>
    <col min="5643" max="5647" width="11.33203125" customWidth="1"/>
    <col min="5649" max="5649" width="21.83203125" customWidth="1"/>
    <col min="5891" max="5891" width="26.1640625" customWidth="1"/>
    <col min="5892" max="5896" width="11" customWidth="1"/>
    <col min="5898" max="5898" width="24" customWidth="1"/>
    <col min="5899" max="5903" width="11.33203125" customWidth="1"/>
    <col min="5905" max="5905" width="21.83203125" customWidth="1"/>
    <col min="6147" max="6147" width="26.1640625" customWidth="1"/>
    <col min="6148" max="6152" width="11" customWidth="1"/>
    <col min="6154" max="6154" width="24" customWidth="1"/>
    <col min="6155" max="6159" width="11.33203125" customWidth="1"/>
    <col min="6161" max="6161" width="21.83203125" customWidth="1"/>
    <col min="6403" max="6403" width="26.1640625" customWidth="1"/>
    <col min="6404" max="6408" width="11" customWidth="1"/>
    <col min="6410" max="6410" width="24" customWidth="1"/>
    <col min="6411" max="6415" width="11.33203125" customWidth="1"/>
    <col min="6417" max="6417" width="21.83203125" customWidth="1"/>
    <col min="6659" max="6659" width="26.1640625" customWidth="1"/>
    <col min="6660" max="6664" width="11" customWidth="1"/>
    <col min="6666" max="6666" width="24" customWidth="1"/>
    <col min="6667" max="6671" width="11.33203125" customWidth="1"/>
    <col min="6673" max="6673" width="21.83203125" customWidth="1"/>
    <col min="6915" max="6915" width="26.1640625" customWidth="1"/>
    <col min="6916" max="6920" width="11" customWidth="1"/>
    <col min="6922" max="6922" width="24" customWidth="1"/>
    <col min="6923" max="6927" width="11.33203125" customWidth="1"/>
    <col min="6929" max="6929" width="21.83203125" customWidth="1"/>
    <col min="7171" max="7171" width="26.1640625" customWidth="1"/>
    <col min="7172" max="7176" width="11" customWidth="1"/>
    <col min="7178" max="7178" width="24" customWidth="1"/>
    <col min="7179" max="7183" width="11.33203125" customWidth="1"/>
    <col min="7185" max="7185" width="21.83203125" customWidth="1"/>
    <col min="7427" max="7427" width="26.1640625" customWidth="1"/>
    <col min="7428" max="7432" width="11" customWidth="1"/>
    <col min="7434" max="7434" width="24" customWidth="1"/>
    <col min="7435" max="7439" width="11.33203125" customWidth="1"/>
    <col min="7441" max="7441" width="21.83203125" customWidth="1"/>
    <col min="7683" max="7683" width="26.1640625" customWidth="1"/>
    <col min="7684" max="7688" width="11" customWidth="1"/>
    <col min="7690" max="7690" width="24" customWidth="1"/>
    <col min="7691" max="7695" width="11.33203125" customWidth="1"/>
    <col min="7697" max="7697" width="21.83203125" customWidth="1"/>
    <col min="7939" max="7939" width="26.1640625" customWidth="1"/>
    <col min="7940" max="7944" width="11" customWidth="1"/>
    <col min="7946" max="7946" width="24" customWidth="1"/>
    <col min="7947" max="7951" width="11.33203125" customWidth="1"/>
    <col min="7953" max="7953" width="21.83203125" customWidth="1"/>
    <col min="8195" max="8195" width="26.1640625" customWidth="1"/>
    <col min="8196" max="8200" width="11" customWidth="1"/>
    <col min="8202" max="8202" width="24" customWidth="1"/>
    <col min="8203" max="8207" width="11.33203125" customWidth="1"/>
    <col min="8209" max="8209" width="21.83203125" customWidth="1"/>
    <col min="8451" max="8451" width="26.1640625" customWidth="1"/>
    <col min="8452" max="8456" width="11" customWidth="1"/>
    <col min="8458" max="8458" width="24" customWidth="1"/>
    <col min="8459" max="8463" width="11.33203125" customWidth="1"/>
    <col min="8465" max="8465" width="21.83203125" customWidth="1"/>
    <col min="8707" max="8707" width="26.1640625" customWidth="1"/>
    <col min="8708" max="8712" width="11" customWidth="1"/>
    <col min="8714" max="8714" width="24" customWidth="1"/>
    <col min="8715" max="8719" width="11.33203125" customWidth="1"/>
    <col min="8721" max="8721" width="21.83203125" customWidth="1"/>
    <col min="8963" max="8963" width="26.1640625" customWidth="1"/>
    <col min="8964" max="8968" width="11" customWidth="1"/>
    <col min="8970" max="8970" width="24" customWidth="1"/>
    <col min="8971" max="8975" width="11.33203125" customWidth="1"/>
    <col min="8977" max="8977" width="21.83203125" customWidth="1"/>
    <col min="9219" max="9219" width="26.1640625" customWidth="1"/>
    <col min="9220" max="9224" width="11" customWidth="1"/>
    <col min="9226" max="9226" width="24" customWidth="1"/>
    <col min="9227" max="9231" width="11.33203125" customWidth="1"/>
    <col min="9233" max="9233" width="21.83203125" customWidth="1"/>
    <col min="9475" max="9475" width="26.1640625" customWidth="1"/>
    <col min="9476" max="9480" width="11" customWidth="1"/>
    <col min="9482" max="9482" width="24" customWidth="1"/>
    <col min="9483" max="9487" width="11.33203125" customWidth="1"/>
    <col min="9489" max="9489" width="21.83203125" customWidth="1"/>
    <col min="9731" max="9731" width="26.1640625" customWidth="1"/>
    <col min="9732" max="9736" width="11" customWidth="1"/>
    <col min="9738" max="9738" width="24" customWidth="1"/>
    <col min="9739" max="9743" width="11.33203125" customWidth="1"/>
    <col min="9745" max="9745" width="21.83203125" customWidth="1"/>
    <col min="9987" max="9987" width="26.1640625" customWidth="1"/>
    <col min="9988" max="9992" width="11" customWidth="1"/>
    <col min="9994" max="9994" width="24" customWidth="1"/>
    <col min="9995" max="9999" width="11.33203125" customWidth="1"/>
    <col min="10001" max="10001" width="21.83203125" customWidth="1"/>
    <col min="10243" max="10243" width="26.1640625" customWidth="1"/>
    <col min="10244" max="10248" width="11" customWidth="1"/>
    <col min="10250" max="10250" width="24" customWidth="1"/>
    <col min="10251" max="10255" width="11.33203125" customWidth="1"/>
    <col min="10257" max="10257" width="21.83203125" customWidth="1"/>
    <col min="10499" max="10499" width="26.1640625" customWidth="1"/>
    <col min="10500" max="10504" width="11" customWidth="1"/>
    <col min="10506" max="10506" width="24" customWidth="1"/>
    <col min="10507" max="10511" width="11.33203125" customWidth="1"/>
    <col min="10513" max="10513" width="21.83203125" customWidth="1"/>
    <col min="10755" max="10755" width="26.1640625" customWidth="1"/>
    <col min="10756" max="10760" width="11" customWidth="1"/>
    <col min="10762" max="10762" width="24" customWidth="1"/>
    <col min="10763" max="10767" width="11.33203125" customWidth="1"/>
    <col min="10769" max="10769" width="21.83203125" customWidth="1"/>
    <col min="11011" max="11011" width="26.1640625" customWidth="1"/>
    <col min="11012" max="11016" width="11" customWidth="1"/>
    <col min="11018" max="11018" width="24" customWidth="1"/>
    <col min="11019" max="11023" width="11.33203125" customWidth="1"/>
    <col min="11025" max="11025" width="21.83203125" customWidth="1"/>
    <col min="11267" max="11267" width="26.1640625" customWidth="1"/>
    <col min="11268" max="11272" width="11" customWidth="1"/>
    <col min="11274" max="11274" width="24" customWidth="1"/>
    <col min="11275" max="11279" width="11.33203125" customWidth="1"/>
    <col min="11281" max="11281" width="21.83203125" customWidth="1"/>
    <col min="11523" max="11523" width="26.1640625" customWidth="1"/>
    <col min="11524" max="11528" width="11" customWidth="1"/>
    <col min="11530" max="11530" width="24" customWidth="1"/>
    <col min="11531" max="11535" width="11.33203125" customWidth="1"/>
    <col min="11537" max="11537" width="21.83203125" customWidth="1"/>
    <col min="11779" max="11779" width="26.1640625" customWidth="1"/>
    <col min="11780" max="11784" width="11" customWidth="1"/>
    <col min="11786" max="11786" width="24" customWidth="1"/>
    <col min="11787" max="11791" width="11.33203125" customWidth="1"/>
    <col min="11793" max="11793" width="21.83203125" customWidth="1"/>
    <col min="12035" max="12035" width="26.1640625" customWidth="1"/>
    <col min="12036" max="12040" width="11" customWidth="1"/>
    <col min="12042" max="12042" width="24" customWidth="1"/>
    <col min="12043" max="12047" width="11.33203125" customWidth="1"/>
    <col min="12049" max="12049" width="21.83203125" customWidth="1"/>
    <col min="12291" max="12291" width="26.1640625" customWidth="1"/>
    <col min="12292" max="12296" width="11" customWidth="1"/>
    <col min="12298" max="12298" width="24" customWidth="1"/>
    <col min="12299" max="12303" width="11.33203125" customWidth="1"/>
    <col min="12305" max="12305" width="21.83203125" customWidth="1"/>
    <col min="12547" max="12547" width="26.1640625" customWidth="1"/>
    <col min="12548" max="12552" width="11" customWidth="1"/>
    <col min="12554" max="12554" width="24" customWidth="1"/>
    <col min="12555" max="12559" width="11.33203125" customWidth="1"/>
    <col min="12561" max="12561" width="21.83203125" customWidth="1"/>
    <col min="12803" max="12803" width="26.1640625" customWidth="1"/>
    <col min="12804" max="12808" width="11" customWidth="1"/>
    <col min="12810" max="12810" width="24" customWidth="1"/>
    <col min="12811" max="12815" width="11.33203125" customWidth="1"/>
    <col min="12817" max="12817" width="21.83203125" customWidth="1"/>
    <col min="13059" max="13059" width="26.1640625" customWidth="1"/>
    <col min="13060" max="13064" width="11" customWidth="1"/>
    <col min="13066" max="13066" width="24" customWidth="1"/>
    <col min="13067" max="13071" width="11.33203125" customWidth="1"/>
    <col min="13073" max="13073" width="21.83203125" customWidth="1"/>
    <col min="13315" max="13315" width="26.1640625" customWidth="1"/>
    <col min="13316" max="13320" width="11" customWidth="1"/>
    <col min="13322" max="13322" width="24" customWidth="1"/>
    <col min="13323" max="13327" width="11.33203125" customWidth="1"/>
    <col min="13329" max="13329" width="21.83203125" customWidth="1"/>
    <col min="13571" max="13571" width="26.1640625" customWidth="1"/>
    <col min="13572" max="13576" width="11" customWidth="1"/>
    <col min="13578" max="13578" width="24" customWidth="1"/>
    <col min="13579" max="13583" width="11.33203125" customWidth="1"/>
    <col min="13585" max="13585" width="21.83203125" customWidth="1"/>
    <col min="13827" max="13827" width="26.1640625" customWidth="1"/>
    <col min="13828" max="13832" width="11" customWidth="1"/>
    <col min="13834" max="13834" width="24" customWidth="1"/>
    <col min="13835" max="13839" width="11.33203125" customWidth="1"/>
    <col min="13841" max="13841" width="21.83203125" customWidth="1"/>
    <col min="14083" max="14083" width="26.1640625" customWidth="1"/>
    <col min="14084" max="14088" width="11" customWidth="1"/>
    <col min="14090" max="14090" width="24" customWidth="1"/>
    <col min="14091" max="14095" width="11.33203125" customWidth="1"/>
    <col min="14097" max="14097" width="21.83203125" customWidth="1"/>
    <col min="14339" max="14339" width="26.1640625" customWidth="1"/>
    <col min="14340" max="14344" width="11" customWidth="1"/>
    <col min="14346" max="14346" width="24" customWidth="1"/>
    <col min="14347" max="14351" width="11.33203125" customWidth="1"/>
    <col min="14353" max="14353" width="21.83203125" customWidth="1"/>
    <col min="14595" max="14595" width="26.1640625" customWidth="1"/>
    <col min="14596" max="14600" width="11" customWidth="1"/>
    <col min="14602" max="14602" width="24" customWidth="1"/>
    <col min="14603" max="14607" width="11.33203125" customWidth="1"/>
    <col min="14609" max="14609" width="21.83203125" customWidth="1"/>
    <col min="14851" max="14851" width="26.1640625" customWidth="1"/>
    <col min="14852" max="14856" width="11" customWidth="1"/>
    <col min="14858" max="14858" width="24" customWidth="1"/>
    <col min="14859" max="14863" width="11.33203125" customWidth="1"/>
    <col min="14865" max="14865" width="21.83203125" customWidth="1"/>
    <col min="15107" max="15107" width="26.1640625" customWidth="1"/>
    <col min="15108" max="15112" width="11" customWidth="1"/>
    <col min="15114" max="15114" width="24" customWidth="1"/>
    <col min="15115" max="15119" width="11.33203125" customWidth="1"/>
    <col min="15121" max="15121" width="21.83203125" customWidth="1"/>
    <col min="15363" max="15363" width="26.1640625" customWidth="1"/>
    <col min="15364" max="15368" width="11" customWidth="1"/>
    <col min="15370" max="15370" width="24" customWidth="1"/>
    <col min="15371" max="15375" width="11.33203125" customWidth="1"/>
    <col min="15377" max="15377" width="21.83203125" customWidth="1"/>
    <col min="15619" max="15619" width="26.1640625" customWidth="1"/>
    <col min="15620" max="15624" width="11" customWidth="1"/>
    <col min="15626" max="15626" width="24" customWidth="1"/>
    <col min="15627" max="15631" width="11.33203125" customWidth="1"/>
    <col min="15633" max="15633" width="21.83203125" customWidth="1"/>
    <col min="15875" max="15875" width="26.1640625" customWidth="1"/>
    <col min="15876" max="15880" width="11" customWidth="1"/>
    <col min="15882" max="15882" width="24" customWidth="1"/>
    <col min="15883" max="15887" width="11.33203125" customWidth="1"/>
    <col min="15889" max="15889" width="21.83203125" customWidth="1"/>
    <col min="16131" max="16131" width="26.1640625" customWidth="1"/>
    <col min="16132" max="16136" width="11" customWidth="1"/>
    <col min="16138" max="16138" width="24" customWidth="1"/>
    <col min="16139" max="16143" width="11.33203125" customWidth="1"/>
    <col min="16145" max="16145" width="21.83203125" customWidth="1"/>
  </cols>
  <sheetData>
    <row r="1" spans="1:22" x14ac:dyDescent="0.2">
      <c r="A1" s="3" t="s">
        <v>104</v>
      </c>
    </row>
    <row r="2" spans="1:22" x14ac:dyDescent="0.2">
      <c r="A2" t="s">
        <v>99</v>
      </c>
    </row>
    <row r="3" spans="1:22" x14ac:dyDescent="0.2">
      <c r="A3" t="s">
        <v>100</v>
      </c>
    </row>
    <row r="5" spans="1:22" x14ac:dyDescent="0.2">
      <c r="A5" s="3" t="s">
        <v>108</v>
      </c>
    </row>
    <row r="6" spans="1:22" s="8" customFormat="1" ht="16" x14ac:dyDescent="0.2">
      <c r="B6" s="9"/>
      <c r="H6" s="10"/>
      <c r="I6" s="9"/>
      <c r="J6" s="9"/>
      <c r="K6" s="1"/>
      <c r="L6" s="1"/>
      <c r="M6" s="1"/>
      <c r="N6" s="1"/>
    </row>
    <row r="7" spans="1:22" ht="16" x14ac:dyDescent="0.2">
      <c r="B7" s="11" t="s">
        <v>106</v>
      </c>
      <c r="C7" s="12" t="s">
        <v>75</v>
      </c>
      <c r="D7" s="12" t="s">
        <v>76</v>
      </c>
      <c r="E7" s="12" t="s">
        <v>77</v>
      </c>
      <c r="F7" s="12" t="s">
        <v>78</v>
      </c>
      <c r="G7" s="12" t="s">
        <v>79</v>
      </c>
      <c r="I7" s="11"/>
      <c r="J7" s="11"/>
      <c r="K7" s="7"/>
      <c r="L7" s="7"/>
      <c r="M7" s="7"/>
      <c r="N7" s="7"/>
      <c r="O7" s="12"/>
      <c r="Q7" s="12"/>
    </row>
    <row r="8" spans="1:22" x14ac:dyDescent="0.2">
      <c r="B8" t="s">
        <v>0</v>
      </c>
      <c r="C8" s="1">
        <v>3.8767900000000002</v>
      </c>
      <c r="D8" s="1">
        <v>3.4922900000000001</v>
      </c>
      <c r="E8" s="1">
        <v>2.7194600000000002</v>
      </c>
      <c r="F8" s="1">
        <v>4.41831</v>
      </c>
      <c r="G8" s="1">
        <v>4.8771000000000004</v>
      </c>
      <c r="O8" s="1"/>
      <c r="R8" s="1"/>
      <c r="S8" s="1"/>
      <c r="T8" s="1"/>
      <c r="U8" s="1"/>
      <c r="V8" s="1"/>
    </row>
    <row r="9" spans="1:22" x14ac:dyDescent="0.2">
      <c r="B9" t="s">
        <v>1</v>
      </c>
      <c r="C9" s="1">
        <v>3.5304199999999999</v>
      </c>
      <c r="D9" s="1">
        <v>3.7595700000000001</v>
      </c>
      <c r="E9" s="1">
        <v>3.00183</v>
      </c>
      <c r="F9" s="1">
        <v>4.3604599999999998</v>
      </c>
      <c r="G9" s="1">
        <v>2.9998300000000002</v>
      </c>
      <c r="O9" s="1"/>
      <c r="R9" s="1"/>
      <c r="S9" s="1"/>
      <c r="T9" s="1"/>
      <c r="U9" s="1"/>
      <c r="V9" s="1"/>
    </row>
    <row r="10" spans="1:22" x14ac:dyDescent="0.2">
      <c r="B10" t="s">
        <v>2</v>
      </c>
      <c r="C10" s="1">
        <v>3.9352299999999998</v>
      </c>
      <c r="D10" s="1">
        <v>3.2217500000000001</v>
      </c>
      <c r="E10" s="1">
        <v>4.1766300000000003</v>
      </c>
      <c r="F10" s="1">
        <v>4.1620499999999998</v>
      </c>
      <c r="G10" s="1">
        <v>4.1805000000000003</v>
      </c>
      <c r="O10" s="1"/>
      <c r="R10" s="1"/>
      <c r="S10" s="1"/>
      <c r="T10" s="1"/>
      <c r="U10" s="1"/>
      <c r="V10" s="1"/>
    </row>
    <row r="11" spans="1:22" x14ac:dyDescent="0.2">
      <c r="B11" t="s">
        <v>3</v>
      </c>
      <c r="C11" s="1">
        <v>4.7508900000000001</v>
      </c>
      <c r="D11" s="1">
        <v>3.8579699999999999</v>
      </c>
      <c r="E11" s="1">
        <v>4.2959899999999998</v>
      </c>
      <c r="F11" s="1">
        <v>6.1804899999999998</v>
      </c>
      <c r="G11" s="1">
        <v>4.66913</v>
      </c>
      <c r="O11" s="1"/>
      <c r="R11" s="1"/>
      <c r="S11" s="1"/>
      <c r="T11" s="1"/>
      <c r="U11" s="1"/>
      <c r="V11" s="1"/>
    </row>
    <row r="12" spans="1:22" x14ac:dyDescent="0.2">
      <c r="B12" t="s">
        <v>4</v>
      </c>
      <c r="C12" s="1">
        <v>1.54874</v>
      </c>
      <c r="D12" s="1">
        <v>1.75674</v>
      </c>
      <c r="E12" s="1">
        <v>0.81744899999999998</v>
      </c>
      <c r="F12" s="1">
        <v>1.63191</v>
      </c>
      <c r="G12" s="1">
        <v>1.9888699999999999</v>
      </c>
      <c r="O12" s="1"/>
      <c r="R12" s="1"/>
      <c r="S12" s="1"/>
      <c r="T12" s="1"/>
      <c r="U12" s="1"/>
      <c r="V12" s="1"/>
    </row>
    <row r="13" spans="1:22" x14ac:dyDescent="0.2">
      <c r="B13" t="s">
        <v>5</v>
      </c>
      <c r="C13" s="1">
        <v>5.8256399999999999</v>
      </c>
      <c r="D13" s="1">
        <v>4.9625500000000002</v>
      </c>
      <c r="E13" s="1">
        <v>5.4638600000000004</v>
      </c>
      <c r="F13" s="1">
        <v>7.1271000000000004</v>
      </c>
      <c r="G13" s="1">
        <v>5.7490699999999997</v>
      </c>
      <c r="O13" s="1"/>
      <c r="R13" s="1"/>
      <c r="S13" s="1"/>
      <c r="T13" s="1"/>
      <c r="U13" s="1"/>
      <c r="V13" s="1"/>
    </row>
    <row r="14" spans="1:22" x14ac:dyDescent="0.2">
      <c r="B14" t="s">
        <v>6</v>
      </c>
      <c r="C14" s="1">
        <v>3.3791899999999999</v>
      </c>
      <c r="D14" s="1">
        <v>2.9806599999999999</v>
      </c>
      <c r="E14" s="1">
        <v>3.4282400000000002</v>
      </c>
      <c r="F14" s="1">
        <v>3.7885200000000001</v>
      </c>
      <c r="G14" s="1">
        <v>3.3193299999999999</v>
      </c>
      <c r="O14" s="1"/>
      <c r="R14" s="1"/>
      <c r="S14" s="1"/>
      <c r="T14" s="1"/>
      <c r="U14" s="1"/>
      <c r="V14" s="1"/>
    </row>
    <row r="15" spans="1:22" x14ac:dyDescent="0.2">
      <c r="B15" t="s">
        <v>7</v>
      </c>
      <c r="C15" s="1">
        <v>2.5067400000000002</v>
      </c>
      <c r="D15" s="1">
        <v>2.5115799999999999</v>
      </c>
      <c r="E15" s="1">
        <v>3.2698700000000001</v>
      </c>
      <c r="F15" s="1">
        <v>1.8480000000000001</v>
      </c>
      <c r="G15" s="1">
        <v>2.39751</v>
      </c>
      <c r="O15" s="1"/>
      <c r="R15" s="1"/>
      <c r="S15" s="1"/>
      <c r="T15" s="1"/>
      <c r="U15" s="1"/>
      <c r="V15" s="1"/>
    </row>
    <row r="16" spans="1:22" x14ac:dyDescent="0.2">
      <c r="B16" t="s">
        <v>8</v>
      </c>
      <c r="C16" s="1">
        <v>2.9760300000000002</v>
      </c>
      <c r="D16" s="1">
        <v>2.0926999999999998</v>
      </c>
      <c r="E16" s="1">
        <v>2.38557</v>
      </c>
      <c r="F16" s="1">
        <v>4.2541900000000004</v>
      </c>
      <c r="G16" s="1">
        <v>3.1716600000000001</v>
      </c>
      <c r="O16" s="1"/>
      <c r="R16" s="1"/>
      <c r="S16" s="1"/>
      <c r="T16" s="1"/>
      <c r="U16" s="1"/>
      <c r="V16" s="1"/>
    </row>
    <row r="17" spans="2:22" x14ac:dyDescent="0.2">
      <c r="B17" t="s">
        <v>9</v>
      </c>
      <c r="C17" s="1">
        <v>6.2557099999999997</v>
      </c>
      <c r="D17" s="1">
        <v>6.8418200000000002</v>
      </c>
      <c r="E17" s="1">
        <v>5.6496899999999997</v>
      </c>
      <c r="F17" s="1">
        <v>6.4041899999999998</v>
      </c>
      <c r="G17" s="1">
        <v>6.1271500000000003</v>
      </c>
      <c r="O17" s="1"/>
      <c r="R17" s="1"/>
      <c r="S17" s="1"/>
      <c r="T17" s="1"/>
      <c r="U17" s="1"/>
      <c r="V17" s="1"/>
    </row>
    <row r="18" spans="2:22" x14ac:dyDescent="0.2">
      <c r="B18" t="s">
        <v>10</v>
      </c>
      <c r="C18" s="1">
        <v>5.1988599999999998</v>
      </c>
      <c r="D18" s="1">
        <v>5.1703999999999999</v>
      </c>
      <c r="E18" s="1">
        <v>4.2110799999999999</v>
      </c>
      <c r="F18" s="1">
        <v>5.9989299999999997</v>
      </c>
      <c r="G18" s="1">
        <v>5.4150600000000004</v>
      </c>
      <c r="O18" s="1"/>
      <c r="R18" s="1"/>
      <c r="S18" s="1"/>
      <c r="T18" s="1"/>
      <c r="U18" s="1"/>
      <c r="V18" s="1"/>
    </row>
    <row r="19" spans="2:22" x14ac:dyDescent="0.2">
      <c r="B19" t="s">
        <v>11</v>
      </c>
      <c r="C19" s="1">
        <v>4.3441599999999996</v>
      </c>
      <c r="D19" s="1">
        <v>3.0969199999999999</v>
      </c>
      <c r="E19" s="1">
        <v>3.81351</v>
      </c>
      <c r="F19" s="1">
        <v>5.80586</v>
      </c>
      <c r="G19" s="1">
        <v>4.6603399999999997</v>
      </c>
      <c r="O19" s="1"/>
      <c r="R19" s="1"/>
      <c r="S19" s="1"/>
      <c r="T19" s="1"/>
      <c r="U19" s="1"/>
      <c r="V19" s="1"/>
    </row>
    <row r="20" spans="2:22" x14ac:dyDescent="0.2">
      <c r="B20" t="s">
        <v>12</v>
      </c>
      <c r="C20" s="1">
        <v>4.9547999999999996</v>
      </c>
      <c r="D20" s="1">
        <v>4.8838200000000001</v>
      </c>
      <c r="E20" s="1">
        <v>5.8387599999999997</v>
      </c>
      <c r="F20" s="1">
        <v>4.6383000000000001</v>
      </c>
      <c r="G20" s="1">
        <v>4.4583300000000001</v>
      </c>
      <c r="O20" s="1"/>
      <c r="R20" s="1"/>
      <c r="S20" s="1"/>
      <c r="T20" s="1"/>
      <c r="U20" s="1"/>
      <c r="V20" s="1"/>
    </row>
    <row r="21" spans="2:22" x14ac:dyDescent="0.2">
      <c r="B21" t="s">
        <v>13</v>
      </c>
      <c r="C21" s="1">
        <v>5.3089000000000004</v>
      </c>
      <c r="D21" s="1">
        <v>5.5749700000000004</v>
      </c>
      <c r="E21" s="1">
        <v>6.2403300000000002</v>
      </c>
      <c r="F21" s="1">
        <v>4.7539199999999999</v>
      </c>
      <c r="G21" s="1">
        <v>4.6663600000000001</v>
      </c>
      <c r="O21" s="1"/>
      <c r="R21" s="1"/>
      <c r="S21" s="1"/>
      <c r="T21" s="1"/>
      <c r="U21" s="1"/>
      <c r="V21" s="1"/>
    </row>
    <row r="22" spans="2:22" x14ac:dyDescent="0.2">
      <c r="B22" t="s">
        <v>14</v>
      </c>
      <c r="C22" s="1">
        <v>5.1511899999999997</v>
      </c>
      <c r="D22" s="1">
        <v>4.9196400000000002</v>
      </c>
      <c r="E22" s="1">
        <v>7.5548099999999998</v>
      </c>
      <c r="F22" s="1">
        <v>3.80897</v>
      </c>
      <c r="G22" s="1">
        <v>4.3213699999999999</v>
      </c>
      <c r="O22" s="1"/>
      <c r="R22" s="1"/>
      <c r="S22" s="1"/>
      <c r="T22" s="1"/>
      <c r="U22" s="1"/>
      <c r="V22" s="1"/>
    </row>
    <row r="23" spans="2:22" x14ac:dyDescent="0.2">
      <c r="B23" t="s">
        <v>15</v>
      </c>
      <c r="C23" s="1">
        <v>4.0133099999999997</v>
      </c>
      <c r="D23" s="1">
        <v>3.8168600000000001</v>
      </c>
      <c r="E23" s="1">
        <v>4.16296</v>
      </c>
      <c r="F23" s="1">
        <v>3.5986400000000001</v>
      </c>
      <c r="G23" s="1">
        <v>4.4747899999999996</v>
      </c>
      <c r="O23" s="1"/>
      <c r="R23" s="1"/>
      <c r="S23" s="1"/>
      <c r="T23" s="1"/>
      <c r="U23" s="1"/>
      <c r="V23" s="1"/>
    </row>
    <row r="24" spans="2:22" x14ac:dyDescent="0.2">
      <c r="B24" t="s">
        <v>16</v>
      </c>
      <c r="C24" s="1">
        <v>3.59727</v>
      </c>
      <c r="D24" s="1">
        <v>3.6565400000000001</v>
      </c>
      <c r="E24" s="1">
        <v>4.3448700000000002</v>
      </c>
      <c r="F24" s="1">
        <v>3.1183999999999998</v>
      </c>
      <c r="G24" s="1">
        <v>3.2692700000000001</v>
      </c>
      <c r="O24" s="1"/>
      <c r="R24" s="1"/>
      <c r="S24" s="1"/>
      <c r="T24" s="1"/>
      <c r="U24" s="1"/>
      <c r="V24" s="1"/>
    </row>
    <row r="25" spans="2:22" x14ac:dyDescent="0.2">
      <c r="B25" t="s">
        <v>17</v>
      </c>
      <c r="C25" s="1">
        <v>4.8262200000000002</v>
      </c>
      <c r="D25" s="1">
        <v>4.4232100000000001</v>
      </c>
      <c r="E25" s="1">
        <v>4.0712599999999997</v>
      </c>
      <c r="F25" s="1">
        <v>5.7948500000000003</v>
      </c>
      <c r="G25" s="1">
        <v>5.0155599999999998</v>
      </c>
      <c r="O25" s="1"/>
      <c r="R25" s="1"/>
      <c r="S25" s="1"/>
      <c r="T25" s="1"/>
      <c r="U25" s="1"/>
      <c r="V25" s="1"/>
    </row>
    <row r="26" spans="2:22" x14ac:dyDescent="0.2">
      <c r="B26" t="s">
        <v>18</v>
      </c>
      <c r="C26" s="1">
        <v>4.7530799999999997</v>
      </c>
      <c r="D26" s="1">
        <v>3.1365500000000002</v>
      </c>
      <c r="E26" s="1">
        <v>4.0258900000000004</v>
      </c>
      <c r="F26" s="1">
        <v>6.4708500000000004</v>
      </c>
      <c r="G26" s="1">
        <v>5.37906</v>
      </c>
      <c r="O26" s="1"/>
    </row>
    <row r="27" spans="2:22" x14ac:dyDescent="0.2">
      <c r="B27" t="s">
        <v>19</v>
      </c>
      <c r="C27" s="1">
        <v>3.73705</v>
      </c>
      <c r="D27" s="1">
        <v>3.1591999999999998</v>
      </c>
      <c r="E27" s="1">
        <v>3.86856</v>
      </c>
      <c r="F27" s="1">
        <v>4.0220700000000003</v>
      </c>
      <c r="G27" s="1">
        <v>3.8983400000000001</v>
      </c>
      <c r="O27" s="1"/>
    </row>
    <row r="28" spans="2:22" x14ac:dyDescent="0.2">
      <c r="B28" t="s">
        <v>20</v>
      </c>
      <c r="C28" s="1">
        <v>3.5198499999999999</v>
      </c>
      <c r="D28" s="1">
        <v>2.7051400000000001</v>
      </c>
      <c r="E28" s="1">
        <v>3.3499300000000001</v>
      </c>
      <c r="F28" s="1">
        <v>4.4334699999999998</v>
      </c>
      <c r="G28" s="1">
        <v>3.5908500000000001</v>
      </c>
      <c r="O28" s="1"/>
    </row>
    <row r="29" spans="2:22" x14ac:dyDescent="0.2">
      <c r="B29" t="s">
        <v>21</v>
      </c>
      <c r="C29" s="1">
        <v>5.1284799999999997</v>
      </c>
      <c r="D29" s="1">
        <v>4.4260299999999999</v>
      </c>
      <c r="E29" s="1">
        <v>6.2764600000000002</v>
      </c>
      <c r="F29" s="1">
        <v>4.7766400000000004</v>
      </c>
      <c r="G29" s="1">
        <v>5.0348100000000002</v>
      </c>
      <c r="O29" s="1"/>
    </row>
    <row r="30" spans="2:22" x14ac:dyDescent="0.2">
      <c r="B30" t="s">
        <v>22</v>
      </c>
      <c r="C30" s="1">
        <v>3.5145</v>
      </c>
      <c r="D30" s="1">
        <v>3.2303799999999998</v>
      </c>
      <c r="E30" s="1">
        <v>2.9967299999999999</v>
      </c>
      <c r="F30" s="1">
        <v>4.1164800000000001</v>
      </c>
      <c r="G30" s="1">
        <v>3.7144200000000001</v>
      </c>
      <c r="O30" s="1"/>
    </row>
    <row r="31" spans="2:22" x14ac:dyDescent="0.2">
      <c r="B31" t="s">
        <v>23</v>
      </c>
      <c r="C31" s="1">
        <v>4.1581200000000003</v>
      </c>
      <c r="D31" s="1">
        <v>3.3691</v>
      </c>
      <c r="E31" s="1">
        <v>3.7094299999999998</v>
      </c>
      <c r="F31" s="1">
        <v>4.7038099999999998</v>
      </c>
      <c r="G31" s="1">
        <v>4.8501399999999997</v>
      </c>
      <c r="O31" s="1"/>
    </row>
    <row r="32" spans="2:22" x14ac:dyDescent="0.2">
      <c r="B32" t="s">
        <v>24</v>
      </c>
      <c r="C32" s="1">
        <v>3.5132400000000001</v>
      </c>
      <c r="D32" s="1">
        <v>4.6257000000000001</v>
      </c>
      <c r="E32" s="1">
        <v>2.8272200000000001</v>
      </c>
      <c r="F32" s="1">
        <v>3.7150500000000002</v>
      </c>
      <c r="G32" s="1">
        <v>2.8849999999999998</v>
      </c>
      <c r="O32" s="1"/>
    </row>
    <row r="33" spans="1:15" x14ac:dyDescent="0.2">
      <c r="B33" t="s">
        <v>25</v>
      </c>
      <c r="C33" s="1">
        <v>4.3788</v>
      </c>
      <c r="D33" s="1">
        <v>3.9047900000000002</v>
      </c>
      <c r="E33" s="1">
        <v>4.5859500000000004</v>
      </c>
      <c r="F33" s="1">
        <v>4.5023299999999997</v>
      </c>
      <c r="G33" s="1">
        <v>4.5221299999999998</v>
      </c>
      <c r="J33" s="1"/>
      <c r="O33" s="1"/>
    </row>
    <row r="34" spans="1:15" x14ac:dyDescent="0.2">
      <c r="B34" t="s">
        <v>26</v>
      </c>
      <c r="C34" s="1">
        <v>4.29488</v>
      </c>
      <c r="D34" s="1">
        <v>4.0740600000000002</v>
      </c>
      <c r="E34" s="1">
        <v>4.63131</v>
      </c>
      <c r="F34" s="1">
        <v>3.6572300000000002</v>
      </c>
      <c r="G34" s="1">
        <v>4.8169300000000002</v>
      </c>
      <c r="O34" s="1"/>
    </row>
    <row r="35" spans="1:15" x14ac:dyDescent="0.2">
      <c r="B35" t="s">
        <v>27</v>
      </c>
      <c r="C35" s="1">
        <v>4.2395300000000002</v>
      </c>
      <c r="D35" s="1">
        <v>3.6201099999999999</v>
      </c>
      <c r="E35" s="1">
        <v>4.1756200000000003</v>
      </c>
      <c r="F35" s="1">
        <v>5.2715500000000004</v>
      </c>
      <c r="G35" s="1">
        <v>3.8908399999999999</v>
      </c>
      <c r="O35" s="1"/>
    </row>
    <row r="36" spans="1:15" x14ac:dyDescent="0.2">
      <c r="B36" t="s">
        <v>28</v>
      </c>
      <c r="C36" s="1">
        <v>2.4665599999999999</v>
      </c>
      <c r="D36" s="1">
        <v>2.7923100000000001</v>
      </c>
      <c r="E36" s="1">
        <v>1.85903</v>
      </c>
      <c r="F36" s="1">
        <v>2.66892</v>
      </c>
      <c r="G36" s="1">
        <v>2.5459800000000001</v>
      </c>
      <c r="O36" s="1"/>
    </row>
    <row r="37" spans="1:15" x14ac:dyDescent="0.2">
      <c r="B37" t="s">
        <v>29</v>
      </c>
      <c r="C37" s="1">
        <v>2.36734</v>
      </c>
      <c r="D37" s="1">
        <v>1.96021</v>
      </c>
      <c r="E37" s="1">
        <v>1.6055299999999999</v>
      </c>
      <c r="F37" s="1">
        <v>3.4256799999999998</v>
      </c>
      <c r="G37" s="1">
        <v>2.4779499999999999</v>
      </c>
      <c r="O37" s="1"/>
    </row>
    <row r="38" spans="1:15" x14ac:dyDescent="0.2">
      <c r="B38" t="s">
        <v>30</v>
      </c>
      <c r="C38" s="1">
        <v>4.5416100000000004</v>
      </c>
      <c r="D38" s="1">
        <v>5.8571400000000002</v>
      </c>
      <c r="E38" s="1">
        <v>3.3738600000000001</v>
      </c>
      <c r="F38" s="1">
        <v>3.9913699999999999</v>
      </c>
      <c r="G38" s="1">
        <v>4.9440600000000003</v>
      </c>
      <c r="I38" s="2"/>
      <c r="J38" s="2"/>
      <c r="O38" s="1"/>
    </row>
    <row r="39" spans="1:15" x14ac:dyDescent="0.2">
      <c r="B39" t="s">
        <v>31</v>
      </c>
      <c r="C39" s="1">
        <v>1.94293</v>
      </c>
      <c r="D39" s="1">
        <v>2.1409099999999999</v>
      </c>
      <c r="E39" s="1">
        <v>1.31429</v>
      </c>
      <c r="F39" s="1">
        <v>2.41778</v>
      </c>
      <c r="G39" s="1">
        <v>1.89872</v>
      </c>
      <c r="O39" s="1"/>
    </row>
    <row r="40" spans="1:15" x14ac:dyDescent="0.2">
      <c r="B40" t="s">
        <v>32</v>
      </c>
      <c r="C40" s="1">
        <v>3.3179699999999999</v>
      </c>
      <c r="D40" s="1">
        <v>3.5241500000000001</v>
      </c>
      <c r="E40" s="1">
        <v>2.8199399999999999</v>
      </c>
      <c r="F40" s="1">
        <v>3.0377200000000002</v>
      </c>
      <c r="G40" s="1">
        <v>3.8900800000000002</v>
      </c>
      <c r="O40" s="1"/>
    </row>
    <row r="41" spans="1:15" x14ac:dyDescent="0.2">
      <c r="B41" t="s">
        <v>33</v>
      </c>
      <c r="C41" s="1">
        <v>3.2690600000000001</v>
      </c>
      <c r="D41" s="1">
        <v>3.0428000000000002</v>
      </c>
      <c r="E41" s="1">
        <v>2.4674700000000001</v>
      </c>
      <c r="F41" s="1">
        <v>3.9163999999999999</v>
      </c>
      <c r="G41" s="1">
        <v>3.6495700000000002</v>
      </c>
      <c r="O41" s="1"/>
    </row>
    <row r="42" spans="1:15" x14ac:dyDescent="0.2">
      <c r="B42" t="s">
        <v>34</v>
      </c>
      <c r="C42" s="1">
        <v>3.9658099999999998</v>
      </c>
      <c r="D42" s="1">
        <v>3.5245600000000001</v>
      </c>
      <c r="E42" s="1">
        <v>3.37026</v>
      </c>
      <c r="F42" s="1">
        <v>4.3730799999999999</v>
      </c>
      <c r="G42" s="1">
        <v>4.5953200000000001</v>
      </c>
      <c r="O42" s="1"/>
    </row>
    <row r="43" spans="1:15" x14ac:dyDescent="0.2">
      <c r="B43" t="s">
        <v>35</v>
      </c>
      <c r="C43" s="1">
        <v>2.12581</v>
      </c>
      <c r="D43" s="1">
        <v>1.39866</v>
      </c>
      <c r="E43" s="1">
        <v>2.35548</v>
      </c>
      <c r="F43" s="1">
        <v>2.6745800000000002</v>
      </c>
      <c r="G43" s="1">
        <v>2.0745399999999998</v>
      </c>
      <c r="O43" s="1"/>
    </row>
    <row r="44" spans="1:15" x14ac:dyDescent="0.2">
      <c r="O44" s="1"/>
    </row>
    <row r="45" spans="1:15" ht="16" x14ac:dyDescent="0.2">
      <c r="B45" s="11"/>
      <c r="C45" s="12"/>
      <c r="D45" s="12"/>
      <c r="E45" s="12"/>
      <c r="F45" s="12"/>
      <c r="G45" s="12"/>
    </row>
    <row r="46" spans="1:15" ht="16" x14ac:dyDescent="0.2">
      <c r="A46" s="11"/>
      <c r="B46" s="32" t="s">
        <v>80</v>
      </c>
      <c r="C46" s="33">
        <f>MEDIAN(C8:C43)</f>
        <v>3.95052</v>
      </c>
      <c r="D46" s="33">
        <f>MEDIAN(D8:D43)</f>
        <v>3.5243549999999999</v>
      </c>
      <c r="E46" s="33">
        <f>MEDIAN(E8:E43)</f>
        <v>3.7614700000000001</v>
      </c>
      <c r="F46" s="33">
        <f>MEDIAN(F8:F43)</f>
        <v>4.2081200000000001</v>
      </c>
      <c r="G46" s="33">
        <f>MEDIAN(G8:G43)</f>
        <v>4.2509350000000001</v>
      </c>
      <c r="K46" s="14"/>
      <c r="L46" s="14"/>
      <c r="M46" s="14"/>
      <c r="N46" s="14"/>
      <c r="O46" s="12"/>
    </row>
    <row r="47" spans="1:15" ht="16" x14ac:dyDescent="0.2">
      <c r="A47" s="13"/>
      <c r="B47" s="32" t="s">
        <v>81</v>
      </c>
      <c r="C47" s="33">
        <f>PERCENTILE(C8:C43,0.1)</f>
        <v>2.4169499999999999</v>
      </c>
      <c r="D47" s="33">
        <f>PERCENTILE(D8:D43,0.1)</f>
        <v>2.1168049999999998</v>
      </c>
      <c r="E47" s="33">
        <f>PERCENTILE(E8:E43,0.1)</f>
        <v>2.1072549999999999</v>
      </c>
      <c r="F47" s="33">
        <f>PERCENTILE(F8:F43,0.1)</f>
        <v>2.6717500000000003</v>
      </c>
      <c r="G47" s="33">
        <f>PERCENTILE(G8:G43,0.1)</f>
        <v>2.4377300000000002</v>
      </c>
      <c r="H47" s="13"/>
      <c r="I47" s="19"/>
      <c r="J47" s="19"/>
      <c r="K47" s="14"/>
      <c r="L47" s="14"/>
      <c r="M47" s="14"/>
      <c r="N47" s="14"/>
      <c r="O47" s="14"/>
    </row>
    <row r="48" spans="1:15" ht="16" x14ac:dyDescent="0.2">
      <c r="A48" s="13"/>
      <c r="B48" s="32" t="s">
        <v>82</v>
      </c>
      <c r="C48" s="33">
        <f>PERCENTILE(C8:C43,0.25)</f>
        <v>3.3638849999999998</v>
      </c>
      <c r="D48" s="33">
        <f>PERCENTILE(D8:D43,0.25)</f>
        <v>3.0272649999999999</v>
      </c>
      <c r="E48" s="33">
        <f>PERCENTILE(E8:E43,0.25)</f>
        <v>2.8254000000000001</v>
      </c>
      <c r="F48" s="33">
        <f>PERCENTILE(F8:F43,0.25)</f>
        <v>3.6425825000000001</v>
      </c>
      <c r="G48" s="33">
        <f>PERCENTILE(G8:G43,0.25)</f>
        <v>3.2448675000000002</v>
      </c>
      <c r="H48" s="13"/>
      <c r="I48" s="19"/>
      <c r="J48" s="19"/>
      <c r="K48" s="20"/>
      <c r="L48" s="20"/>
      <c r="M48" s="20"/>
      <c r="N48" s="20"/>
      <c r="O48" s="20"/>
    </row>
    <row r="49" spans="1:15" ht="16" x14ac:dyDescent="0.2">
      <c r="A49" s="13"/>
      <c r="B49" s="32" t="s">
        <v>83</v>
      </c>
      <c r="C49" s="33">
        <f>PERCENTILE(C8:C43,0.75)</f>
        <v>4.7514374999999998</v>
      </c>
      <c r="D49" s="33">
        <f>PERCENTILE(D8:D43,0.75)</f>
        <v>4.423915</v>
      </c>
      <c r="E49" s="33">
        <f>PERCENTILE(E8:E43,0.75)</f>
        <v>4.3082099999999999</v>
      </c>
      <c r="F49" s="33">
        <f>PERCENTILE(F8:F43,0.75)</f>
        <v>4.7595999999999998</v>
      </c>
      <c r="G49" s="33">
        <f>PERCENTILE(G8:G43,0.75)</f>
        <v>4.8252325000000003</v>
      </c>
      <c r="H49" s="13"/>
      <c r="I49" s="19"/>
      <c r="J49" s="19"/>
      <c r="K49" s="20"/>
      <c r="L49" s="20"/>
      <c r="M49" s="20"/>
      <c r="N49" s="20"/>
      <c r="O49" s="20"/>
    </row>
    <row r="50" spans="1:15" ht="16" x14ac:dyDescent="0.2">
      <c r="A50" s="13"/>
      <c r="B50" s="32" t="s">
        <v>84</v>
      </c>
      <c r="C50" s="33">
        <f>PERCENTILE(C8:C43,0.9)</f>
        <v>5.1750249999999998</v>
      </c>
      <c r="D50" s="33">
        <f>PERCENTILE(D8:D43,0.9)</f>
        <v>5.0664750000000005</v>
      </c>
      <c r="E50" s="33">
        <f>PERCENTILE(E8:E43,0.9)</f>
        <v>5.7442250000000001</v>
      </c>
      <c r="F50" s="33">
        <f>PERCENTILE(F8:F43,0.9)</f>
        <v>6.0897100000000002</v>
      </c>
      <c r="G50" s="33">
        <f>PERCENTILE(G8:G43,0.9)</f>
        <v>5.2069349999999996</v>
      </c>
      <c r="H50" s="13"/>
      <c r="I50" s="19"/>
      <c r="J50" s="19"/>
      <c r="K50" s="20"/>
      <c r="L50" s="20"/>
      <c r="M50" s="20"/>
      <c r="N50" s="20"/>
      <c r="O50" s="20"/>
    </row>
    <row r="51" spans="1:15" ht="16" x14ac:dyDescent="0.2">
      <c r="A51" s="13"/>
      <c r="H51" s="13"/>
      <c r="I51" s="19"/>
      <c r="J51" s="19"/>
      <c r="K51" s="20"/>
      <c r="L51" s="20"/>
      <c r="M51" s="20"/>
      <c r="N51" s="20"/>
      <c r="O51" s="20"/>
    </row>
    <row r="52" spans="1:15" x14ac:dyDescent="0.2">
      <c r="H52"/>
    </row>
    <row r="53" spans="1:15" x14ac:dyDescent="0.2">
      <c r="H53"/>
    </row>
    <row r="54" spans="1:15" ht="16" x14ac:dyDescent="0.2">
      <c r="C54" s="18">
        <f>PERCENTILE(C8:C43,0.9)</f>
        <v>5.1750249999999998</v>
      </c>
      <c r="D54" s="18">
        <f>PERCENTILE(D8:D43,0.9)</f>
        <v>5.0664750000000005</v>
      </c>
      <c r="E54" s="18">
        <f>PERCENTILE(E8:E43,0.9)</f>
        <v>5.7442250000000001</v>
      </c>
      <c r="F54" s="18">
        <f>PERCENTILE(F8:F43,0.9)</f>
        <v>6.0897100000000002</v>
      </c>
      <c r="G54" s="18">
        <f>PERCENTILE(G8:G43,0.9)</f>
        <v>5.2069349999999996</v>
      </c>
      <c r="H54"/>
      <c r="I54" s="29"/>
      <c r="J54" s="29"/>
      <c r="K54" s="30"/>
      <c r="L54" s="30"/>
      <c r="M54" s="30"/>
      <c r="N54" s="30"/>
      <c r="O54" s="30"/>
    </row>
    <row r="55" spans="1:15" ht="16" x14ac:dyDescent="0.2">
      <c r="C55" s="18"/>
      <c r="D55" s="18"/>
      <c r="E55" s="18"/>
      <c r="F55" s="18"/>
      <c r="G55" s="18"/>
      <c r="H55"/>
      <c r="I55" s="29"/>
      <c r="J55" s="29"/>
      <c r="K55" s="31"/>
      <c r="L55" s="31"/>
      <c r="M55" s="31"/>
      <c r="N55" s="31"/>
      <c r="O55" s="31"/>
    </row>
    <row r="56" spans="1:15" ht="16" x14ac:dyDescent="0.2">
      <c r="C56" s="18">
        <f>C54-C57</f>
        <v>2.7580749999999998</v>
      </c>
      <c r="D56" s="18">
        <f>D54-D57</f>
        <v>2.9496700000000007</v>
      </c>
      <c r="E56" s="18">
        <f>E54-E57</f>
        <v>3.6369700000000003</v>
      </c>
      <c r="F56" s="18">
        <f>F54-F57</f>
        <v>3.4179599999999999</v>
      </c>
      <c r="G56" s="18">
        <f>G54-G57</f>
        <v>2.7692049999999995</v>
      </c>
      <c r="I56" s="29"/>
      <c r="J56" s="29"/>
      <c r="K56" s="31"/>
      <c r="L56" s="31"/>
      <c r="M56" s="31"/>
      <c r="N56" s="31"/>
      <c r="O56" s="31"/>
    </row>
    <row r="57" spans="1:15" ht="16" x14ac:dyDescent="0.2">
      <c r="C57" s="18">
        <f>PERCENTILE(C8:C43,0.1)</f>
        <v>2.4169499999999999</v>
      </c>
      <c r="D57" s="18">
        <f>PERCENTILE(D8:D43,0.1)</f>
        <v>2.1168049999999998</v>
      </c>
      <c r="E57" s="18">
        <f>PERCENTILE(E8:E43,0.1)</f>
        <v>2.1072549999999999</v>
      </c>
      <c r="F57" s="18">
        <f>PERCENTILE(F8:F43,0.1)</f>
        <v>2.6717500000000003</v>
      </c>
      <c r="G57" s="18">
        <f>PERCENTILE(G8:G43,0.1)</f>
        <v>2.4377300000000002</v>
      </c>
      <c r="I57" s="29"/>
      <c r="J57" s="29"/>
      <c r="K57" s="31"/>
      <c r="L57" s="31"/>
      <c r="M57" s="31"/>
      <c r="N57" s="31"/>
      <c r="O57" s="31"/>
    </row>
    <row r="58" spans="1:15" ht="16" x14ac:dyDescent="0.2">
      <c r="C58" s="18">
        <f>MIN(C8:C43)</f>
        <v>1.54874</v>
      </c>
      <c r="D58" s="18">
        <f>MIN(D8:D43)</f>
        <v>1.39866</v>
      </c>
      <c r="E58" s="18">
        <f>MIN(E8:E43)</f>
        <v>0.81744899999999998</v>
      </c>
      <c r="F58" s="18">
        <f>MIN(F8:F43)</f>
        <v>1.63191</v>
      </c>
      <c r="G58" s="18">
        <f>MIN(G8:G43)</f>
        <v>1.89872</v>
      </c>
      <c r="I58" s="29"/>
      <c r="J58" s="29"/>
      <c r="K58" s="31"/>
      <c r="L58" s="31"/>
      <c r="M58" s="31"/>
      <c r="N58" s="31"/>
      <c r="O58" s="31"/>
    </row>
    <row r="59" spans="1:15" x14ac:dyDescent="0.2">
      <c r="C59" s="18">
        <f>MAX(C8:C43)</f>
        <v>6.2557099999999997</v>
      </c>
      <c r="D59" s="18">
        <f>MAX(D8:D43)</f>
        <v>6.8418200000000002</v>
      </c>
      <c r="E59" s="18">
        <f>MAX(E8:E43)</f>
        <v>7.5548099999999998</v>
      </c>
      <c r="F59" s="18">
        <f>MAX(F8:F43)</f>
        <v>7.1271000000000004</v>
      </c>
      <c r="G59" s="18">
        <f>MAX(G8:G43)</f>
        <v>6.1271500000000003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FC93-0B88-4C6D-A93B-DCEEF3637E4C}">
  <dimension ref="A1:I57"/>
  <sheetViews>
    <sheetView zoomScale="120" zoomScaleNormal="120" workbookViewId="0">
      <selection activeCell="A2" sqref="A2:A5"/>
    </sheetView>
  </sheetViews>
  <sheetFormatPr baseColWidth="10" defaultColWidth="8.83203125" defaultRowHeight="15" x14ac:dyDescent="0.2"/>
  <cols>
    <col min="1" max="1" width="16.5" customWidth="1"/>
    <col min="2" max="2" width="11.5" style="5" customWidth="1"/>
    <col min="3" max="3" width="21.33203125" customWidth="1"/>
    <col min="6" max="6" width="18.6640625" customWidth="1"/>
    <col min="7" max="7" width="8.6640625" style="4"/>
    <col min="8" max="8" width="11.1640625" customWidth="1"/>
  </cols>
  <sheetData>
    <row r="1" spans="1:9" x14ac:dyDescent="0.2">
      <c r="A1" s="3" t="s">
        <v>96</v>
      </c>
    </row>
    <row r="2" spans="1:9" x14ac:dyDescent="0.2">
      <c r="A2" t="s">
        <v>99</v>
      </c>
    </row>
    <row r="3" spans="1:9" x14ac:dyDescent="0.2">
      <c r="A3" t="s">
        <v>101</v>
      </c>
    </row>
    <row r="4" spans="1:9" x14ac:dyDescent="0.2">
      <c r="A4" t="s">
        <v>100</v>
      </c>
    </row>
    <row r="5" spans="1:9" x14ac:dyDescent="0.2">
      <c r="A5" t="s">
        <v>102</v>
      </c>
    </row>
    <row r="7" spans="1:9" x14ac:dyDescent="0.2">
      <c r="A7" s="3" t="s">
        <v>103</v>
      </c>
      <c r="H7" s="22" t="s">
        <v>91</v>
      </c>
    </row>
    <row r="8" spans="1:9" x14ac:dyDescent="0.2">
      <c r="C8" s="3" t="s">
        <v>106</v>
      </c>
      <c r="D8" s="3" t="s">
        <v>74</v>
      </c>
      <c r="F8" s="3" t="s">
        <v>107</v>
      </c>
      <c r="G8" s="6" t="s">
        <v>74</v>
      </c>
      <c r="H8" s="22" t="s">
        <v>74</v>
      </c>
    </row>
    <row r="9" spans="1:9" x14ac:dyDescent="0.2">
      <c r="B9" s="1"/>
      <c r="C9" t="s">
        <v>18</v>
      </c>
      <c r="D9" s="1">
        <v>-9.1044800000000006</v>
      </c>
      <c r="E9" s="1"/>
      <c r="F9" t="s">
        <v>37</v>
      </c>
      <c r="G9" s="4">
        <v>2.0283829999999998</v>
      </c>
      <c r="H9" s="34">
        <v>2.0283829999999998</v>
      </c>
      <c r="I9" s="16"/>
    </row>
    <row r="10" spans="1:9" x14ac:dyDescent="0.2">
      <c r="B10" s="1"/>
      <c r="C10" t="s">
        <v>19</v>
      </c>
      <c r="D10" s="1">
        <v>4.8699700000000004</v>
      </c>
      <c r="E10" s="1"/>
      <c r="F10" t="s">
        <v>38</v>
      </c>
      <c r="G10" s="4">
        <v>3.8991850000000001</v>
      </c>
      <c r="H10" s="34">
        <v>3.8991850000000001</v>
      </c>
      <c r="I10" s="16"/>
    </row>
    <row r="11" spans="1:9" x14ac:dyDescent="0.2">
      <c r="B11" s="1"/>
      <c r="C11" t="s">
        <v>0</v>
      </c>
      <c r="D11" s="1">
        <v>-6.8884800000000004</v>
      </c>
      <c r="E11" s="1"/>
      <c r="F11" t="s">
        <v>39</v>
      </c>
      <c r="G11" s="4">
        <v>-14.394175000000001</v>
      </c>
      <c r="H11" s="34">
        <v>-14.394175000000001</v>
      </c>
      <c r="I11" s="16"/>
    </row>
    <row r="12" spans="1:9" x14ac:dyDescent="0.2">
      <c r="B12" s="1"/>
      <c r="C12" t="s">
        <v>20</v>
      </c>
      <c r="D12" s="1">
        <v>-4.31691</v>
      </c>
      <c r="E12" s="1"/>
      <c r="F12" t="s">
        <v>40</v>
      </c>
      <c r="G12" s="4">
        <v>3.225854</v>
      </c>
      <c r="H12" s="34">
        <v>3.225854</v>
      </c>
      <c r="I12" s="16"/>
    </row>
    <row r="13" spans="1:9" x14ac:dyDescent="0.2">
      <c r="B13" s="1"/>
      <c r="C13" t="s">
        <v>21</v>
      </c>
      <c r="D13" s="1">
        <v>4.8776799999999998</v>
      </c>
      <c r="E13" s="1"/>
      <c r="F13" t="s">
        <v>41</v>
      </c>
      <c r="G13" s="4">
        <v>-4.8427369999999996</v>
      </c>
      <c r="H13" s="34">
        <v>-4.8427369999999996</v>
      </c>
      <c r="I13" s="16"/>
    </row>
    <row r="14" spans="1:9" x14ac:dyDescent="0.2">
      <c r="B14" s="1"/>
      <c r="C14" t="s">
        <v>1</v>
      </c>
      <c r="D14" s="1">
        <v>0.70442899999999997</v>
      </c>
      <c r="E14" s="1"/>
      <c r="F14" t="s">
        <v>42</v>
      </c>
      <c r="G14" s="4">
        <v>8.6076040000000003</v>
      </c>
      <c r="H14" s="34"/>
      <c r="I14" s="16"/>
    </row>
    <row r="15" spans="1:9" x14ac:dyDescent="0.2">
      <c r="B15" s="1"/>
      <c r="C15" t="s">
        <v>22</v>
      </c>
      <c r="D15" s="1">
        <v>0.67737099999999995</v>
      </c>
      <c r="E15" s="1"/>
      <c r="F15" t="s">
        <v>43</v>
      </c>
      <c r="G15" s="4">
        <v>8.6076040000000003</v>
      </c>
      <c r="H15" s="34"/>
      <c r="I15" s="16"/>
    </row>
    <row r="16" spans="1:9" x14ac:dyDescent="0.2">
      <c r="B16" s="1"/>
      <c r="C16" t="s">
        <v>2</v>
      </c>
      <c r="D16" s="1">
        <v>4.1402000000000001</v>
      </c>
      <c r="E16" s="1"/>
      <c r="F16" t="s">
        <v>44</v>
      </c>
      <c r="G16" s="4">
        <v>10.850142</v>
      </c>
      <c r="H16" s="34"/>
      <c r="I16" s="16"/>
    </row>
    <row r="17" spans="2:9" x14ac:dyDescent="0.2">
      <c r="B17" s="1"/>
      <c r="C17" t="s">
        <v>23</v>
      </c>
      <c r="D17" s="1">
        <v>-4.1158200000000003</v>
      </c>
      <c r="E17" s="1"/>
      <c r="F17" t="s">
        <v>45</v>
      </c>
      <c r="G17" s="4">
        <v>13.192660999999999</v>
      </c>
      <c r="H17" s="34">
        <v>13.192660999999999</v>
      </c>
      <c r="I17" s="16"/>
    </row>
    <row r="18" spans="2:9" x14ac:dyDescent="0.2">
      <c r="B18" s="1"/>
      <c r="C18" t="s">
        <v>24</v>
      </c>
      <c r="D18" s="1">
        <v>6.8920300000000001</v>
      </c>
      <c r="E18" s="1"/>
      <c r="F18" t="s">
        <v>46</v>
      </c>
      <c r="G18" s="4">
        <v>7.5953549999999996</v>
      </c>
      <c r="H18" s="34">
        <v>7.5953549999999996</v>
      </c>
      <c r="I18" s="16"/>
    </row>
    <row r="19" spans="2:9" x14ac:dyDescent="0.2">
      <c r="B19" s="1"/>
      <c r="C19" t="s">
        <v>3</v>
      </c>
      <c r="D19" s="1">
        <v>1.12253</v>
      </c>
      <c r="E19" s="1"/>
      <c r="F19" t="s">
        <v>47</v>
      </c>
      <c r="G19" s="4">
        <v>3.6138309999999998</v>
      </c>
      <c r="H19" s="34"/>
      <c r="I19" s="16"/>
    </row>
    <row r="20" spans="2:9" x14ac:dyDescent="0.2">
      <c r="B20" s="1"/>
      <c r="C20" t="s">
        <v>25</v>
      </c>
      <c r="D20" s="1">
        <v>0.85927900000000002</v>
      </c>
      <c r="E20" s="1"/>
      <c r="F20" t="s">
        <v>48</v>
      </c>
      <c r="G20" s="4">
        <v>3.2968470000000001</v>
      </c>
      <c r="H20" s="34">
        <v>3.2968470000000001</v>
      </c>
      <c r="I20" s="16"/>
    </row>
    <row r="21" spans="2:9" x14ac:dyDescent="0.2">
      <c r="B21" s="1"/>
      <c r="C21" t="s">
        <v>26</v>
      </c>
      <c r="D21" s="1">
        <v>4.0998799999999997</v>
      </c>
      <c r="E21" s="1"/>
      <c r="F21" t="s">
        <v>49</v>
      </c>
      <c r="G21" s="4">
        <v>-2.3610389999999999</v>
      </c>
      <c r="H21" s="34"/>
      <c r="I21" s="16"/>
    </row>
    <row r="22" spans="2:9" x14ac:dyDescent="0.2">
      <c r="B22" s="1"/>
      <c r="C22" t="s">
        <v>27</v>
      </c>
      <c r="D22" s="1">
        <v>6.2877799999999997</v>
      </c>
      <c r="E22" s="1"/>
      <c r="F22" t="s">
        <v>50</v>
      </c>
      <c r="G22" s="4">
        <v>-5.2912369999999997</v>
      </c>
      <c r="H22" s="34"/>
      <c r="I22" s="16"/>
    </row>
    <row r="23" spans="2:9" x14ac:dyDescent="0.2">
      <c r="B23" s="1"/>
      <c r="C23" t="s">
        <v>4</v>
      </c>
      <c r="D23" s="1">
        <v>-2.6532399999999998</v>
      </c>
      <c r="E23" s="1"/>
      <c r="F23" t="s">
        <v>51</v>
      </c>
      <c r="G23" s="4">
        <v>-3.3232680000000001</v>
      </c>
      <c r="H23" s="34">
        <v>-3.3232680000000001</v>
      </c>
      <c r="I23" s="16"/>
    </row>
    <row r="24" spans="2:9" x14ac:dyDescent="0.2">
      <c r="B24" s="1"/>
      <c r="C24" t="s">
        <v>5</v>
      </c>
      <c r="D24" s="1">
        <v>6.3282999999999996</v>
      </c>
      <c r="E24" s="1"/>
      <c r="F24" t="s">
        <v>52</v>
      </c>
      <c r="G24" s="4">
        <v>4.5166219999999999</v>
      </c>
      <c r="H24" s="34"/>
      <c r="I24" s="16"/>
    </row>
    <row r="25" spans="2:9" x14ac:dyDescent="0.2">
      <c r="C25" t="s">
        <v>6</v>
      </c>
      <c r="D25" s="1">
        <v>0.62896099999999999</v>
      </c>
      <c r="E25" s="1"/>
      <c r="F25" t="s">
        <v>53</v>
      </c>
      <c r="G25" s="4">
        <v>5.5986060000000002</v>
      </c>
      <c r="H25" s="34"/>
      <c r="I25" s="16"/>
    </row>
    <row r="26" spans="2:9" x14ac:dyDescent="0.2">
      <c r="C26" t="s">
        <v>7</v>
      </c>
      <c r="D26" s="1">
        <v>3.21773</v>
      </c>
      <c r="E26" s="1"/>
      <c r="F26" t="s">
        <v>54</v>
      </c>
      <c r="G26" s="4">
        <v>-4.9442659999999998</v>
      </c>
      <c r="H26" s="34">
        <v>-4.9442659999999998</v>
      </c>
      <c r="I26" s="16"/>
    </row>
    <row r="27" spans="2:9" x14ac:dyDescent="0.2">
      <c r="C27" t="s">
        <v>28</v>
      </c>
      <c r="D27" s="1">
        <v>-1.3921399999999999</v>
      </c>
      <c r="E27" s="1"/>
      <c r="F27" t="s">
        <v>55</v>
      </c>
      <c r="G27" s="4">
        <v>7.9500820000000001</v>
      </c>
      <c r="H27" s="34">
        <v>7.9500820000000001</v>
      </c>
      <c r="I27" s="16"/>
    </row>
    <row r="28" spans="2:9" x14ac:dyDescent="0.2">
      <c r="C28" t="s">
        <v>8</v>
      </c>
      <c r="D28" s="1">
        <v>-3.61965</v>
      </c>
      <c r="E28" s="1"/>
      <c r="F28" t="s">
        <v>56</v>
      </c>
      <c r="G28" s="4">
        <v>3.4414150000000001</v>
      </c>
      <c r="H28" s="34"/>
      <c r="I28" s="16"/>
    </row>
    <row r="29" spans="2:9" x14ac:dyDescent="0.2">
      <c r="C29" t="s">
        <v>29</v>
      </c>
      <c r="D29" s="1">
        <v>1.09955</v>
      </c>
      <c r="E29" s="1"/>
      <c r="F29" t="s">
        <v>57</v>
      </c>
      <c r="G29" s="4">
        <v>3.7404630000000001</v>
      </c>
      <c r="H29" s="34">
        <v>3.7404630000000001</v>
      </c>
      <c r="I29" s="16"/>
    </row>
    <row r="30" spans="2:9" x14ac:dyDescent="0.2">
      <c r="C30" t="s">
        <v>9</v>
      </c>
      <c r="D30" s="1">
        <v>-7.3157899999999998</v>
      </c>
      <c r="E30" s="1"/>
      <c r="F30" t="s">
        <v>58</v>
      </c>
      <c r="G30" s="4">
        <v>2.4276990000000001</v>
      </c>
      <c r="H30" s="34">
        <v>2.4276990000000001</v>
      </c>
      <c r="I30" s="16"/>
    </row>
    <row r="31" spans="2:9" x14ac:dyDescent="0.2">
      <c r="C31" t="s">
        <v>30</v>
      </c>
      <c r="D31" s="1">
        <v>4.4447200000000002</v>
      </c>
      <c r="E31" s="1"/>
      <c r="F31" t="s">
        <v>59</v>
      </c>
      <c r="G31" s="4">
        <v>4.8552720000000003</v>
      </c>
      <c r="H31" s="34"/>
      <c r="I31" s="16"/>
    </row>
    <row r="32" spans="2:9" x14ac:dyDescent="0.2">
      <c r="C32" t="s">
        <v>10</v>
      </c>
      <c r="D32" s="1">
        <v>-3.03</v>
      </c>
      <c r="E32" s="1"/>
      <c r="F32" t="s">
        <v>60</v>
      </c>
      <c r="G32" s="4">
        <v>-6.6062999999999997E-2</v>
      </c>
      <c r="H32" s="34"/>
      <c r="I32" s="16"/>
    </row>
    <row r="33" spans="3:9" x14ac:dyDescent="0.2">
      <c r="C33" t="s">
        <v>31</v>
      </c>
      <c r="D33" s="1">
        <v>1.0859799999999999</v>
      </c>
      <c r="E33" s="1"/>
      <c r="F33" t="s">
        <v>61</v>
      </c>
      <c r="G33" s="4">
        <v>-1.8530690000000001</v>
      </c>
      <c r="H33" s="34">
        <v>-1.8530690000000001</v>
      </c>
      <c r="I33" s="16"/>
    </row>
    <row r="34" spans="3:9" x14ac:dyDescent="0.2">
      <c r="C34" t="s">
        <v>11</v>
      </c>
      <c r="D34" s="1">
        <v>-1.9469399999999999</v>
      </c>
      <c r="E34" s="1"/>
      <c r="F34" t="s">
        <v>62</v>
      </c>
      <c r="G34" s="4">
        <v>2.45594</v>
      </c>
      <c r="H34" s="34"/>
      <c r="I34" s="16"/>
    </row>
    <row r="35" spans="3:9" x14ac:dyDescent="0.2">
      <c r="C35" t="s">
        <v>17</v>
      </c>
      <c r="D35" s="1">
        <v>-7.1953500000000004</v>
      </c>
      <c r="E35" s="1"/>
      <c r="F35" t="s">
        <v>63</v>
      </c>
      <c r="G35" s="4">
        <v>6.2195729999999996</v>
      </c>
      <c r="H35" s="34">
        <v>6.2195729999999996</v>
      </c>
      <c r="I35" s="16"/>
    </row>
    <row r="36" spans="3:9" x14ac:dyDescent="0.2">
      <c r="C36" t="s">
        <v>32</v>
      </c>
      <c r="D36" s="1">
        <v>3.1381299999999999</v>
      </c>
      <c r="E36" s="1"/>
      <c r="F36" t="s">
        <v>64</v>
      </c>
      <c r="G36" s="4">
        <v>0.18065300000000001</v>
      </c>
      <c r="H36" s="34">
        <v>0.18065300000000001</v>
      </c>
      <c r="I36" s="16"/>
    </row>
    <row r="37" spans="3:9" x14ac:dyDescent="0.2">
      <c r="C37" t="s">
        <v>14</v>
      </c>
      <c r="D37" s="1">
        <v>6.7270500000000002</v>
      </c>
      <c r="E37" s="1"/>
      <c r="F37" t="s">
        <v>65</v>
      </c>
      <c r="G37" s="4">
        <v>2.3983810000000001</v>
      </c>
      <c r="H37" s="34">
        <v>2.3983810000000001</v>
      </c>
      <c r="I37" s="16"/>
    </row>
    <row r="38" spans="3:9" x14ac:dyDescent="0.2">
      <c r="C38" t="s">
        <v>12</v>
      </c>
      <c r="D38" s="1">
        <v>4.3506499999999999</v>
      </c>
      <c r="E38" s="1"/>
      <c r="F38" t="s">
        <v>66</v>
      </c>
      <c r="G38" s="4">
        <v>8.1400900000000007</v>
      </c>
      <c r="H38" s="34">
        <v>8.1400900000000007</v>
      </c>
      <c r="I38" s="16"/>
    </row>
    <row r="39" spans="3:9" x14ac:dyDescent="0.2">
      <c r="C39" t="s">
        <v>13</v>
      </c>
      <c r="D39" s="1">
        <v>11.130100000000001</v>
      </c>
      <c r="E39" s="1"/>
      <c r="F39" s="2" t="s">
        <v>67</v>
      </c>
      <c r="G39" s="4">
        <v>5.2830560000000002</v>
      </c>
      <c r="H39" s="34">
        <v>5.2830560000000002</v>
      </c>
      <c r="I39" s="16"/>
    </row>
    <row r="40" spans="3:9" x14ac:dyDescent="0.2">
      <c r="C40" t="s">
        <v>33</v>
      </c>
      <c r="D40" s="1">
        <v>6.5876200000000003</v>
      </c>
      <c r="E40" s="1"/>
      <c r="F40" t="s">
        <v>68</v>
      </c>
      <c r="G40" s="4">
        <v>-1.010853</v>
      </c>
      <c r="H40" s="34">
        <v>-1.010853</v>
      </c>
      <c r="I40" s="16"/>
    </row>
    <row r="41" spans="3:9" x14ac:dyDescent="0.2">
      <c r="C41" t="s">
        <v>34</v>
      </c>
      <c r="D41" s="1">
        <v>2.2915700000000001</v>
      </c>
      <c r="E41" s="1"/>
      <c r="F41" t="s">
        <v>69</v>
      </c>
      <c r="G41" s="4">
        <v>8.5277670000000008</v>
      </c>
      <c r="H41" s="34">
        <v>8.5277670000000008</v>
      </c>
      <c r="I41" s="16"/>
    </row>
    <row r="42" spans="3:9" x14ac:dyDescent="0.2">
      <c r="C42" t="s">
        <v>35</v>
      </c>
      <c r="D42" s="1">
        <v>-1.0220899999999999</v>
      </c>
      <c r="E42" s="1"/>
      <c r="F42" t="s">
        <v>70</v>
      </c>
      <c r="G42" s="4">
        <v>-4.8623130000000003</v>
      </c>
      <c r="H42" s="34"/>
      <c r="I42" s="16"/>
    </row>
    <row r="43" spans="3:9" x14ac:dyDescent="0.2">
      <c r="C43" t="s">
        <v>15</v>
      </c>
      <c r="D43" s="1">
        <v>5.5532300000000001</v>
      </c>
      <c r="E43" s="1"/>
      <c r="F43" t="s">
        <v>71</v>
      </c>
      <c r="G43" s="4">
        <v>13.332354</v>
      </c>
      <c r="H43" s="34">
        <v>13.332354</v>
      </c>
      <c r="I43" s="16"/>
    </row>
    <row r="44" spans="3:9" x14ac:dyDescent="0.2">
      <c r="C44" t="s">
        <v>16</v>
      </c>
      <c r="D44" s="1">
        <v>2.9886900000000001</v>
      </c>
      <c r="E44" s="1"/>
      <c r="F44" t="s">
        <v>72</v>
      </c>
      <c r="G44" s="4">
        <v>6.8820360000000003</v>
      </c>
      <c r="H44" s="34"/>
      <c r="I44" s="16"/>
    </row>
    <row r="45" spans="3:9" x14ac:dyDescent="0.2">
      <c r="E45" s="1"/>
      <c r="F45" t="s">
        <v>73</v>
      </c>
      <c r="G45" s="4">
        <v>5.6429369999999999</v>
      </c>
      <c r="H45" s="34"/>
      <c r="I45" s="16"/>
    </row>
    <row r="46" spans="3:9" x14ac:dyDescent="0.2">
      <c r="G46" s="6"/>
      <c r="H46" s="35"/>
    </row>
    <row r="50" spans="1:8" x14ac:dyDescent="0.2">
      <c r="A50" t="s">
        <v>84</v>
      </c>
      <c r="B50" s="18"/>
      <c r="D50" s="18">
        <f>PERCENTILE(D9:D44,0.9)</f>
        <v>6.4579599999999999</v>
      </c>
      <c r="E50" s="18"/>
      <c r="H50" s="18">
        <f>PERCENTILE(H9:H45,0.9)</f>
        <v>8.4889993000000015</v>
      </c>
    </row>
    <row r="51" spans="1:8" x14ac:dyDescent="0.2">
      <c r="B51" s="18"/>
      <c r="D51" s="18"/>
      <c r="E51" s="18"/>
      <c r="H51" s="18"/>
    </row>
    <row r="52" spans="1:8" x14ac:dyDescent="0.2">
      <c r="A52" t="s">
        <v>92</v>
      </c>
      <c r="B52" s="18"/>
      <c r="D52" s="18">
        <f>D50-D53</f>
        <v>12.060655000000001</v>
      </c>
      <c r="E52" s="18"/>
      <c r="H52" s="18">
        <f>H50-H53</f>
        <v>13.179789400000001</v>
      </c>
    </row>
    <row r="53" spans="1:8" x14ac:dyDescent="0.2">
      <c r="A53" t="s">
        <v>81</v>
      </c>
      <c r="B53" s="18"/>
      <c r="D53" s="18">
        <f>PERCENTILE(D9:D44,0.1)</f>
        <v>-5.6026950000000006</v>
      </c>
      <c r="E53" s="18"/>
      <c r="H53" s="18">
        <f>PERCENTILE(H9:H45,0.1)</f>
        <v>-4.6907900999999992</v>
      </c>
    </row>
    <row r="54" spans="1:8" x14ac:dyDescent="0.2">
      <c r="A54" t="s">
        <v>93</v>
      </c>
      <c r="B54" s="18"/>
      <c r="D54" s="18">
        <f>MIN(D9:D44)</f>
        <v>-9.1044800000000006</v>
      </c>
      <c r="E54" s="18"/>
      <c r="H54" s="18">
        <f>MIN(H9:H45)</f>
        <v>-14.394175000000001</v>
      </c>
    </row>
    <row r="55" spans="1:8" x14ac:dyDescent="0.2">
      <c r="A55" t="s">
        <v>94</v>
      </c>
      <c r="B55" s="18"/>
      <c r="D55" s="18">
        <f>MAX(D9:D44)</f>
        <v>11.130100000000001</v>
      </c>
      <c r="E55" s="18"/>
      <c r="H55" s="18">
        <f>MAX(H9:H45)</f>
        <v>13.332354</v>
      </c>
    </row>
    <row r="56" spans="1:8" x14ac:dyDescent="0.2">
      <c r="B56"/>
    </row>
    <row r="57" spans="1:8" x14ac:dyDescent="0.2">
      <c r="A57" t="s">
        <v>95</v>
      </c>
      <c r="B57" s="4"/>
      <c r="D57" s="4">
        <f>MEDIAN(D9:D44)</f>
        <v>1.11104</v>
      </c>
      <c r="E57" s="4"/>
      <c r="H57" s="4">
        <f>MEDIAN(H9:H45)</f>
        <v>3.2613504999999998</v>
      </c>
    </row>
  </sheetData>
  <sortState xmlns:xlrd2="http://schemas.microsoft.com/office/spreadsheetml/2017/richdata2" ref="C9:D44">
    <sortCondition ref="C9:C44"/>
  </sortState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BF88-6919-468B-AF4A-7BC1D2D1730E}">
  <dimension ref="A1:J59"/>
  <sheetViews>
    <sheetView zoomScale="120" zoomScaleNormal="120" workbookViewId="0">
      <selection activeCell="M40" sqref="M40"/>
    </sheetView>
  </sheetViews>
  <sheetFormatPr baseColWidth="10" defaultColWidth="8.83203125" defaultRowHeight="15" x14ac:dyDescent="0.2"/>
  <cols>
    <col min="2" max="2" width="24" customWidth="1"/>
    <col min="3" max="7" width="11.33203125" customWidth="1"/>
    <col min="9" max="9" width="17.33203125" customWidth="1"/>
    <col min="10" max="10" width="10.5" customWidth="1"/>
  </cols>
  <sheetData>
    <row r="1" spans="1:10" x14ac:dyDescent="0.2">
      <c r="A1" s="3" t="s">
        <v>104</v>
      </c>
    </row>
    <row r="2" spans="1:10" x14ac:dyDescent="0.2">
      <c r="A2" t="s">
        <v>99</v>
      </c>
    </row>
    <row r="3" spans="1:10" x14ac:dyDescent="0.2">
      <c r="A3" t="s">
        <v>100</v>
      </c>
      <c r="C3" s="5"/>
      <c r="D3" s="5"/>
      <c r="E3" s="5"/>
    </row>
    <row r="4" spans="1:10" x14ac:dyDescent="0.2">
      <c r="C4" s="5"/>
      <c r="D4" s="5"/>
      <c r="E4" s="5"/>
    </row>
    <row r="5" spans="1:10" ht="16" x14ac:dyDescent="0.2">
      <c r="A5" s="3" t="s">
        <v>109</v>
      </c>
      <c r="B5" s="9"/>
      <c r="C5" s="8"/>
      <c r="D5" s="8"/>
      <c r="E5" s="8"/>
      <c r="F5" s="8"/>
      <c r="G5" s="8"/>
    </row>
    <row r="6" spans="1:10" ht="16" x14ac:dyDescent="0.2">
      <c r="B6" s="9"/>
      <c r="C6" s="8"/>
      <c r="D6" s="8"/>
      <c r="E6" s="8"/>
      <c r="F6" s="8"/>
      <c r="G6" s="8"/>
    </row>
    <row r="7" spans="1:10" ht="16" x14ac:dyDescent="0.2">
      <c r="B7" s="11" t="s">
        <v>85</v>
      </c>
      <c r="C7" s="12" t="s">
        <v>75</v>
      </c>
      <c r="D7" s="12" t="s">
        <v>76</v>
      </c>
      <c r="E7" s="12" t="s">
        <v>77</v>
      </c>
      <c r="F7" s="12" t="s">
        <v>78</v>
      </c>
      <c r="G7" s="12" t="s">
        <v>79</v>
      </c>
      <c r="I7" s="11"/>
      <c r="J7" s="12"/>
    </row>
    <row r="8" spans="1:10" x14ac:dyDescent="0.2">
      <c r="B8" t="s">
        <v>0</v>
      </c>
      <c r="C8" s="1">
        <v>-6.8884800000000004</v>
      </c>
      <c r="D8" s="1">
        <v>-0.45785799999999999</v>
      </c>
      <c r="E8" s="1">
        <v>3.6365799999999999</v>
      </c>
      <c r="F8" s="1">
        <v>-12.6714</v>
      </c>
      <c r="G8" s="1">
        <v>-15.5306</v>
      </c>
      <c r="J8" s="4"/>
    </row>
    <row r="9" spans="1:10" x14ac:dyDescent="0.2">
      <c r="B9" t="s">
        <v>1</v>
      </c>
      <c r="C9" s="1">
        <v>0.70442899999999997</v>
      </c>
      <c r="D9" s="1">
        <v>8.68492</v>
      </c>
      <c r="E9" s="1">
        <v>2.4333499999999999</v>
      </c>
      <c r="F9" s="1">
        <v>-3.4269699999999998</v>
      </c>
      <c r="G9" s="1">
        <v>-0.85316899999999996</v>
      </c>
      <c r="J9" s="4"/>
    </row>
    <row r="10" spans="1:10" x14ac:dyDescent="0.2">
      <c r="B10" t="s">
        <v>2</v>
      </c>
      <c r="C10" s="1">
        <v>4.1402000000000001</v>
      </c>
      <c r="D10" s="1">
        <v>-0.84853100000000004</v>
      </c>
      <c r="E10" s="1">
        <v>6.1487999999999996</v>
      </c>
      <c r="F10" s="1">
        <v>2.4143500000000002</v>
      </c>
      <c r="G10" s="1">
        <v>7.9984000000000002</v>
      </c>
      <c r="J10" s="4"/>
    </row>
    <row r="11" spans="1:10" x14ac:dyDescent="0.2">
      <c r="B11" t="s">
        <v>3</v>
      </c>
      <c r="C11" s="1">
        <v>1.12253</v>
      </c>
      <c r="D11" s="1">
        <v>-4.4963199999999999</v>
      </c>
      <c r="E11" s="1">
        <v>9.7273200000000006</v>
      </c>
      <c r="F11" s="1">
        <v>-9.7489100000000004</v>
      </c>
      <c r="G11" s="1">
        <v>1.74153</v>
      </c>
      <c r="J11" s="4"/>
    </row>
    <row r="12" spans="1:10" x14ac:dyDescent="0.2">
      <c r="B12" t="s">
        <v>4</v>
      </c>
      <c r="C12" s="1">
        <v>-2.6532399999999998</v>
      </c>
      <c r="D12" s="1">
        <v>-5.4471800000000004</v>
      </c>
      <c r="E12" s="1">
        <v>-2.4595500000000001</v>
      </c>
      <c r="F12" s="1">
        <v>3.2901099999999999</v>
      </c>
      <c r="G12" s="1">
        <v>-10.796799999999999</v>
      </c>
      <c r="J12" s="4"/>
    </row>
    <row r="13" spans="1:10" x14ac:dyDescent="0.2">
      <c r="B13" t="s">
        <v>5</v>
      </c>
      <c r="C13" s="1">
        <v>6.3282999999999996</v>
      </c>
      <c r="D13" s="1">
        <v>12.730499999999999</v>
      </c>
      <c r="E13" s="1">
        <v>10.730499999999999</v>
      </c>
      <c r="F13" s="1">
        <v>3.1730499999999999</v>
      </c>
      <c r="G13" s="1">
        <v>0.57517700000000005</v>
      </c>
      <c r="J13" s="4"/>
    </row>
    <row r="14" spans="1:10" x14ac:dyDescent="0.2">
      <c r="B14" t="s">
        <v>6</v>
      </c>
      <c r="C14" s="1">
        <v>0.62896099999999999</v>
      </c>
      <c r="D14" s="1">
        <v>5.3640299999999996</v>
      </c>
      <c r="E14" s="1">
        <v>2.9513600000000002</v>
      </c>
      <c r="F14" s="1">
        <v>-2.5127799999999998</v>
      </c>
      <c r="G14" s="1">
        <v>1.73465</v>
      </c>
      <c r="J14" s="4"/>
    </row>
    <row r="15" spans="1:10" x14ac:dyDescent="0.2">
      <c r="B15" t="s">
        <v>7</v>
      </c>
      <c r="C15" s="1">
        <v>3.21773</v>
      </c>
      <c r="D15" s="1">
        <v>8.5078099999999992</v>
      </c>
      <c r="E15" s="1">
        <v>-7.4115500000000001</v>
      </c>
      <c r="F15" s="1">
        <v>11.2745</v>
      </c>
      <c r="G15" s="1">
        <v>-2.3809100000000001</v>
      </c>
      <c r="J15" s="4"/>
    </row>
    <row r="16" spans="1:10" x14ac:dyDescent="0.2">
      <c r="B16" t="s">
        <v>8</v>
      </c>
      <c r="C16" s="1">
        <v>-3.61965</v>
      </c>
      <c r="D16" s="1">
        <v>7.2936899999999998</v>
      </c>
      <c r="E16" s="1">
        <v>-5.3157199999999998</v>
      </c>
      <c r="F16" s="1">
        <v>-12.530200000000001</v>
      </c>
      <c r="G16" s="1">
        <v>3.4729399999999999</v>
      </c>
      <c r="J16" s="4"/>
    </row>
    <row r="17" spans="2:10" x14ac:dyDescent="0.2">
      <c r="B17" t="s">
        <v>9</v>
      </c>
      <c r="C17" s="1">
        <v>-7.3157899999999998</v>
      </c>
      <c r="D17" s="1">
        <v>9.1208899999999993</v>
      </c>
      <c r="E17" s="1">
        <v>-3.1930100000000001</v>
      </c>
      <c r="F17" s="1">
        <v>-16.6493</v>
      </c>
      <c r="G17" s="1">
        <v>-8.8383500000000002</v>
      </c>
      <c r="J17" s="4"/>
    </row>
    <row r="18" spans="2:10" x14ac:dyDescent="0.2">
      <c r="B18" t="s">
        <v>10</v>
      </c>
      <c r="C18" s="1">
        <v>-3.03</v>
      </c>
      <c r="D18" s="1">
        <v>16.423100000000002</v>
      </c>
      <c r="E18" s="1">
        <v>-4.8532900000000003</v>
      </c>
      <c r="F18" s="1">
        <v>-13.6181</v>
      </c>
      <c r="G18" s="1">
        <v>6.0654500000000002</v>
      </c>
      <c r="J18" s="4"/>
    </row>
    <row r="19" spans="2:10" x14ac:dyDescent="0.2">
      <c r="B19" t="s">
        <v>11</v>
      </c>
      <c r="C19" s="1">
        <v>-1.9469399999999999</v>
      </c>
      <c r="D19" s="1">
        <v>3.3062</v>
      </c>
      <c r="E19" s="1">
        <v>-2.3626200000000002</v>
      </c>
      <c r="F19" s="1">
        <v>-9.9774999999999991</v>
      </c>
      <c r="G19" s="1">
        <v>1.4722200000000001</v>
      </c>
      <c r="J19" s="4"/>
    </row>
    <row r="20" spans="2:10" x14ac:dyDescent="0.2">
      <c r="B20" t="s">
        <v>17</v>
      </c>
      <c r="C20" s="1">
        <v>-7.1953500000000004</v>
      </c>
      <c r="D20" s="1">
        <v>-3.50346</v>
      </c>
      <c r="E20" s="1">
        <v>-5.6823600000000001</v>
      </c>
      <c r="F20" s="1">
        <v>-22.081</v>
      </c>
      <c r="G20" s="1">
        <v>0.98761399999999999</v>
      </c>
      <c r="J20" s="4"/>
    </row>
    <row r="21" spans="2:10" x14ac:dyDescent="0.2">
      <c r="B21" t="s">
        <v>14</v>
      </c>
      <c r="C21" s="1">
        <v>6.7270500000000002</v>
      </c>
      <c r="D21" s="1">
        <v>4.58786</v>
      </c>
      <c r="E21" s="1">
        <v>7.7852899999999998</v>
      </c>
      <c r="F21" s="1">
        <v>11.5144</v>
      </c>
      <c r="G21" s="1">
        <v>-0.11453099999999999</v>
      </c>
      <c r="J21" s="4"/>
    </row>
    <row r="22" spans="2:10" x14ac:dyDescent="0.2">
      <c r="B22" t="s">
        <v>12</v>
      </c>
      <c r="C22" s="1">
        <v>4.3506499999999999</v>
      </c>
      <c r="D22" s="1">
        <v>3.2396199999999999</v>
      </c>
      <c r="E22" s="1">
        <v>14.6334</v>
      </c>
      <c r="F22" s="1">
        <v>-0.67145999999999995</v>
      </c>
      <c r="G22" s="1">
        <v>-0.84000399999999997</v>
      </c>
      <c r="J22" s="4"/>
    </row>
    <row r="23" spans="2:10" x14ac:dyDescent="0.2">
      <c r="B23" t="s">
        <v>13</v>
      </c>
      <c r="C23" s="1">
        <v>11.130100000000001</v>
      </c>
      <c r="D23" s="1">
        <v>12.9838</v>
      </c>
      <c r="E23" s="1">
        <v>22.490400000000001</v>
      </c>
      <c r="F23" s="1">
        <v>4.2513100000000001</v>
      </c>
      <c r="G23" s="1">
        <v>6.6491300000000004</v>
      </c>
      <c r="J23" s="4"/>
    </row>
    <row r="24" spans="2:10" x14ac:dyDescent="0.2">
      <c r="B24" t="s">
        <v>15</v>
      </c>
      <c r="C24" s="1">
        <v>5.5532300000000001</v>
      </c>
      <c r="D24" s="1">
        <v>1.5883700000000001</v>
      </c>
      <c r="E24" s="1">
        <v>10.3613</v>
      </c>
      <c r="F24" s="1">
        <v>5.55694</v>
      </c>
      <c r="G24" s="1">
        <v>2.0018199999999999</v>
      </c>
      <c r="J24" s="4"/>
    </row>
    <row r="25" spans="2:10" x14ac:dyDescent="0.2">
      <c r="B25" t="s">
        <v>16</v>
      </c>
      <c r="C25" s="1">
        <v>2.9886900000000001</v>
      </c>
      <c r="D25" s="1">
        <v>5.4789500000000002</v>
      </c>
      <c r="E25" s="1">
        <v>6.9910899999999998</v>
      </c>
      <c r="F25" s="1">
        <v>0.25267600000000001</v>
      </c>
      <c r="G25" s="1">
        <v>2.7972199999999998</v>
      </c>
      <c r="J25" s="4"/>
    </row>
    <row r="26" spans="2:10" x14ac:dyDescent="0.2">
      <c r="B26" t="s">
        <v>18</v>
      </c>
      <c r="C26" s="1">
        <v>-9.1044800000000006</v>
      </c>
      <c r="D26" s="1">
        <v>12.1953</v>
      </c>
      <c r="E26" s="1">
        <v>-1.51925</v>
      </c>
      <c r="F26" s="1">
        <v>-25.828399999999998</v>
      </c>
      <c r="G26" s="1">
        <v>-9.8038500000000006</v>
      </c>
      <c r="J26" s="4"/>
    </row>
    <row r="27" spans="2:10" x14ac:dyDescent="0.2">
      <c r="B27" t="s">
        <v>19</v>
      </c>
      <c r="C27" s="1">
        <v>4.8699700000000004</v>
      </c>
      <c r="D27" s="1">
        <v>4.9251100000000001</v>
      </c>
      <c r="E27" s="1">
        <v>4.1258999999999997</v>
      </c>
      <c r="F27" s="1">
        <v>1.6810400000000001</v>
      </c>
      <c r="G27" s="1">
        <v>11.9573</v>
      </c>
      <c r="J27" s="4"/>
    </row>
    <row r="28" spans="2:10" x14ac:dyDescent="0.2">
      <c r="B28" t="s">
        <v>20</v>
      </c>
      <c r="C28" s="1">
        <v>-4.31691</v>
      </c>
      <c r="D28" s="1">
        <v>3.9301200000000001</v>
      </c>
      <c r="E28" s="1">
        <v>-2.5175399999999999</v>
      </c>
      <c r="F28" s="1">
        <v>-16.618099999999998</v>
      </c>
      <c r="G28" s="1">
        <v>-7.1875099999999996</v>
      </c>
      <c r="J28" s="4"/>
    </row>
    <row r="29" spans="2:10" x14ac:dyDescent="0.2">
      <c r="B29" t="s">
        <v>21</v>
      </c>
      <c r="C29" s="1">
        <v>4.8776799999999998</v>
      </c>
      <c r="D29" s="1">
        <v>3.3797299999999999</v>
      </c>
      <c r="E29" s="1">
        <v>-1.87233</v>
      </c>
      <c r="F29" s="1">
        <v>20.3504</v>
      </c>
      <c r="G29" s="1">
        <v>-5.6408699999999996</v>
      </c>
      <c r="J29" s="4"/>
    </row>
    <row r="30" spans="2:10" x14ac:dyDescent="0.2">
      <c r="B30" t="s">
        <v>22</v>
      </c>
      <c r="C30" s="1">
        <v>0.67737099999999995</v>
      </c>
      <c r="D30" s="1">
        <v>2.2399200000000001</v>
      </c>
      <c r="E30" s="1">
        <v>6.7314999999999996</v>
      </c>
      <c r="F30" s="1">
        <v>-4.5080799999999996</v>
      </c>
      <c r="G30" s="1">
        <v>0.69306500000000004</v>
      </c>
      <c r="J30" s="4"/>
    </row>
    <row r="31" spans="2:10" x14ac:dyDescent="0.2">
      <c r="B31" t="s">
        <v>23</v>
      </c>
      <c r="C31" s="1">
        <v>-4.1158200000000003</v>
      </c>
      <c r="D31" s="1">
        <v>0.81193199999999999</v>
      </c>
      <c r="E31" s="1">
        <v>0.42272700000000002</v>
      </c>
      <c r="F31" s="1">
        <v>-3.6360899999999998</v>
      </c>
      <c r="G31" s="1">
        <v>-14.5397</v>
      </c>
      <c r="J31" s="4"/>
    </row>
    <row r="32" spans="2:10" x14ac:dyDescent="0.2">
      <c r="B32" t="s">
        <v>24</v>
      </c>
      <c r="C32" s="1">
        <v>6.8920300000000001</v>
      </c>
      <c r="D32" s="1">
        <v>14.5015</v>
      </c>
      <c r="E32" s="1">
        <v>7.18283</v>
      </c>
      <c r="F32" s="1">
        <v>3.25604</v>
      </c>
      <c r="G32" s="1">
        <v>8.1661099999999998</v>
      </c>
      <c r="J32" s="4"/>
    </row>
    <row r="33" spans="2:10" x14ac:dyDescent="0.2">
      <c r="B33" t="s">
        <v>25</v>
      </c>
      <c r="C33" s="1">
        <v>0.85927900000000002</v>
      </c>
      <c r="D33" s="1">
        <v>0.86786700000000006</v>
      </c>
      <c r="E33" s="1">
        <v>4.5501300000000002</v>
      </c>
      <c r="F33" s="1">
        <v>-4.5280500000000004</v>
      </c>
      <c r="G33" s="1">
        <v>2.4705599999999999</v>
      </c>
      <c r="J33" s="4"/>
    </row>
    <row r="34" spans="2:10" x14ac:dyDescent="0.2">
      <c r="B34" t="s">
        <v>26</v>
      </c>
      <c r="C34" s="1">
        <v>4.0998799999999997</v>
      </c>
      <c r="D34" s="1">
        <v>10.455299999999999</v>
      </c>
      <c r="E34" s="1">
        <v>3.7162799999999998</v>
      </c>
      <c r="F34" s="1">
        <v>4.6915800000000001</v>
      </c>
      <c r="G34" s="1">
        <v>-0.35880099999999998</v>
      </c>
      <c r="J34" s="4"/>
    </row>
    <row r="35" spans="2:10" x14ac:dyDescent="0.2">
      <c r="B35" t="s">
        <v>27</v>
      </c>
      <c r="C35" s="1">
        <v>6.2877799999999997</v>
      </c>
      <c r="D35" s="1">
        <v>12.0824</v>
      </c>
      <c r="E35" s="1">
        <v>-4.3168499999999996</v>
      </c>
      <c r="F35" s="1">
        <v>10.8239</v>
      </c>
      <c r="G35" s="1">
        <v>16.698499999999999</v>
      </c>
      <c r="J35" s="4"/>
    </row>
    <row r="36" spans="2:10" x14ac:dyDescent="0.2">
      <c r="B36" t="s">
        <v>28</v>
      </c>
      <c r="C36" s="1">
        <v>-1.3921399999999999</v>
      </c>
      <c r="D36" s="1">
        <v>8.2585300000000004</v>
      </c>
      <c r="E36" s="1">
        <v>-5.16608</v>
      </c>
      <c r="F36" s="1">
        <v>-4.4828900000000003</v>
      </c>
      <c r="G36" s="1">
        <v>0.65526600000000002</v>
      </c>
      <c r="J36" s="4"/>
    </row>
    <row r="37" spans="2:10" x14ac:dyDescent="0.2">
      <c r="B37" t="s">
        <v>29</v>
      </c>
      <c r="C37" s="1">
        <v>1.09955</v>
      </c>
      <c r="D37" s="1">
        <v>9.6257599999999996</v>
      </c>
      <c r="E37" s="1">
        <v>6.0417399999999999</v>
      </c>
      <c r="F37" s="1">
        <v>-10.253299999999999</v>
      </c>
      <c r="G37" s="1">
        <v>7.1988700000000003</v>
      </c>
      <c r="I37" s="2"/>
      <c r="J37" s="4"/>
    </row>
    <row r="38" spans="2:10" x14ac:dyDescent="0.2">
      <c r="B38" t="s">
        <v>30</v>
      </c>
      <c r="C38" s="1">
        <v>4.4447200000000002</v>
      </c>
      <c r="D38" s="1">
        <v>19.343399999999999</v>
      </c>
      <c r="E38" s="1">
        <v>8.2621699999999993</v>
      </c>
      <c r="F38" s="1">
        <v>-0.60282100000000005</v>
      </c>
      <c r="G38" s="1">
        <v>-3.5891099999999998</v>
      </c>
      <c r="J38" s="4"/>
    </row>
    <row r="39" spans="2:10" x14ac:dyDescent="0.2">
      <c r="B39" t="s">
        <v>31</v>
      </c>
      <c r="C39" s="1">
        <v>1.0859799999999999</v>
      </c>
      <c r="D39" s="1">
        <v>10.961600000000001</v>
      </c>
      <c r="E39" s="1">
        <v>-1.0238</v>
      </c>
      <c r="F39" s="1">
        <v>2.0992700000000002</v>
      </c>
      <c r="G39" s="1">
        <v>-4.0403099999999998</v>
      </c>
      <c r="J39" s="4"/>
    </row>
    <row r="40" spans="2:10" x14ac:dyDescent="0.2">
      <c r="B40" t="s">
        <v>32</v>
      </c>
      <c r="C40" s="1">
        <v>3.1381299999999999</v>
      </c>
      <c r="D40" s="1">
        <v>3.12141</v>
      </c>
      <c r="E40" s="1">
        <v>-0.47853099999999998</v>
      </c>
      <c r="F40" s="1">
        <v>7.2519999999999998</v>
      </c>
      <c r="G40" s="1">
        <v>1.3528800000000001</v>
      </c>
      <c r="J40" s="4"/>
    </row>
    <row r="41" spans="2:10" x14ac:dyDescent="0.2">
      <c r="B41" t="s">
        <v>33</v>
      </c>
      <c r="C41" s="1">
        <v>6.5876200000000003</v>
      </c>
      <c r="D41" s="1">
        <v>13.8431</v>
      </c>
      <c r="E41" s="1">
        <v>6.0114799999999997</v>
      </c>
      <c r="F41" s="1">
        <v>0.18354400000000001</v>
      </c>
      <c r="G41" s="1">
        <v>11.425000000000001</v>
      </c>
      <c r="J41" s="4"/>
    </row>
    <row r="42" spans="2:10" x14ac:dyDescent="0.2">
      <c r="B42" t="s">
        <v>34</v>
      </c>
      <c r="C42" s="1">
        <v>2.2915700000000001</v>
      </c>
      <c r="D42" s="1">
        <v>9.8106899999999992</v>
      </c>
      <c r="E42" s="1">
        <v>8.4425100000000004</v>
      </c>
      <c r="F42" s="1">
        <v>-7.2751799999999998</v>
      </c>
      <c r="G42" s="1">
        <v>1.4121999999999999</v>
      </c>
      <c r="J42" s="4"/>
    </row>
    <row r="43" spans="2:10" x14ac:dyDescent="0.2">
      <c r="B43" t="s">
        <v>35</v>
      </c>
      <c r="C43" s="1">
        <v>-1.0220899999999999</v>
      </c>
      <c r="D43" s="1">
        <v>6.1923700000000004</v>
      </c>
      <c r="E43" s="1">
        <v>-3.2967499999999998</v>
      </c>
      <c r="F43" s="1">
        <v>0.496998</v>
      </c>
      <c r="G43" s="1">
        <v>-4.9738899999999999</v>
      </c>
      <c r="J43" s="4"/>
    </row>
    <row r="45" spans="2:10" ht="16" x14ac:dyDescent="0.2">
      <c r="C45" s="12"/>
      <c r="D45" s="12"/>
      <c r="E45" s="12"/>
      <c r="F45" s="12"/>
      <c r="G45" s="12"/>
    </row>
    <row r="46" spans="2:10" ht="16" x14ac:dyDescent="0.2">
      <c r="B46" s="37" t="s">
        <v>80</v>
      </c>
      <c r="C46" s="38">
        <f>MEDIAN(C8:C43)</f>
        <v>1.11104</v>
      </c>
      <c r="D46" s="38">
        <f>MEDIAN(D8:D43)</f>
        <v>5.8356600000000007</v>
      </c>
      <c r="E46" s="38">
        <f>MEDIAN(E8:E43)</f>
        <v>3.2939699999999998</v>
      </c>
      <c r="F46" s="38">
        <f>MEDIAN(F8:F43)</f>
        <v>-0.6371405</v>
      </c>
      <c r="G46" s="38">
        <f>MEDIAN(G8:G43)</f>
        <v>0.84033950000000002</v>
      </c>
    </row>
    <row r="47" spans="2:10" ht="16" x14ac:dyDescent="0.2">
      <c r="B47" s="37" t="s">
        <v>81</v>
      </c>
      <c r="C47" s="38">
        <f>PERCENTILE(C8:C43,0.1)</f>
        <v>-5.6026950000000006</v>
      </c>
      <c r="D47" s="38">
        <f>PERCENTILE(D8:D43,0.1)</f>
        <v>-0.65319450000000001</v>
      </c>
      <c r="E47" s="38">
        <f>PERCENTILE(E8:E43,0.1)</f>
        <v>-5.0096850000000002</v>
      </c>
      <c r="F47" s="38">
        <f>PERCENTILE(F8:F43,0.1)</f>
        <v>-15.118099999999998</v>
      </c>
      <c r="G47" s="38">
        <f>PERCENTILE(G8:G43,0.1)</f>
        <v>-9.3211000000000013</v>
      </c>
    </row>
    <row r="48" spans="2:10" ht="16" x14ac:dyDescent="0.2">
      <c r="B48" s="37" t="s">
        <v>82</v>
      </c>
      <c r="C48" s="38">
        <f>PERCENTILE(C8:C43,0.25)</f>
        <v>-2.1235149999999998</v>
      </c>
      <c r="D48" s="38">
        <f>PERCENTILE(D8:D43,0.25)</f>
        <v>2.9010375000000002</v>
      </c>
      <c r="E48" s="38">
        <f>PERCENTILE(E8:E43,0.25)</f>
        <v>-2.4740475000000002</v>
      </c>
      <c r="F48" s="38">
        <f>PERCENTILE(F8:F43,0.25)</f>
        <v>-9.8060574999999996</v>
      </c>
      <c r="G48" s="38">
        <f>PERCENTILE(G8:G43,0.25)</f>
        <v>-3.7019099999999998</v>
      </c>
    </row>
    <row r="49" spans="2:7" ht="16" x14ac:dyDescent="0.2">
      <c r="B49" s="37" t="s">
        <v>83</v>
      </c>
      <c r="C49" s="38">
        <f>PERCENTILE(C8:C43,0.75)</f>
        <v>4.5510324999999998</v>
      </c>
      <c r="D49" s="38">
        <f>PERCENTILE(D8:D43,0.75)</f>
        <v>10.581875</v>
      </c>
      <c r="E49" s="38">
        <f>PERCENTILE(E8:E43,0.75)</f>
        <v>7.0390249999999996</v>
      </c>
      <c r="F49" s="38">
        <f>PERCENTILE(F8:F43,0.75)</f>
        <v>3.2645575</v>
      </c>
      <c r="G49" s="38">
        <f>PERCENTILE(G8:G43,0.75)</f>
        <v>2.9661499999999998</v>
      </c>
    </row>
    <row r="50" spans="2:7" ht="16" x14ac:dyDescent="0.2">
      <c r="B50" s="37" t="s">
        <v>84</v>
      </c>
      <c r="C50" s="38">
        <f>PERCENTILE(C8:C43,0.9)</f>
        <v>6.4579599999999999</v>
      </c>
      <c r="D50" s="38">
        <f>PERCENTILE(D8:D43,0.9)</f>
        <v>13.413450000000001</v>
      </c>
      <c r="E50" s="38">
        <f>PERCENTILE(E8:E43,0.9)</f>
        <v>10.044309999999999</v>
      </c>
      <c r="F50" s="38">
        <f>PERCENTILE(F8:F43,0.9)</f>
        <v>9.0379500000000004</v>
      </c>
      <c r="G50" s="38">
        <f>PERCENTILE(G8:G43,0.9)</f>
        <v>8.082255</v>
      </c>
    </row>
    <row r="51" spans="2:7" x14ac:dyDescent="0.2">
      <c r="B51" s="36"/>
      <c r="C51" s="36"/>
      <c r="D51" s="36"/>
      <c r="E51" s="36"/>
      <c r="F51" s="36"/>
      <c r="G51" s="36"/>
    </row>
    <row r="54" spans="2:7" x14ac:dyDescent="0.2">
      <c r="C54" s="18">
        <f>PERCENTILE(C8:C43,0.9)</f>
        <v>6.4579599999999999</v>
      </c>
      <c r="D54" s="18">
        <f>PERCENTILE(D8:D43,0.9)</f>
        <v>13.413450000000001</v>
      </c>
      <c r="E54" s="18">
        <f>PERCENTILE(E8:E43,0.9)</f>
        <v>10.044309999999999</v>
      </c>
      <c r="F54" s="18">
        <f>PERCENTILE(F8:F43,0.9)</f>
        <v>9.0379500000000004</v>
      </c>
      <c r="G54" s="18">
        <f>PERCENTILE(G8:G43,0.9)</f>
        <v>8.082255</v>
      </c>
    </row>
    <row r="55" spans="2:7" x14ac:dyDescent="0.2">
      <c r="C55" s="18"/>
      <c r="D55" s="18"/>
      <c r="E55" s="18"/>
      <c r="F55" s="18"/>
      <c r="G55" s="18"/>
    </row>
    <row r="56" spans="2:7" x14ac:dyDescent="0.2">
      <c r="B56" t="s">
        <v>92</v>
      </c>
      <c r="C56" s="18">
        <f>PERCENTILE(C10:C45,0.9)</f>
        <v>6.5098240000000001</v>
      </c>
      <c r="D56" s="18">
        <f>PERCENTILE(D10:D45,0.9)</f>
        <v>13.58531</v>
      </c>
      <c r="E56" s="18">
        <f>PERCENTILE(E10:E45,0.9)</f>
        <v>10.171106</v>
      </c>
      <c r="F56" s="18">
        <f>PERCENTILE(F10:F45,0.9)</f>
        <v>9.7523299999999971</v>
      </c>
      <c r="G56" s="18">
        <f>PERCENTILE(G10:G45,0.9)</f>
        <v>8.1157970000000006</v>
      </c>
    </row>
    <row r="57" spans="2:7" x14ac:dyDescent="0.2">
      <c r="B57" t="s">
        <v>81</v>
      </c>
      <c r="C57" s="18">
        <f>PERCENTILE(C8:C43,0.1)</f>
        <v>-5.6026950000000006</v>
      </c>
      <c r="D57" s="18">
        <f>PERCENTILE(D8:D43,0.1)</f>
        <v>-0.65319450000000001</v>
      </c>
      <c r="E57" s="18">
        <f>PERCENTILE(E8:E43,0.1)</f>
        <v>-5.0096850000000002</v>
      </c>
      <c r="F57" s="18">
        <f>PERCENTILE(F8:F43,0.1)</f>
        <v>-15.118099999999998</v>
      </c>
      <c r="G57" s="18">
        <f>PERCENTILE(G8:G43,0.1)</f>
        <v>-9.3211000000000013</v>
      </c>
    </row>
    <row r="58" spans="2:7" x14ac:dyDescent="0.2">
      <c r="B58" t="s">
        <v>93</v>
      </c>
      <c r="C58" s="18">
        <f>MIN(C8:C43)</f>
        <v>-9.1044800000000006</v>
      </c>
      <c r="D58" s="18">
        <f>MIN(D8:D43)</f>
        <v>-5.4471800000000004</v>
      </c>
      <c r="E58" s="18">
        <f>MIN(E8:E43)</f>
        <v>-7.4115500000000001</v>
      </c>
      <c r="F58" s="18">
        <f>MIN(F8:F43)</f>
        <v>-25.828399999999998</v>
      </c>
      <c r="G58" s="18">
        <f>MIN(G8:G43)</f>
        <v>-15.5306</v>
      </c>
    </row>
    <row r="59" spans="2:7" x14ac:dyDescent="0.2">
      <c r="B59" t="s">
        <v>94</v>
      </c>
      <c r="C59" s="18">
        <f>MAX(C8:C43)</f>
        <v>11.130100000000001</v>
      </c>
      <c r="D59" s="18">
        <f>MAX(D8:D43)</f>
        <v>19.343399999999999</v>
      </c>
      <c r="E59" s="18">
        <f>MAX(E8:E43)</f>
        <v>22.490400000000001</v>
      </c>
      <c r="F59" s="18">
        <f>MAX(F8:F43)</f>
        <v>20.3504</v>
      </c>
      <c r="G59" s="18">
        <f>MAX(G8:G43)</f>
        <v>16.698499999999999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Tann_2050_Fig2.6</vt:lpstr>
      <vt:lpstr>Tseason_2050_Fig2.8</vt:lpstr>
      <vt:lpstr>Pann_2050_Fig2.13</vt:lpstr>
      <vt:lpstr>Pseason_2050_Fig2.14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Lukas</dc:creator>
  <cp:lastModifiedBy>Jeff Lukas</cp:lastModifiedBy>
  <dcterms:created xsi:type="dcterms:W3CDTF">2022-03-14T22:15:36Z</dcterms:created>
  <dcterms:modified xsi:type="dcterms:W3CDTF">2023-10-08T21:47:54Z</dcterms:modified>
</cp:coreProperties>
</file>