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0AC82992-5C34-484A-8D5D-D46F6B970992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Z894" i="2" l="1"/>
  <c r="AC894" i="2"/>
  <c r="Y894" i="2"/>
  <c r="V894" i="2" s="1"/>
  <c r="X894" i="2"/>
  <c r="W894" i="2"/>
  <c r="J894" i="2"/>
  <c r="G894" i="2"/>
  <c r="E894" i="2"/>
  <c r="C894" i="2"/>
  <c r="Z893" i="2"/>
  <c r="AC893" i="2"/>
  <c r="Y893" i="2"/>
  <c r="V893" i="2" s="1"/>
  <c r="X893" i="2"/>
  <c r="W893" i="2"/>
  <c r="J893" i="2"/>
  <c r="G893" i="2"/>
  <c r="E893" i="2"/>
  <c r="C893" i="2"/>
  <c r="Z892" i="2"/>
  <c r="AC892" i="2"/>
  <c r="Y892" i="2"/>
  <c r="V892" i="2" s="1"/>
  <c r="X892" i="2"/>
  <c r="W892" i="2"/>
  <c r="J892" i="2"/>
  <c r="G892" i="2"/>
  <c r="E892" i="2"/>
  <c r="C892" i="2"/>
  <c r="AC891" i="2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1" i="2" l="1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<sst xmlns="http://purl.oclc.org/ooxml/spreadsheetml/main" count="2604" uniqueCount="940">
  <si>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</si>
  <si>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</si>
  <si>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</si>
  <si>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</si>
  <si>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</si>
  <si>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</si>
  <si>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</si>
  <si>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</si>
  <si>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</si>
  <si>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</si>
  <si>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</si>
  <si>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</si>
  <si>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</si>
  <si>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</si>
  <si>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</si>
  <si>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</si>
  <si>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</si>
  <si>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</si>
  <si>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</si>
  <si>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</si>
  <si>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</si>
  <si>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</si>
  <si>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</si>
  <si>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</si>
  <si>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</si>
  <si>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</si>
  <si>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</si>
  <si>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</si>
  <si>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</si>
  <si>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</si>
  <si>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</si>
  <si>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</si>
  <si>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</si>
  <si>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</si>
  <si>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</si>
  <si>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</si>
  <si>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</si>
  <si>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</si>
  <si>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</si>
  <si>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</si>
  <si>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</si>
  <si>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</si>
  <si>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</si>
  <si>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</si>
  <si>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</si>
  <si>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</si>
  <si>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</si>
  <si>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</si>
  <si>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</si>
  <si>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</si>
  <si>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</si>
  <si>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</si>
  <si>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</si>
  <si>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</si>
  <si>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</si>
  <si>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</si>
  <si>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</si>
  <si>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</si>
  <si>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</si>
  <si>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</si>
  <si>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</si>
  <si>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</si>
  <si>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</si>
  <si>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</si>
  <si>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</si>
  <si>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</si>
  <si>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</si>
  <si>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</si>
  <si>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</si>
  <si>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</si>
  <si>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</si>
  <si>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</si>
  <si>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</si>
  <si>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</si>
  <si>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</si>
  <si>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</si>
  <si>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</si>
  <si>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</si>
  <si>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</si>
  <si>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</si>
  <si>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</si>
  <si>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</si>
  <si>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</si>
  <si>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</si>
  <si>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</si>
  <si>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</si>
  <si>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</si>
  <si>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</si>
  <si>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</si>
  <si>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</si>
  <si>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</si>
  <si>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</si>
  <si>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</si>
  <si>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</si>
  <si>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</si>
  <si>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</si>
  <si>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</si>
  <si>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</si>
  <si>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</si>
  <si>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</si>
  <si>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</si>
  <si>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</si>
  <si>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</si>
  <si>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</si>
  <si>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</si>
  <si>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</si>
  <si>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</si>
  <si>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</si>
  <si>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</si>
  <si>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</si>
  <si>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</si>
  <si>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</si>
  <si>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</si>
  <si>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</si>
  <si>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</si>
  <si>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</si>
  <si>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</si>
  <si>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</si>
  <si>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</si>
  <si>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</si>
  <si>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</si>
  <si>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</si>
  <si>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</si>
  <si>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</si>
  <si>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</si>
  <si>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</si>
  <si>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</si>
  <si>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</si>
  <si>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</si>
  <si>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</si>
  <si>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</si>
  <si>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</si>
  <si>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</si>
  <si>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</si>
  <si>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</si>
  <si>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</si>
  <si>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</si>
  <si>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</si>
  <si>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</si>
  <si>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</si>
  <si>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</si>
  <si>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</si>
  <si>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</si>
  <si>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</si>
  <si>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</si>
  <si>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</si>
  <si>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</si>
  <si>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</si>
  <si>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</si>
  <si>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</si>
  <si>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</si>
  <si>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</si>
  <si>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</si>
  <si>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</si>
  <si>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</si>
  <si>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</si>
  <si>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</si>
  <si>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</si>
  <si>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</si>
  <si>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</si>
  <si>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</si>
  <si>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</si>
  <si>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</si>
  <si>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</si>
  <si>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</si>
  <si>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</si>
  <si>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</si>
  <si>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</si>
  <si>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</si>
  <si>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</si>
  <si>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</si>
  <si>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</si>
  <si>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</si>
  <si>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</si>
  <si>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</si>
  <si>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</si>
  <si>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</si>
  <si>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</si>
  <si>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</si>
  <si>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</si>
  <si>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</si>
  <si>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</si>
  <si>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</si>
  <si>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</si>
  <si>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</si>
  <si>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</si>
  <si>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</si>
  <si>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</si>
  <si>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</si>
  <si>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</si>
  <si>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</si>
  <si>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</si>
  <si>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</si>
  <si>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</si>
  <si>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</si>
  <si>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</si>
  <si>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</si>
  <si>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</si>
  <si>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</si>
  <si>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</si>
  <si>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</si>
  <si>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</si>
  <si>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</si>
  <si>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</si>
  <si>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</si>
  <si>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</si>
  <si>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</si>
  <si>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</si>
  <si>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</si>
  <si>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</si>
  <si>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</si>
  <si>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</si>
  <si>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</si>
  <si>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</si>
  <si>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</si>
  <si>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</si>
  <si>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</si>
  <si>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</si>
  <si>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</si>
  <si>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</si>
  <si>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</si>
  <si>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</si>
  <si>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</si>
  <si>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</si>
  <si>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</si>
  <si>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</si>
  <si>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</si>
  <si>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</si>
  <si>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</si>
  <si>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</si>
  <si>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</si>
  <si>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</si>
  <si>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</si>
  <si>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</si>
  <si>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</si>
  <si>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</si>
  <si>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</si>
  <si>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</si>
  <si>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</si>
  <si>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</si>
  <si>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</si>
  <si>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</si>
  <si>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</si>
  <si>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</si>
  <si>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</si>
  <si>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</si>
  <si>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</si>
  <si>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</si>
  <si>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</si>
  <si>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</si>
  <si>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</si>
  <si>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</si>
  <si>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</si>
  <si>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</si>
  <si>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</si>
  <si>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</si>
  <si>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</si>
  <si>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</si>
  <si>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</si>
  <si>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</si>
  <si>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</si>
  <si>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</si>
  <si>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</si>
  <si>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</si>
  <si>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</si>
  <si>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</si>
  <si>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</si>
  <si>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</si>
  <si>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</si>
  <si>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</si>
  <si>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</si>
  <si>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</si>
  <si>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</si>
  <si>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</si>
  <si>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</si>
  <si>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</si>
  <si>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</si>
  <si>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</si>
  <si>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</si>
  <si>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</si>
  <si>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</si>
  <si>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</si>
  <si>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</si>
  <si>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</si>
  <si>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</si>
  <si>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</si>
  <si>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</si>
  <si>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</si>
  <si>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</si>
  <si>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</si>
  <si>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</si>
  <si>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</si>
  <si>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</si>
  <si>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</si>
  <si>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</si>
  <si>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</si>
  <si>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</si>
  <si>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</si>
  <si>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</si>
  <si>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</si>
  <si>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</si>
  <si>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</si>
  <si>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</si>
  <si>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</si>
  <si>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</si>
  <si>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</si>
  <si>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</si>
  <si>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</si>
  <si>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</si>
  <si>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</si>
  <si>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</si>
  <si>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</si>
  <si>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</si>
  <si>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</si>
  <si>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</si>
  <si>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</si>
  <si>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</si>
  <si>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</si>
  <si>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</si>
  <si>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</si>
  <si>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</si>
  <si>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</si>
  <si>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</si>
  <si>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</si>
  <si>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</si>
  <si>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</si>
  <si>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</si>
  <si>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</si>
  <si>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</si>
  <si>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</si>
  <si>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</si>
  <si>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</si>
  <si>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</si>
  <si>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</si>
  <si>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</si>
  <si>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</si>
  <si>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</si>
  <si>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</si>
  <si>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</si>
  <si>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</si>
  <si>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</si>
  <si>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</si>
  <si>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</si>
  <si>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</si>
  <si>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</si>
  <si>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</si>
  <si>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</si>
  <si>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</si>
  <si>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</si>
  <si>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</si>
  <si>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</si>
  <si>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</si>
  <si>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</si>
  <si>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</si>
  <si>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</si>
  <si>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</si>
  <si>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</si>
  <si>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</si>
  <si>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</si>
  <si>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</si>
  <si>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</si>
  <si>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</si>
  <si>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</si>
  <si>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</si>
  <si>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</si>
  <si>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</si>
  <si>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</si>
  <si>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</si>
  <si>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</si>
  <si>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</si>
  <si>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</si>
  <si>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</si>
  <si>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</si>
  <si>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</si>
  <si>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</si>
  <si>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</si>
  <si>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</si>
  <si>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</si>
  <si>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</si>
  <si>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</si>
  <si>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</si>
  <si>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</si>
  <si>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</si>
  <si>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</si>
  <si>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</si>
  <si>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</si>
  <si>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</si>
  <si>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</si>
  <si>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</si>
  <si>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</si>
  <si>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</si>
  <si>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</si>
  <si>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</si>
  <si>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</si>
  <si>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</si>
  <si>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</si>
  <si>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</si>
  <si>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</si>
  <si>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</si>
  <si>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</si>
  <si>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</si>
  <si>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</si>
  <si>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</si>
  <si>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</si>
  <si>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</si>
  <si>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</si>
  <si>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</si>
  <si>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</si>
  <si>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</si>
  <si>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</si>
  <si>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</si>
  <si>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</si>
  <si>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</si>
  <si>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</si>
  <si>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</si>
  <si>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</si>
  <si>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</si>
  <si>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</si>
  <si>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</si>
  <si>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</si>
  <si>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</si>
  <si>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</si>
  <si>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</si>
  <si>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</si>
  <si>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</si>
  <si>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</si>
  <si>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</si>
  <si>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</si>
  <si>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</si>
  <si>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</si>
  <si>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</si>
  <si>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</si>
  <si>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</si>
  <si>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</si>
  <si>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</si>
  <si>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</si>
  <si>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</si>
  <si>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</si>
  <si>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</si>
  <si>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</si>
  <si>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</si>
  <si>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</si>
  <si>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</si>
  <si>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</si>
  <si>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</si>
  <si>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</si>
  <si>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</si>
  <si>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</si>
  <si>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</si>
  <si>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</si>
  <si>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</si>
  <si>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</si>
  <si>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</si>
  <si>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</si>
  <si>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</si>
  <si>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</si>
  <si>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</si>
  <si>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</si>
  <si>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</si>
  <si>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</si>
  <si>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</si>
  <si>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</si>
  <si>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</si>
  <si>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</si>
  <si>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</si>
  <si>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</si>
  <si>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</si>
  <si>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</si>
  <si>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</si>
  <si>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</si>
  <si>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</si>
  <si>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</si>
  <si>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</si>
  <si>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</si>
  <si>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</si>
  <si>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</si>
  <si>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</si>
  <si>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</si>
  <si>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</si>
  <si>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</si>
  <si>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</si>
  <si>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</si>
  <si>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</si>
  <si>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</si>
  <si>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</si>
  <si>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</si>
  <si>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</si>
  <si>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</si>
  <si>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</si>
  <si>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</si>
  <si>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</si>
  <si>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</si>
  <si>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</si>
  <si>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</si>
  <si>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</si>
  <si>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</si>
  <si>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</si>
  <si>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</si>
  <si>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</si>
  <si>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</si>
  <si>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</si>
  <si>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</si>
  <si>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</si>
  <si>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</si>
  <si>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</si>
  <si>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</si>
  <si>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</si>
  <si>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</si>
  <si>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</si>
  <si>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</si>
  <si>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</si>
  <si>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</si>
  <si>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</si>
  <si>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</si>
  <si>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</si>
  <si>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</si>
  <si>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</si>
  <si>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</si>
  <si>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</si>
  <si>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</si>
  <si>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</si>
  <si>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</si>
  <si>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</si>
  <si>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</si>
  <si>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</si>
  <si>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</si>
  <si>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</si>
  <si>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</si>
  <si>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</si>
  <si>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</si>
  <si>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</si>
  <si>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</si>
  <si>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</si>
  <si>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</si>
  <si>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</si>
  <si>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</si>
  <si>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</si>
  <si>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</si>
  <si>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</si>
  <si>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</si>
  <si>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</si>
  <si>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</si>
  <si>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</si>
  <si>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</si>
  <si>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</si>
  <si>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</si>
  <si>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</si>
  <si>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</si>
  <si>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</si>
  <si>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</si>
  <si>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</si>
  <si>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</si>
  <si>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</si>
  <si>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</si>
  <si>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</si>
  <si>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</si>
  <si>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</si>
  <si>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</si>
  <si>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</si>
  <si>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</si>
  <si>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</si>
  <si>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</si>
  <si>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</si>
  <si>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</si>
  <si>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</si>
  <si>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</si>
  <si>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</si>
  <si>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</si>
  <si>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</si>
  <si>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</si>
  <si>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</si>
  <si>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</si>
  <si>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</si>
  <si>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</si>
  <si>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</si>
  <si>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</si>
  <si>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</si>
  <si>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</si>
  <si>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</si>
  <si>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</si>
  <si>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</si>
  <si>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</si>
  <si>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</si>
  <si>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</si>
  <si>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</si>
  <si>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</si>
  <si>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</si>
  <si>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</si>
  <si>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</si>
  <si>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</si>
  <si>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</si>
  <si>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</si>
  <si>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</si>
  <si>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</si>
  <si>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</si>
  <si>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</si>
  <si>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</si>
  <si>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</si>
  <si>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</si>
  <si>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</si>
  <si>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</si>
  <si>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</si>
  <si>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</si>
  <si>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</si>
  <si>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</si>
  <si>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</si>
  <si>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</si>
  <si>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</si>
  <si>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</si>
  <si>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</si>
  <si>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</si>
  <si>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</si>
  <si>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</si>
  <si>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</si>
  <si>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</si>
  <si>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</si>
  <si>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</si>
  <si>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</si>
  <si>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</si>
  <si>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</si>
  <si>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</si>
  <si>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</si>
  <si>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</si>
  <si>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</si>
  <si>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</si>
  <si>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</si>
  <si>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</si>
  <si>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</si>
  <si>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</si>
  <si>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</si>
  <si>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</si>
  <si>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</si>
  <si>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</si>
  <si>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</si>
  <si>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</si>
  <si>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</si>
  <si>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</si>
  <si>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</si>
  <si>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</si>
  <si>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</si>
  <si>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</si>
  <si>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</si>
  <si>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</si>
  <si>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</si>
  <si>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</si>
  <si>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</si>
  <si>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</si>
  <si>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</si>
  <si>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</si>
  <si>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</si>
  <si>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</si>
  <si>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</si>
  <si>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</si>
  <si>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</si>
  <si>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</si>
  <si>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</si>
  <si>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</si>
  <si>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</si>
  <si>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</si>
  <si>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</si>
  <si>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</si>
  <si>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</si>
  <si>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</si>
  <si>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</si>
  <si>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</si>
  <si>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</si>
  <si>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</si>
  <si>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</si>
  <si>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</si>
  <si>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</si>
  <si>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</si>
  <si>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</si>
  <si>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</si>
  <si>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</si>
  <si>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</si>
  <si>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</si>
  <si>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</si>
  <si>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</si>
  <si>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</si>
  <si>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</si>
  <si>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</si>
  <si>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</si>
  <si>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</si>
  <si>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</si>
  <si>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</si>
  <si>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</si>
  <si>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</si>
  <si>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</si>
  <si>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</si>
  <si>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</si>
  <si>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</si>
  <si>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</si>
  <si>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</si>
  <si>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</si>
  <si>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</si>
  <si>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</si>
  <si>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</si>
  <si>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</si>
  <si>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</si>
  <si>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</si>
  <si>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</si>
  <si>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</si>
  <si>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</si>
  <si>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</si>
  <si>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</si>
  <si>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</si>
  <si>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</si>
  <si>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</si>
  <si>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</si>
  <si>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</si>
  <si>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</si>
  <si>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</si>
  <si>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</si>
  <si>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</si>
  <si>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</si>
  <si>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</si>
  <si>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</si>
  <si>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</si>
  <si>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</si>
  <si>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</si>
  <si>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</si>
  <si>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</si>
  <si>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</si>
  <si>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</si>
  <si>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</si>
  <si>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</si>
  <si>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</si>
  <si>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</si>
  <si>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</si>
  <si>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</si>
  <si>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</si>
  <si>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</si>
  <si>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</si>
  <si>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</si>
  <si>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</si>
  <si>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</si>
  <si>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</si>
  <si>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</si>
  <si>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</si>
  <si>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</si>
  <si>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</si>
  <si>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</si>
  <si>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</si>
  <si>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</si>
  <si>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</si>
  <si>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</si>
  <si>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</si>
  <si>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</si>
  <si>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</si>
  <si>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</si>
  <si>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</si>
  <si>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</si>
  <si>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</si>
  <si>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</si>
  <si>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</si>
  <si>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</si>
  <si>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</si>
  <si>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</si>
  <si>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</si>
  <si>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</si>
  <si>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</si>
  <si>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</si>
  <si>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</si>
  <si>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</si>
  <si>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</si>
  <si>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</si>
  <si>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</si>
  <si>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</si>
  <si>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</si>
  <si>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</si>
  <si>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</si>
  <si>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</si>
  <si>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</si>
  <si>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</si>
  <si>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</si>
  <si>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</si>
  <si>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</si>
  <si>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</si>
  <si>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</si>
  <si>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</si>
  <si>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</si>
  <si>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</si>
  <si>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</si>
  <si>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</si>
  <si>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</si>
  <si>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</si>
  <si>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</si>
  <si>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</si>
  <si>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</si>
  <si>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</si>
  <si>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</si>
  <si>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</si>
  <si>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</si>
  <si>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</si>
  <si>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</si>
  <si>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</si>
  <si>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</si>
  <si>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</si>
  <si>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</si>
  <si>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</si>
  <si>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</si>
  <si>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</si>
  <si>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</si>
  <si>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</si>
  <si>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</si>
  <si>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</si>
  <si>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</si>
  <si>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</si>
  <si>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</si>
  <si>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</si>
  <si>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</si>
  <si>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</si>
  <si>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</si>
  <si>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</si>
  <si>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</si>
  <si>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</si>
  <si>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</si>
  <si>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</si>
  <si>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</si>
  <si>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</si>
  <si>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</si>
  <si>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</si>
  <si>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</si>
  <si>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</si>
  <si>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</si>
  <si>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</si>
  <si>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</si>
  <si>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</si>
  <si>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</si>
  <si>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</si>
  <si>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</si>
  <si>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</si>
  <si>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</si>
  <si>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</si>
  <si>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</si>
  <si>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</si>
  <si>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</si>
  <si>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</si>
  <si>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</si>
  <si>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</si>
  <si>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</si>
  <si>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</si>
  <si>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</si>
  <si>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</si>
  <si>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</si>
  <si>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</si>
  <si>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</si>
  <si>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</si>
  <si>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</si>
  <si>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</si>
  <si>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</si>
  <si>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</si>
  <si>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</si>
  <si>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</si>
  <si>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</si>
  <si>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</si>
  <si>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</si>
  <si>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</si>
  <si>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</si>
  <si>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</si>
  <si>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</si>
  <si>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</si>
  <si>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</si>
  <si>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</si>
  <si>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</si>
  <si>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</si>
  <si>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</si>
  <si>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</si>
  <si>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</si>
  <si>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</si>
  <si>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</si>
  <si>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</si>
  <si>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</si>
  <si>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</si>
  <si>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</si>
  <si>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</si>
  <si>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</si>
  <si>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</si>
  <si>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</si>
  <si>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</si>
  <si>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</si>
  <si>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</si>
  <si>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</si>
  <si>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</si>
  <si>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</si>
  <si>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</si>
  <si>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</si>
  <si>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</si>
  <si>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</si>
  <si>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</si>
  <si>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</si>
  <si>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</si>
  <si>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</si>
  <si>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</si>
  <si>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</si>
  <si>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</si>
  <si>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</si>
  <si>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</si>
  <si>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</si>
  <si>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</si>
  <si>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</si>
  <si>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</si>
  <si>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</si>
  <si>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</si>
  <si>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</si>
  <si>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</si>
  <si>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</si>
  <si>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</si>
  <si>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</si>
  <si>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</si>
  <si>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</si>
  <si>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</si>
  <si>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</si>
  <si>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</si>
  <si>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</si>
  <si>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</si>
  <si>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</si>
  <si>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</si>
  <si>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</si>
  <si>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</si>
  <si>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</si>
  <si>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</si>
  <si>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</si>
  <si>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</si>
  <si>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</si>
  <si>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</si>
  <si>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</si>
  <si>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</si>
  <si>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</si>
  <si>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</si>
  <si>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</si>
  <si>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</si>
  <si>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</si>
  <si>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</si>
  <si>
    <t>https://en.wikipedia.org/wiki/Lucky_Day_(Doctor_Who)</t>
  </si>
  <si>
    <t>Lucky Day</t>
  </si>
  <si>
    <t>https://en.wikipedia.org/wiki/The_Story_%26_the_Engine</t>
  </si>
  <si>
    <t>The Story and the Engine</t>
  </si>
  <si>
    <t>The Interstellar Song Contest</t>
  </si>
  <si>
    <t>https://en.wikipedia.org/wiki/The_Interstellar_Song_Contest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</si>
</sst>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4"/>
  <sheetViews>
    <sheetView tabSelected="1" topLeftCell="L1" workbookViewId="0">
      <pane ySplit="1" topLeftCell="A870" activePane="bottomLeft" state="frozen"/>
      <selection pane="bottomLeft" activeCell="U894" sqref="U894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2</v>
      </c>
      <c r="Q890" s="6" t="d">
        <v>2025-04-19</v>
      </c>
      <c r="R890">
        <v>44</v>
      </c>
      <c r="S890">
        <v>1.58</v>
      </c>
      <c r="T890">
        <v>2.69</v>
      </c>
      <c r="U890">
        <v>3</v>
      </c>
      <c r="V890">
        <f t="shared" ref="V890" si="45">IF(ISBLANK(S890),"",ROUND(S890*Z890,2))</f>
        <v>1.58</v>
      </c>
      <c r="W890">
        <f t="shared" ref="W890" si="46">IF(ISBLANK(T890),"",ROUND(T890*Z890,2))</f>
        <v>2.69</v>
      </c>
      <c r="X890">
        <f t="shared" ref="X890" si="47">IF(ISBLANK(U890),"",ROUND(U890*Z890,2))</f>
        <v>3</v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3</v>
      </c>
      <c r="Q891" s="6" t="d">
        <v>2025-04-26</v>
      </c>
      <c r="R891">
        <v>48</v>
      </c>
      <c r="S891">
        <v>1.86</v>
      </c>
      <c r="T891">
        <v>2.91</v>
      </c>
      <c r="U891">
        <v>3.23</v>
      </c>
      <c r="V891">
        <f t="shared" ref="V891" si="48">IF(ISBLANK(S891),"",ROUND(S891*Z891,2))</f>
        <v>1.86</v>
      </c>
      <c r="W891">
        <f t="shared" ref="W891" si="49">IF(ISBLANK(T891),"",ROUND(T891*Z891,2))</f>
        <v>2.91</v>
      </c>
      <c r="X891">
        <f t="shared" ref="X891" si="50">IF(ISBLANK(U891),"",ROUND(U891*Z891,2))</f>
        <v>3.23</v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  <row r="892" spans="1:30" x14ac:dyDescent="0.5">
      <c r="A892">
        <v>888</v>
      </c>
      <c r="B892">
        <v>4</v>
      </c>
      <c r="C892" t="str">
        <f>VLOOKUP(B892,Eras!$A$3:$B$999,2,0)</f>
        <v>New/Disney</v>
      </c>
      <c r="D892">
        <v>1</v>
      </c>
      <c r="E892" t="str">
        <f>VLOOKUP(D892,EpisodeFormats!$A$3:$B$999,2,0)</f>
        <v>Series</v>
      </c>
      <c r="F892">
        <v>15</v>
      </c>
      <c r="G892" t="str">
        <f>VLOOKUP(F892,Doctors!$A$3:$B$999,2,0)</f>
        <v>Ncuti Gatwa</v>
      </c>
      <c r="H892">
        <v>15</v>
      </c>
      <c r="I892">
        <v>3</v>
      </c>
      <c r="J892" t="str">
        <f>VLOOKUP(I892,SeasonFormats!$A$3:$B$999,2,0)</f>
        <v>Series</v>
      </c>
      <c r="K892">
        <v>316</v>
      </c>
      <c r="L892">
        <v>4</v>
      </c>
      <c r="M892" t="s">
        <v>935</v>
      </c>
      <c r="N892">
        <v>1</v>
      </c>
      <c r="P892">
        <v>4</v>
      </c>
      <c r="Q892" s="6" t="d">
        <v>2025-05-03</v>
      </c>
      <c r="R892">
        <v>46</v>
      </c>
      <c r="S892">
        <v>1.5</v>
      </c>
      <c r="T892">
        <v>2.5099999999999998</v>
      </c>
      <c r="U892">
        <v>2.8</v>
      </c>
      <c r="V892">
        <f t="shared" ref="V892" si="51">IF(ISBLANK(S892),"",ROUND(S892*Z892,2))</f>
        <v>1.5</v>
      </c>
      <c r="W892">
        <f t="shared" ref="W892" si="52">IF(ISBLANK(T892),"",ROUND(T892*Z892,2))</f>
        <v>2.5099999999999998</v>
      </c>
      <c r="X892">
        <f t="shared" ref="X892" si="53">IF(ISBLANK(U892),"",ROUND(U892*Z892,2))</f>
        <v>2.8</v>
      </c>
      <c r="Y892">
        <f>VLOOKUP(YEAR(Q892),Populations!$A$3:$B$999,2,0)</f>
        <v>68304932</v>
      </c>
      <c r="Z892">
        <f>(Calculations!B1/Y892)</f>
        <v>1</v>
      </c>
      <c r="AB892">
        <v>2</v>
      </c>
      <c r="AC892" t="str">
        <f>VLOOKUP(AB892,WikiFormats!$A$3:$B$999,2,0)</f>
        <v>Episode</v>
      </c>
      <c r="AD892" t="s">
        <v>934</v>
      </c>
    </row>
    <row r="893" spans="1:30" x14ac:dyDescent="0.5">
      <c r="A893">
        <v>889</v>
      </c>
      <c r="B893">
        <v>4</v>
      </c>
      <c r="C893" t="str">
        <f>VLOOKUP(B893,Eras!$A$3:$B$999,2,0)</f>
        <v>New/Disney</v>
      </c>
      <c r="D893">
        <v>1</v>
      </c>
      <c r="E893" t="str">
        <f>VLOOKUP(D893,EpisodeFormats!$A$3:$B$999,2,0)</f>
        <v>Series</v>
      </c>
      <c r="F893">
        <v>15</v>
      </c>
      <c r="G893" t="str">
        <f>VLOOKUP(F893,Doctors!$A$3:$B$999,2,0)</f>
        <v>Ncuti Gatwa</v>
      </c>
      <c r="H893">
        <v>15</v>
      </c>
      <c r="I893">
        <v>3</v>
      </c>
      <c r="J893" t="str">
        <f>VLOOKUP(I893,SeasonFormats!$A$3:$B$999,2,0)</f>
        <v>Series</v>
      </c>
      <c r="K893">
        <v>317</v>
      </c>
      <c r="L893">
        <v>5</v>
      </c>
      <c r="M893" t="s">
        <v>937</v>
      </c>
      <c r="N893">
        <v>1</v>
      </c>
      <c r="P893">
        <v>5</v>
      </c>
      <c r="Q893" s="6" t="d">
        <v>2025-05-10</v>
      </c>
      <c r="R893">
        <v>47</v>
      </c>
      <c r="S893">
        <v>1.59</v>
      </c>
      <c r="T893">
        <v>2.46</v>
      </c>
      <c r="U893">
        <v>2.7</v>
      </c>
      <c r="V893">
        <f t="shared" ref="V893" si="54">IF(ISBLANK(S893),"",ROUND(S893*Z893,2))</f>
        <v>1.59</v>
      </c>
      <c r="W893">
        <f t="shared" ref="W893" si="55">IF(ISBLANK(T893),"",ROUND(T893*Z893,2))</f>
        <v>2.46</v>
      </c>
      <c r="X893">
        <f t="shared" ref="X893" si="56">IF(ISBLANK(U893),"",ROUND(U893*Z893,2))</f>
        <v>2.7</v>
      </c>
      <c r="Y893">
        <f>VLOOKUP(YEAR(Q893),Populations!$A$3:$B$999,2,0)</f>
        <v>68304932</v>
      </c>
      <c r="Z893">
        <f>(Calculations!B1/Y893)</f>
        <v>1</v>
      </c>
      <c r="AB893">
        <v>2</v>
      </c>
      <c r="AC893" t="str">
        <f>VLOOKUP(AB893,WikiFormats!$A$3:$B$999,2,0)</f>
        <v>Episode</v>
      </c>
      <c r="AD893" t="s">
        <v>936</v>
      </c>
    </row>
    <row r="894" spans="1:30" x14ac:dyDescent="0.5">
      <c r="A894">
        <v>890</v>
      </c>
      <c r="B894">
        <v>4</v>
      </c>
      <c r="C894" t="str">
        <f>VLOOKUP(B894,Eras!$A$3:$B$999,2,0)</f>
        <v>New/Disney</v>
      </c>
      <c r="D894">
        <v>1</v>
      </c>
      <c r="E894" t="str">
        <f>VLOOKUP(D894,EpisodeFormats!$A$3:$B$999,2,0)</f>
        <v>Series</v>
      </c>
      <c r="F894">
        <v>15</v>
      </c>
      <c r="G894" t="str">
        <f>VLOOKUP(F894,Doctors!$A$3:$B$999,2,0)</f>
        <v>Ncuti Gatwa</v>
      </c>
      <c r="H894">
        <v>15</v>
      </c>
      <c r="I894">
        <v>3</v>
      </c>
      <c r="J894" t="str">
        <f>VLOOKUP(I894,SeasonFormats!$A$3:$B$999,2,0)</f>
        <v>Series</v>
      </c>
      <c r="K894">
        <v>318</v>
      </c>
      <c r="L894">
        <v>6</v>
      </c>
      <c r="M894" t="s">
        <v>938</v>
      </c>
      <c r="N894">
        <v>1</v>
      </c>
      <c r="P894">
        <v>6</v>
      </c>
      <c r="Q894" s="6" t="d">
        <v>2025-05-17</v>
      </c>
      <c r="R894">
        <v>47</v>
      </c>
      <c r="S894">
        <v>2.57</v>
      </c>
      <c r="V894">
        <f t="shared" ref="V894" si="57">IF(ISBLANK(S894),"",ROUND(S894*Z894,2))</f>
        <v>2.57</v>
      </c>
      <c r="W894" t="str">
        <f t="shared" ref="W894" si="58">IF(ISBLANK(T894),"",ROUND(T894*Z894,2))</f>
        <v/>
      </c>
      <c r="X894" t="str">
        <f t="shared" ref="X894" si="59">IF(ISBLANK(U894),"",ROUND(U894*Z894,2))</f>
        <v/>
      </c>
      <c r="Y894">
        <f>VLOOKUP(YEAR(Q894),Populations!$A$3:$B$999,2,0)</f>
        <v>68304932</v>
      </c>
      <c r="Z894">
        <f>(Calculations!B1/Y894)</f>
        <v>1</v>
      </c>
      <c r="AB894">
        <v>2</v>
      </c>
      <c r="AC894" t="str">
        <f>VLOOKUP(AB894,WikiFormats!$A$3:$B$999,2,0)</f>
        <v>Episode</v>
      </c>
      <c r="AD894" t="s">
        <v>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2025-05-19T18:45:07Z</dcterms:modified>
</cp:coreProperties>
</file>